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ozhenj\Dropbox\HSR\Data\"/>
    </mc:Choice>
  </mc:AlternateContent>
  <bookViews>
    <workbookView xWindow="0" yWindow="0" windowWidth="22335" windowHeight="8940"/>
  </bookViews>
  <sheets>
    <sheet name="CRH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U280" i="1" l="1"/>
  <c r="JR287" i="1"/>
  <c r="JR286" i="1"/>
  <c r="JR285" i="1"/>
  <c r="JR284" i="1"/>
  <c r="JR282" i="1"/>
  <c r="JR281" i="1"/>
  <c r="JR280" i="1"/>
  <c r="HX69" i="1"/>
  <c r="HY69" i="1"/>
  <c r="HZ69" i="1"/>
  <c r="IA69" i="1"/>
  <c r="IB69" i="1"/>
  <c r="IC69" i="1"/>
  <c r="ID69" i="1"/>
  <c r="IE69" i="1"/>
  <c r="IF69" i="1"/>
  <c r="IG69" i="1"/>
  <c r="IH69" i="1"/>
  <c r="II69" i="1"/>
  <c r="IJ69" i="1"/>
  <c r="HW69" i="1"/>
  <c r="HU69" i="1"/>
  <c r="I8" i="1"/>
  <c r="E4" i="1"/>
  <c r="KA285" i="1" l="1"/>
  <c r="JZ284" i="1"/>
  <c r="KA284" i="1"/>
  <c r="JY282" i="1"/>
  <c r="JZ282" i="1"/>
  <c r="KA282" i="1"/>
  <c r="JX281" i="1"/>
  <c r="JY281" i="1"/>
  <c r="JZ281" i="1"/>
  <c r="KA281" i="1"/>
  <c r="JV280" i="1"/>
  <c r="JX280" i="1"/>
  <c r="JY280" i="1"/>
  <c r="JZ280" i="1"/>
  <c r="KA280" i="1"/>
  <c r="JU278" i="1"/>
  <c r="JV278" i="1"/>
  <c r="JX278" i="1"/>
  <c r="JY278" i="1"/>
  <c r="JZ278" i="1"/>
  <c r="KA278" i="1"/>
  <c r="JT276" i="1"/>
  <c r="JU276" i="1"/>
  <c r="JV276" i="1"/>
  <c r="JX276" i="1"/>
  <c r="JY276" i="1"/>
  <c r="JZ276" i="1"/>
  <c r="KA276" i="1"/>
  <c r="JR275" i="1"/>
  <c r="JT275" i="1"/>
  <c r="JU275" i="1"/>
  <c r="JV275" i="1"/>
  <c r="JX275" i="1"/>
  <c r="JY275" i="1"/>
  <c r="JZ275" i="1"/>
  <c r="KA275" i="1"/>
  <c r="JP274" i="1"/>
  <c r="JR274" i="1"/>
  <c r="JT274" i="1"/>
  <c r="JU274" i="1"/>
  <c r="JV274" i="1"/>
  <c r="JX274" i="1"/>
  <c r="JY274" i="1"/>
  <c r="JZ274" i="1"/>
  <c r="KA274" i="1"/>
  <c r="JO273" i="1"/>
  <c r="JP273" i="1"/>
  <c r="JR273" i="1"/>
  <c r="JT273" i="1"/>
  <c r="JU273" i="1"/>
  <c r="JV273" i="1"/>
  <c r="JX273" i="1"/>
  <c r="JY273" i="1"/>
  <c r="JZ273" i="1"/>
  <c r="KA273" i="1"/>
  <c r="JN272" i="1"/>
  <c r="JO272" i="1"/>
  <c r="JP272" i="1"/>
  <c r="JR272" i="1"/>
  <c r="JT272" i="1"/>
  <c r="JU272" i="1"/>
  <c r="JV272" i="1"/>
  <c r="JX272" i="1"/>
  <c r="JY272" i="1"/>
  <c r="JZ272" i="1"/>
  <c r="KA272" i="1"/>
  <c r="JM271" i="1"/>
  <c r="JN271" i="1"/>
  <c r="JO271" i="1"/>
  <c r="JP271" i="1"/>
  <c r="JR271" i="1"/>
  <c r="JT271" i="1"/>
  <c r="JU271" i="1"/>
  <c r="JV271" i="1"/>
  <c r="JX271" i="1"/>
  <c r="JY271" i="1"/>
  <c r="JZ271" i="1"/>
  <c r="KA271" i="1"/>
  <c r="JL270" i="1"/>
  <c r="JM270" i="1"/>
  <c r="JN270" i="1"/>
  <c r="JO270" i="1"/>
  <c r="JP270" i="1"/>
  <c r="JR270" i="1"/>
  <c r="JT270" i="1"/>
  <c r="JU270" i="1"/>
  <c r="JV270" i="1"/>
  <c r="JX270" i="1"/>
  <c r="JY270" i="1"/>
  <c r="JZ270" i="1"/>
  <c r="KA270" i="1"/>
  <c r="JK269" i="1"/>
  <c r="JL269" i="1"/>
  <c r="JM269" i="1"/>
  <c r="JN269" i="1"/>
  <c r="JO269" i="1"/>
  <c r="JP269" i="1"/>
  <c r="JR269" i="1"/>
  <c r="JT269" i="1"/>
  <c r="JU269" i="1"/>
  <c r="JV269" i="1"/>
  <c r="JX269" i="1"/>
  <c r="JY269" i="1"/>
  <c r="JZ269" i="1"/>
  <c r="KA269" i="1"/>
  <c r="KA286" i="1"/>
  <c r="JZ285" i="1"/>
  <c r="JY284" i="1"/>
  <c r="JX282" i="1"/>
  <c r="JV281" i="1"/>
  <c r="JT278" i="1"/>
  <c r="JR276" i="1"/>
  <c r="JP275" i="1"/>
  <c r="JO274" i="1"/>
  <c r="JN273" i="1"/>
  <c r="JM272" i="1"/>
  <c r="JL271" i="1"/>
  <c r="JK270" i="1"/>
  <c r="JJ269" i="1"/>
  <c r="JJ268" i="1"/>
  <c r="JK268" i="1"/>
  <c r="JL268" i="1"/>
  <c r="JM268" i="1"/>
  <c r="JN268" i="1"/>
  <c r="JO268" i="1"/>
  <c r="JP268" i="1"/>
  <c r="JR268" i="1"/>
  <c r="JT268" i="1"/>
  <c r="JU268" i="1"/>
  <c r="JV268" i="1"/>
  <c r="JX268" i="1"/>
  <c r="JY268" i="1"/>
  <c r="JZ268" i="1"/>
  <c r="KA268" i="1"/>
  <c r="JI268" i="1"/>
  <c r="JI259" i="1"/>
  <c r="JJ259" i="1"/>
  <c r="JK259" i="1"/>
  <c r="JL259" i="1"/>
  <c r="JM259" i="1"/>
  <c r="JN259" i="1"/>
  <c r="JO259" i="1"/>
  <c r="JP259" i="1"/>
  <c r="JR259" i="1"/>
  <c r="JT259" i="1"/>
  <c r="JU259" i="1"/>
  <c r="JV259" i="1"/>
  <c r="JX259" i="1"/>
  <c r="JY259" i="1"/>
  <c r="JZ259" i="1"/>
  <c r="KA259" i="1"/>
  <c r="JI260" i="1"/>
  <c r="JJ260" i="1"/>
  <c r="JK260" i="1"/>
  <c r="JL260" i="1"/>
  <c r="JM260" i="1"/>
  <c r="JN260" i="1"/>
  <c r="JO260" i="1"/>
  <c r="JP260" i="1"/>
  <c r="JR260" i="1"/>
  <c r="JT260" i="1"/>
  <c r="JU260" i="1"/>
  <c r="JV260" i="1"/>
  <c r="JX260" i="1"/>
  <c r="JY260" i="1"/>
  <c r="JZ260" i="1"/>
  <c r="KA260" i="1"/>
  <c r="JI261" i="1"/>
  <c r="JJ261" i="1"/>
  <c r="JK261" i="1"/>
  <c r="JL261" i="1"/>
  <c r="JM261" i="1"/>
  <c r="JN261" i="1"/>
  <c r="JO261" i="1"/>
  <c r="JP261" i="1"/>
  <c r="JR261" i="1"/>
  <c r="JT261" i="1"/>
  <c r="JU261" i="1"/>
  <c r="JV261" i="1"/>
  <c r="JX261" i="1"/>
  <c r="JY261" i="1"/>
  <c r="JZ261" i="1"/>
  <c r="KA261" i="1"/>
  <c r="JI262" i="1"/>
  <c r="JJ262" i="1"/>
  <c r="JK262" i="1"/>
  <c r="JL262" i="1"/>
  <c r="JM262" i="1"/>
  <c r="JN262" i="1"/>
  <c r="JO262" i="1"/>
  <c r="JP262" i="1"/>
  <c r="JR262" i="1"/>
  <c r="JT262" i="1"/>
  <c r="JU262" i="1"/>
  <c r="JV262" i="1"/>
  <c r="JX262" i="1"/>
  <c r="JY262" i="1"/>
  <c r="JZ262" i="1"/>
  <c r="KA262" i="1"/>
  <c r="JI263" i="1"/>
  <c r="JJ263" i="1"/>
  <c r="JK263" i="1"/>
  <c r="JL263" i="1"/>
  <c r="JM263" i="1"/>
  <c r="JN263" i="1"/>
  <c r="JO263" i="1"/>
  <c r="JP263" i="1"/>
  <c r="JR263" i="1"/>
  <c r="JT263" i="1"/>
  <c r="JU263" i="1"/>
  <c r="JV263" i="1"/>
  <c r="JX263" i="1"/>
  <c r="JY263" i="1"/>
  <c r="JZ263" i="1"/>
  <c r="KA263" i="1"/>
  <c r="JI264" i="1"/>
  <c r="JJ264" i="1"/>
  <c r="JK264" i="1"/>
  <c r="JL264" i="1"/>
  <c r="JM264" i="1"/>
  <c r="JN264" i="1"/>
  <c r="JO264" i="1"/>
  <c r="JP264" i="1"/>
  <c r="JR264" i="1"/>
  <c r="JT264" i="1"/>
  <c r="JU264" i="1"/>
  <c r="JV264" i="1"/>
  <c r="JX264" i="1"/>
  <c r="JY264" i="1"/>
  <c r="JZ264" i="1"/>
  <c r="KA264" i="1"/>
  <c r="JI265" i="1"/>
  <c r="JJ265" i="1"/>
  <c r="JK265" i="1"/>
  <c r="JL265" i="1"/>
  <c r="JM265" i="1"/>
  <c r="JN265" i="1"/>
  <c r="JO265" i="1"/>
  <c r="JP265" i="1"/>
  <c r="JR265" i="1"/>
  <c r="JT265" i="1"/>
  <c r="JU265" i="1"/>
  <c r="JV265" i="1"/>
  <c r="JX265" i="1"/>
  <c r="JY265" i="1"/>
  <c r="JZ265" i="1"/>
  <c r="KA265" i="1"/>
  <c r="JI266" i="1"/>
  <c r="JJ266" i="1"/>
  <c r="JK266" i="1"/>
  <c r="JL266" i="1"/>
  <c r="JM266" i="1"/>
  <c r="JN266" i="1"/>
  <c r="JO266" i="1"/>
  <c r="JP266" i="1"/>
  <c r="JR266" i="1"/>
  <c r="JT266" i="1"/>
  <c r="JU266" i="1"/>
  <c r="JV266" i="1"/>
  <c r="JX266" i="1"/>
  <c r="JY266" i="1"/>
  <c r="JZ266" i="1"/>
  <c r="KA266" i="1"/>
  <c r="JH265" i="1"/>
  <c r="JH264" i="1"/>
  <c r="JH263" i="1"/>
  <c r="JH262" i="1"/>
  <c r="JH261" i="1"/>
  <c r="JH260" i="1"/>
  <c r="JH259" i="1"/>
  <c r="JF264" i="1"/>
  <c r="JE263" i="1"/>
  <c r="JF263" i="1"/>
  <c r="JD262" i="1"/>
  <c r="JE262" i="1"/>
  <c r="JF262" i="1"/>
  <c r="JF261" i="1"/>
  <c r="JF260" i="1"/>
  <c r="JF259" i="1"/>
  <c r="JH266" i="1"/>
  <c r="JF265" i="1"/>
  <c r="IZ15" i="1"/>
  <c r="IZ20" i="1" s="1"/>
  <c r="JA15" i="1"/>
  <c r="JB15" i="1"/>
  <c r="JC15" i="1"/>
  <c r="JD15" i="1"/>
  <c r="JE15" i="1"/>
  <c r="JF15" i="1"/>
  <c r="IZ16" i="1"/>
  <c r="IZ17" i="1"/>
  <c r="IZ18" i="1"/>
  <c r="IZ19" i="1"/>
  <c r="IZ23" i="1"/>
  <c r="IZ24" i="1"/>
  <c r="IZ25" i="1"/>
  <c r="JF4" i="1"/>
  <c r="JE4" i="1"/>
  <c r="JD4" i="1"/>
  <c r="JC4" i="1"/>
  <c r="JB4" i="1"/>
  <c r="IZ4" i="1"/>
  <c r="JA4" i="1"/>
  <c r="IZ258" i="1"/>
  <c r="JC258" i="1"/>
  <c r="JH258" i="1"/>
  <c r="JH257" i="1"/>
  <c r="JS246" i="1"/>
  <c r="JW246" i="1"/>
  <c r="IX247" i="1"/>
  <c r="JH247" i="1"/>
  <c r="JS247" i="1"/>
  <c r="JW247" i="1"/>
  <c r="JS248" i="1"/>
  <c r="JW248" i="1"/>
  <c r="JS249" i="1"/>
  <c r="JW249" i="1"/>
  <c r="IX250" i="1"/>
  <c r="JH250" i="1"/>
  <c r="JS250" i="1"/>
  <c r="JW250" i="1"/>
  <c r="JS251" i="1"/>
  <c r="JW251" i="1"/>
  <c r="IX257" i="1"/>
  <c r="IQ2" i="1"/>
  <c r="IQ3" i="1" s="1"/>
  <c r="IQ4" i="1"/>
  <c r="IO15" i="1"/>
  <c r="IP15" i="1"/>
  <c r="IP26" i="1"/>
  <c r="IL26" i="1"/>
  <c r="IP70" i="1"/>
  <c r="IM70" i="1"/>
  <c r="IL83" i="1"/>
  <c r="IQ94" i="1"/>
  <c r="IM110" i="1"/>
  <c r="IQ130" i="1"/>
  <c r="IP130" i="1"/>
  <c r="IL147" i="1"/>
  <c r="IP176" i="1"/>
  <c r="IM176" i="1"/>
  <c r="IL189" i="1"/>
  <c r="IQ210" i="1"/>
  <c r="IP227" i="1"/>
  <c r="IM227" i="1"/>
  <c r="IM231" i="1" s="1"/>
  <c r="IL226" i="1"/>
  <c r="IQ250" i="1"/>
  <c r="IO247" i="1"/>
  <c r="IP247" i="1"/>
  <c r="IP249" i="1"/>
  <c r="IP245" i="1"/>
  <c r="IP4" i="1" s="1"/>
  <c r="JH245" i="1"/>
  <c r="JH248" i="1" s="1"/>
  <c r="IW245" i="1"/>
  <c r="IX245" i="1"/>
  <c r="IX248" i="1" s="1"/>
  <c r="IQ245" i="1"/>
  <c r="IQ15" i="1" s="1"/>
  <c r="IO245" i="1"/>
  <c r="IO248" i="1" s="1"/>
  <c r="IN245" i="1"/>
  <c r="IM245" i="1"/>
  <c r="IM130" i="1" s="1"/>
  <c r="IL245" i="1"/>
  <c r="IL110" i="1" s="1"/>
  <c r="HX4" i="1"/>
  <c r="IA26" i="1"/>
  <c r="HX164" i="1"/>
  <c r="IF164" i="1"/>
  <c r="IB226" i="1"/>
  <c r="IJ226" i="1"/>
  <c r="IM229" i="1"/>
  <c r="IP229" i="1"/>
  <c r="IP231" i="1"/>
  <c r="IM232" i="1"/>
  <c r="IP232" i="1"/>
  <c r="JH232" i="1"/>
  <c r="IM233" i="1"/>
  <c r="IP233" i="1"/>
  <c r="IM234" i="1"/>
  <c r="IP234" i="1"/>
  <c r="IM235" i="1"/>
  <c r="IP235" i="1"/>
  <c r="IM236" i="1"/>
  <c r="IP236" i="1"/>
  <c r="IM237" i="1"/>
  <c r="IP237" i="1"/>
  <c r="IM238" i="1"/>
  <c r="IP238" i="1"/>
  <c r="IM239" i="1"/>
  <c r="IP239" i="1"/>
  <c r="IM240" i="1"/>
  <c r="IP240" i="1"/>
  <c r="IM241" i="1"/>
  <c r="IP241" i="1"/>
  <c r="IM242" i="1"/>
  <c r="IP242" i="1"/>
  <c r="IM243" i="1"/>
  <c r="IP243" i="1"/>
  <c r="IM244" i="1"/>
  <c r="IO244" i="1"/>
  <c r="IP244" i="1"/>
  <c r="IJ242" i="1"/>
  <c r="IK242" i="1"/>
  <c r="IK240" i="1"/>
  <c r="IG239" i="1"/>
  <c r="IH238" i="1"/>
  <c r="II238" i="1"/>
  <c r="II237" i="1"/>
  <c r="IJ237" i="1"/>
  <c r="II236" i="1"/>
  <c r="IJ236" i="1"/>
  <c r="IH235" i="1"/>
  <c r="IF234" i="1"/>
  <c r="IG234" i="1"/>
  <c r="IC233" i="1"/>
  <c r="IK233" i="1"/>
  <c r="HZ232" i="1"/>
  <c r="IG232" i="1"/>
  <c r="IH232" i="1"/>
  <c r="IB231" i="1"/>
  <c r="IC231" i="1"/>
  <c r="IJ231" i="1"/>
  <c r="IK231" i="1"/>
  <c r="IC229" i="1"/>
  <c r="IK229" i="1"/>
  <c r="IK244" i="1"/>
  <c r="IC236" i="1"/>
  <c r="JH227" i="1"/>
  <c r="IX227" i="1"/>
  <c r="IX243" i="1" s="1"/>
  <c r="IW227" i="1"/>
  <c r="IW234" i="1" s="1"/>
  <c r="IO227" i="1"/>
  <c r="IK227" i="1"/>
  <c r="IK237" i="1" s="1"/>
  <c r="IJ227" i="1"/>
  <c r="II227" i="1"/>
  <c r="II235" i="1" s="1"/>
  <c r="IH227" i="1"/>
  <c r="IH241" i="1" s="1"/>
  <c r="IG227" i="1"/>
  <c r="IG231" i="1" s="1"/>
  <c r="IF227" i="1"/>
  <c r="IF130" i="1" s="1"/>
  <c r="IE227" i="1"/>
  <c r="IE147" i="1" s="1"/>
  <c r="ID227" i="1"/>
  <c r="ID233" i="1" s="1"/>
  <c r="IC227" i="1"/>
  <c r="IC235" i="1" s="1"/>
  <c r="IB227" i="1"/>
  <c r="IB234" i="1" s="1"/>
  <c r="IA227" i="1"/>
  <c r="IA210" i="1" s="1"/>
  <c r="HZ227" i="1"/>
  <c r="HY227" i="1"/>
  <c r="HX227" i="1"/>
  <c r="HX229" i="1" s="1"/>
  <c r="HW227" i="1"/>
  <c r="HU227" i="1"/>
  <c r="JH226" i="1"/>
  <c r="IW226" i="1"/>
  <c r="IX226" i="1"/>
  <c r="IO226" i="1"/>
  <c r="IK226" i="1"/>
  <c r="HS226" i="1"/>
  <c r="HS225" i="1"/>
  <c r="HS224" i="1"/>
  <c r="HG189" i="1"/>
  <c r="HD176" i="1"/>
  <c r="HG176" i="1"/>
  <c r="HG164" i="1"/>
  <c r="HG147" i="1"/>
  <c r="HK147" i="1"/>
  <c r="HK153" i="1" s="1"/>
  <c r="HL147" i="1"/>
  <c r="HG130" i="1"/>
  <c r="HG119" i="1"/>
  <c r="HL119" i="1"/>
  <c r="HG110" i="1"/>
  <c r="HG94" i="1"/>
  <c r="HG83" i="1"/>
  <c r="HG69" i="1"/>
  <c r="HG70" i="1"/>
  <c r="HG72" i="1" s="1"/>
  <c r="HG71" i="1"/>
  <c r="HG76" i="1" s="1"/>
  <c r="HG73" i="1"/>
  <c r="HG74" i="1"/>
  <c r="HG77" i="1"/>
  <c r="HG78" i="1"/>
  <c r="HG79" i="1"/>
  <c r="HG80" i="1"/>
  <c r="HG81" i="1"/>
  <c r="HG26" i="1"/>
  <c r="HG27" i="1" s="1"/>
  <c r="HG28" i="1"/>
  <c r="HG15" i="1"/>
  <c r="HG16" i="1" s="1"/>
  <c r="HB15" i="1"/>
  <c r="IQ211" i="1"/>
  <c r="IA212" i="1"/>
  <c r="IQ212" i="1"/>
  <c r="IQ213" i="1"/>
  <c r="IA214" i="1"/>
  <c r="IQ214" i="1"/>
  <c r="IQ215" i="1"/>
  <c r="IQ216" i="1"/>
  <c r="IA217" i="1"/>
  <c r="IQ217" i="1"/>
  <c r="IW217" i="1"/>
  <c r="HR218" i="1"/>
  <c r="IQ218" i="1"/>
  <c r="IQ219" i="1"/>
  <c r="IQ220" i="1"/>
  <c r="IQ222" i="1"/>
  <c r="IA223" i="1"/>
  <c r="IQ223" i="1"/>
  <c r="HN215" i="1"/>
  <c r="HG213" i="1"/>
  <c r="HG212" i="1"/>
  <c r="HP212" i="1"/>
  <c r="HG211" i="1"/>
  <c r="HL219" i="1"/>
  <c r="HG214" i="1"/>
  <c r="JH210" i="1"/>
  <c r="IX210" i="1"/>
  <c r="IX218" i="1" s="1"/>
  <c r="IW210" i="1"/>
  <c r="IW223" i="1" s="1"/>
  <c r="IO210" i="1"/>
  <c r="IK210" i="1"/>
  <c r="HS210" i="1"/>
  <c r="HS219" i="1" s="1"/>
  <c r="HR210" i="1"/>
  <c r="HR223" i="1" s="1"/>
  <c r="HQ210" i="1"/>
  <c r="HP210" i="1"/>
  <c r="HP219" i="1" s="1"/>
  <c r="HO210" i="1"/>
  <c r="HN210" i="1"/>
  <c r="HN147" i="1" s="1"/>
  <c r="HL210" i="1"/>
  <c r="HK210" i="1"/>
  <c r="HJ210" i="1"/>
  <c r="HI210" i="1"/>
  <c r="HH210" i="1"/>
  <c r="HH212" i="1" s="1"/>
  <c r="HF210" i="1"/>
  <c r="HE210" i="1"/>
  <c r="HD210" i="1"/>
  <c r="HD119" i="1" s="1"/>
  <c r="HC210" i="1"/>
  <c r="HG190" i="1"/>
  <c r="IL190" i="1"/>
  <c r="HG191" i="1"/>
  <c r="IL191" i="1"/>
  <c r="HG192" i="1"/>
  <c r="IL192" i="1"/>
  <c r="HG193" i="1"/>
  <c r="IL193" i="1"/>
  <c r="HG194" i="1"/>
  <c r="IL194" i="1"/>
  <c r="HG195" i="1"/>
  <c r="IL195" i="1"/>
  <c r="HG196" i="1"/>
  <c r="IL196" i="1"/>
  <c r="HG197" i="1"/>
  <c r="IL197" i="1"/>
  <c r="HG198" i="1"/>
  <c r="IL198" i="1"/>
  <c r="HG199" i="1"/>
  <c r="IL199" i="1"/>
  <c r="HG200" i="1"/>
  <c r="IL200" i="1"/>
  <c r="HG201" i="1"/>
  <c r="IL201" i="1"/>
  <c r="HG202" i="1"/>
  <c r="IL202" i="1"/>
  <c r="HG203" i="1"/>
  <c r="IL203" i="1"/>
  <c r="HG204" i="1"/>
  <c r="IL204" i="1"/>
  <c r="HG205" i="1"/>
  <c r="IL205" i="1"/>
  <c r="HG206" i="1"/>
  <c r="IL206" i="1"/>
  <c r="HG207" i="1"/>
  <c r="IL207" i="1"/>
  <c r="HG208" i="1"/>
  <c r="IL208" i="1"/>
  <c r="HG209" i="1"/>
  <c r="IL209" i="1"/>
  <c r="GZ3" i="1"/>
  <c r="GZ5" i="1"/>
  <c r="GZ6" i="1"/>
  <c r="GZ10" i="1"/>
  <c r="HA10" i="1"/>
  <c r="GZ11" i="1"/>
  <c r="GZ12" i="1"/>
  <c r="GZ13" i="1"/>
  <c r="HA2" i="1"/>
  <c r="GY2" i="1"/>
  <c r="GY10" i="1" s="1"/>
  <c r="GX2" i="1"/>
  <c r="GX6" i="1" s="1"/>
  <c r="GV2" i="1"/>
  <c r="GS2" i="1"/>
  <c r="GR2" i="1"/>
  <c r="GM3" i="1"/>
  <c r="GS3" i="1"/>
  <c r="GM2" i="1"/>
  <c r="GM11" i="1" s="1"/>
  <c r="GS4" i="1"/>
  <c r="GM5" i="1"/>
  <c r="GS5" i="1"/>
  <c r="GM6" i="1"/>
  <c r="GS6" i="1"/>
  <c r="GM10" i="1"/>
  <c r="GS10" i="1"/>
  <c r="GS11" i="1"/>
  <c r="GM12" i="1"/>
  <c r="GS12" i="1"/>
  <c r="GM13" i="1"/>
  <c r="GS13" i="1"/>
  <c r="GM26" i="1"/>
  <c r="GM35" i="1"/>
  <c r="GM41" i="1" s="1"/>
  <c r="GS35" i="1"/>
  <c r="GS45" i="1"/>
  <c r="GM69" i="1"/>
  <c r="GR110" i="1"/>
  <c r="GR176" i="1"/>
  <c r="GM189" i="1"/>
  <c r="GM83" i="1" s="1"/>
  <c r="GM193" i="1"/>
  <c r="GR189" i="1"/>
  <c r="GR191" i="1" s="1"/>
  <c r="GS189" i="1"/>
  <c r="GR194" i="1"/>
  <c r="GI70" i="1"/>
  <c r="GI79" i="1" s="1"/>
  <c r="GT4" i="1"/>
  <c r="HB202" i="1"/>
  <c r="GW200" i="1"/>
  <c r="GT195" i="1"/>
  <c r="GW194" i="1"/>
  <c r="GX192" i="1"/>
  <c r="HA192" i="1"/>
  <c r="GO190" i="1"/>
  <c r="GT190" i="1"/>
  <c r="JH189" i="1"/>
  <c r="IX189" i="1"/>
  <c r="IW189" i="1"/>
  <c r="IO189" i="1"/>
  <c r="IK189" i="1"/>
  <c r="HS189" i="1"/>
  <c r="HR189" i="1"/>
  <c r="HQ189" i="1"/>
  <c r="HP189" i="1"/>
  <c r="HB189" i="1"/>
  <c r="HB190" i="1" s="1"/>
  <c r="HA189" i="1"/>
  <c r="HA200" i="1" s="1"/>
  <c r="GZ189" i="1"/>
  <c r="GZ206" i="1" s="1"/>
  <c r="GY189" i="1"/>
  <c r="GY205" i="1" s="1"/>
  <c r="GX189" i="1"/>
  <c r="GW189" i="1"/>
  <c r="GW4" i="1" s="1"/>
  <c r="GV189" i="1"/>
  <c r="GV110" i="1" s="1"/>
  <c r="GU189" i="1"/>
  <c r="GU202" i="1" s="1"/>
  <c r="GT189" i="1"/>
  <c r="GQ189" i="1"/>
  <c r="GQ191" i="1" s="1"/>
  <c r="GP189" i="1"/>
  <c r="GP164" i="1" s="1"/>
  <c r="GP165" i="1" s="1"/>
  <c r="GO189" i="1"/>
  <c r="GN189" i="1"/>
  <c r="GN70" i="1" s="1"/>
  <c r="GL189" i="1"/>
  <c r="GL110" i="1" s="1"/>
  <c r="GK189" i="1"/>
  <c r="GJ189" i="1"/>
  <c r="GH189" i="1"/>
  <c r="GH130" i="1" s="1"/>
  <c r="GI189" i="1"/>
  <c r="GI15" i="1" s="1"/>
  <c r="GG26" i="1"/>
  <c r="GG15" i="1"/>
  <c r="GG4" i="1"/>
  <c r="GD83" i="1"/>
  <c r="FZ26" i="1"/>
  <c r="FT26" i="1"/>
  <c r="FT15" i="1"/>
  <c r="FT4" i="1"/>
  <c r="HD177" i="1"/>
  <c r="HG177" i="1"/>
  <c r="IM177" i="1"/>
  <c r="IP177" i="1"/>
  <c r="HD178" i="1"/>
  <c r="HG178" i="1"/>
  <c r="IK178" i="1"/>
  <c r="IM178" i="1"/>
  <c r="IP178" i="1"/>
  <c r="HD179" i="1"/>
  <c r="HG179" i="1"/>
  <c r="IM179" i="1"/>
  <c r="IP179" i="1"/>
  <c r="HD180" i="1"/>
  <c r="HG180" i="1"/>
  <c r="IM180" i="1"/>
  <c r="IP180" i="1"/>
  <c r="HD181" i="1"/>
  <c r="HG181" i="1"/>
  <c r="IK181" i="1"/>
  <c r="IM181" i="1"/>
  <c r="IP181" i="1"/>
  <c r="HD182" i="1"/>
  <c r="HG182" i="1"/>
  <c r="IM182" i="1"/>
  <c r="IP182" i="1"/>
  <c r="HD183" i="1"/>
  <c r="HG183" i="1"/>
  <c r="IM183" i="1"/>
  <c r="IP183" i="1"/>
  <c r="HD184" i="1"/>
  <c r="HG184" i="1"/>
  <c r="IM184" i="1"/>
  <c r="IP184" i="1"/>
  <c r="HD185" i="1"/>
  <c r="HG185" i="1"/>
  <c r="IM185" i="1"/>
  <c r="IP185" i="1"/>
  <c r="IX185" i="1"/>
  <c r="HD186" i="1"/>
  <c r="HG186" i="1"/>
  <c r="IM186" i="1"/>
  <c r="IP186" i="1"/>
  <c r="IX186" i="1"/>
  <c r="HD187" i="1"/>
  <c r="HG187" i="1"/>
  <c r="IM187" i="1"/>
  <c r="IP187" i="1"/>
  <c r="JH187" i="1"/>
  <c r="HD188" i="1"/>
  <c r="HG188" i="1"/>
  <c r="IM188" i="1"/>
  <c r="IP188" i="1"/>
  <c r="GD185" i="1"/>
  <c r="GB183" i="1"/>
  <c r="GD180" i="1"/>
  <c r="GB179" i="1"/>
  <c r="GA177" i="1"/>
  <c r="JH176" i="1"/>
  <c r="JH180" i="1" s="1"/>
  <c r="IX176" i="1"/>
  <c r="IX178" i="1" s="1"/>
  <c r="IW176" i="1"/>
  <c r="IW180" i="1" s="1"/>
  <c r="IO176" i="1"/>
  <c r="IO180" i="1" s="1"/>
  <c r="IK176" i="1"/>
  <c r="IK185" i="1" s="1"/>
  <c r="HS176" i="1"/>
  <c r="HS184" i="1" s="1"/>
  <c r="HR176" i="1"/>
  <c r="HR188" i="1" s="1"/>
  <c r="HQ176" i="1"/>
  <c r="HQ178" i="1" s="1"/>
  <c r="HP176" i="1"/>
  <c r="HP181" i="1" s="1"/>
  <c r="HB176" i="1"/>
  <c r="HB178" i="1" s="1"/>
  <c r="GG176" i="1"/>
  <c r="GG178" i="1" s="1"/>
  <c r="GF176" i="1"/>
  <c r="GF185" i="1" s="1"/>
  <c r="GE176" i="1"/>
  <c r="GE130" i="1" s="1"/>
  <c r="GD176" i="1"/>
  <c r="GD179" i="1" s="1"/>
  <c r="GC176" i="1"/>
  <c r="GB176" i="1"/>
  <c r="GB181" i="1" s="1"/>
  <c r="GA176" i="1"/>
  <c r="GA94" i="1" s="1"/>
  <c r="GA104" i="1" s="1"/>
  <c r="FZ176" i="1"/>
  <c r="FZ178" i="1" s="1"/>
  <c r="FY176" i="1"/>
  <c r="FX176" i="1"/>
  <c r="FW176" i="1"/>
  <c r="FW164" i="1" s="1"/>
  <c r="FV176" i="1"/>
  <c r="FV83" i="1" s="1"/>
  <c r="FU176" i="1"/>
  <c r="FU26" i="1" s="1"/>
  <c r="FN147" i="1"/>
  <c r="FN130" i="1"/>
  <c r="FN119" i="1"/>
  <c r="FN110" i="1"/>
  <c r="FN94" i="1"/>
  <c r="FN83" i="1"/>
  <c r="FN70" i="1"/>
  <c r="FN69" i="1"/>
  <c r="FN26" i="1"/>
  <c r="FN15" i="1"/>
  <c r="FN4" i="1"/>
  <c r="HG165" i="1"/>
  <c r="HS165" i="1"/>
  <c r="HX165" i="1"/>
  <c r="IF165" i="1"/>
  <c r="HG166" i="1"/>
  <c r="HS166" i="1"/>
  <c r="HX166" i="1"/>
  <c r="IF166" i="1"/>
  <c r="HG167" i="1"/>
  <c r="HS167" i="1"/>
  <c r="HX167" i="1"/>
  <c r="IF167" i="1"/>
  <c r="HG168" i="1"/>
  <c r="HS168" i="1"/>
  <c r="HX168" i="1"/>
  <c r="IF168" i="1"/>
  <c r="JH168" i="1"/>
  <c r="HG169" i="1"/>
  <c r="HS169" i="1"/>
  <c r="HX169" i="1"/>
  <c r="IF169" i="1"/>
  <c r="HG170" i="1"/>
  <c r="HS170" i="1"/>
  <c r="HX170" i="1"/>
  <c r="IF170" i="1"/>
  <c r="HG171" i="1"/>
  <c r="HS171" i="1"/>
  <c r="HX171" i="1"/>
  <c r="IF171" i="1"/>
  <c r="HG172" i="1"/>
  <c r="HS172" i="1"/>
  <c r="HX172" i="1"/>
  <c r="IF172" i="1"/>
  <c r="HG173" i="1"/>
  <c r="HS173" i="1"/>
  <c r="HX173" i="1"/>
  <c r="IF173" i="1"/>
  <c r="HG174" i="1"/>
  <c r="HS174" i="1"/>
  <c r="HX174" i="1"/>
  <c r="IF174" i="1"/>
  <c r="JH174" i="1"/>
  <c r="HG175" i="1"/>
  <c r="HS175" i="1"/>
  <c r="HX175" i="1"/>
  <c r="IF175" i="1"/>
  <c r="FT170" i="1"/>
  <c r="FN169" i="1"/>
  <c r="FN168" i="1"/>
  <c r="FN167" i="1"/>
  <c r="FN166" i="1"/>
  <c r="FN165" i="1"/>
  <c r="FQ165" i="1"/>
  <c r="JH164" i="1"/>
  <c r="IX164" i="1"/>
  <c r="IW164" i="1"/>
  <c r="IO164" i="1"/>
  <c r="IK164" i="1"/>
  <c r="HR164" i="1"/>
  <c r="HQ164" i="1"/>
  <c r="HP164" i="1"/>
  <c r="HP167" i="1" s="1"/>
  <c r="HB164" i="1"/>
  <c r="GG164" i="1"/>
  <c r="FC26" i="1"/>
  <c r="FC15" i="1"/>
  <c r="FC4" i="1"/>
  <c r="FT164" i="1"/>
  <c r="FS164" i="1"/>
  <c r="FS174" i="1" s="1"/>
  <c r="FR164" i="1"/>
  <c r="FQ164" i="1"/>
  <c r="FQ169" i="1" s="1"/>
  <c r="FP164" i="1"/>
  <c r="FO164" i="1"/>
  <c r="FM164" i="1"/>
  <c r="FM69" i="1" s="1"/>
  <c r="FL164" i="1"/>
  <c r="FL4" i="1" s="1"/>
  <c r="FJ164" i="1"/>
  <c r="FK164" i="1"/>
  <c r="FI164" i="1"/>
  <c r="FI26" i="1" s="1"/>
  <c r="FN148" i="1"/>
  <c r="HG148" i="1"/>
  <c r="HK148" i="1"/>
  <c r="HL148" i="1"/>
  <c r="HN148" i="1"/>
  <c r="HQ148" i="1"/>
  <c r="IE148" i="1"/>
  <c r="IL148" i="1"/>
  <c r="FN149" i="1"/>
  <c r="HG149" i="1"/>
  <c r="HL149" i="1"/>
  <c r="HN149" i="1"/>
  <c r="HQ149" i="1"/>
  <c r="IE149" i="1"/>
  <c r="IL149" i="1"/>
  <c r="FN150" i="1"/>
  <c r="HG150" i="1"/>
  <c r="HL150" i="1"/>
  <c r="HN150" i="1"/>
  <c r="HQ150" i="1"/>
  <c r="IE150" i="1"/>
  <c r="IL150" i="1"/>
  <c r="FN151" i="1"/>
  <c r="HG151" i="1"/>
  <c r="HL151" i="1"/>
  <c r="HN151" i="1"/>
  <c r="HQ151" i="1"/>
  <c r="IE151" i="1"/>
  <c r="IL151" i="1"/>
  <c r="FN152" i="1"/>
  <c r="HG152" i="1"/>
  <c r="HL152" i="1"/>
  <c r="HN152" i="1"/>
  <c r="HQ152" i="1"/>
  <c r="IE152" i="1"/>
  <c r="IL152" i="1"/>
  <c r="FN153" i="1"/>
  <c r="HG153" i="1"/>
  <c r="HL153" i="1"/>
  <c r="HN153" i="1"/>
  <c r="HQ153" i="1"/>
  <c r="IE153" i="1"/>
  <c r="IL153" i="1"/>
  <c r="FN154" i="1"/>
  <c r="HG154" i="1"/>
  <c r="HK154" i="1"/>
  <c r="HL154" i="1"/>
  <c r="HN154" i="1"/>
  <c r="HQ154" i="1"/>
  <c r="IE154" i="1"/>
  <c r="IL154" i="1"/>
  <c r="FN155" i="1"/>
  <c r="HG155" i="1"/>
  <c r="HK155" i="1"/>
  <c r="HL155" i="1"/>
  <c r="HN155" i="1"/>
  <c r="HQ155" i="1"/>
  <c r="IE155" i="1"/>
  <c r="IL155" i="1"/>
  <c r="FN156" i="1"/>
  <c r="HG156" i="1"/>
  <c r="HL156" i="1"/>
  <c r="HN156" i="1"/>
  <c r="HQ156" i="1"/>
  <c r="IE156" i="1"/>
  <c r="IL156" i="1"/>
  <c r="FN157" i="1"/>
  <c r="HG157" i="1"/>
  <c r="HL157" i="1"/>
  <c r="HN157" i="1"/>
  <c r="HQ157" i="1"/>
  <c r="IE157" i="1"/>
  <c r="IL157" i="1"/>
  <c r="FN158" i="1"/>
  <c r="GG158" i="1"/>
  <c r="HG158" i="1"/>
  <c r="HL158" i="1"/>
  <c r="HN158" i="1"/>
  <c r="HQ158" i="1"/>
  <c r="IE158" i="1"/>
  <c r="IL158" i="1"/>
  <c r="FN159" i="1"/>
  <c r="HG159" i="1"/>
  <c r="HL159" i="1"/>
  <c r="HN159" i="1"/>
  <c r="HQ159" i="1"/>
  <c r="IE159" i="1"/>
  <c r="IL159" i="1"/>
  <c r="FN160" i="1"/>
  <c r="HG160" i="1"/>
  <c r="HL160" i="1"/>
  <c r="HN160" i="1"/>
  <c r="HP160" i="1"/>
  <c r="HQ160" i="1"/>
  <c r="IE160" i="1"/>
  <c r="IL160" i="1"/>
  <c r="FN161" i="1"/>
  <c r="HG161" i="1"/>
  <c r="HL161" i="1"/>
  <c r="HN161" i="1"/>
  <c r="HQ161" i="1"/>
  <c r="IE161" i="1"/>
  <c r="IL161" i="1"/>
  <c r="FN162" i="1"/>
  <c r="HG162" i="1"/>
  <c r="HL162" i="1"/>
  <c r="HN162" i="1"/>
  <c r="HQ162" i="1"/>
  <c r="IE162" i="1"/>
  <c r="IL162" i="1"/>
  <c r="IW162" i="1"/>
  <c r="FN163" i="1"/>
  <c r="GG163" i="1"/>
  <c r="HG163" i="1"/>
  <c r="HL163" i="1"/>
  <c r="HN163" i="1"/>
  <c r="HQ163" i="1"/>
  <c r="IE163" i="1"/>
  <c r="IL163" i="1"/>
  <c r="JH163" i="1"/>
  <c r="FC130" i="1"/>
  <c r="FA119" i="1"/>
  <c r="FC119" i="1"/>
  <c r="FC110" i="1"/>
  <c r="ES94" i="1"/>
  <c r="FC94" i="1"/>
  <c r="FC83" i="1"/>
  <c r="FB70" i="1"/>
  <c r="FC70" i="1"/>
  <c r="FC69" i="1"/>
  <c r="FH162" i="1"/>
  <c r="FH159" i="1"/>
  <c r="FC157" i="1"/>
  <c r="FD159" i="1"/>
  <c r="FC158" i="1"/>
  <c r="FC156" i="1"/>
  <c r="FC155" i="1"/>
  <c r="FC154" i="1"/>
  <c r="FD154" i="1"/>
  <c r="FC153" i="1"/>
  <c r="FH153" i="1"/>
  <c r="FC152" i="1"/>
  <c r="EY151" i="1"/>
  <c r="FC151" i="1"/>
  <c r="FH151" i="1"/>
  <c r="FC150" i="1"/>
  <c r="EU150" i="1"/>
  <c r="FC149" i="1"/>
  <c r="FH148" i="1"/>
  <c r="FC148" i="1"/>
  <c r="JH147" i="1"/>
  <c r="JH157" i="1" s="1"/>
  <c r="IX147" i="1"/>
  <c r="IW147" i="1"/>
  <c r="IW156" i="1" s="1"/>
  <c r="IO147" i="1"/>
  <c r="IK147" i="1"/>
  <c r="HS147" i="1"/>
  <c r="HR147" i="1"/>
  <c r="HR157" i="1" s="1"/>
  <c r="HP147" i="1"/>
  <c r="HB147" i="1"/>
  <c r="GG147" i="1"/>
  <c r="GG156" i="1" s="1"/>
  <c r="FT147" i="1"/>
  <c r="FH147" i="1"/>
  <c r="FH161" i="1" s="1"/>
  <c r="FG147" i="1"/>
  <c r="FF147" i="1"/>
  <c r="FF155" i="1" s="1"/>
  <c r="FE147" i="1"/>
  <c r="FE158" i="1" s="1"/>
  <c r="FD147" i="1"/>
  <c r="FD151" i="1" s="1"/>
  <c r="FB147" i="1"/>
  <c r="FA147" i="1"/>
  <c r="EZ147" i="1"/>
  <c r="EZ155" i="1" s="1"/>
  <c r="EY147" i="1"/>
  <c r="EY149" i="1" s="1"/>
  <c r="EX147" i="1"/>
  <c r="EW147" i="1"/>
  <c r="EV147" i="1"/>
  <c r="EV130" i="1" s="1"/>
  <c r="EV143" i="1" s="1"/>
  <c r="EU147" i="1"/>
  <c r="EU149" i="1" s="1"/>
  <c r="ET147" i="1"/>
  <c r="ES147" i="1"/>
  <c r="ER147" i="1"/>
  <c r="ER130" i="1" s="1"/>
  <c r="ER138" i="1" s="1"/>
  <c r="FC131" i="1"/>
  <c r="FN131" i="1"/>
  <c r="GE131" i="1"/>
  <c r="GH131" i="1"/>
  <c r="HG131" i="1"/>
  <c r="IF131" i="1"/>
  <c r="IM131" i="1"/>
  <c r="IP131" i="1"/>
  <c r="IQ131" i="1"/>
  <c r="FC132" i="1"/>
  <c r="FN132" i="1"/>
  <c r="GE132" i="1"/>
  <c r="GH132" i="1"/>
  <c r="HG132" i="1"/>
  <c r="IF132" i="1"/>
  <c r="IM132" i="1"/>
  <c r="IP132" i="1"/>
  <c r="IQ132" i="1"/>
  <c r="FC133" i="1"/>
  <c r="FN133" i="1"/>
  <c r="GE133" i="1"/>
  <c r="GH133" i="1"/>
  <c r="HG133" i="1"/>
  <c r="IF133" i="1"/>
  <c r="IM133" i="1"/>
  <c r="IP133" i="1"/>
  <c r="IQ133" i="1"/>
  <c r="FC134" i="1"/>
  <c r="FN134" i="1"/>
  <c r="GE134" i="1"/>
  <c r="GH134" i="1"/>
  <c r="HG134" i="1"/>
  <c r="IF134" i="1"/>
  <c r="IM134" i="1"/>
  <c r="IP134" i="1"/>
  <c r="IQ134" i="1"/>
  <c r="FC135" i="1"/>
  <c r="FN135" i="1"/>
  <c r="GE135" i="1"/>
  <c r="GH135" i="1"/>
  <c r="HG135" i="1"/>
  <c r="IF135" i="1"/>
  <c r="IM135" i="1"/>
  <c r="IP135" i="1"/>
  <c r="IQ135" i="1"/>
  <c r="FC136" i="1"/>
  <c r="FN136" i="1"/>
  <c r="GE136" i="1"/>
  <c r="GH136" i="1"/>
  <c r="HG136" i="1"/>
  <c r="IF136" i="1"/>
  <c r="IM136" i="1"/>
  <c r="IP136" i="1"/>
  <c r="IQ136" i="1"/>
  <c r="FC137" i="1"/>
  <c r="FN137" i="1"/>
  <c r="GE137" i="1"/>
  <c r="GH137" i="1"/>
  <c r="HG137" i="1"/>
  <c r="IF137" i="1"/>
  <c r="IM137" i="1"/>
  <c r="IP137" i="1"/>
  <c r="IQ137" i="1"/>
  <c r="FC138" i="1"/>
  <c r="FN138" i="1"/>
  <c r="GE138" i="1"/>
  <c r="GH138" i="1"/>
  <c r="HG138" i="1"/>
  <c r="IF138" i="1"/>
  <c r="IM138" i="1"/>
  <c r="IP138" i="1"/>
  <c r="IQ138" i="1"/>
  <c r="FC139" i="1"/>
  <c r="FN139" i="1"/>
  <c r="GE139" i="1"/>
  <c r="GH139" i="1"/>
  <c r="HG139" i="1"/>
  <c r="IF139" i="1"/>
  <c r="IM139" i="1"/>
  <c r="IP139" i="1"/>
  <c r="IQ139" i="1"/>
  <c r="EV140" i="1"/>
  <c r="FC140" i="1"/>
  <c r="FN140" i="1"/>
  <c r="GE140" i="1"/>
  <c r="GH140" i="1"/>
  <c r="HG140" i="1"/>
  <c r="IF140" i="1"/>
  <c r="IM140" i="1"/>
  <c r="IP140" i="1"/>
  <c r="IQ140" i="1"/>
  <c r="EV141" i="1"/>
  <c r="FC141" i="1"/>
  <c r="FN141" i="1"/>
  <c r="GE141" i="1"/>
  <c r="GH141" i="1"/>
  <c r="HG141" i="1"/>
  <c r="IF141" i="1"/>
  <c r="IM141" i="1"/>
  <c r="IP141" i="1"/>
  <c r="IQ141" i="1"/>
  <c r="FC142" i="1"/>
  <c r="FN142" i="1"/>
  <c r="GE142" i="1"/>
  <c r="GH142" i="1"/>
  <c r="HG142" i="1"/>
  <c r="IF142" i="1"/>
  <c r="IM142" i="1"/>
  <c r="IP142" i="1"/>
  <c r="IQ142" i="1"/>
  <c r="FC143" i="1"/>
  <c r="FN143" i="1"/>
  <c r="GE143" i="1"/>
  <c r="GH143" i="1"/>
  <c r="HG143" i="1"/>
  <c r="IF143" i="1"/>
  <c r="IM143" i="1"/>
  <c r="IP143" i="1"/>
  <c r="IQ143" i="1"/>
  <c r="FC144" i="1"/>
  <c r="FN144" i="1"/>
  <c r="GE144" i="1"/>
  <c r="GH144" i="1"/>
  <c r="HG144" i="1"/>
  <c r="IF144" i="1"/>
  <c r="IM144" i="1"/>
  <c r="IP144" i="1"/>
  <c r="IQ144" i="1"/>
  <c r="FC145" i="1"/>
  <c r="FN145" i="1"/>
  <c r="GE145" i="1"/>
  <c r="GH145" i="1"/>
  <c r="HG145" i="1"/>
  <c r="IF145" i="1"/>
  <c r="IM145" i="1"/>
  <c r="IP145" i="1"/>
  <c r="IQ145" i="1"/>
  <c r="EV146" i="1"/>
  <c r="FC146" i="1"/>
  <c r="FN146" i="1"/>
  <c r="GE146" i="1"/>
  <c r="GH146" i="1"/>
  <c r="HG146" i="1"/>
  <c r="HR146" i="1"/>
  <c r="IF146" i="1"/>
  <c r="IM146" i="1"/>
  <c r="IP146" i="1"/>
  <c r="IQ146" i="1"/>
  <c r="EG110" i="1"/>
  <c r="EK110" i="1"/>
  <c r="EC94" i="1"/>
  <c r="EP70" i="1"/>
  <c r="EF69" i="1"/>
  <c r="EH69" i="1"/>
  <c r="EG135" i="1"/>
  <c r="EK135" i="1"/>
  <c r="EL135" i="1"/>
  <c r="EK133" i="1"/>
  <c r="EF132" i="1"/>
  <c r="EO132" i="1"/>
  <c r="EQ131" i="1"/>
  <c r="JH130" i="1"/>
  <c r="IX130" i="1"/>
  <c r="IO130" i="1"/>
  <c r="IK130" i="1"/>
  <c r="HR130" i="1"/>
  <c r="HR136" i="1" s="1"/>
  <c r="HS130" i="1"/>
  <c r="HS144" i="1" s="1"/>
  <c r="HB130" i="1"/>
  <c r="GG130" i="1"/>
  <c r="GG136" i="1" s="1"/>
  <c r="FT130" i="1"/>
  <c r="FH130" i="1"/>
  <c r="FH133" i="1" s="1"/>
  <c r="EQ130" i="1"/>
  <c r="EP130" i="1"/>
  <c r="EP143" i="1" s="1"/>
  <c r="EO130" i="1"/>
  <c r="EO144" i="1" s="1"/>
  <c r="EN130" i="1"/>
  <c r="EN133" i="1" s="1"/>
  <c r="EM130" i="1"/>
  <c r="EL130" i="1"/>
  <c r="EL134" i="1" s="1"/>
  <c r="EK130" i="1"/>
  <c r="EK137" i="1" s="1"/>
  <c r="EJ130" i="1"/>
  <c r="EI130" i="1"/>
  <c r="EH130" i="1"/>
  <c r="EH83" i="1" s="1"/>
  <c r="EH89" i="1" s="1"/>
  <c r="EG130" i="1"/>
  <c r="EG119" i="1" s="1"/>
  <c r="EF130" i="1"/>
  <c r="EE130" i="1"/>
  <c r="ED130" i="1"/>
  <c r="EC130" i="1"/>
  <c r="EC70" i="1" s="1"/>
  <c r="EB130" i="1"/>
  <c r="EB94" i="1" s="1"/>
  <c r="EA130" i="1"/>
  <c r="FN120" i="1"/>
  <c r="HD120" i="1"/>
  <c r="HG120" i="1"/>
  <c r="HG2" i="1" s="1"/>
  <c r="HL120" i="1"/>
  <c r="FA121" i="1"/>
  <c r="FN121" i="1"/>
  <c r="HD121" i="1"/>
  <c r="HG121" i="1"/>
  <c r="HL121" i="1"/>
  <c r="FN122" i="1"/>
  <c r="HD122" i="1"/>
  <c r="HG122" i="1"/>
  <c r="HL122" i="1"/>
  <c r="FA123" i="1"/>
  <c r="FN123" i="1"/>
  <c r="HD123" i="1"/>
  <c r="HG123" i="1"/>
  <c r="HL123" i="1"/>
  <c r="FC124" i="1"/>
  <c r="FN124" i="1"/>
  <c r="HD124" i="1"/>
  <c r="HG124" i="1"/>
  <c r="HL124" i="1"/>
  <c r="FN125" i="1"/>
  <c r="HD125" i="1"/>
  <c r="HG125" i="1"/>
  <c r="HL125" i="1"/>
  <c r="FN126" i="1"/>
  <c r="HD126" i="1"/>
  <c r="HG126" i="1"/>
  <c r="HL126" i="1"/>
  <c r="FN127" i="1"/>
  <c r="HD127" i="1"/>
  <c r="HG127" i="1"/>
  <c r="HL127" i="1"/>
  <c r="FN128" i="1"/>
  <c r="HD128" i="1"/>
  <c r="HG128" i="1"/>
  <c r="HL128" i="1"/>
  <c r="IO128" i="1"/>
  <c r="FN129" i="1"/>
  <c r="HD129" i="1"/>
  <c r="HG129" i="1"/>
  <c r="HL129" i="1"/>
  <c r="JH119" i="1"/>
  <c r="IX119" i="1"/>
  <c r="IO119" i="1"/>
  <c r="IK119" i="1"/>
  <c r="IK121" i="1" s="1"/>
  <c r="HS119" i="1"/>
  <c r="HR119" i="1"/>
  <c r="HQ119" i="1"/>
  <c r="HP119" i="1"/>
  <c r="HB119" i="1"/>
  <c r="GG119" i="1"/>
  <c r="FT119" i="1"/>
  <c r="FH119" i="1"/>
  <c r="FH126" i="1" s="1"/>
  <c r="EQ119" i="1"/>
  <c r="DZ119" i="1"/>
  <c r="DZ125" i="1" s="1"/>
  <c r="DY119" i="1"/>
  <c r="DX119" i="1"/>
  <c r="DX125" i="1" s="1"/>
  <c r="DW119" i="1"/>
  <c r="DV119" i="1"/>
  <c r="DU119" i="1"/>
  <c r="DU94" i="1" s="1"/>
  <c r="DT119" i="1"/>
  <c r="DT83" i="1" s="1"/>
  <c r="DS119" i="1"/>
  <c r="DR119" i="1"/>
  <c r="DQ119" i="1"/>
  <c r="DQ70" i="1" s="1"/>
  <c r="DP119" i="1"/>
  <c r="EK111" i="1"/>
  <c r="FC111" i="1"/>
  <c r="FN111" i="1"/>
  <c r="FN118" i="1" s="1"/>
  <c r="FT111" i="1"/>
  <c r="FT118" i="1" s="1"/>
  <c r="GL111" i="1"/>
  <c r="GL118" i="1" s="1"/>
  <c r="GV111" i="1"/>
  <c r="HG111" i="1"/>
  <c r="HG118" i="1" s="1"/>
  <c r="IL111" i="1"/>
  <c r="IM111" i="1"/>
  <c r="EG112" i="1"/>
  <c r="FC112" i="1"/>
  <c r="FN112" i="1"/>
  <c r="GL112" i="1"/>
  <c r="GV112" i="1"/>
  <c r="HG112" i="1"/>
  <c r="IL112" i="1"/>
  <c r="IM112" i="1"/>
  <c r="EG113" i="1"/>
  <c r="EK113" i="1"/>
  <c r="FC113" i="1"/>
  <c r="FN113" i="1"/>
  <c r="GL113" i="1"/>
  <c r="GV113" i="1"/>
  <c r="HG113" i="1"/>
  <c r="IL113" i="1"/>
  <c r="IM113" i="1"/>
  <c r="EG114" i="1"/>
  <c r="EK114" i="1"/>
  <c r="FC114" i="1"/>
  <c r="FN114" i="1"/>
  <c r="GL114" i="1"/>
  <c r="GV114" i="1"/>
  <c r="HG114" i="1"/>
  <c r="IL114" i="1"/>
  <c r="IM114" i="1"/>
  <c r="EG115" i="1"/>
  <c r="FC115" i="1"/>
  <c r="FN115" i="1"/>
  <c r="GL115" i="1"/>
  <c r="GV115" i="1"/>
  <c r="HG115" i="1"/>
  <c r="IL115" i="1"/>
  <c r="IM115" i="1"/>
  <c r="EG116" i="1"/>
  <c r="EK116" i="1"/>
  <c r="FC116" i="1"/>
  <c r="FN116" i="1"/>
  <c r="GL116" i="1"/>
  <c r="GV116" i="1"/>
  <c r="HG116" i="1"/>
  <c r="IL116" i="1"/>
  <c r="IM116" i="1"/>
  <c r="EK117" i="1"/>
  <c r="EQ117" i="1"/>
  <c r="FC117" i="1"/>
  <c r="FN117" i="1"/>
  <c r="GL117" i="1"/>
  <c r="GV117" i="1"/>
  <c r="HG117" i="1"/>
  <c r="IL117" i="1"/>
  <c r="IM117" i="1"/>
  <c r="EK118" i="1"/>
  <c r="FC118" i="1"/>
  <c r="GV118" i="1"/>
  <c r="IL118" i="1"/>
  <c r="IM118" i="1"/>
  <c r="IO110" i="1"/>
  <c r="IK110" i="1"/>
  <c r="HS110" i="1"/>
  <c r="HS117" i="1" s="1"/>
  <c r="HR110" i="1"/>
  <c r="HP110" i="1"/>
  <c r="HP111" i="1" s="1"/>
  <c r="HP118" i="1" s="1"/>
  <c r="HB110" i="1"/>
  <c r="GG110" i="1"/>
  <c r="GG117" i="1" s="1"/>
  <c r="FT110" i="1"/>
  <c r="FT112" i="1" s="1"/>
  <c r="FH110" i="1"/>
  <c r="EQ110" i="1"/>
  <c r="EQ113" i="1" s="1"/>
  <c r="DZ110" i="1"/>
  <c r="DZ113" i="1" s="1"/>
  <c r="DO110" i="1"/>
  <c r="DO113" i="1" s="1"/>
  <c r="DO111" i="1"/>
  <c r="DO118" i="1" s="1"/>
  <c r="DO115" i="1"/>
  <c r="DO117" i="1"/>
  <c r="DN111" i="1"/>
  <c r="DM111" i="1"/>
  <c r="DL111" i="1"/>
  <c r="DK111" i="1"/>
  <c r="DJ111" i="1"/>
  <c r="DI111" i="1"/>
  <c r="DH111" i="1"/>
  <c r="DN110" i="1"/>
  <c r="DN114" i="1" s="1"/>
  <c r="DM110" i="1"/>
  <c r="DL110" i="1"/>
  <c r="DL94" i="1" s="1"/>
  <c r="DL95" i="1" s="1"/>
  <c r="DL96" i="1" s="1"/>
  <c r="DK110" i="1"/>
  <c r="DJ110" i="1"/>
  <c r="DJ94" i="1" s="1"/>
  <c r="DH110" i="1"/>
  <c r="DI110" i="1"/>
  <c r="DI112" i="1" s="1"/>
  <c r="DG110" i="1"/>
  <c r="DU95" i="1"/>
  <c r="DU96" i="1" s="1"/>
  <c r="EB95" i="1"/>
  <c r="EB96" i="1" s="1"/>
  <c r="ES95" i="1"/>
  <c r="ES96" i="1" s="1"/>
  <c r="FC95" i="1"/>
  <c r="FC96" i="1" s="1"/>
  <c r="FN95" i="1"/>
  <c r="FN96" i="1" s="1"/>
  <c r="HG95" i="1"/>
  <c r="HG96" i="1" s="1"/>
  <c r="IQ95" i="1"/>
  <c r="IQ96" i="1" s="1"/>
  <c r="DL97" i="1"/>
  <c r="DU97" i="1"/>
  <c r="EB97" i="1"/>
  <c r="ES97" i="1"/>
  <c r="FC97" i="1"/>
  <c r="FN97" i="1"/>
  <c r="HG97" i="1"/>
  <c r="IQ97" i="1"/>
  <c r="DL98" i="1"/>
  <c r="DU98" i="1"/>
  <c r="EB98" i="1"/>
  <c r="EC98" i="1"/>
  <c r="ES98" i="1"/>
  <c r="FC98" i="1"/>
  <c r="FN98" i="1"/>
  <c r="HG98" i="1"/>
  <c r="IQ98" i="1"/>
  <c r="DL99" i="1"/>
  <c r="DU99" i="1"/>
  <c r="EB99" i="1"/>
  <c r="ES99" i="1"/>
  <c r="FC99" i="1"/>
  <c r="FN99" i="1"/>
  <c r="HG99" i="1"/>
  <c r="IQ99" i="1"/>
  <c r="DL100" i="1"/>
  <c r="DU100" i="1"/>
  <c r="EB100" i="1"/>
  <c r="ES100" i="1"/>
  <c r="FC100" i="1"/>
  <c r="FN100" i="1"/>
  <c r="HG100" i="1"/>
  <c r="IQ100" i="1"/>
  <c r="DL101" i="1"/>
  <c r="DU101" i="1"/>
  <c r="EB101" i="1"/>
  <c r="ES101" i="1"/>
  <c r="FC101" i="1"/>
  <c r="FN101" i="1"/>
  <c r="HG101" i="1"/>
  <c r="IQ101" i="1"/>
  <c r="DL102" i="1"/>
  <c r="DU102" i="1"/>
  <c r="EB102" i="1"/>
  <c r="ES102" i="1"/>
  <c r="FC102" i="1"/>
  <c r="FN102" i="1"/>
  <c r="HG102" i="1"/>
  <c r="IQ102" i="1"/>
  <c r="DL103" i="1"/>
  <c r="DU103" i="1"/>
  <c r="EB103" i="1"/>
  <c r="EC103" i="1"/>
  <c r="ES103" i="1"/>
  <c r="FC103" i="1"/>
  <c r="FN103" i="1"/>
  <c r="HG103" i="1"/>
  <c r="IQ103" i="1"/>
  <c r="DL104" i="1"/>
  <c r="DU104" i="1"/>
  <c r="EB104" i="1"/>
  <c r="ES104" i="1"/>
  <c r="FC104" i="1"/>
  <c r="FN104" i="1"/>
  <c r="HG104" i="1"/>
  <c r="IQ104" i="1"/>
  <c r="DL105" i="1"/>
  <c r="DU105" i="1"/>
  <c r="EB105" i="1"/>
  <c r="ES105" i="1"/>
  <c r="FC105" i="1"/>
  <c r="FN105" i="1"/>
  <c r="HG105" i="1"/>
  <c r="IQ105" i="1"/>
  <c r="DL106" i="1"/>
  <c r="DU106" i="1"/>
  <c r="EB106" i="1"/>
  <c r="ES106" i="1"/>
  <c r="FC106" i="1"/>
  <c r="FN106" i="1"/>
  <c r="HG106" i="1"/>
  <c r="IQ106" i="1"/>
  <c r="DJ107" i="1"/>
  <c r="DL107" i="1"/>
  <c r="DU107" i="1"/>
  <c r="EB107" i="1"/>
  <c r="ES107" i="1"/>
  <c r="FC107" i="1"/>
  <c r="FN107" i="1"/>
  <c r="HG107" i="1"/>
  <c r="IQ107" i="1"/>
  <c r="DL108" i="1"/>
  <c r="DU108" i="1"/>
  <c r="EB108" i="1"/>
  <c r="ES108" i="1"/>
  <c r="FC108" i="1"/>
  <c r="FN108" i="1"/>
  <c r="HG108" i="1"/>
  <c r="IQ108" i="1"/>
  <c r="DL109" i="1"/>
  <c r="DU109" i="1"/>
  <c r="EB109" i="1"/>
  <c r="ES109" i="1"/>
  <c r="FC109" i="1"/>
  <c r="FN109" i="1"/>
  <c r="HG109" i="1"/>
  <c r="IQ109" i="1"/>
  <c r="JH94" i="1"/>
  <c r="JH104" i="1" s="1"/>
  <c r="IX94" i="1"/>
  <c r="IX107" i="1" s="1"/>
  <c r="IO94" i="1"/>
  <c r="IO107" i="1" s="1"/>
  <c r="IK94" i="1"/>
  <c r="HB94" i="1"/>
  <c r="GG94" i="1"/>
  <c r="GG107" i="1" s="1"/>
  <c r="FT94" i="1"/>
  <c r="FT107" i="1" s="1"/>
  <c r="FH94" i="1"/>
  <c r="FH104" i="1" s="1"/>
  <c r="EQ94" i="1"/>
  <c r="EQ107" i="1" s="1"/>
  <c r="DZ94" i="1"/>
  <c r="DZ101" i="1" s="1"/>
  <c r="DO94" i="1"/>
  <c r="DF94" i="1"/>
  <c r="DE96" i="1"/>
  <c r="DD96" i="1"/>
  <c r="DC96" i="1"/>
  <c r="DB96" i="1"/>
  <c r="DB95" i="1"/>
  <c r="DA96" i="1"/>
  <c r="CZ96" i="1"/>
  <c r="CY96" i="1"/>
  <c r="CX96" i="1"/>
  <c r="CW96" i="1"/>
  <c r="CV96" i="1"/>
  <c r="CU96" i="1"/>
  <c r="CT96" i="1"/>
  <c r="CS96" i="1"/>
  <c r="DE95" i="1"/>
  <c r="DD95" i="1"/>
  <c r="DC95" i="1"/>
  <c r="DA95" i="1"/>
  <c r="CZ95" i="1"/>
  <c r="CY95" i="1"/>
  <c r="CX95" i="1"/>
  <c r="CV95" i="1"/>
  <c r="CW95" i="1"/>
  <c r="CU95" i="1"/>
  <c r="CT95" i="1"/>
  <c r="CS95" i="1"/>
  <c r="CR95" i="1"/>
  <c r="DE94" i="1"/>
  <c r="DE102" i="1" s="1"/>
  <c r="DD94" i="1"/>
  <c r="DD98" i="1" s="1"/>
  <c r="DC94" i="1"/>
  <c r="DC105" i="1" s="1"/>
  <c r="DB94" i="1"/>
  <c r="DB100" i="1" s="1"/>
  <c r="DA94" i="1"/>
  <c r="DA98" i="1" s="1"/>
  <c r="CZ94" i="1"/>
  <c r="CZ102" i="1" s="1"/>
  <c r="CY94" i="1"/>
  <c r="CY70" i="1" s="1"/>
  <c r="CY78" i="1" s="1"/>
  <c r="CX94" i="1"/>
  <c r="CX98" i="1" s="1"/>
  <c r="CW94" i="1"/>
  <c r="CW100" i="1" s="1"/>
  <c r="CV94" i="1"/>
  <c r="CV99" i="1" s="1"/>
  <c r="CU94" i="1"/>
  <c r="CU98" i="1" s="1"/>
  <c r="CT94" i="1"/>
  <c r="CS94" i="1"/>
  <c r="CR94" i="1"/>
  <c r="CR83" i="1" s="1"/>
  <c r="CQ94" i="1"/>
  <c r="DT84" i="1"/>
  <c r="FC84" i="1"/>
  <c r="FN84" i="1"/>
  <c r="FV84" i="1"/>
  <c r="GD84" i="1"/>
  <c r="HG84" i="1"/>
  <c r="IL84" i="1"/>
  <c r="DT85" i="1"/>
  <c r="EH85" i="1"/>
  <c r="FC85" i="1"/>
  <c r="FN85" i="1"/>
  <c r="FV85" i="1"/>
  <c r="GD85" i="1"/>
  <c r="HG85" i="1"/>
  <c r="IL85" i="1"/>
  <c r="DT86" i="1"/>
  <c r="FC86" i="1"/>
  <c r="FN86" i="1"/>
  <c r="FV86" i="1"/>
  <c r="GD86" i="1"/>
  <c r="HG86" i="1"/>
  <c r="IL86" i="1"/>
  <c r="DT87" i="1"/>
  <c r="EH87" i="1"/>
  <c r="FC87" i="1"/>
  <c r="FN87" i="1"/>
  <c r="FV87" i="1"/>
  <c r="GD87" i="1"/>
  <c r="HG87" i="1"/>
  <c r="IL87" i="1"/>
  <c r="DT88" i="1"/>
  <c r="FC88" i="1"/>
  <c r="FN88" i="1"/>
  <c r="FV88" i="1"/>
  <c r="GD88" i="1"/>
  <c r="HG88" i="1"/>
  <c r="IL88" i="1"/>
  <c r="DT89" i="1"/>
  <c r="FC89" i="1"/>
  <c r="FN89" i="1"/>
  <c r="FV89" i="1"/>
  <c r="GD89" i="1"/>
  <c r="HG89" i="1"/>
  <c r="IL89" i="1"/>
  <c r="DT90" i="1"/>
  <c r="FC90" i="1"/>
  <c r="FN90" i="1"/>
  <c r="FV90" i="1"/>
  <c r="GD90" i="1"/>
  <c r="HG90" i="1"/>
  <c r="IL90" i="1"/>
  <c r="DT92" i="1"/>
  <c r="FC92" i="1"/>
  <c r="FN92" i="1"/>
  <c r="FV92" i="1"/>
  <c r="GD92" i="1"/>
  <c r="HG92" i="1"/>
  <c r="IL92" i="1"/>
  <c r="DT93" i="1"/>
  <c r="FC93" i="1"/>
  <c r="FN93" i="1"/>
  <c r="FV93" i="1"/>
  <c r="GD93" i="1"/>
  <c r="HG93" i="1"/>
  <c r="IL93" i="1"/>
  <c r="DF83" i="1"/>
  <c r="DF90" i="1" s="1"/>
  <c r="DO83" i="1"/>
  <c r="DZ83" i="1"/>
  <c r="EQ83" i="1"/>
  <c r="FH83" i="1"/>
  <c r="FH84" i="1" s="1"/>
  <c r="FT83" i="1"/>
  <c r="FT93" i="1" s="1"/>
  <c r="GG83" i="1"/>
  <c r="HB83" i="1"/>
  <c r="HP83" i="1"/>
  <c r="HQ83" i="1"/>
  <c r="HR83" i="1"/>
  <c r="HS83" i="1"/>
  <c r="HS84" i="1" s="1"/>
  <c r="IK83" i="1"/>
  <c r="IK85" i="1" s="1"/>
  <c r="IO83" i="1"/>
  <c r="IO93" i="1" s="1"/>
  <c r="CO88" i="1"/>
  <c r="CO92" i="1"/>
  <c r="CO90" i="1"/>
  <c r="CN90" i="1"/>
  <c r="CO89" i="1"/>
  <c r="CN89" i="1"/>
  <c r="CL89" i="1"/>
  <c r="CN88" i="1"/>
  <c r="CL88" i="1"/>
  <c r="CK88" i="1"/>
  <c r="CO87" i="1"/>
  <c r="CN87" i="1"/>
  <c r="CL87" i="1"/>
  <c r="CK87" i="1"/>
  <c r="CJ87" i="1"/>
  <c r="CO86" i="1"/>
  <c r="CN86" i="1"/>
  <c r="CL86" i="1"/>
  <c r="CK86" i="1"/>
  <c r="CJ86" i="1"/>
  <c r="CI86" i="1"/>
  <c r="CO85" i="1"/>
  <c r="CN85" i="1"/>
  <c r="CL85" i="1"/>
  <c r="CK85" i="1"/>
  <c r="CJ85" i="1"/>
  <c r="CI85" i="1"/>
  <c r="CH85" i="1"/>
  <c r="CN84" i="1"/>
  <c r="CO84" i="1"/>
  <c r="CL84" i="1"/>
  <c r="CK84" i="1"/>
  <c r="CI84" i="1"/>
  <c r="CJ84" i="1"/>
  <c r="CH84" i="1"/>
  <c r="CG84" i="1"/>
  <c r="CP83" i="1"/>
  <c r="CO83" i="1"/>
  <c r="CO70" i="1" s="1"/>
  <c r="CN83" i="1"/>
  <c r="CN70" i="1" s="1"/>
  <c r="CL83" i="1"/>
  <c r="CL70" i="1" s="1"/>
  <c r="CK83" i="1"/>
  <c r="CK70" i="1" s="1"/>
  <c r="CJ83" i="1"/>
  <c r="CJ70" i="1" s="1"/>
  <c r="CI83" i="1"/>
  <c r="CI70" i="1" s="1"/>
  <c r="CH83" i="1"/>
  <c r="CH70" i="1" s="1"/>
  <c r="CG83" i="1"/>
  <c r="CG70" i="1" s="1"/>
  <c r="CF83" i="1"/>
  <c r="CF70" i="1" s="1"/>
  <c r="CF71" i="1"/>
  <c r="CG71" i="1"/>
  <c r="CG76" i="1" s="1"/>
  <c r="CH71" i="1"/>
  <c r="CI71" i="1"/>
  <c r="CL71" i="1"/>
  <c r="CN71" i="1"/>
  <c r="CN76" i="1" s="1"/>
  <c r="CO71" i="1"/>
  <c r="CY71" i="1"/>
  <c r="DQ71" i="1"/>
  <c r="EC71" i="1"/>
  <c r="EP71" i="1"/>
  <c r="FB71" i="1"/>
  <c r="FC71" i="1"/>
  <c r="FC75" i="1" s="1"/>
  <c r="FN71" i="1"/>
  <c r="IM71" i="1"/>
  <c r="IP71" i="1"/>
  <c r="IP76" i="1" s="1"/>
  <c r="CF72" i="1"/>
  <c r="CG72" i="1"/>
  <c r="CH72" i="1"/>
  <c r="CI72" i="1"/>
  <c r="CL72" i="1"/>
  <c r="CN72" i="1"/>
  <c r="CO72" i="1"/>
  <c r="DQ72" i="1"/>
  <c r="EC72" i="1"/>
  <c r="EP72" i="1"/>
  <c r="FB72" i="1"/>
  <c r="FC72" i="1"/>
  <c r="FN72" i="1"/>
  <c r="IM72" i="1"/>
  <c r="IP72" i="1"/>
  <c r="CF73" i="1"/>
  <c r="CG73" i="1"/>
  <c r="CH73" i="1"/>
  <c r="CI73" i="1"/>
  <c r="CL73" i="1"/>
  <c r="CN73" i="1"/>
  <c r="CO73" i="1"/>
  <c r="CY73" i="1"/>
  <c r="DQ73" i="1"/>
  <c r="EC73" i="1"/>
  <c r="EP73" i="1"/>
  <c r="FB73" i="1"/>
  <c r="FC73" i="1"/>
  <c r="FN73" i="1"/>
  <c r="IM73" i="1"/>
  <c r="IP73" i="1"/>
  <c r="CF74" i="1"/>
  <c r="CG74" i="1"/>
  <c r="CH74" i="1"/>
  <c r="CI74" i="1"/>
  <c r="CJ74" i="1"/>
  <c r="CL74" i="1"/>
  <c r="CN74" i="1"/>
  <c r="CO74" i="1"/>
  <c r="DQ74" i="1"/>
  <c r="EC74" i="1"/>
  <c r="EP74" i="1"/>
  <c r="FB74" i="1"/>
  <c r="FC74" i="1"/>
  <c r="FN74" i="1"/>
  <c r="IM74" i="1"/>
  <c r="IP74" i="1"/>
  <c r="CF75" i="1"/>
  <c r="CG75" i="1"/>
  <c r="CH75" i="1"/>
  <c r="CI75" i="1"/>
  <c r="CL75" i="1"/>
  <c r="CN75" i="1"/>
  <c r="CO75" i="1"/>
  <c r="CY75" i="1"/>
  <c r="DQ75" i="1"/>
  <c r="EC75" i="1"/>
  <c r="EP75" i="1"/>
  <c r="FB75" i="1"/>
  <c r="FN75" i="1"/>
  <c r="IM75" i="1"/>
  <c r="CF76" i="1"/>
  <c r="CH76" i="1"/>
  <c r="CI76" i="1"/>
  <c r="CL76" i="1"/>
  <c r="CO76" i="1"/>
  <c r="CY76" i="1"/>
  <c r="DQ76" i="1"/>
  <c r="EC76" i="1"/>
  <c r="EP76" i="1"/>
  <c r="FB76" i="1"/>
  <c r="FN76" i="1"/>
  <c r="IM76" i="1"/>
  <c r="CF77" i="1"/>
  <c r="CG77" i="1"/>
  <c r="CH77" i="1"/>
  <c r="CI77" i="1"/>
  <c r="CJ77" i="1"/>
  <c r="CK77" i="1"/>
  <c r="CL77" i="1"/>
  <c r="CN77" i="1"/>
  <c r="CO77" i="1"/>
  <c r="DQ77" i="1"/>
  <c r="EC77" i="1"/>
  <c r="EP77" i="1"/>
  <c r="FB77" i="1"/>
  <c r="FC77" i="1"/>
  <c r="FN77" i="1"/>
  <c r="IM77" i="1"/>
  <c r="IP77" i="1"/>
  <c r="CF78" i="1"/>
  <c r="CG78" i="1"/>
  <c r="CH78" i="1"/>
  <c r="CI78" i="1"/>
  <c r="CK78" i="1"/>
  <c r="CL78" i="1"/>
  <c r="CN78" i="1"/>
  <c r="CO78" i="1"/>
  <c r="DQ78" i="1"/>
  <c r="EC78" i="1"/>
  <c r="EP78" i="1"/>
  <c r="FB78" i="1"/>
  <c r="FC78" i="1"/>
  <c r="FN78" i="1"/>
  <c r="GI78" i="1"/>
  <c r="IM78" i="1"/>
  <c r="IP78" i="1"/>
  <c r="CF79" i="1"/>
  <c r="CG79" i="1"/>
  <c r="CH79" i="1"/>
  <c r="CI79" i="1"/>
  <c r="CK79" i="1"/>
  <c r="CL79" i="1"/>
  <c r="CN79" i="1"/>
  <c r="CO79" i="1"/>
  <c r="DQ79" i="1"/>
  <c r="EC79" i="1"/>
  <c r="EP79" i="1"/>
  <c r="FB79" i="1"/>
  <c r="FC79" i="1"/>
  <c r="FN79" i="1"/>
  <c r="IM79" i="1"/>
  <c r="IP79" i="1"/>
  <c r="CF80" i="1"/>
  <c r="CG80" i="1"/>
  <c r="CH80" i="1"/>
  <c r="CI80" i="1"/>
  <c r="CJ80" i="1"/>
  <c r="CK80" i="1"/>
  <c r="CL80" i="1"/>
  <c r="CN80" i="1"/>
  <c r="CO80" i="1"/>
  <c r="DQ80" i="1"/>
  <c r="EC80" i="1"/>
  <c r="EP80" i="1"/>
  <c r="FB80" i="1"/>
  <c r="FC80" i="1"/>
  <c r="FN80" i="1"/>
  <c r="IM80" i="1"/>
  <c r="IP80" i="1"/>
  <c r="CF81" i="1"/>
  <c r="CG81" i="1"/>
  <c r="CH81" i="1"/>
  <c r="CI81" i="1"/>
  <c r="CK81" i="1"/>
  <c r="CL81" i="1"/>
  <c r="CN81" i="1"/>
  <c r="CO81" i="1"/>
  <c r="DQ81" i="1"/>
  <c r="EC81" i="1"/>
  <c r="EP81" i="1"/>
  <c r="FB81" i="1"/>
  <c r="FC81" i="1"/>
  <c r="FN81" i="1"/>
  <c r="IM81" i="1"/>
  <c r="IP81" i="1"/>
  <c r="CC75" i="1"/>
  <c r="CA75" i="1"/>
  <c r="BZ77" i="1"/>
  <c r="BZ75" i="1"/>
  <c r="BY75" i="1" s="1"/>
  <c r="BZ76" i="1"/>
  <c r="BY76" i="1"/>
  <c r="BW73" i="1"/>
  <c r="BW72" i="1"/>
  <c r="BW74" i="1"/>
  <c r="JH70" i="1"/>
  <c r="IX70" i="1"/>
  <c r="IW70" i="1"/>
  <c r="IO70" i="1"/>
  <c r="IO80" i="1" s="1"/>
  <c r="IK70" i="1"/>
  <c r="IK81" i="1" s="1"/>
  <c r="HS70" i="1"/>
  <c r="HS81" i="1" s="1"/>
  <c r="HR70" i="1"/>
  <c r="HB70" i="1"/>
  <c r="HB81" i="1" s="1"/>
  <c r="GG70" i="1"/>
  <c r="FT70" i="1"/>
  <c r="FT81" i="1" s="1"/>
  <c r="FH70" i="1"/>
  <c r="FH80" i="1" s="1"/>
  <c r="EQ70" i="1"/>
  <c r="EQ81" i="1" s="1"/>
  <c r="DZ70" i="1"/>
  <c r="DO70" i="1"/>
  <c r="DO80" i="1" s="1"/>
  <c r="DF70" i="1"/>
  <c r="DF80" i="1" s="1"/>
  <c r="CP70" i="1"/>
  <c r="CE70" i="1"/>
  <c r="BW71" i="1"/>
  <c r="BX71" i="1"/>
  <c r="BV71" i="1"/>
  <c r="BU71" i="1"/>
  <c r="BT71" i="1"/>
  <c r="CC70" i="1"/>
  <c r="CC74" i="1" s="1"/>
  <c r="CB70" i="1"/>
  <c r="CB72" i="1" s="1"/>
  <c r="CA70" i="1"/>
  <c r="CA76" i="1" s="1"/>
  <c r="BZ70" i="1"/>
  <c r="BY70" i="1" s="1"/>
  <c r="BX70" i="1"/>
  <c r="BX73" i="1" s="1"/>
  <c r="BV70" i="1"/>
  <c r="BV72" i="1" s="1"/>
  <c r="BU70" i="1"/>
  <c r="BU72" i="1" s="1"/>
  <c r="BT70" i="1"/>
  <c r="BS70" i="1"/>
  <c r="JH69" i="1"/>
  <c r="JH83" i="1" s="1"/>
  <c r="IX69" i="1"/>
  <c r="IX83" i="1" s="1"/>
  <c r="IW69" i="1"/>
  <c r="IW83" i="1" s="1"/>
  <c r="IO69" i="1"/>
  <c r="IK69" i="1"/>
  <c r="HS69" i="1"/>
  <c r="HR69" i="1"/>
  <c r="HP69" i="1"/>
  <c r="HP130" i="1" s="1"/>
  <c r="HB69" i="1"/>
  <c r="GG69" i="1"/>
  <c r="FT69" i="1"/>
  <c r="FH69" i="1"/>
  <c r="EQ69" i="1"/>
  <c r="DZ69" i="1"/>
  <c r="CB26" i="1"/>
  <c r="CB15" i="1"/>
  <c r="DW69" i="1"/>
  <c r="DW26" i="1" s="1"/>
  <c r="DV69" i="1"/>
  <c r="DV26" i="1" s="1"/>
  <c r="DU69" i="1"/>
  <c r="DU15" i="1" s="1"/>
  <c r="DT69" i="1"/>
  <c r="DT15" i="1" s="1"/>
  <c r="DS69" i="1"/>
  <c r="DS4" i="1" s="1"/>
  <c r="DR69" i="1"/>
  <c r="DR4" i="1" s="1"/>
  <c r="DQ69" i="1"/>
  <c r="DQ4" i="1" s="1"/>
  <c r="DP69" i="1"/>
  <c r="DP26" i="1" s="1"/>
  <c r="DO69" i="1"/>
  <c r="DY69" i="1" s="1"/>
  <c r="DN69" i="1"/>
  <c r="DN26" i="1" s="1"/>
  <c r="DM69" i="1"/>
  <c r="DM26" i="1" s="1"/>
  <c r="DL69" i="1"/>
  <c r="DL26" i="1" s="1"/>
  <c r="DK69" i="1"/>
  <c r="DK15" i="1" s="1"/>
  <c r="DJ69" i="1"/>
  <c r="DJ15" i="1" s="1"/>
  <c r="DI69" i="1"/>
  <c r="DI26" i="1" s="1"/>
  <c r="DH69" i="1"/>
  <c r="DH26" i="1" s="1"/>
  <c r="DG69" i="1"/>
  <c r="DG26" i="1" s="1"/>
  <c r="DF69" i="1"/>
  <c r="DE69" i="1"/>
  <c r="DE15" i="1" s="1"/>
  <c r="DD69" i="1"/>
  <c r="DD15" i="1" s="1"/>
  <c r="DC69" i="1"/>
  <c r="DC26" i="1" s="1"/>
  <c r="DC34" i="1" s="1"/>
  <c r="DB69" i="1"/>
  <c r="DB26" i="1" s="1"/>
  <c r="DA69" i="1"/>
  <c r="DA26" i="1" s="1"/>
  <c r="CZ69" i="1"/>
  <c r="CZ15" i="1" s="1"/>
  <c r="CY69" i="1"/>
  <c r="CY15" i="1" s="1"/>
  <c r="CX69" i="1"/>
  <c r="CX15" i="1" s="1"/>
  <c r="CW69" i="1"/>
  <c r="CW15" i="1" s="1"/>
  <c r="CV69" i="1"/>
  <c r="CV15" i="1" s="1"/>
  <c r="CU69" i="1"/>
  <c r="CU15" i="1" s="1"/>
  <c r="CT69" i="1"/>
  <c r="CT26" i="1" s="1"/>
  <c r="CS69" i="1"/>
  <c r="CS26" i="1" s="1"/>
  <c r="CR69" i="1"/>
  <c r="CR15" i="1" s="1"/>
  <c r="CQ69" i="1"/>
  <c r="CQ15" i="1" s="1"/>
  <c r="CP69" i="1"/>
  <c r="CP15" i="1" s="1"/>
  <c r="CO69" i="1"/>
  <c r="CO15" i="1" s="1"/>
  <c r="CN69" i="1"/>
  <c r="CN26" i="1" s="1"/>
  <c r="CL69" i="1"/>
  <c r="CL26" i="1" s="1"/>
  <c r="CK69" i="1"/>
  <c r="CK26" i="1" s="1"/>
  <c r="CJ69" i="1"/>
  <c r="CJ26" i="1" s="1"/>
  <c r="CI69" i="1"/>
  <c r="CI26" i="1" s="1"/>
  <c r="CH69" i="1"/>
  <c r="CH15" i="1" s="1"/>
  <c r="CG69" i="1"/>
  <c r="CG15" i="1" s="1"/>
  <c r="CF69" i="1"/>
  <c r="CF26" i="1" s="1"/>
  <c r="CE69" i="1"/>
  <c r="CC69" i="1"/>
  <c r="CC15" i="1" s="1"/>
  <c r="BX69" i="1"/>
  <c r="BX26" i="1" s="1"/>
  <c r="BW69" i="1"/>
  <c r="BW26" i="1" s="1"/>
  <c r="BV69" i="1"/>
  <c r="BV15" i="1" s="1"/>
  <c r="BU69" i="1"/>
  <c r="BU15" i="1" s="1"/>
  <c r="BT69" i="1"/>
  <c r="BT26" i="1" s="1"/>
  <c r="BS69" i="1"/>
  <c r="BS15" i="1" s="1"/>
  <c r="BR69" i="1"/>
  <c r="BZ69" i="1" s="1"/>
  <c r="D2" i="1"/>
  <c r="E2" i="1"/>
  <c r="E3" i="1" s="1"/>
  <c r="F2" i="1"/>
  <c r="F4" i="1" s="1"/>
  <c r="G2" i="1"/>
  <c r="H2" i="1"/>
  <c r="I2" i="1"/>
  <c r="J2" i="1"/>
  <c r="K2" i="1"/>
  <c r="L2" i="1"/>
  <c r="M2" i="1"/>
  <c r="M3" i="1" s="1"/>
  <c r="N2" i="1"/>
  <c r="O2" i="1"/>
  <c r="O3" i="1" s="1"/>
  <c r="P2" i="1"/>
  <c r="Q2" i="1"/>
  <c r="R2" i="1"/>
  <c r="S2" i="1"/>
  <c r="T2" i="1"/>
  <c r="U2" i="1"/>
  <c r="U3" i="1" s="1"/>
  <c r="V2" i="1"/>
  <c r="W2" i="1"/>
  <c r="W3" i="1" s="1"/>
  <c r="X2" i="1"/>
  <c r="Y2" i="1"/>
  <c r="AA2" i="1"/>
  <c r="AB2" i="1"/>
  <c r="AC2" i="1"/>
  <c r="AD2" i="1"/>
  <c r="AD3" i="1" s="1"/>
  <c r="AE2" i="1"/>
  <c r="AG2" i="1"/>
  <c r="AG3" i="1" s="1"/>
  <c r="AI2" i="1"/>
  <c r="AJ2" i="1"/>
  <c r="AK2" i="1"/>
  <c r="AL2" i="1"/>
  <c r="AM2" i="1"/>
  <c r="AN2" i="1"/>
  <c r="AN3" i="1" s="1"/>
  <c r="AO2" i="1"/>
  <c r="AP2" i="1"/>
  <c r="AP3" i="1" s="1"/>
  <c r="AQ2" i="1"/>
  <c r="AR2" i="1"/>
  <c r="AT2" i="1"/>
  <c r="AU2" i="1"/>
  <c r="AV2" i="1"/>
  <c r="AW2" i="1"/>
  <c r="AW3" i="1" s="1"/>
  <c r="AX2" i="1"/>
  <c r="AY2" i="1"/>
  <c r="AY3" i="1" s="1"/>
  <c r="AZ2" i="1"/>
  <c r="BA2" i="1"/>
  <c r="BB2" i="1"/>
  <c r="BC2" i="1"/>
  <c r="BD2" i="1"/>
  <c r="BE2" i="1"/>
  <c r="BE3" i="1" s="1"/>
  <c r="BF2" i="1"/>
  <c r="BG2" i="1"/>
  <c r="BG4" i="1" s="1"/>
  <c r="BH2" i="1"/>
  <c r="BI2" i="1"/>
  <c r="BJ2" i="1"/>
  <c r="BK2" i="1"/>
  <c r="BL2" i="1"/>
  <c r="BM2" i="1"/>
  <c r="BM3" i="1" s="1"/>
  <c r="BN2" i="1"/>
  <c r="BO2" i="1"/>
  <c r="BO4" i="1" s="1"/>
  <c r="BP2" i="1"/>
  <c r="BQ2" i="1"/>
  <c r="BR2" i="1"/>
  <c r="BT2" i="1"/>
  <c r="BU2" i="1"/>
  <c r="BV2" i="1"/>
  <c r="BV3" i="1" s="1"/>
  <c r="BW2" i="1"/>
  <c r="BX2" i="1"/>
  <c r="BX4" i="1" s="1"/>
  <c r="BY2" i="1"/>
  <c r="BZ2" i="1"/>
  <c r="CA2" i="1"/>
  <c r="CB2" i="1"/>
  <c r="CC2" i="1"/>
  <c r="CE2" i="1"/>
  <c r="CE3" i="1" s="1"/>
  <c r="CF2" i="1"/>
  <c r="CG2" i="1"/>
  <c r="CG4" i="1" s="1"/>
  <c r="CH2" i="1"/>
  <c r="CI2" i="1"/>
  <c r="CJ2" i="1"/>
  <c r="CK2" i="1"/>
  <c r="CL2" i="1"/>
  <c r="CN2" i="1"/>
  <c r="CN3" i="1" s="1"/>
  <c r="CO2" i="1"/>
  <c r="CP2" i="1"/>
  <c r="CP4" i="1" s="1"/>
  <c r="CQ2" i="1"/>
  <c r="CR2" i="1"/>
  <c r="CS2" i="1"/>
  <c r="CT2" i="1"/>
  <c r="CU2" i="1"/>
  <c r="CV2" i="1"/>
  <c r="CW2" i="1"/>
  <c r="CW4" i="1" s="1"/>
  <c r="CX2" i="1"/>
  <c r="CX3" i="1" s="1"/>
  <c r="CY2" i="1"/>
  <c r="CZ2" i="1"/>
  <c r="DA2" i="1"/>
  <c r="DB2" i="1"/>
  <c r="DC2" i="1"/>
  <c r="DD2" i="1"/>
  <c r="DD4" i="1" s="1"/>
  <c r="DD7" i="1" s="1"/>
  <c r="DE2" i="1"/>
  <c r="DF2" i="1"/>
  <c r="DF3" i="1" s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T5" i="1" s="1"/>
  <c r="DU2" i="1"/>
  <c r="DV2" i="1"/>
  <c r="DV5" i="1" s="1"/>
  <c r="DW2" i="1"/>
  <c r="DX2" i="1"/>
  <c r="DY2" i="1"/>
  <c r="DZ2" i="1"/>
  <c r="EA2" i="1"/>
  <c r="EB2" i="1"/>
  <c r="EB5" i="1" s="1"/>
  <c r="EC2" i="1"/>
  <c r="ED2" i="1"/>
  <c r="ED3" i="1" s="1"/>
  <c r="EE2" i="1"/>
  <c r="EF2" i="1"/>
  <c r="EG2" i="1"/>
  <c r="EH2" i="1"/>
  <c r="EI2" i="1"/>
  <c r="EJ2" i="1"/>
  <c r="EJ3" i="1" s="1"/>
  <c r="EK2" i="1"/>
  <c r="EL2" i="1"/>
  <c r="EL5" i="1" s="1"/>
  <c r="EM2" i="1"/>
  <c r="EO2" i="1"/>
  <c r="EP2" i="1"/>
  <c r="EQ2" i="1"/>
  <c r="ER2" i="1"/>
  <c r="ES2" i="1"/>
  <c r="ES3" i="1" s="1"/>
  <c r="ET2" i="1"/>
  <c r="EU2" i="1"/>
  <c r="EU3" i="1" s="1"/>
  <c r="EV2" i="1"/>
  <c r="EW2" i="1"/>
  <c r="EX2" i="1"/>
  <c r="EY2" i="1"/>
  <c r="EZ2" i="1"/>
  <c r="FA2" i="1"/>
  <c r="FA3" i="1" s="1"/>
  <c r="FB2" i="1"/>
  <c r="FC2" i="1"/>
  <c r="FC3" i="1" s="1"/>
  <c r="FD2" i="1"/>
  <c r="FE2" i="1"/>
  <c r="FF2" i="1"/>
  <c r="FG2" i="1"/>
  <c r="FH2" i="1"/>
  <c r="FI2" i="1"/>
  <c r="FI3" i="1" s="1"/>
  <c r="FJ2" i="1"/>
  <c r="FK2" i="1"/>
  <c r="FK5" i="1" s="1"/>
  <c r="FL2" i="1"/>
  <c r="FM2" i="1"/>
  <c r="FN2" i="1"/>
  <c r="FO2" i="1"/>
  <c r="FP2" i="1"/>
  <c r="FQ2" i="1"/>
  <c r="FQ3" i="1" s="1"/>
  <c r="FR2" i="1"/>
  <c r="FR5" i="1" s="1"/>
  <c r="FS2" i="1"/>
  <c r="FS3" i="1" s="1"/>
  <c r="FT2" i="1"/>
  <c r="FU2" i="1"/>
  <c r="FV2" i="1"/>
  <c r="FW2" i="1"/>
  <c r="FX2" i="1"/>
  <c r="FY2" i="1"/>
  <c r="FY3" i="1" s="1"/>
  <c r="FZ2" i="1"/>
  <c r="GA2" i="1"/>
  <c r="GA3" i="1" s="1"/>
  <c r="GB2" i="1"/>
  <c r="GC2" i="1"/>
  <c r="GD2" i="1"/>
  <c r="GE2" i="1"/>
  <c r="GF2" i="1"/>
  <c r="GG2" i="1"/>
  <c r="GG3" i="1" s="1"/>
  <c r="GH2" i="1"/>
  <c r="GI2" i="1"/>
  <c r="GI3" i="1" s="1"/>
  <c r="GJ2" i="1"/>
  <c r="GK2" i="1"/>
  <c r="GL2" i="1"/>
  <c r="GN2" i="1"/>
  <c r="GO2" i="1"/>
  <c r="GP2" i="1"/>
  <c r="GQ2" i="1"/>
  <c r="GT2" i="1"/>
  <c r="GT5" i="1" s="1"/>
  <c r="GU2" i="1"/>
  <c r="GW2" i="1"/>
  <c r="HB2" i="1"/>
  <c r="HB26" i="1" s="1"/>
  <c r="HC2" i="1"/>
  <c r="HD2" i="1"/>
  <c r="HE2" i="1"/>
  <c r="HE3" i="1" s="1"/>
  <c r="HF2" i="1"/>
  <c r="HI2" i="1"/>
  <c r="HJ2" i="1"/>
  <c r="HL2" i="1"/>
  <c r="HN2" i="1"/>
  <c r="HP2" i="1"/>
  <c r="HQ2" i="1"/>
  <c r="HR2" i="1"/>
  <c r="HR3" i="1" s="1"/>
  <c r="HS2" i="1"/>
  <c r="HU2" i="1"/>
  <c r="HU5" i="1" s="1"/>
  <c r="HW2" i="1"/>
  <c r="HX2" i="1"/>
  <c r="HY2" i="1"/>
  <c r="HZ2" i="1"/>
  <c r="IA2" i="1"/>
  <c r="IB2" i="1"/>
  <c r="IB3" i="1" s="1"/>
  <c r="IL2" i="1"/>
  <c r="IM2" i="1"/>
  <c r="IM3" i="1" s="1"/>
  <c r="IN2" i="1"/>
  <c r="IO2" i="1"/>
  <c r="IP2" i="1"/>
  <c r="IP3" i="1" s="1"/>
  <c r="IW2" i="1"/>
  <c r="IX2" i="1"/>
  <c r="IY2" i="1"/>
  <c r="JA2" i="1"/>
  <c r="JB2" i="1"/>
  <c r="JB3" i="1" s="1"/>
  <c r="JC2" i="1"/>
  <c r="JD2" i="1"/>
  <c r="JE2" i="1"/>
  <c r="JF2" i="1"/>
  <c r="JF3" i="1" s="1"/>
  <c r="JH2" i="1"/>
  <c r="JI2" i="1"/>
  <c r="JJ2" i="1"/>
  <c r="JK2" i="1"/>
  <c r="JK3" i="1" s="1"/>
  <c r="JL2" i="1"/>
  <c r="JM2" i="1"/>
  <c r="JN2" i="1"/>
  <c r="JO2" i="1"/>
  <c r="JO4" i="1" s="1"/>
  <c r="JP2" i="1"/>
  <c r="JR2" i="1"/>
  <c r="JT2" i="1"/>
  <c r="JU2" i="1"/>
  <c r="JU4" i="1" s="1"/>
  <c r="JV2" i="1"/>
  <c r="JX2" i="1"/>
  <c r="JY2" i="1"/>
  <c r="JZ2" i="1"/>
  <c r="JZ5" i="1" s="1"/>
  <c r="KA2" i="1"/>
  <c r="D3" i="1"/>
  <c r="F3" i="1"/>
  <c r="G3" i="1"/>
  <c r="H3" i="1"/>
  <c r="I3" i="1"/>
  <c r="J3" i="1"/>
  <c r="L3" i="1"/>
  <c r="P3" i="1"/>
  <c r="Q3" i="1"/>
  <c r="R3" i="1"/>
  <c r="T3" i="1"/>
  <c r="X3" i="1"/>
  <c r="Y3" i="1"/>
  <c r="Z3" i="1"/>
  <c r="AA3" i="1"/>
  <c r="AC3" i="1"/>
  <c r="AH3" i="1"/>
  <c r="AI3" i="1"/>
  <c r="AJ3" i="1"/>
  <c r="AK3" i="1"/>
  <c r="AM3" i="1"/>
  <c r="AQ3" i="1"/>
  <c r="AR3" i="1"/>
  <c r="AS3" i="1"/>
  <c r="AT3" i="1"/>
  <c r="AV3" i="1"/>
  <c r="AZ3" i="1"/>
  <c r="BA3" i="1"/>
  <c r="BB3" i="1"/>
  <c r="BD3" i="1"/>
  <c r="BG3" i="1"/>
  <c r="BH3" i="1"/>
  <c r="BI3" i="1"/>
  <c r="BJ3" i="1"/>
  <c r="BL3" i="1"/>
  <c r="BP3" i="1"/>
  <c r="BQ3" i="1"/>
  <c r="BR3" i="1"/>
  <c r="BS3" i="1"/>
  <c r="BU3" i="1"/>
  <c r="BY3" i="1"/>
  <c r="BZ3" i="1"/>
  <c r="CA3" i="1"/>
  <c r="CC3" i="1"/>
  <c r="CH3" i="1"/>
  <c r="CI3" i="1"/>
  <c r="CJ3" i="1"/>
  <c r="CL3" i="1"/>
  <c r="CQ3" i="1"/>
  <c r="CR3" i="1"/>
  <c r="CS3" i="1"/>
  <c r="CU3" i="1"/>
  <c r="CV3" i="1"/>
  <c r="CY3" i="1"/>
  <c r="CZ3" i="1"/>
  <c r="DA3" i="1"/>
  <c r="DC3" i="1"/>
  <c r="DD3" i="1"/>
  <c r="DG3" i="1"/>
  <c r="DH3" i="1"/>
  <c r="DI3" i="1"/>
  <c r="DK3" i="1"/>
  <c r="DL3" i="1"/>
  <c r="DM3" i="1"/>
  <c r="DN3" i="1"/>
  <c r="DO3" i="1"/>
  <c r="DP3" i="1"/>
  <c r="DQ3" i="1"/>
  <c r="DS3" i="1"/>
  <c r="DV3" i="1"/>
  <c r="DW3" i="1"/>
  <c r="DX3" i="1"/>
  <c r="DY3" i="1"/>
  <c r="EA3" i="1"/>
  <c r="EB3" i="1"/>
  <c r="EE3" i="1"/>
  <c r="EF3" i="1"/>
  <c r="EG3" i="1"/>
  <c r="EI3" i="1"/>
  <c r="EM3" i="1"/>
  <c r="EN3" i="1"/>
  <c r="EO3" i="1"/>
  <c r="EP3" i="1"/>
  <c r="ER3" i="1"/>
  <c r="EV3" i="1"/>
  <c r="EW3" i="1"/>
  <c r="EX3" i="1"/>
  <c r="EZ3" i="1"/>
  <c r="FD3" i="1"/>
  <c r="FE3" i="1"/>
  <c r="FF3" i="1"/>
  <c r="FH3" i="1"/>
  <c r="FK3" i="1"/>
  <c r="FL3" i="1"/>
  <c r="FM3" i="1"/>
  <c r="FN3" i="1"/>
  <c r="FP3" i="1"/>
  <c r="FT3" i="1"/>
  <c r="FU3" i="1"/>
  <c r="FV3" i="1"/>
  <c r="FX3" i="1"/>
  <c r="GB3" i="1"/>
  <c r="GC3" i="1"/>
  <c r="GD3" i="1"/>
  <c r="GF3" i="1"/>
  <c r="GJ3" i="1"/>
  <c r="GK3" i="1"/>
  <c r="GL3" i="1"/>
  <c r="GU3" i="1"/>
  <c r="GW3" i="1"/>
  <c r="HB3" i="1"/>
  <c r="HD3" i="1"/>
  <c r="HN3" i="1"/>
  <c r="HQ3" i="1"/>
  <c r="HW3" i="1"/>
  <c r="HX3" i="1"/>
  <c r="HY3" i="1"/>
  <c r="IA3" i="1"/>
  <c r="IK3" i="1"/>
  <c r="IO3" i="1"/>
  <c r="IW3" i="1"/>
  <c r="IX3" i="1"/>
  <c r="JD3" i="1"/>
  <c r="JH3" i="1"/>
  <c r="JI3" i="1"/>
  <c r="JM3" i="1"/>
  <c r="JP3" i="1"/>
  <c r="JU3" i="1"/>
  <c r="JX3" i="1"/>
  <c r="KA3" i="1"/>
  <c r="G4" i="1"/>
  <c r="H4" i="1"/>
  <c r="I4" i="1"/>
  <c r="J4" i="1"/>
  <c r="J7" i="1" s="1"/>
  <c r="L4" i="1"/>
  <c r="N4" i="1"/>
  <c r="O4" i="1"/>
  <c r="Z4" i="1"/>
  <c r="AA4" i="1"/>
  <c r="AA8" i="1" s="1"/>
  <c r="AI4" i="1"/>
  <c r="AJ4" i="1"/>
  <c r="AJ9" i="1" s="1"/>
  <c r="AK4" i="1"/>
  <c r="AM4" i="1"/>
  <c r="AQ4" i="1"/>
  <c r="AQ7" i="1" s="1"/>
  <c r="AR4" i="1"/>
  <c r="AS4" i="1"/>
  <c r="AT4" i="1"/>
  <c r="AV4" i="1"/>
  <c r="AZ4" i="1"/>
  <c r="AZ7" i="1" s="1"/>
  <c r="BA4" i="1"/>
  <c r="BB4" i="1"/>
  <c r="BD4" i="1"/>
  <c r="BH4" i="1"/>
  <c r="BI4" i="1"/>
  <c r="BI7" i="1" s="1"/>
  <c r="BJ4" i="1"/>
  <c r="BL4" i="1"/>
  <c r="BP4" i="1"/>
  <c r="BP7" i="1" s="1"/>
  <c r="BQ4" i="1"/>
  <c r="BR4" i="1"/>
  <c r="BR7" i="1" s="1"/>
  <c r="BS4" i="1"/>
  <c r="BU4" i="1"/>
  <c r="BU8" i="1" s="1"/>
  <c r="BY4" i="1"/>
  <c r="BZ4" i="1"/>
  <c r="CA4" i="1"/>
  <c r="CC4" i="1"/>
  <c r="CE4" i="1"/>
  <c r="CE8" i="1" s="1"/>
  <c r="CH4" i="1"/>
  <c r="CI4" i="1"/>
  <c r="CI7" i="1" s="1"/>
  <c r="CJ4" i="1"/>
  <c r="CL4" i="1"/>
  <c r="CL7" i="1" s="1"/>
  <c r="CN4" i="1"/>
  <c r="CQ4" i="1"/>
  <c r="CR4" i="1"/>
  <c r="CS4" i="1"/>
  <c r="CU4" i="1"/>
  <c r="CV4" i="1"/>
  <c r="CV7" i="1" s="1"/>
  <c r="CX4" i="1"/>
  <c r="CX7" i="1" s="1"/>
  <c r="CY4" i="1"/>
  <c r="CZ4" i="1"/>
  <c r="DA4" i="1"/>
  <c r="DC4" i="1"/>
  <c r="DF4" i="1"/>
  <c r="DF15" i="1" s="1"/>
  <c r="DG4" i="1"/>
  <c r="DG7" i="1" s="1"/>
  <c r="DH4" i="1"/>
  <c r="DI4" i="1"/>
  <c r="DK4" i="1"/>
  <c r="DL4" i="1"/>
  <c r="DL7" i="1" s="1"/>
  <c r="DN4" i="1"/>
  <c r="DO4" i="1"/>
  <c r="DZ4" i="1"/>
  <c r="DZ7" i="1" s="1"/>
  <c r="EQ4" i="1"/>
  <c r="FH4" i="1"/>
  <c r="HB4" i="1"/>
  <c r="HD4" i="1"/>
  <c r="HD7" i="1" s="1"/>
  <c r="HN4" i="1"/>
  <c r="HQ4" i="1"/>
  <c r="HR4" i="1"/>
  <c r="HS4" i="1"/>
  <c r="IK4" i="1"/>
  <c r="IO4" i="1"/>
  <c r="IW4" i="1"/>
  <c r="IX4" i="1"/>
  <c r="IY4" i="1" s="1"/>
  <c r="IY7" i="1" s="1"/>
  <c r="JH4" i="1"/>
  <c r="JI4" i="1"/>
  <c r="JI7" i="1" s="1"/>
  <c r="JM4" i="1"/>
  <c r="JN4" i="1"/>
  <c r="JP4" i="1"/>
  <c r="JP8" i="1" s="1"/>
  <c r="JR4" i="1"/>
  <c r="JX4" i="1"/>
  <c r="JY4" i="1"/>
  <c r="JZ4" i="1"/>
  <c r="JZ7" i="1" s="1"/>
  <c r="KA4" i="1"/>
  <c r="F5" i="1"/>
  <c r="G5" i="1"/>
  <c r="H5" i="1"/>
  <c r="I5" i="1"/>
  <c r="J5" i="1"/>
  <c r="L5" i="1"/>
  <c r="M5" i="1"/>
  <c r="O5" i="1"/>
  <c r="P5" i="1"/>
  <c r="Q5" i="1"/>
  <c r="R5" i="1"/>
  <c r="T5" i="1"/>
  <c r="X5" i="1"/>
  <c r="Y5" i="1"/>
  <c r="Z5" i="1"/>
  <c r="AA5" i="1"/>
  <c r="AC5" i="1"/>
  <c r="AH5" i="1"/>
  <c r="AI5" i="1"/>
  <c r="AJ5" i="1"/>
  <c r="AK5" i="1"/>
  <c r="AM5" i="1"/>
  <c r="AQ5" i="1"/>
  <c r="AR5" i="1"/>
  <c r="AS5" i="1"/>
  <c r="AT5" i="1"/>
  <c r="AV5" i="1"/>
  <c r="AZ5" i="1"/>
  <c r="BA5" i="1"/>
  <c r="BB5" i="1"/>
  <c r="BD5" i="1"/>
  <c r="BG5" i="1"/>
  <c r="BH5" i="1"/>
  <c r="BI5" i="1"/>
  <c r="BJ5" i="1"/>
  <c r="BL5" i="1"/>
  <c r="BP5" i="1"/>
  <c r="BQ5" i="1"/>
  <c r="BR5" i="1"/>
  <c r="BS5" i="1"/>
  <c r="BU5" i="1"/>
  <c r="BY5" i="1"/>
  <c r="BZ5" i="1"/>
  <c r="CA5" i="1"/>
  <c r="CC5" i="1"/>
  <c r="CE5" i="1"/>
  <c r="CH5" i="1"/>
  <c r="CI5" i="1"/>
  <c r="CJ5" i="1"/>
  <c r="CL5" i="1"/>
  <c r="CN5" i="1"/>
  <c r="CQ5" i="1"/>
  <c r="CR5" i="1"/>
  <c r="CS5" i="1"/>
  <c r="CU5" i="1"/>
  <c r="CV5" i="1"/>
  <c r="CX5" i="1"/>
  <c r="CY5" i="1"/>
  <c r="CZ5" i="1"/>
  <c r="DA5" i="1"/>
  <c r="DC5" i="1"/>
  <c r="DF5" i="1"/>
  <c r="DG5" i="1"/>
  <c r="DH5" i="1"/>
  <c r="DI5" i="1"/>
  <c r="DK5" i="1"/>
  <c r="DL5" i="1"/>
  <c r="DN5" i="1"/>
  <c r="DO5" i="1"/>
  <c r="DP5" i="1"/>
  <c r="DQ5" i="1"/>
  <c r="DS5" i="1"/>
  <c r="DW5" i="1"/>
  <c r="DX5" i="1"/>
  <c r="DY5" i="1"/>
  <c r="EA5" i="1"/>
  <c r="ED5" i="1"/>
  <c r="EE5" i="1"/>
  <c r="EF5" i="1"/>
  <c r="EG5" i="1"/>
  <c r="EI5" i="1"/>
  <c r="EM5" i="1"/>
  <c r="EN5" i="1"/>
  <c r="EO5" i="1"/>
  <c r="EP5" i="1"/>
  <c r="ER5" i="1"/>
  <c r="EV5" i="1"/>
  <c r="EW5" i="1"/>
  <c r="EX5" i="1"/>
  <c r="EZ5" i="1"/>
  <c r="FA5" i="1"/>
  <c r="FD5" i="1"/>
  <c r="FE5" i="1"/>
  <c r="FF5" i="1"/>
  <c r="FH5" i="1"/>
  <c r="FI5" i="1"/>
  <c r="FL5" i="1"/>
  <c r="FM5" i="1"/>
  <c r="FN5" i="1"/>
  <c r="FP5" i="1"/>
  <c r="FQ5" i="1"/>
  <c r="FS5" i="1"/>
  <c r="FT5" i="1"/>
  <c r="FU5" i="1"/>
  <c r="FV5" i="1"/>
  <c r="FX5" i="1"/>
  <c r="GA5" i="1"/>
  <c r="GB5" i="1"/>
  <c r="GC5" i="1"/>
  <c r="GD5" i="1"/>
  <c r="GF5" i="1"/>
  <c r="GG5" i="1"/>
  <c r="GI5" i="1"/>
  <c r="GJ5" i="1"/>
  <c r="GK5" i="1"/>
  <c r="GL5" i="1"/>
  <c r="GU5" i="1"/>
  <c r="GW5" i="1"/>
  <c r="HB5" i="1"/>
  <c r="HD5" i="1"/>
  <c r="HE5" i="1"/>
  <c r="HN5" i="1"/>
  <c r="HQ5" i="1"/>
  <c r="HW5" i="1"/>
  <c r="HX5" i="1"/>
  <c r="HY5" i="1"/>
  <c r="IA5" i="1"/>
  <c r="IK5" i="1"/>
  <c r="IO5" i="1"/>
  <c r="IP5" i="1"/>
  <c r="IW5" i="1"/>
  <c r="IX5" i="1"/>
  <c r="JB5" i="1"/>
  <c r="JD5" i="1"/>
  <c r="JE5" i="1"/>
  <c r="JF5" i="1"/>
  <c r="JH5" i="1"/>
  <c r="JM5" i="1"/>
  <c r="JN5" i="1"/>
  <c r="JO5" i="1"/>
  <c r="JP5" i="1"/>
  <c r="JR5" i="1"/>
  <c r="JX5" i="1"/>
  <c r="JY5" i="1"/>
  <c r="KA5" i="1"/>
  <c r="G6" i="1"/>
  <c r="H6" i="1"/>
  <c r="I6" i="1"/>
  <c r="J6" i="1"/>
  <c r="L6" i="1"/>
  <c r="M6" i="1"/>
  <c r="O6" i="1"/>
  <c r="P6" i="1"/>
  <c r="Q6" i="1"/>
  <c r="R6" i="1"/>
  <c r="T6" i="1"/>
  <c r="X6" i="1"/>
  <c r="Y6" i="1"/>
  <c r="Z6" i="1"/>
  <c r="AA6" i="1"/>
  <c r="AC6" i="1"/>
  <c r="AH6" i="1"/>
  <c r="AI6" i="1"/>
  <c r="AJ6" i="1"/>
  <c r="AK6" i="1"/>
  <c r="AM6" i="1"/>
  <c r="AQ6" i="1"/>
  <c r="AR6" i="1"/>
  <c r="AS6" i="1"/>
  <c r="AT6" i="1"/>
  <c r="AV6" i="1"/>
  <c r="AZ6" i="1"/>
  <c r="BA6" i="1"/>
  <c r="BB6" i="1"/>
  <c r="BD6" i="1"/>
  <c r="BE6" i="1"/>
  <c r="BG6" i="1"/>
  <c r="BH6" i="1"/>
  <c r="BI6" i="1"/>
  <c r="BJ6" i="1"/>
  <c r="BL6" i="1"/>
  <c r="BP6" i="1"/>
  <c r="BQ6" i="1"/>
  <c r="BR6" i="1"/>
  <c r="BS6" i="1"/>
  <c r="BU6" i="1"/>
  <c r="BY6" i="1"/>
  <c r="BZ6" i="1"/>
  <c r="CA6" i="1"/>
  <c r="CC6" i="1"/>
  <c r="CE6" i="1"/>
  <c r="CH6" i="1"/>
  <c r="CI6" i="1"/>
  <c r="CJ6" i="1"/>
  <c r="CL6" i="1"/>
  <c r="CN6" i="1"/>
  <c r="CQ6" i="1"/>
  <c r="CR6" i="1"/>
  <c r="CS6" i="1"/>
  <c r="CU6" i="1"/>
  <c r="CV6" i="1"/>
  <c r="CW6" i="1"/>
  <c r="CX6" i="1"/>
  <c r="CY6" i="1"/>
  <c r="CZ6" i="1"/>
  <c r="DA6" i="1"/>
  <c r="DC6" i="1"/>
  <c r="DF6" i="1"/>
  <c r="DG6" i="1"/>
  <c r="DH6" i="1"/>
  <c r="DI6" i="1"/>
  <c r="DK6" i="1"/>
  <c r="DL6" i="1"/>
  <c r="DN6" i="1"/>
  <c r="DO6" i="1"/>
  <c r="DP6" i="1"/>
  <c r="DQ6" i="1"/>
  <c r="DS6" i="1"/>
  <c r="DW6" i="1"/>
  <c r="DX6" i="1"/>
  <c r="DY6" i="1"/>
  <c r="EA6" i="1"/>
  <c r="EB6" i="1"/>
  <c r="ED6" i="1"/>
  <c r="EE6" i="1"/>
  <c r="EF6" i="1"/>
  <c r="EG6" i="1"/>
  <c r="EI6" i="1"/>
  <c r="EM6" i="1"/>
  <c r="EN6" i="1"/>
  <c r="EO6" i="1"/>
  <c r="EP6" i="1"/>
  <c r="ER6" i="1"/>
  <c r="EV6" i="1"/>
  <c r="EW6" i="1"/>
  <c r="EX6" i="1"/>
  <c r="EZ6" i="1"/>
  <c r="FA6" i="1"/>
  <c r="FD6" i="1"/>
  <c r="FE6" i="1"/>
  <c r="FF6" i="1"/>
  <c r="FH6" i="1"/>
  <c r="FI6" i="1"/>
  <c r="FL6" i="1"/>
  <c r="FM6" i="1"/>
  <c r="FN6" i="1"/>
  <c r="FP6" i="1"/>
  <c r="FQ6" i="1"/>
  <c r="FR6" i="1"/>
  <c r="FS6" i="1"/>
  <c r="FT6" i="1"/>
  <c r="FU6" i="1"/>
  <c r="FV6" i="1"/>
  <c r="FX6" i="1"/>
  <c r="GA6" i="1"/>
  <c r="GB6" i="1"/>
  <c r="GC6" i="1"/>
  <c r="GD6" i="1"/>
  <c r="GF6" i="1"/>
  <c r="GG6" i="1"/>
  <c r="GI6" i="1"/>
  <c r="GJ6" i="1"/>
  <c r="GK6" i="1"/>
  <c r="GL6" i="1"/>
  <c r="GU6" i="1"/>
  <c r="GW6" i="1"/>
  <c r="HB6" i="1"/>
  <c r="HD6" i="1"/>
  <c r="HE6" i="1"/>
  <c r="HN6" i="1"/>
  <c r="HQ6" i="1"/>
  <c r="HW6" i="1"/>
  <c r="HX6" i="1"/>
  <c r="HY6" i="1"/>
  <c r="IA6" i="1"/>
  <c r="IB6" i="1"/>
  <c r="IK6" i="1"/>
  <c r="IO6" i="1"/>
  <c r="IP6" i="1"/>
  <c r="IW6" i="1"/>
  <c r="IX6" i="1"/>
  <c r="IY6" i="1"/>
  <c r="JB6" i="1"/>
  <c r="JD6" i="1"/>
  <c r="JE6" i="1"/>
  <c r="JF6" i="1"/>
  <c r="JH6" i="1"/>
  <c r="JM6" i="1"/>
  <c r="JN6" i="1"/>
  <c r="JO6" i="1"/>
  <c r="JP6" i="1"/>
  <c r="JR6" i="1"/>
  <c r="JX6" i="1"/>
  <c r="JY6" i="1"/>
  <c r="JZ6" i="1"/>
  <c r="KA6" i="1"/>
  <c r="H7" i="1"/>
  <c r="L7" i="1"/>
  <c r="O7" i="1"/>
  <c r="Z7" i="1"/>
  <c r="AA7" i="1"/>
  <c r="AI7" i="1"/>
  <c r="AJ7" i="1"/>
  <c r="AK7" i="1"/>
  <c r="AS7" i="1"/>
  <c r="AT7" i="1"/>
  <c r="AV7" i="1"/>
  <c r="BB7" i="1"/>
  <c r="BD7" i="1"/>
  <c r="BH7" i="1"/>
  <c r="BL7" i="1"/>
  <c r="BQ7" i="1"/>
  <c r="BU7" i="1"/>
  <c r="BY7" i="1"/>
  <c r="BZ7" i="1"/>
  <c r="CG7" i="1"/>
  <c r="CH7" i="1"/>
  <c r="CQ7" i="1"/>
  <c r="CR7" i="1"/>
  <c r="CU7" i="1"/>
  <c r="CY7" i="1"/>
  <c r="CZ7" i="1"/>
  <c r="DC7" i="1"/>
  <c r="DH7" i="1"/>
  <c r="DK7" i="1"/>
  <c r="DN7" i="1"/>
  <c r="FC7" i="1"/>
  <c r="FH7" i="1"/>
  <c r="FL7" i="1"/>
  <c r="FN7" i="1"/>
  <c r="FT7" i="1"/>
  <c r="GG7" i="1"/>
  <c r="GT7" i="1"/>
  <c r="GW7" i="1"/>
  <c r="HB7" i="1"/>
  <c r="HQ7" i="1"/>
  <c r="HR7" i="1"/>
  <c r="HS7" i="1"/>
  <c r="HX7" i="1"/>
  <c r="IK7" i="1"/>
  <c r="IP7" i="1"/>
  <c r="IQ7" i="1"/>
  <c r="IW7" i="1"/>
  <c r="IX7" i="1"/>
  <c r="JA7" i="1"/>
  <c r="JB7" i="1"/>
  <c r="JC7" i="1"/>
  <c r="JD7" i="1"/>
  <c r="JE7" i="1"/>
  <c r="JF7" i="1"/>
  <c r="JN7" i="1"/>
  <c r="JP7" i="1"/>
  <c r="JR7" i="1"/>
  <c r="JY7" i="1"/>
  <c r="KA7" i="1"/>
  <c r="J8" i="1"/>
  <c r="L8" i="1"/>
  <c r="O8" i="1"/>
  <c r="Z8" i="1"/>
  <c r="AK8" i="1"/>
  <c r="AQ8" i="1"/>
  <c r="AS8" i="1"/>
  <c r="AT8" i="1"/>
  <c r="AV8" i="1"/>
  <c r="AZ8" i="1"/>
  <c r="BB8" i="1"/>
  <c r="BD8" i="1"/>
  <c r="BH8" i="1"/>
  <c r="BI8" i="1"/>
  <c r="BL8" i="1"/>
  <c r="BO8" i="1"/>
  <c r="BP8" i="1"/>
  <c r="BQ8" i="1"/>
  <c r="BR8" i="1"/>
  <c r="BY8" i="1"/>
  <c r="BZ8" i="1"/>
  <c r="CH8" i="1"/>
  <c r="CI8" i="1"/>
  <c r="CL8" i="1"/>
  <c r="CQ8" i="1"/>
  <c r="CR8" i="1"/>
  <c r="CU8" i="1"/>
  <c r="CV8" i="1"/>
  <c r="CX8" i="1"/>
  <c r="CY8" i="1"/>
  <c r="CZ8" i="1"/>
  <c r="DC8" i="1"/>
  <c r="DG8" i="1"/>
  <c r="DH8" i="1"/>
  <c r="DK8" i="1"/>
  <c r="DL8" i="1"/>
  <c r="DN8" i="1"/>
  <c r="DZ8" i="1"/>
  <c r="FC8" i="1"/>
  <c r="FH8" i="1"/>
  <c r="FL8" i="1"/>
  <c r="FN8" i="1"/>
  <c r="FT8" i="1"/>
  <c r="GG8" i="1"/>
  <c r="GT8" i="1"/>
  <c r="GW8" i="1"/>
  <c r="HB8" i="1"/>
  <c r="HD8" i="1"/>
  <c r="HQ8" i="1"/>
  <c r="HR8" i="1"/>
  <c r="HS8" i="1"/>
  <c r="HX8" i="1"/>
  <c r="IK8" i="1"/>
  <c r="IP8" i="1"/>
  <c r="IQ8" i="1"/>
  <c r="IW8" i="1"/>
  <c r="IY8" i="1"/>
  <c r="JA8" i="1"/>
  <c r="JB8" i="1"/>
  <c r="JC8" i="1"/>
  <c r="JD8" i="1"/>
  <c r="JE8" i="1"/>
  <c r="JF8" i="1"/>
  <c r="JI8" i="1"/>
  <c r="JN8" i="1"/>
  <c r="JY8" i="1"/>
  <c r="JZ8" i="1"/>
  <c r="KA8" i="1"/>
  <c r="L9" i="1"/>
  <c r="O9" i="1"/>
  <c r="Z9" i="1"/>
  <c r="AA9" i="1"/>
  <c r="AK9" i="1"/>
  <c r="AQ9" i="1"/>
  <c r="AR9" i="1"/>
  <c r="AS9" i="1"/>
  <c r="AT9" i="1"/>
  <c r="AV9" i="1"/>
  <c r="AZ9" i="1"/>
  <c r="BA9" i="1"/>
  <c r="BB9" i="1"/>
  <c r="BD9" i="1"/>
  <c r="BH9" i="1"/>
  <c r="BI9" i="1"/>
  <c r="BJ9" i="1"/>
  <c r="BL9" i="1"/>
  <c r="BP9" i="1"/>
  <c r="BQ9" i="1"/>
  <c r="BR9" i="1"/>
  <c r="BU9" i="1"/>
  <c r="BY9" i="1"/>
  <c r="BZ9" i="1"/>
  <c r="CE9" i="1"/>
  <c r="CH9" i="1"/>
  <c r="CI9" i="1"/>
  <c r="CL9" i="1"/>
  <c r="CQ9" i="1"/>
  <c r="CR9" i="1"/>
  <c r="CU9" i="1"/>
  <c r="CV9" i="1"/>
  <c r="CX9" i="1"/>
  <c r="CY9" i="1"/>
  <c r="CZ9" i="1"/>
  <c r="DC9" i="1"/>
  <c r="DH9" i="1"/>
  <c r="DK9" i="1"/>
  <c r="DL9" i="1"/>
  <c r="DN9" i="1"/>
  <c r="FC9" i="1"/>
  <c r="FH9" i="1"/>
  <c r="FL9" i="1"/>
  <c r="FN9" i="1"/>
  <c r="FT9" i="1"/>
  <c r="GG9" i="1"/>
  <c r="GT9" i="1"/>
  <c r="GW9" i="1"/>
  <c r="HB9" i="1"/>
  <c r="HD9" i="1"/>
  <c r="HN9" i="1"/>
  <c r="HQ9" i="1"/>
  <c r="HR9" i="1"/>
  <c r="HS9" i="1"/>
  <c r="HX9" i="1"/>
  <c r="IK9" i="1"/>
  <c r="IP9" i="1"/>
  <c r="IQ9" i="1"/>
  <c r="IW9" i="1"/>
  <c r="IX9" i="1"/>
  <c r="IY9" i="1"/>
  <c r="JA9" i="1"/>
  <c r="JB9" i="1"/>
  <c r="JC9" i="1"/>
  <c r="JD9" i="1"/>
  <c r="JE9" i="1"/>
  <c r="JF9" i="1"/>
  <c r="JI9" i="1"/>
  <c r="JN9" i="1"/>
  <c r="JP9" i="1"/>
  <c r="JY9" i="1"/>
  <c r="JZ9" i="1"/>
  <c r="KA9" i="1"/>
  <c r="L10" i="1"/>
  <c r="M10" i="1"/>
  <c r="O10" i="1"/>
  <c r="P10" i="1"/>
  <c r="Q10" i="1"/>
  <c r="R10" i="1"/>
  <c r="T10" i="1"/>
  <c r="U10" i="1"/>
  <c r="V10" i="1"/>
  <c r="W10" i="1"/>
  <c r="X10" i="1"/>
  <c r="Y10" i="1"/>
  <c r="Z10" i="1"/>
  <c r="AA10" i="1"/>
  <c r="AC10" i="1"/>
  <c r="AD10" i="1"/>
  <c r="AE10" i="1"/>
  <c r="AG10" i="1"/>
  <c r="AH10" i="1"/>
  <c r="AI10" i="1"/>
  <c r="AJ10" i="1"/>
  <c r="AK10" i="1"/>
  <c r="AM10" i="1"/>
  <c r="AN10" i="1"/>
  <c r="AO10" i="1"/>
  <c r="AP10" i="1"/>
  <c r="AQ10" i="1"/>
  <c r="AR10" i="1"/>
  <c r="AS10" i="1"/>
  <c r="AT10" i="1"/>
  <c r="AV10" i="1"/>
  <c r="AW10" i="1"/>
  <c r="AX10" i="1"/>
  <c r="AY10" i="1"/>
  <c r="AZ10" i="1"/>
  <c r="BA10" i="1"/>
  <c r="BB10" i="1"/>
  <c r="BD10" i="1"/>
  <c r="BE10" i="1"/>
  <c r="BG10" i="1"/>
  <c r="BH10" i="1"/>
  <c r="BI10" i="1"/>
  <c r="BJ10" i="1"/>
  <c r="BL10" i="1"/>
  <c r="BM10" i="1"/>
  <c r="BO10" i="1"/>
  <c r="BP10" i="1"/>
  <c r="BQ10" i="1"/>
  <c r="BR10" i="1"/>
  <c r="BS10" i="1"/>
  <c r="BU10" i="1"/>
  <c r="BV10" i="1"/>
  <c r="BX10" i="1"/>
  <c r="BY10" i="1"/>
  <c r="BZ10" i="1"/>
  <c r="CA10" i="1"/>
  <c r="CC10" i="1"/>
  <c r="CE10" i="1"/>
  <c r="CG10" i="1"/>
  <c r="CH10" i="1"/>
  <c r="CI10" i="1"/>
  <c r="CJ10" i="1"/>
  <c r="CL10" i="1"/>
  <c r="CN10" i="1"/>
  <c r="CP10" i="1"/>
  <c r="CQ10" i="1"/>
  <c r="CR10" i="1"/>
  <c r="CS10" i="1"/>
  <c r="CU10" i="1"/>
  <c r="CV10" i="1"/>
  <c r="CX10" i="1"/>
  <c r="CY10" i="1"/>
  <c r="CZ10" i="1"/>
  <c r="DA10" i="1"/>
  <c r="DC10" i="1"/>
  <c r="DD10" i="1"/>
  <c r="DF10" i="1"/>
  <c r="DG10" i="1"/>
  <c r="DH10" i="1"/>
  <c r="DI10" i="1"/>
  <c r="DK10" i="1"/>
  <c r="DL10" i="1"/>
  <c r="DN10" i="1"/>
  <c r="DO10" i="1"/>
  <c r="DP10" i="1"/>
  <c r="DQ10" i="1"/>
  <c r="DS10" i="1"/>
  <c r="DT10" i="1"/>
  <c r="DU10" i="1"/>
  <c r="DV10" i="1"/>
  <c r="DW10" i="1"/>
  <c r="DX10" i="1"/>
  <c r="DY10" i="1"/>
  <c r="EA10" i="1"/>
  <c r="EB10" i="1"/>
  <c r="ED10" i="1"/>
  <c r="EE10" i="1"/>
  <c r="EF10" i="1"/>
  <c r="EG10" i="1"/>
  <c r="EI10" i="1"/>
  <c r="EJ10" i="1"/>
  <c r="EL10" i="1"/>
  <c r="EM10" i="1"/>
  <c r="EN10" i="1"/>
  <c r="EO10" i="1"/>
  <c r="EP10" i="1"/>
  <c r="ER10" i="1"/>
  <c r="ES10" i="1"/>
  <c r="EU10" i="1"/>
  <c r="EV10" i="1"/>
  <c r="EW10" i="1"/>
  <c r="EX10" i="1"/>
  <c r="EZ10" i="1"/>
  <c r="FA10" i="1"/>
  <c r="FC10" i="1"/>
  <c r="FD10" i="1"/>
  <c r="FE10" i="1"/>
  <c r="FF10" i="1"/>
  <c r="FH10" i="1"/>
  <c r="FI10" i="1"/>
  <c r="FK10" i="1"/>
  <c r="FL10" i="1"/>
  <c r="FM10" i="1"/>
  <c r="FN10" i="1"/>
  <c r="FP10" i="1"/>
  <c r="FQ10" i="1"/>
  <c r="FS10" i="1"/>
  <c r="FT10" i="1"/>
  <c r="FU10" i="1"/>
  <c r="FV10" i="1"/>
  <c r="FX10" i="1"/>
  <c r="FY10" i="1"/>
  <c r="GA10" i="1"/>
  <c r="GB10" i="1"/>
  <c r="GC10" i="1"/>
  <c r="GD10" i="1"/>
  <c r="GF10" i="1"/>
  <c r="GG10" i="1"/>
  <c r="GI10" i="1"/>
  <c r="GJ10" i="1"/>
  <c r="GK10" i="1"/>
  <c r="GL10" i="1"/>
  <c r="GT10" i="1"/>
  <c r="GU10" i="1"/>
  <c r="GV10" i="1"/>
  <c r="GW10" i="1"/>
  <c r="HB10" i="1"/>
  <c r="HD10" i="1"/>
  <c r="HE10" i="1"/>
  <c r="HN10" i="1"/>
  <c r="HQ10" i="1"/>
  <c r="HR10" i="1"/>
  <c r="HU10" i="1"/>
  <c r="HW10" i="1"/>
  <c r="HX10" i="1"/>
  <c r="HY10" i="1"/>
  <c r="IA10" i="1"/>
  <c r="IB10" i="1"/>
  <c r="IK10" i="1"/>
  <c r="IM10" i="1"/>
  <c r="IO10" i="1"/>
  <c r="IP10" i="1"/>
  <c r="IQ10" i="1"/>
  <c r="IW10" i="1"/>
  <c r="IX10" i="1"/>
  <c r="IY10" i="1"/>
  <c r="JB10" i="1"/>
  <c r="JD10" i="1"/>
  <c r="JE10" i="1"/>
  <c r="JF10" i="1"/>
  <c r="JH10" i="1"/>
  <c r="JI10" i="1"/>
  <c r="JK10" i="1"/>
  <c r="JM10" i="1"/>
  <c r="JN10" i="1"/>
  <c r="JO10" i="1"/>
  <c r="JP10" i="1"/>
  <c r="JR10" i="1"/>
  <c r="JT10" i="1"/>
  <c r="JU10" i="1"/>
  <c r="JX10" i="1"/>
  <c r="JY10" i="1"/>
  <c r="JZ10" i="1"/>
  <c r="KA10" i="1"/>
  <c r="L11" i="1"/>
  <c r="M11" i="1"/>
  <c r="N11" i="1"/>
  <c r="O11" i="1"/>
  <c r="P11" i="1"/>
  <c r="Q11" i="1"/>
  <c r="R11" i="1"/>
  <c r="T11" i="1"/>
  <c r="U11" i="1"/>
  <c r="W11" i="1"/>
  <c r="X11" i="1"/>
  <c r="Y11" i="1"/>
  <c r="Z11" i="1"/>
  <c r="AA11" i="1"/>
  <c r="AC11" i="1"/>
  <c r="AD11" i="1"/>
  <c r="AG11" i="1"/>
  <c r="AH11" i="1"/>
  <c r="AI11" i="1"/>
  <c r="AJ11" i="1"/>
  <c r="AK11" i="1"/>
  <c r="AM11" i="1"/>
  <c r="AN11" i="1"/>
  <c r="AP11" i="1"/>
  <c r="AQ11" i="1"/>
  <c r="AR11" i="1"/>
  <c r="AS11" i="1"/>
  <c r="AT11" i="1"/>
  <c r="AV11" i="1"/>
  <c r="AW11" i="1"/>
  <c r="AY11" i="1"/>
  <c r="AZ11" i="1"/>
  <c r="BA11" i="1"/>
  <c r="BB11" i="1"/>
  <c r="BD11" i="1"/>
  <c r="BE11" i="1"/>
  <c r="BG11" i="1"/>
  <c r="BH11" i="1"/>
  <c r="BI11" i="1"/>
  <c r="BJ11" i="1"/>
  <c r="BL11" i="1"/>
  <c r="BM11" i="1"/>
  <c r="BO11" i="1"/>
  <c r="BP11" i="1"/>
  <c r="BQ11" i="1"/>
  <c r="BR11" i="1"/>
  <c r="BS11" i="1"/>
  <c r="BU11" i="1"/>
  <c r="BV11" i="1"/>
  <c r="BX11" i="1"/>
  <c r="BY11" i="1"/>
  <c r="BZ11" i="1"/>
  <c r="CA11" i="1"/>
  <c r="CC11" i="1"/>
  <c r="CE11" i="1"/>
  <c r="CG11" i="1"/>
  <c r="CH11" i="1"/>
  <c r="CI11" i="1"/>
  <c r="CJ11" i="1"/>
  <c r="CL11" i="1"/>
  <c r="CN11" i="1"/>
  <c r="CP11" i="1"/>
  <c r="CQ11" i="1"/>
  <c r="CR11" i="1"/>
  <c r="CS11" i="1"/>
  <c r="CU11" i="1"/>
  <c r="CV11" i="1"/>
  <c r="CX11" i="1"/>
  <c r="CY11" i="1"/>
  <c r="CZ11" i="1"/>
  <c r="DA11" i="1"/>
  <c r="DC11" i="1"/>
  <c r="DD11" i="1"/>
  <c r="DF11" i="1"/>
  <c r="DG11" i="1"/>
  <c r="DH11" i="1"/>
  <c r="DI11" i="1"/>
  <c r="DK11" i="1"/>
  <c r="DL11" i="1"/>
  <c r="DM11" i="1"/>
  <c r="DN11" i="1"/>
  <c r="DO11" i="1"/>
  <c r="DP11" i="1"/>
  <c r="DQ11" i="1"/>
  <c r="DS11" i="1"/>
  <c r="DT11" i="1"/>
  <c r="DV11" i="1"/>
  <c r="DW11" i="1"/>
  <c r="DX11" i="1"/>
  <c r="DY11" i="1"/>
  <c r="EA11" i="1"/>
  <c r="EB11" i="1"/>
  <c r="ED11" i="1"/>
  <c r="EE11" i="1"/>
  <c r="EF11" i="1"/>
  <c r="EG11" i="1"/>
  <c r="EI11" i="1"/>
  <c r="EJ11" i="1"/>
  <c r="EL11" i="1"/>
  <c r="EM11" i="1"/>
  <c r="EN11" i="1"/>
  <c r="EO11" i="1"/>
  <c r="EP11" i="1"/>
  <c r="ER11" i="1"/>
  <c r="ES11" i="1"/>
  <c r="EU11" i="1"/>
  <c r="EV11" i="1"/>
  <c r="EW11" i="1"/>
  <c r="EX11" i="1"/>
  <c r="EZ11" i="1"/>
  <c r="FA11" i="1"/>
  <c r="FC11" i="1"/>
  <c r="FD11" i="1"/>
  <c r="FE11" i="1"/>
  <c r="FF11" i="1"/>
  <c r="FH11" i="1"/>
  <c r="FI11" i="1"/>
  <c r="FK11" i="1"/>
  <c r="FL11" i="1"/>
  <c r="FM11" i="1"/>
  <c r="FN11" i="1"/>
  <c r="FP11" i="1"/>
  <c r="FQ11" i="1"/>
  <c r="FS11" i="1"/>
  <c r="FT11" i="1"/>
  <c r="FU11" i="1"/>
  <c r="FV11" i="1"/>
  <c r="FX11" i="1"/>
  <c r="FY11" i="1"/>
  <c r="GA11" i="1"/>
  <c r="GB11" i="1"/>
  <c r="GC11" i="1"/>
  <c r="GD11" i="1"/>
  <c r="GF11" i="1"/>
  <c r="GG11" i="1"/>
  <c r="GH11" i="1"/>
  <c r="GI11" i="1"/>
  <c r="GJ11" i="1"/>
  <c r="GK11" i="1"/>
  <c r="GL11" i="1"/>
  <c r="GT11" i="1"/>
  <c r="GU11" i="1"/>
  <c r="GV11" i="1"/>
  <c r="GW11" i="1"/>
  <c r="HB11" i="1"/>
  <c r="HD11" i="1"/>
  <c r="HE11" i="1"/>
  <c r="HN11" i="1"/>
  <c r="HQ11" i="1"/>
  <c r="HR11" i="1"/>
  <c r="HS11" i="1"/>
  <c r="HU11" i="1"/>
  <c r="HW11" i="1"/>
  <c r="HX11" i="1"/>
  <c r="HY11" i="1"/>
  <c r="IA11" i="1"/>
  <c r="IB11" i="1"/>
  <c r="IK11" i="1"/>
  <c r="IM11" i="1"/>
  <c r="IO11" i="1"/>
  <c r="IP11" i="1"/>
  <c r="IQ11" i="1"/>
  <c r="IW11" i="1"/>
  <c r="IX11" i="1"/>
  <c r="IY11" i="1"/>
  <c r="JB11" i="1"/>
  <c r="JD11" i="1"/>
  <c r="JE11" i="1"/>
  <c r="JF11" i="1"/>
  <c r="JH11" i="1"/>
  <c r="JI11" i="1"/>
  <c r="JJ11" i="1"/>
  <c r="JK11" i="1"/>
  <c r="JM11" i="1"/>
  <c r="JN11" i="1"/>
  <c r="JO11" i="1"/>
  <c r="JP11" i="1"/>
  <c r="JR11" i="1"/>
  <c r="JU11" i="1"/>
  <c r="JX11" i="1"/>
  <c r="JY11" i="1"/>
  <c r="JZ11" i="1"/>
  <c r="KA11" i="1"/>
  <c r="M12" i="1"/>
  <c r="O12" i="1"/>
  <c r="P12" i="1"/>
  <c r="Q12" i="1"/>
  <c r="R12" i="1"/>
  <c r="T12" i="1"/>
  <c r="U12" i="1"/>
  <c r="W12" i="1"/>
  <c r="X12" i="1"/>
  <c r="Y12" i="1"/>
  <c r="Z12" i="1"/>
  <c r="AA12" i="1"/>
  <c r="AC12" i="1"/>
  <c r="AD12" i="1"/>
  <c r="AG12" i="1"/>
  <c r="AH12" i="1"/>
  <c r="AI12" i="1"/>
  <c r="AJ12" i="1"/>
  <c r="AK12" i="1"/>
  <c r="AM12" i="1"/>
  <c r="AN12" i="1"/>
  <c r="AP12" i="1"/>
  <c r="AQ12" i="1"/>
  <c r="AR12" i="1"/>
  <c r="AS12" i="1"/>
  <c r="AT12" i="1"/>
  <c r="AV12" i="1"/>
  <c r="AW12" i="1"/>
  <c r="AY12" i="1"/>
  <c r="AZ12" i="1"/>
  <c r="BA12" i="1"/>
  <c r="BB12" i="1"/>
  <c r="BD12" i="1"/>
  <c r="BE12" i="1"/>
  <c r="BG12" i="1"/>
  <c r="BH12" i="1"/>
  <c r="BI12" i="1"/>
  <c r="BJ12" i="1"/>
  <c r="BL12" i="1"/>
  <c r="BM12" i="1"/>
  <c r="BO12" i="1"/>
  <c r="BP12" i="1"/>
  <c r="BQ12" i="1"/>
  <c r="BR12" i="1"/>
  <c r="BS12" i="1"/>
  <c r="BU12" i="1"/>
  <c r="BV12" i="1"/>
  <c r="BX12" i="1"/>
  <c r="BY12" i="1"/>
  <c r="BZ12" i="1"/>
  <c r="CA12" i="1"/>
  <c r="CC12" i="1"/>
  <c r="CE12" i="1"/>
  <c r="CG12" i="1"/>
  <c r="CH12" i="1"/>
  <c r="CI12" i="1"/>
  <c r="CJ12" i="1"/>
  <c r="CL12" i="1"/>
  <c r="CN12" i="1"/>
  <c r="CP12" i="1"/>
  <c r="CQ12" i="1"/>
  <c r="CR12" i="1"/>
  <c r="CS12" i="1"/>
  <c r="CU12" i="1"/>
  <c r="CV12" i="1"/>
  <c r="CW12" i="1"/>
  <c r="CX12" i="1"/>
  <c r="CY12" i="1"/>
  <c r="CZ12" i="1"/>
  <c r="DA12" i="1"/>
  <c r="DC12" i="1"/>
  <c r="DD12" i="1"/>
  <c r="DF12" i="1"/>
  <c r="DG12" i="1"/>
  <c r="DH12" i="1"/>
  <c r="DI12" i="1"/>
  <c r="DK12" i="1"/>
  <c r="DL12" i="1"/>
  <c r="DN12" i="1"/>
  <c r="DO12" i="1"/>
  <c r="DP12" i="1"/>
  <c r="DQ12" i="1"/>
  <c r="DS12" i="1"/>
  <c r="DT12" i="1"/>
  <c r="DV12" i="1"/>
  <c r="DW12" i="1"/>
  <c r="DX12" i="1"/>
  <c r="DY12" i="1"/>
  <c r="EA12" i="1"/>
  <c r="EB12" i="1"/>
  <c r="ED12" i="1"/>
  <c r="EE12" i="1"/>
  <c r="EF12" i="1"/>
  <c r="EG12" i="1"/>
  <c r="EI12" i="1"/>
  <c r="EJ12" i="1"/>
  <c r="EL12" i="1"/>
  <c r="EM12" i="1"/>
  <c r="EN12" i="1"/>
  <c r="EO12" i="1"/>
  <c r="EP12" i="1"/>
  <c r="ER12" i="1"/>
  <c r="ES12" i="1"/>
  <c r="EU12" i="1"/>
  <c r="EV12" i="1"/>
  <c r="EW12" i="1"/>
  <c r="EX12" i="1"/>
  <c r="EZ12" i="1"/>
  <c r="FA12" i="1"/>
  <c r="FC12" i="1"/>
  <c r="FD12" i="1"/>
  <c r="FE12" i="1"/>
  <c r="FF12" i="1"/>
  <c r="FH12" i="1"/>
  <c r="FI12" i="1"/>
  <c r="FK12" i="1"/>
  <c r="FL12" i="1"/>
  <c r="FM12" i="1"/>
  <c r="FN12" i="1"/>
  <c r="FP12" i="1"/>
  <c r="FQ12" i="1"/>
  <c r="FR12" i="1"/>
  <c r="FS12" i="1"/>
  <c r="FT12" i="1"/>
  <c r="FU12" i="1"/>
  <c r="FV12" i="1"/>
  <c r="FX12" i="1"/>
  <c r="FY12" i="1"/>
  <c r="GA12" i="1"/>
  <c r="GB12" i="1"/>
  <c r="GC12" i="1"/>
  <c r="GD12" i="1"/>
  <c r="GF12" i="1"/>
  <c r="GG12" i="1"/>
  <c r="GI12" i="1"/>
  <c r="GJ12" i="1"/>
  <c r="GK12" i="1"/>
  <c r="GL12" i="1"/>
  <c r="GT12" i="1"/>
  <c r="GU12" i="1"/>
  <c r="GV12" i="1"/>
  <c r="GW12" i="1"/>
  <c r="HB12" i="1"/>
  <c r="HD12" i="1"/>
  <c r="HE12" i="1"/>
  <c r="HN12" i="1"/>
  <c r="HQ12" i="1"/>
  <c r="HR12" i="1"/>
  <c r="HU12" i="1"/>
  <c r="HW12" i="1"/>
  <c r="HX12" i="1"/>
  <c r="HY12" i="1"/>
  <c r="IA12" i="1"/>
  <c r="IB12" i="1"/>
  <c r="IK12" i="1"/>
  <c r="IM12" i="1"/>
  <c r="IO12" i="1"/>
  <c r="IP12" i="1"/>
  <c r="IQ12" i="1"/>
  <c r="IW12" i="1"/>
  <c r="IX12" i="1"/>
  <c r="IY12" i="1"/>
  <c r="JB12" i="1"/>
  <c r="JD12" i="1"/>
  <c r="JE12" i="1"/>
  <c r="JF12" i="1"/>
  <c r="JH12" i="1"/>
  <c r="JI12" i="1"/>
  <c r="JK12" i="1"/>
  <c r="JM12" i="1"/>
  <c r="JN12" i="1"/>
  <c r="JO12" i="1"/>
  <c r="JP12" i="1"/>
  <c r="JR12" i="1"/>
  <c r="JU12" i="1"/>
  <c r="JX12" i="1"/>
  <c r="JY12" i="1"/>
  <c r="JZ12" i="1"/>
  <c r="KA12" i="1"/>
  <c r="O13" i="1"/>
  <c r="P13" i="1"/>
  <c r="Q13" i="1"/>
  <c r="R13" i="1"/>
  <c r="T13" i="1"/>
  <c r="U13" i="1"/>
  <c r="W13" i="1"/>
  <c r="X13" i="1"/>
  <c r="Y13" i="1"/>
  <c r="Z13" i="1"/>
  <c r="AA13" i="1"/>
  <c r="AC13" i="1"/>
  <c r="AD13" i="1"/>
  <c r="AG13" i="1"/>
  <c r="AH13" i="1"/>
  <c r="AI13" i="1"/>
  <c r="AJ13" i="1"/>
  <c r="AK13" i="1"/>
  <c r="AM13" i="1"/>
  <c r="AN13" i="1"/>
  <c r="AP13" i="1"/>
  <c r="AQ13" i="1"/>
  <c r="AR13" i="1"/>
  <c r="AS13" i="1"/>
  <c r="AT13" i="1"/>
  <c r="AV13" i="1"/>
  <c r="AW13" i="1"/>
  <c r="AY13" i="1"/>
  <c r="AZ13" i="1"/>
  <c r="BA13" i="1"/>
  <c r="BB13" i="1"/>
  <c r="BD13" i="1"/>
  <c r="BE13" i="1"/>
  <c r="BG13" i="1"/>
  <c r="BH13" i="1"/>
  <c r="BI13" i="1"/>
  <c r="BJ13" i="1"/>
  <c r="BL13" i="1"/>
  <c r="BM13" i="1"/>
  <c r="BN13" i="1"/>
  <c r="BO13" i="1"/>
  <c r="BP13" i="1"/>
  <c r="BQ13" i="1"/>
  <c r="BR13" i="1"/>
  <c r="BS13" i="1"/>
  <c r="BU13" i="1"/>
  <c r="BV13" i="1"/>
  <c r="BW13" i="1"/>
  <c r="BX13" i="1"/>
  <c r="BY13" i="1"/>
  <c r="BZ13" i="1"/>
  <c r="CA13" i="1"/>
  <c r="CC13" i="1"/>
  <c r="CE13" i="1"/>
  <c r="CG13" i="1"/>
  <c r="CH13" i="1"/>
  <c r="CI13" i="1"/>
  <c r="CJ13" i="1"/>
  <c r="CL13" i="1"/>
  <c r="CN13" i="1"/>
  <c r="CP13" i="1"/>
  <c r="CQ13" i="1"/>
  <c r="CR13" i="1"/>
  <c r="CS13" i="1"/>
  <c r="CU13" i="1"/>
  <c r="CV13" i="1"/>
  <c r="CX13" i="1"/>
  <c r="CY13" i="1"/>
  <c r="CZ13" i="1"/>
  <c r="DA13" i="1"/>
  <c r="DC13" i="1"/>
  <c r="DD13" i="1"/>
  <c r="DF13" i="1"/>
  <c r="DG13" i="1"/>
  <c r="DH13" i="1"/>
  <c r="DI13" i="1"/>
  <c r="DK13" i="1"/>
  <c r="DL13" i="1"/>
  <c r="DN13" i="1"/>
  <c r="DO13" i="1"/>
  <c r="DP13" i="1"/>
  <c r="DQ13" i="1"/>
  <c r="DS13" i="1"/>
  <c r="DT13" i="1"/>
  <c r="DV13" i="1"/>
  <c r="DW13" i="1"/>
  <c r="DX13" i="1"/>
  <c r="DY13" i="1"/>
  <c r="EA13" i="1"/>
  <c r="EB13" i="1"/>
  <c r="ED13" i="1"/>
  <c r="EE13" i="1"/>
  <c r="EF13" i="1"/>
  <c r="EG13" i="1"/>
  <c r="EI13" i="1"/>
  <c r="EJ13" i="1"/>
  <c r="EK13" i="1"/>
  <c r="EL13" i="1"/>
  <c r="EM13" i="1"/>
  <c r="EN13" i="1"/>
  <c r="EO13" i="1"/>
  <c r="EP13" i="1"/>
  <c r="ER13" i="1"/>
  <c r="ES13" i="1"/>
  <c r="ET13" i="1"/>
  <c r="EU13" i="1"/>
  <c r="EV13" i="1"/>
  <c r="EW13" i="1"/>
  <c r="EX13" i="1"/>
  <c r="EZ13" i="1"/>
  <c r="FA13" i="1"/>
  <c r="FC13" i="1"/>
  <c r="FD13" i="1"/>
  <c r="FE13" i="1"/>
  <c r="FF13" i="1"/>
  <c r="FH13" i="1"/>
  <c r="FI13" i="1"/>
  <c r="FK13" i="1"/>
  <c r="FL13" i="1"/>
  <c r="FM13" i="1"/>
  <c r="FN13" i="1"/>
  <c r="FP13" i="1"/>
  <c r="FQ13" i="1"/>
  <c r="FS13" i="1"/>
  <c r="FT13" i="1"/>
  <c r="FU13" i="1"/>
  <c r="FV13" i="1"/>
  <c r="FX13" i="1"/>
  <c r="FY13" i="1"/>
  <c r="GA13" i="1"/>
  <c r="GB13" i="1"/>
  <c r="GC13" i="1"/>
  <c r="GD13" i="1"/>
  <c r="GF13" i="1"/>
  <c r="GG13" i="1"/>
  <c r="GI13" i="1"/>
  <c r="GJ13" i="1"/>
  <c r="GK13" i="1"/>
  <c r="GL13" i="1"/>
  <c r="GT13" i="1"/>
  <c r="GU13" i="1"/>
  <c r="GV13" i="1"/>
  <c r="GW13" i="1"/>
  <c r="HB13" i="1"/>
  <c r="HD13" i="1"/>
  <c r="HE13" i="1"/>
  <c r="HN13" i="1"/>
  <c r="HQ13" i="1"/>
  <c r="HR13" i="1"/>
  <c r="HU13" i="1"/>
  <c r="HW13" i="1"/>
  <c r="HX13" i="1"/>
  <c r="HY13" i="1"/>
  <c r="IA13" i="1"/>
  <c r="IB13" i="1"/>
  <c r="IK13" i="1"/>
  <c r="IM13" i="1"/>
  <c r="IO13" i="1"/>
  <c r="IP13" i="1"/>
  <c r="IQ13" i="1"/>
  <c r="IW13" i="1"/>
  <c r="IX13" i="1"/>
  <c r="IY13" i="1"/>
  <c r="JB13" i="1"/>
  <c r="JD13" i="1"/>
  <c r="JE13" i="1"/>
  <c r="JF13" i="1"/>
  <c r="JH13" i="1"/>
  <c r="JI13" i="1"/>
  <c r="JK13" i="1"/>
  <c r="JM13" i="1"/>
  <c r="JN13" i="1"/>
  <c r="JO13" i="1"/>
  <c r="JP13" i="1"/>
  <c r="JR13" i="1"/>
  <c r="JU13" i="1"/>
  <c r="JX13" i="1"/>
  <c r="JY13" i="1"/>
  <c r="JZ13" i="1"/>
  <c r="KA13" i="1"/>
  <c r="O14" i="1"/>
  <c r="Z14" i="1"/>
  <c r="AA14" i="1"/>
  <c r="AJ14" i="1"/>
  <c r="AK14" i="1"/>
  <c r="AQ14" i="1"/>
  <c r="AS14" i="1"/>
  <c r="AT14" i="1"/>
  <c r="AV14" i="1"/>
  <c r="AZ14" i="1"/>
  <c r="BB14" i="1"/>
  <c r="BD14" i="1"/>
  <c r="BG14" i="1"/>
  <c r="BH14" i="1"/>
  <c r="BI14" i="1"/>
  <c r="BL14" i="1"/>
  <c r="BP14" i="1"/>
  <c r="BQ14" i="1"/>
  <c r="BR14" i="1"/>
  <c r="BU14" i="1"/>
  <c r="BX14" i="1"/>
  <c r="BY14" i="1"/>
  <c r="BZ14" i="1"/>
  <c r="CC14" i="1"/>
  <c r="CE14" i="1"/>
  <c r="CH14" i="1"/>
  <c r="CI14" i="1"/>
  <c r="CL14" i="1"/>
  <c r="CN14" i="1"/>
  <c r="CP14" i="1"/>
  <c r="CQ14" i="1"/>
  <c r="CR14" i="1"/>
  <c r="CU14" i="1"/>
  <c r="CV14" i="1"/>
  <c r="CX14" i="1"/>
  <c r="CY14" i="1"/>
  <c r="CZ14" i="1"/>
  <c r="DC14" i="1"/>
  <c r="DF14" i="1"/>
  <c r="DG14" i="1"/>
  <c r="DH14" i="1"/>
  <c r="DK14" i="1"/>
  <c r="DL14" i="1"/>
  <c r="DN14" i="1"/>
  <c r="DZ14" i="1"/>
  <c r="FC14" i="1"/>
  <c r="FH14" i="1"/>
  <c r="FL14" i="1"/>
  <c r="FN14" i="1"/>
  <c r="FT14" i="1"/>
  <c r="GG14" i="1"/>
  <c r="GT14" i="1"/>
  <c r="GW14" i="1"/>
  <c r="HB14" i="1"/>
  <c r="HD14" i="1"/>
  <c r="HQ14" i="1"/>
  <c r="HR14" i="1"/>
  <c r="HS14" i="1"/>
  <c r="HX14" i="1"/>
  <c r="IK14" i="1"/>
  <c r="IP14" i="1"/>
  <c r="IQ14" i="1"/>
  <c r="IW14" i="1"/>
  <c r="IX14" i="1"/>
  <c r="IY14" i="1"/>
  <c r="JA14" i="1"/>
  <c r="JB14" i="1"/>
  <c r="JC14" i="1"/>
  <c r="JD14" i="1"/>
  <c r="JE14" i="1"/>
  <c r="JF14" i="1"/>
  <c r="JF257" i="1" s="1"/>
  <c r="JI14" i="1"/>
  <c r="JN14" i="1"/>
  <c r="JO14" i="1"/>
  <c r="JP14" i="1"/>
  <c r="JU14" i="1"/>
  <c r="JY14" i="1"/>
  <c r="JZ14" i="1"/>
  <c r="KA14" i="1"/>
  <c r="P15" i="1"/>
  <c r="P4" i="1" s="1"/>
  <c r="Q15" i="1"/>
  <c r="R15" i="1"/>
  <c r="R4" i="1" s="1"/>
  <c r="S15" i="1"/>
  <c r="S16" i="1" s="1"/>
  <c r="T15" i="1"/>
  <c r="T4" i="1" s="1"/>
  <c r="T8" i="1" s="1"/>
  <c r="U15" i="1"/>
  <c r="U4" i="1" s="1"/>
  <c r="V15" i="1"/>
  <c r="W15" i="1"/>
  <c r="W4" i="1" s="1"/>
  <c r="X15" i="1"/>
  <c r="X4" i="1" s="1"/>
  <c r="Y15" i="1"/>
  <c r="AA15" i="1"/>
  <c r="AI15" i="1"/>
  <c r="AJ15" i="1"/>
  <c r="AJ16" i="1" s="1"/>
  <c r="AK15" i="1"/>
  <c r="AK16" i="1" s="1"/>
  <c r="AM15" i="1"/>
  <c r="AN15" i="1"/>
  <c r="AN16" i="1" s="1"/>
  <c r="AO15" i="1"/>
  <c r="AO17" i="1" s="1"/>
  <c r="AP15" i="1"/>
  <c r="AQ15" i="1"/>
  <c r="AR15" i="1"/>
  <c r="AS15" i="1"/>
  <c r="AS16" i="1" s="1"/>
  <c r="AT15" i="1"/>
  <c r="AT16" i="1" s="1"/>
  <c r="AV15" i="1"/>
  <c r="AW15" i="1"/>
  <c r="AX15" i="1"/>
  <c r="AX16" i="1" s="1"/>
  <c r="AY15" i="1"/>
  <c r="AZ15" i="1"/>
  <c r="AZ17" i="1" s="1"/>
  <c r="BA15" i="1"/>
  <c r="BA16" i="1" s="1"/>
  <c r="BB15" i="1"/>
  <c r="BB17" i="1" s="1"/>
  <c r="BD15" i="1"/>
  <c r="BE15" i="1"/>
  <c r="BE16" i="1" s="1"/>
  <c r="BF15" i="1"/>
  <c r="BF16" i="1" s="1"/>
  <c r="BG15" i="1"/>
  <c r="BG17" i="1" s="1"/>
  <c r="BH15" i="1"/>
  <c r="BI15" i="1"/>
  <c r="BI16" i="1" s="1"/>
  <c r="BJ15" i="1"/>
  <c r="BL15" i="1"/>
  <c r="BL16" i="1" s="1"/>
  <c r="BM15" i="1"/>
  <c r="BM16" i="1" s="1"/>
  <c r="BN15" i="1"/>
  <c r="BN16" i="1" s="1"/>
  <c r="BO15" i="1"/>
  <c r="BO17" i="1" s="1"/>
  <c r="BP15" i="1"/>
  <c r="BQ15" i="1"/>
  <c r="BQ16" i="1" s="1"/>
  <c r="BR15" i="1"/>
  <c r="CE15" i="1"/>
  <c r="DZ15" i="1"/>
  <c r="DZ24" i="1" s="1"/>
  <c r="EQ15" i="1"/>
  <c r="EQ16" i="1" s="1"/>
  <c r="FH15" i="1"/>
  <c r="FH18" i="1" s="1"/>
  <c r="HR15" i="1"/>
  <c r="HS15" i="1"/>
  <c r="HS16" i="1" s="1"/>
  <c r="IK15" i="1"/>
  <c r="IW15" i="1"/>
  <c r="IW17" i="1" s="1"/>
  <c r="IX15" i="1"/>
  <c r="IY15" i="1" s="1"/>
  <c r="JH15" i="1"/>
  <c r="JH19" i="1" s="1"/>
  <c r="JI15" i="1"/>
  <c r="JI16" i="1" s="1"/>
  <c r="JN15" i="1"/>
  <c r="JP15" i="1"/>
  <c r="JP17" i="1" s="1"/>
  <c r="JU15" i="1"/>
  <c r="JY15" i="1"/>
  <c r="JY16" i="1" s="1"/>
  <c r="JZ15" i="1"/>
  <c r="KA15" i="1"/>
  <c r="U16" i="1"/>
  <c r="W16" i="1"/>
  <c r="Z16" i="1"/>
  <c r="AA16" i="1"/>
  <c r="AP16" i="1"/>
  <c r="AR16" i="1"/>
  <c r="AW16" i="1"/>
  <c r="AZ16" i="1"/>
  <c r="BD16" i="1"/>
  <c r="BH16" i="1"/>
  <c r="BJ16" i="1"/>
  <c r="BP16" i="1"/>
  <c r="BR16" i="1"/>
  <c r="CB16" i="1"/>
  <c r="CE16" i="1"/>
  <c r="FC16" i="1"/>
  <c r="FN16" i="1"/>
  <c r="FT16" i="1"/>
  <c r="GG16" i="1"/>
  <c r="GI16" i="1"/>
  <c r="HB16" i="1"/>
  <c r="HR16" i="1"/>
  <c r="IK16" i="1"/>
  <c r="IO16" i="1"/>
  <c r="IP16" i="1"/>
  <c r="IQ16" i="1"/>
  <c r="IY16" i="1"/>
  <c r="JA16" i="1"/>
  <c r="JB16" i="1"/>
  <c r="JC16" i="1"/>
  <c r="JD16" i="1"/>
  <c r="JE16" i="1"/>
  <c r="JF16" i="1"/>
  <c r="JN16" i="1"/>
  <c r="JP16" i="1"/>
  <c r="KA16" i="1"/>
  <c r="R17" i="1"/>
  <c r="S17" i="1"/>
  <c r="U17" i="1"/>
  <c r="V17" i="1"/>
  <c r="W17" i="1"/>
  <c r="Z17" i="1"/>
  <c r="AA17" i="1"/>
  <c r="AK17" i="1"/>
  <c r="AN17" i="1"/>
  <c r="AP17" i="1"/>
  <c r="AQ17" i="1"/>
  <c r="AR17" i="1"/>
  <c r="AT17" i="1"/>
  <c r="AW17" i="1"/>
  <c r="BA17" i="1"/>
  <c r="BD17" i="1"/>
  <c r="BE17" i="1"/>
  <c r="BF17" i="1"/>
  <c r="BH17" i="1"/>
  <c r="BJ17" i="1"/>
  <c r="BM17" i="1"/>
  <c r="BN17" i="1"/>
  <c r="BQ17" i="1"/>
  <c r="BR17" i="1"/>
  <c r="CB17" i="1"/>
  <c r="CE17" i="1"/>
  <c r="EQ17" i="1"/>
  <c r="FC17" i="1"/>
  <c r="FN17" i="1"/>
  <c r="FT17" i="1"/>
  <c r="GG17" i="1"/>
  <c r="GI17" i="1"/>
  <c r="HB17" i="1"/>
  <c r="HR17" i="1"/>
  <c r="HS17" i="1"/>
  <c r="IK17" i="1"/>
  <c r="IO17" i="1"/>
  <c r="IP17" i="1"/>
  <c r="IQ17" i="1"/>
  <c r="IY17" i="1"/>
  <c r="JA17" i="1"/>
  <c r="JB17" i="1"/>
  <c r="JC17" i="1"/>
  <c r="JD17" i="1"/>
  <c r="JE17" i="1"/>
  <c r="JF17" i="1"/>
  <c r="JI17" i="1"/>
  <c r="JN17" i="1"/>
  <c r="KA17" i="1"/>
  <c r="S18" i="1"/>
  <c r="T18" i="1"/>
  <c r="U18" i="1"/>
  <c r="V18" i="1"/>
  <c r="W18" i="1"/>
  <c r="X18" i="1"/>
  <c r="Z18" i="1"/>
  <c r="AA18" i="1"/>
  <c r="AJ18" i="1"/>
  <c r="AK18" i="1"/>
  <c r="AM18" i="1"/>
  <c r="AN18" i="1"/>
  <c r="AP18" i="1"/>
  <c r="AR18" i="1"/>
  <c r="AT18" i="1"/>
  <c r="AV18" i="1"/>
  <c r="AW18" i="1"/>
  <c r="AZ18" i="1"/>
  <c r="BA18" i="1"/>
  <c r="BD18" i="1"/>
  <c r="BE18" i="1"/>
  <c r="BF18" i="1"/>
  <c r="BH18" i="1"/>
  <c r="BI18" i="1"/>
  <c r="BJ18" i="1"/>
  <c r="BL18" i="1"/>
  <c r="BM18" i="1"/>
  <c r="BN18" i="1"/>
  <c r="BQ18" i="1"/>
  <c r="BR18" i="1"/>
  <c r="CB18" i="1"/>
  <c r="CE18" i="1"/>
  <c r="EQ18" i="1"/>
  <c r="FC18" i="1"/>
  <c r="FN18" i="1"/>
  <c r="FT18" i="1"/>
  <c r="GG18" i="1"/>
  <c r="GI18" i="1"/>
  <c r="HB18" i="1"/>
  <c r="HR18" i="1"/>
  <c r="HS18" i="1"/>
  <c r="IK18" i="1"/>
  <c r="IO18" i="1"/>
  <c r="IP18" i="1"/>
  <c r="IQ18" i="1"/>
  <c r="IW18" i="1"/>
  <c r="IX18" i="1"/>
  <c r="IY18" i="1"/>
  <c r="JA18" i="1"/>
  <c r="JB18" i="1"/>
  <c r="JC18" i="1"/>
  <c r="JD18" i="1"/>
  <c r="JE18" i="1"/>
  <c r="JF18" i="1"/>
  <c r="JI18" i="1"/>
  <c r="JN18" i="1"/>
  <c r="JP18" i="1"/>
  <c r="JU18" i="1"/>
  <c r="JZ18" i="1"/>
  <c r="KA18" i="1"/>
  <c r="T19" i="1"/>
  <c r="U19" i="1"/>
  <c r="V19" i="1"/>
  <c r="W19" i="1"/>
  <c r="X19" i="1"/>
  <c r="Y19" i="1"/>
  <c r="Z19" i="1"/>
  <c r="AA19" i="1"/>
  <c r="AJ19" i="1"/>
  <c r="AK19" i="1"/>
  <c r="AM19" i="1"/>
  <c r="AN19" i="1"/>
  <c r="AO19" i="1"/>
  <c r="AP19" i="1"/>
  <c r="AQ19" i="1"/>
  <c r="AR19" i="1"/>
  <c r="AS19" i="1"/>
  <c r="AT19" i="1"/>
  <c r="AV19" i="1"/>
  <c r="AW19" i="1"/>
  <c r="AX19" i="1"/>
  <c r="AY19" i="1"/>
  <c r="AZ19" i="1"/>
  <c r="BA19" i="1"/>
  <c r="BB19" i="1"/>
  <c r="BD19" i="1"/>
  <c r="BE19" i="1"/>
  <c r="BF19" i="1"/>
  <c r="BG19" i="1"/>
  <c r="BH19" i="1"/>
  <c r="BI19" i="1"/>
  <c r="BJ19" i="1"/>
  <c r="BL19" i="1"/>
  <c r="BM19" i="1"/>
  <c r="BN19" i="1"/>
  <c r="BO19" i="1"/>
  <c r="BP19" i="1"/>
  <c r="BQ19" i="1"/>
  <c r="BR19" i="1"/>
  <c r="CB19" i="1"/>
  <c r="CE19" i="1"/>
  <c r="EQ19" i="1"/>
  <c r="FC19" i="1"/>
  <c r="FH19" i="1"/>
  <c r="FN19" i="1"/>
  <c r="FT19" i="1"/>
  <c r="GG19" i="1"/>
  <c r="GI19" i="1"/>
  <c r="HB19" i="1"/>
  <c r="HR19" i="1"/>
  <c r="HS19" i="1"/>
  <c r="IK19" i="1"/>
  <c r="IO19" i="1"/>
  <c r="IP19" i="1"/>
  <c r="IQ19" i="1"/>
  <c r="IW19" i="1"/>
  <c r="IX19" i="1"/>
  <c r="IY19" i="1"/>
  <c r="JA19" i="1"/>
  <c r="JB19" i="1"/>
  <c r="JC19" i="1"/>
  <c r="JD19" i="1"/>
  <c r="JE19" i="1"/>
  <c r="JF19" i="1"/>
  <c r="JI19" i="1"/>
  <c r="JN19" i="1"/>
  <c r="JP19" i="1"/>
  <c r="JU19" i="1"/>
  <c r="JY19" i="1"/>
  <c r="JZ19" i="1"/>
  <c r="KA19" i="1"/>
  <c r="U20" i="1"/>
  <c r="V20" i="1"/>
  <c r="W20" i="1"/>
  <c r="X20" i="1"/>
  <c r="Y20" i="1"/>
  <c r="Z20" i="1"/>
  <c r="AA20" i="1"/>
  <c r="AJ20" i="1"/>
  <c r="AK20" i="1"/>
  <c r="AM20" i="1"/>
  <c r="AN20" i="1"/>
  <c r="AO20" i="1"/>
  <c r="AP20" i="1"/>
  <c r="AQ20" i="1"/>
  <c r="AR20" i="1"/>
  <c r="AS20" i="1"/>
  <c r="AT20" i="1"/>
  <c r="AV20" i="1"/>
  <c r="AW20" i="1"/>
  <c r="AX20" i="1"/>
  <c r="AY20" i="1"/>
  <c r="AZ20" i="1"/>
  <c r="BA20" i="1"/>
  <c r="BB20" i="1"/>
  <c r="BD20" i="1"/>
  <c r="BE20" i="1"/>
  <c r="BF20" i="1"/>
  <c r="BG20" i="1"/>
  <c r="BH20" i="1"/>
  <c r="BI20" i="1"/>
  <c r="BJ20" i="1"/>
  <c r="BL20" i="1"/>
  <c r="BM20" i="1"/>
  <c r="BN20" i="1"/>
  <c r="BO20" i="1"/>
  <c r="BP20" i="1"/>
  <c r="BQ20" i="1"/>
  <c r="BR20" i="1"/>
  <c r="CB20" i="1"/>
  <c r="CE20" i="1"/>
  <c r="EQ20" i="1"/>
  <c r="FC20" i="1"/>
  <c r="FH20" i="1"/>
  <c r="FN20" i="1"/>
  <c r="FT20" i="1"/>
  <c r="GG20" i="1"/>
  <c r="GI20" i="1"/>
  <c r="HB20" i="1"/>
  <c r="HR20" i="1"/>
  <c r="HS20" i="1"/>
  <c r="IK20" i="1"/>
  <c r="IO20" i="1"/>
  <c r="IP20" i="1"/>
  <c r="IQ20" i="1"/>
  <c r="IW20" i="1"/>
  <c r="IX20" i="1"/>
  <c r="IY20" i="1"/>
  <c r="JA20" i="1"/>
  <c r="JB20" i="1"/>
  <c r="JC20" i="1"/>
  <c r="JD20" i="1"/>
  <c r="JE20" i="1"/>
  <c r="JF20" i="1"/>
  <c r="JI20" i="1"/>
  <c r="JN20" i="1"/>
  <c r="JP20" i="1"/>
  <c r="JU20" i="1"/>
  <c r="JY20" i="1"/>
  <c r="JZ20" i="1"/>
  <c r="KA20" i="1"/>
  <c r="V21" i="1"/>
  <c r="W21" i="1"/>
  <c r="X21" i="1"/>
  <c r="Y21" i="1"/>
  <c r="Z21" i="1"/>
  <c r="AA21" i="1"/>
  <c r="AI21" i="1"/>
  <c r="AJ21" i="1"/>
  <c r="AK21" i="1"/>
  <c r="AM21" i="1"/>
  <c r="AN21" i="1"/>
  <c r="AO21" i="1"/>
  <c r="AP21" i="1"/>
  <c r="AQ21" i="1"/>
  <c r="AR21" i="1"/>
  <c r="AS21" i="1"/>
  <c r="AT21" i="1"/>
  <c r="AV21" i="1"/>
  <c r="AW21" i="1"/>
  <c r="AX21" i="1"/>
  <c r="AY21" i="1"/>
  <c r="AZ21" i="1"/>
  <c r="BA21" i="1"/>
  <c r="BB21" i="1"/>
  <c r="BD21" i="1"/>
  <c r="BE21" i="1"/>
  <c r="BF21" i="1"/>
  <c r="BG21" i="1"/>
  <c r="BH21" i="1"/>
  <c r="BI21" i="1"/>
  <c r="BJ21" i="1"/>
  <c r="BL21" i="1"/>
  <c r="BM21" i="1"/>
  <c r="BN21" i="1"/>
  <c r="BO21" i="1"/>
  <c r="BP21" i="1"/>
  <c r="BQ21" i="1"/>
  <c r="BR21" i="1"/>
  <c r="CB21" i="1"/>
  <c r="CE21" i="1"/>
  <c r="EQ21" i="1"/>
  <c r="FC21" i="1"/>
  <c r="FH21" i="1"/>
  <c r="FN21" i="1"/>
  <c r="FT21" i="1"/>
  <c r="GG21" i="1"/>
  <c r="GI21" i="1"/>
  <c r="HB21" i="1"/>
  <c r="HR21" i="1"/>
  <c r="HS21" i="1"/>
  <c r="IK21" i="1"/>
  <c r="IO21" i="1"/>
  <c r="IP21" i="1"/>
  <c r="IQ21" i="1"/>
  <c r="IW21" i="1"/>
  <c r="IX21" i="1"/>
  <c r="IY21" i="1"/>
  <c r="JA21" i="1"/>
  <c r="JB21" i="1"/>
  <c r="JC21" i="1"/>
  <c r="JD21" i="1"/>
  <c r="JE21" i="1"/>
  <c r="JF21" i="1"/>
  <c r="JI21" i="1"/>
  <c r="JN21" i="1"/>
  <c r="JP21" i="1"/>
  <c r="JU21" i="1"/>
  <c r="JY21" i="1"/>
  <c r="JZ21" i="1"/>
  <c r="KA21" i="1"/>
  <c r="W22" i="1"/>
  <c r="X22" i="1"/>
  <c r="Y22" i="1"/>
  <c r="Z22" i="1"/>
  <c r="AA22" i="1"/>
  <c r="AI22" i="1"/>
  <c r="AJ22" i="1"/>
  <c r="AK22" i="1"/>
  <c r="AM22" i="1"/>
  <c r="AN22" i="1"/>
  <c r="AO22" i="1"/>
  <c r="AP22" i="1"/>
  <c r="AQ22" i="1"/>
  <c r="AR22" i="1"/>
  <c r="AS22" i="1"/>
  <c r="AT22" i="1"/>
  <c r="AV22" i="1"/>
  <c r="AW22" i="1"/>
  <c r="AX22" i="1"/>
  <c r="AY22" i="1"/>
  <c r="AZ22" i="1"/>
  <c r="BA22" i="1"/>
  <c r="BB22" i="1"/>
  <c r="BD22" i="1"/>
  <c r="BE22" i="1"/>
  <c r="BF22" i="1"/>
  <c r="BG22" i="1"/>
  <c r="BH22" i="1"/>
  <c r="BI22" i="1"/>
  <c r="BJ22" i="1"/>
  <c r="BL22" i="1"/>
  <c r="BM22" i="1"/>
  <c r="BN22" i="1"/>
  <c r="BO22" i="1"/>
  <c r="BP22" i="1"/>
  <c r="BQ22" i="1"/>
  <c r="BR22" i="1"/>
  <c r="CB22" i="1"/>
  <c r="CE22" i="1"/>
  <c r="EQ22" i="1"/>
  <c r="FC22" i="1"/>
  <c r="FH22" i="1"/>
  <c r="FN22" i="1"/>
  <c r="FT22" i="1"/>
  <c r="GG22" i="1"/>
  <c r="GI22" i="1"/>
  <c r="HB22" i="1"/>
  <c r="HR22" i="1"/>
  <c r="HS22" i="1"/>
  <c r="IK22" i="1"/>
  <c r="IO22" i="1"/>
  <c r="IP22" i="1"/>
  <c r="IQ22" i="1"/>
  <c r="IW22" i="1"/>
  <c r="IX22" i="1"/>
  <c r="IY22" i="1"/>
  <c r="JA22" i="1"/>
  <c r="JB22" i="1"/>
  <c r="JC22" i="1"/>
  <c r="JD22" i="1"/>
  <c r="JE22" i="1"/>
  <c r="JF22" i="1"/>
  <c r="JI22" i="1"/>
  <c r="JN22" i="1"/>
  <c r="JP22" i="1"/>
  <c r="JU22" i="1"/>
  <c r="JY22" i="1"/>
  <c r="JZ22" i="1"/>
  <c r="KA22" i="1"/>
  <c r="X23" i="1"/>
  <c r="Y23" i="1"/>
  <c r="Z23" i="1"/>
  <c r="AA23" i="1"/>
  <c r="AI23" i="1"/>
  <c r="AJ23" i="1"/>
  <c r="AK23" i="1"/>
  <c r="AM23" i="1"/>
  <c r="AN23" i="1"/>
  <c r="AO23" i="1"/>
  <c r="AP23" i="1"/>
  <c r="AQ23" i="1"/>
  <c r="AR23" i="1"/>
  <c r="AS23" i="1"/>
  <c r="AT23" i="1"/>
  <c r="AV23" i="1"/>
  <c r="AW23" i="1"/>
  <c r="AX23" i="1"/>
  <c r="AY23" i="1"/>
  <c r="AZ23" i="1"/>
  <c r="BA23" i="1"/>
  <c r="BB23" i="1"/>
  <c r="BD23" i="1"/>
  <c r="BE23" i="1"/>
  <c r="BF23" i="1"/>
  <c r="BG23" i="1"/>
  <c r="BH23" i="1"/>
  <c r="BI23" i="1"/>
  <c r="BJ23" i="1"/>
  <c r="BL23" i="1"/>
  <c r="BM23" i="1"/>
  <c r="BN23" i="1"/>
  <c r="BO23" i="1"/>
  <c r="BP23" i="1"/>
  <c r="BQ23" i="1"/>
  <c r="BR23" i="1"/>
  <c r="CB23" i="1"/>
  <c r="CE23" i="1"/>
  <c r="CG23" i="1"/>
  <c r="CP23" i="1"/>
  <c r="CY23" i="1"/>
  <c r="CZ23" i="1"/>
  <c r="DT23" i="1"/>
  <c r="EQ23" i="1"/>
  <c r="FC23" i="1"/>
  <c r="FH23" i="1"/>
  <c r="FN23" i="1"/>
  <c r="FT23" i="1"/>
  <c r="GG23" i="1"/>
  <c r="GI23" i="1"/>
  <c r="HB23" i="1"/>
  <c r="HR23" i="1"/>
  <c r="HS23" i="1"/>
  <c r="IK23" i="1"/>
  <c r="IO23" i="1"/>
  <c r="IP23" i="1"/>
  <c r="IQ23" i="1"/>
  <c r="IW23" i="1"/>
  <c r="IX23" i="1"/>
  <c r="IY23" i="1"/>
  <c r="JA23" i="1"/>
  <c r="JB23" i="1"/>
  <c r="JC23" i="1"/>
  <c r="JD23" i="1"/>
  <c r="JE23" i="1"/>
  <c r="JF23" i="1"/>
  <c r="JI23" i="1"/>
  <c r="JN23" i="1"/>
  <c r="JP23" i="1"/>
  <c r="JU23" i="1"/>
  <c r="JY23" i="1"/>
  <c r="JZ23" i="1"/>
  <c r="KA23" i="1"/>
  <c r="Y24" i="1"/>
  <c r="Z24" i="1"/>
  <c r="AA24" i="1"/>
  <c r="AI24" i="1"/>
  <c r="AJ24" i="1"/>
  <c r="AK24" i="1"/>
  <c r="AM24" i="1"/>
  <c r="AN24" i="1"/>
  <c r="AO24" i="1"/>
  <c r="AP24" i="1"/>
  <c r="AQ24" i="1"/>
  <c r="AR24" i="1"/>
  <c r="AS24" i="1"/>
  <c r="AT24" i="1"/>
  <c r="AV24" i="1"/>
  <c r="AW24" i="1"/>
  <c r="AX24" i="1"/>
  <c r="AY24" i="1"/>
  <c r="AZ24" i="1"/>
  <c r="BA24" i="1"/>
  <c r="BB24" i="1"/>
  <c r="BD24" i="1"/>
  <c r="BE24" i="1"/>
  <c r="BF24" i="1"/>
  <c r="BG24" i="1"/>
  <c r="BH24" i="1"/>
  <c r="BI24" i="1"/>
  <c r="BJ24" i="1"/>
  <c r="BL24" i="1"/>
  <c r="BM24" i="1"/>
  <c r="BN24" i="1"/>
  <c r="BO24" i="1"/>
  <c r="BP24" i="1"/>
  <c r="BQ24" i="1"/>
  <c r="BR24" i="1"/>
  <c r="BS24" i="1"/>
  <c r="BU24" i="1"/>
  <c r="BV24" i="1"/>
  <c r="CB24" i="1"/>
  <c r="CC24" i="1"/>
  <c r="CE24" i="1"/>
  <c r="CG24" i="1"/>
  <c r="CH24" i="1"/>
  <c r="CO24" i="1"/>
  <c r="CP24" i="1"/>
  <c r="CQ24" i="1"/>
  <c r="CR24" i="1"/>
  <c r="CU24" i="1"/>
  <c r="CW24" i="1"/>
  <c r="CX24" i="1"/>
  <c r="CY24" i="1"/>
  <c r="CZ24" i="1"/>
  <c r="DD24" i="1"/>
  <c r="DE24" i="1"/>
  <c r="DK24" i="1"/>
  <c r="DT24" i="1"/>
  <c r="DU24" i="1"/>
  <c r="EQ24" i="1"/>
  <c r="FC24" i="1"/>
  <c r="FH24" i="1"/>
  <c r="FN24" i="1"/>
  <c r="FT24" i="1"/>
  <c r="GG24" i="1"/>
  <c r="GI24" i="1"/>
  <c r="HB24" i="1"/>
  <c r="HR24" i="1"/>
  <c r="HS24" i="1"/>
  <c r="IK24" i="1"/>
  <c r="IO24" i="1"/>
  <c r="IP24" i="1"/>
  <c r="IQ24" i="1"/>
  <c r="IW24" i="1"/>
  <c r="IX24" i="1"/>
  <c r="IY24" i="1"/>
  <c r="JA24" i="1"/>
  <c r="JB24" i="1"/>
  <c r="JC24" i="1"/>
  <c r="JD24" i="1"/>
  <c r="JE24" i="1"/>
  <c r="JF24" i="1"/>
  <c r="JI24" i="1"/>
  <c r="JN24" i="1"/>
  <c r="JP24" i="1"/>
  <c r="JU24" i="1"/>
  <c r="JY24" i="1"/>
  <c r="JZ24" i="1"/>
  <c r="KA24" i="1"/>
  <c r="Z25" i="1"/>
  <c r="AA25" i="1"/>
  <c r="AI25" i="1"/>
  <c r="AJ25" i="1"/>
  <c r="AK25" i="1"/>
  <c r="AM25" i="1"/>
  <c r="AN25" i="1"/>
  <c r="AO25" i="1"/>
  <c r="AP25" i="1"/>
  <c r="AQ25" i="1"/>
  <c r="AR25" i="1"/>
  <c r="AS25" i="1"/>
  <c r="AT25" i="1"/>
  <c r="AV25" i="1"/>
  <c r="AW25" i="1"/>
  <c r="AX25" i="1"/>
  <c r="AY25" i="1"/>
  <c r="AZ25" i="1"/>
  <c r="BA25" i="1"/>
  <c r="BB25" i="1"/>
  <c r="BD25" i="1"/>
  <c r="BE25" i="1"/>
  <c r="BF25" i="1"/>
  <c r="BG25" i="1"/>
  <c r="BH25" i="1"/>
  <c r="BI25" i="1"/>
  <c r="BJ25" i="1"/>
  <c r="BL25" i="1"/>
  <c r="BM25" i="1"/>
  <c r="BN25" i="1"/>
  <c r="BO25" i="1"/>
  <c r="BP25" i="1"/>
  <c r="BQ25" i="1"/>
  <c r="BR25" i="1"/>
  <c r="BS25" i="1"/>
  <c r="BU25" i="1"/>
  <c r="BV25" i="1"/>
  <c r="CB25" i="1"/>
  <c r="CC25" i="1"/>
  <c r="CE25" i="1"/>
  <c r="CG25" i="1"/>
  <c r="CH25" i="1"/>
  <c r="CO25" i="1"/>
  <c r="CP25" i="1"/>
  <c r="CQ25" i="1"/>
  <c r="CR25" i="1"/>
  <c r="CU25" i="1"/>
  <c r="CW25" i="1"/>
  <c r="CX25" i="1"/>
  <c r="CY25" i="1"/>
  <c r="CZ25" i="1"/>
  <c r="DD25" i="1"/>
  <c r="DE25" i="1"/>
  <c r="DK25" i="1"/>
  <c r="DT25" i="1"/>
  <c r="DU25" i="1"/>
  <c r="EQ25" i="1"/>
  <c r="FC25" i="1"/>
  <c r="FH25" i="1"/>
  <c r="FN25" i="1"/>
  <c r="FT25" i="1"/>
  <c r="GG25" i="1"/>
  <c r="GI25" i="1"/>
  <c r="HB25" i="1"/>
  <c r="HR25" i="1"/>
  <c r="HS25" i="1"/>
  <c r="IK25" i="1"/>
  <c r="IO25" i="1"/>
  <c r="IP25" i="1"/>
  <c r="IQ25" i="1"/>
  <c r="IW25" i="1"/>
  <c r="IX25" i="1"/>
  <c r="IY25" i="1"/>
  <c r="JA25" i="1"/>
  <c r="JB25" i="1"/>
  <c r="JC25" i="1"/>
  <c r="JD25" i="1"/>
  <c r="JE25" i="1"/>
  <c r="JF25" i="1"/>
  <c r="JI25" i="1"/>
  <c r="JN25" i="1"/>
  <c r="JP25" i="1"/>
  <c r="JU25" i="1"/>
  <c r="JY25" i="1"/>
  <c r="JZ25" i="1"/>
  <c r="KA25" i="1"/>
  <c r="AB26" i="1"/>
  <c r="AC26" i="1"/>
  <c r="AD26" i="1"/>
  <c r="AE26" i="1"/>
  <c r="AG26" i="1"/>
  <c r="AH26" i="1"/>
  <c r="AI26" i="1"/>
  <c r="AI29" i="1" s="1"/>
  <c r="AJ26" i="1"/>
  <c r="AJ28" i="1" s="1"/>
  <c r="AK26" i="1"/>
  <c r="AM26" i="1"/>
  <c r="AN26" i="1"/>
  <c r="AN34" i="1" s="1"/>
  <c r="AO26" i="1"/>
  <c r="AO27" i="1" s="1"/>
  <c r="AP26" i="1"/>
  <c r="AP27" i="1" s="1"/>
  <c r="AQ26" i="1"/>
  <c r="AQ29" i="1" s="1"/>
  <c r="AR26" i="1"/>
  <c r="AR28" i="1" s="1"/>
  <c r="AS26" i="1"/>
  <c r="AS27" i="1" s="1"/>
  <c r="AT26" i="1"/>
  <c r="AT27" i="1" s="1"/>
  <c r="AV26" i="1"/>
  <c r="AW26" i="1"/>
  <c r="AW27" i="1" s="1"/>
  <c r="AX26" i="1"/>
  <c r="AX27" i="1" s="1"/>
  <c r="AY26" i="1"/>
  <c r="AY29" i="1" s="1"/>
  <c r="AZ26" i="1"/>
  <c r="AZ27" i="1" s="1"/>
  <c r="BA26" i="1"/>
  <c r="BB26" i="1"/>
  <c r="BB27" i="1" s="1"/>
  <c r="BD26" i="1"/>
  <c r="BD28" i="1" s="1"/>
  <c r="BE26" i="1"/>
  <c r="BE27" i="1" s="1"/>
  <c r="BF26" i="1"/>
  <c r="BF27" i="1" s="1"/>
  <c r="BG26" i="1"/>
  <c r="BG29" i="1" s="1"/>
  <c r="BH26" i="1"/>
  <c r="BH27" i="1" s="1"/>
  <c r="BI26" i="1"/>
  <c r="BJ26" i="1"/>
  <c r="BJ27" i="1" s="1"/>
  <c r="BL26" i="1"/>
  <c r="BL27" i="1" s="1"/>
  <c r="BM26" i="1"/>
  <c r="BM27" i="1" s="1"/>
  <c r="BN26" i="1"/>
  <c r="BN27" i="1" s="1"/>
  <c r="BO26" i="1"/>
  <c r="BO29" i="1" s="1"/>
  <c r="BP26" i="1"/>
  <c r="BP27" i="1" s="1"/>
  <c r="BQ26" i="1"/>
  <c r="BQ27" i="1" s="1"/>
  <c r="BR26" i="1"/>
  <c r="BR27" i="1" s="1"/>
  <c r="CE26" i="1"/>
  <c r="DF26" i="1"/>
  <c r="DF29" i="1" s="1"/>
  <c r="DO26" i="1"/>
  <c r="DZ26" i="1"/>
  <c r="EQ26" i="1"/>
  <c r="EQ29" i="1" s="1"/>
  <c r="FH26" i="1"/>
  <c r="FH28" i="1" s="1"/>
  <c r="HR26" i="1"/>
  <c r="HS26" i="1"/>
  <c r="HS29" i="1" s="1"/>
  <c r="IK26" i="1"/>
  <c r="IW26" i="1"/>
  <c r="IW33" i="1" s="1"/>
  <c r="IX26" i="1"/>
  <c r="IY26" i="1" s="1"/>
  <c r="JH26" i="1"/>
  <c r="JI26" i="1"/>
  <c r="JI33" i="1" s="1"/>
  <c r="JJ26" i="1"/>
  <c r="JK26" i="1"/>
  <c r="JM26" i="1"/>
  <c r="JN26" i="1"/>
  <c r="JO26" i="1"/>
  <c r="JO28" i="1" s="1"/>
  <c r="JP26" i="1"/>
  <c r="JR26" i="1"/>
  <c r="JT26" i="1"/>
  <c r="JT27" i="1" s="1"/>
  <c r="JU26" i="1"/>
  <c r="JV26" i="1"/>
  <c r="JX26" i="1"/>
  <c r="JY26" i="1"/>
  <c r="JZ26" i="1"/>
  <c r="JZ31" i="1" s="1"/>
  <c r="KA26" i="1"/>
  <c r="AB27" i="1"/>
  <c r="AC27" i="1"/>
  <c r="AD27" i="1"/>
  <c r="AE27" i="1"/>
  <c r="AG27" i="1"/>
  <c r="AH27" i="1"/>
  <c r="AI27" i="1"/>
  <c r="AK27" i="1"/>
  <c r="AQ27" i="1"/>
  <c r="AR27" i="1"/>
  <c r="AV27" i="1"/>
  <c r="BA27" i="1"/>
  <c r="BD27" i="1"/>
  <c r="BI27" i="1"/>
  <c r="BT27" i="1"/>
  <c r="BW27" i="1"/>
  <c r="BX27" i="1"/>
  <c r="CB27" i="1"/>
  <c r="CF27" i="1"/>
  <c r="CI27" i="1"/>
  <c r="CJ27" i="1"/>
  <c r="CK27" i="1"/>
  <c r="CL27" i="1"/>
  <c r="CN27" i="1"/>
  <c r="CS27" i="1"/>
  <c r="CT27" i="1"/>
  <c r="DA27" i="1"/>
  <c r="DB27" i="1"/>
  <c r="DC27" i="1"/>
  <c r="DF27" i="1"/>
  <c r="DG27" i="1"/>
  <c r="DH27" i="1"/>
  <c r="DI27" i="1"/>
  <c r="DL27" i="1"/>
  <c r="DM27" i="1"/>
  <c r="DN27" i="1"/>
  <c r="DP27" i="1"/>
  <c r="DV27" i="1"/>
  <c r="DW27" i="1"/>
  <c r="DZ27" i="1"/>
  <c r="FC27" i="1"/>
  <c r="FH27" i="1"/>
  <c r="FI27" i="1"/>
  <c r="FN27" i="1"/>
  <c r="FT27" i="1"/>
  <c r="FU27" i="1"/>
  <c r="FZ27" i="1"/>
  <c r="GG27" i="1"/>
  <c r="HB27" i="1"/>
  <c r="HR27" i="1"/>
  <c r="IA27" i="1"/>
  <c r="IL27" i="1"/>
  <c r="IP27" i="1"/>
  <c r="IW27" i="1"/>
  <c r="IX27" i="1"/>
  <c r="IY27" i="1"/>
  <c r="JK27" i="1"/>
  <c r="JN27" i="1"/>
  <c r="JX27" i="1"/>
  <c r="KA27" i="1"/>
  <c r="AC28" i="1"/>
  <c r="AD28" i="1"/>
  <c r="AE28" i="1"/>
  <c r="AG28" i="1"/>
  <c r="AH28" i="1"/>
  <c r="AI28" i="1"/>
  <c r="AK28" i="1"/>
  <c r="AO28" i="1"/>
  <c r="AT28" i="1"/>
  <c r="AV28" i="1"/>
  <c r="AY28" i="1"/>
  <c r="BA28" i="1"/>
  <c r="BB28" i="1"/>
  <c r="BE28" i="1"/>
  <c r="BG28" i="1"/>
  <c r="BI28" i="1"/>
  <c r="BJ28" i="1"/>
  <c r="BM28" i="1"/>
  <c r="BR28" i="1"/>
  <c r="BT28" i="1"/>
  <c r="BW28" i="1"/>
  <c r="BX28" i="1"/>
  <c r="CB28" i="1"/>
  <c r="CF28" i="1"/>
  <c r="CI28" i="1"/>
  <c r="CJ28" i="1"/>
  <c r="CK28" i="1"/>
  <c r="CL28" i="1"/>
  <c r="CN28" i="1"/>
  <c r="CS28" i="1"/>
  <c r="CT28" i="1"/>
  <c r="DA28" i="1"/>
  <c r="DB28" i="1"/>
  <c r="DG28" i="1"/>
  <c r="DH28" i="1"/>
  <c r="DI28" i="1"/>
  <c r="DL28" i="1"/>
  <c r="DM28" i="1"/>
  <c r="DN28" i="1"/>
  <c r="DP28" i="1"/>
  <c r="DV28" i="1"/>
  <c r="DW28" i="1"/>
  <c r="FC28" i="1"/>
  <c r="FI28" i="1"/>
  <c r="FN28" i="1"/>
  <c r="FT28" i="1"/>
  <c r="FU28" i="1"/>
  <c r="FZ28" i="1"/>
  <c r="GG28" i="1"/>
  <c r="HB28" i="1"/>
  <c r="HR28" i="1"/>
  <c r="HS28" i="1"/>
  <c r="IA28" i="1"/>
  <c r="IL28" i="1"/>
  <c r="IP28" i="1"/>
  <c r="IY28" i="1"/>
  <c r="JJ28" i="1"/>
  <c r="JK28" i="1"/>
  <c r="JN28" i="1"/>
  <c r="JR28" i="1"/>
  <c r="JU28" i="1"/>
  <c r="JX28" i="1"/>
  <c r="JY28" i="1"/>
  <c r="JZ28" i="1"/>
  <c r="AD29" i="1"/>
  <c r="AE29" i="1"/>
  <c r="AG29" i="1"/>
  <c r="AH29" i="1"/>
  <c r="AJ29" i="1"/>
  <c r="AK29" i="1"/>
  <c r="AM29" i="1"/>
  <c r="AN29" i="1"/>
  <c r="AO29" i="1"/>
  <c r="AP29" i="1"/>
  <c r="AR29" i="1"/>
  <c r="AV29" i="1"/>
  <c r="AX29" i="1"/>
  <c r="AZ29" i="1"/>
  <c r="BA29" i="1"/>
  <c r="BD29" i="1"/>
  <c r="BE29" i="1"/>
  <c r="BH29" i="1"/>
  <c r="BI29" i="1"/>
  <c r="BM29" i="1"/>
  <c r="BN29" i="1"/>
  <c r="BP29" i="1"/>
  <c r="BQ29" i="1"/>
  <c r="BT29" i="1"/>
  <c r="BW29" i="1"/>
  <c r="BX29" i="1"/>
  <c r="CB29" i="1"/>
  <c r="CF29" i="1"/>
  <c r="CI29" i="1"/>
  <c r="CJ29" i="1"/>
  <c r="CK29" i="1"/>
  <c r="CL29" i="1"/>
  <c r="CN29" i="1"/>
  <c r="CS29" i="1"/>
  <c r="CT29" i="1"/>
  <c r="DA29" i="1"/>
  <c r="DB29" i="1"/>
  <c r="DC29" i="1"/>
  <c r="DG29" i="1"/>
  <c r="DH29" i="1"/>
  <c r="DI29" i="1"/>
  <c r="DL29" i="1"/>
  <c r="DM29" i="1"/>
  <c r="DN29" i="1"/>
  <c r="DO29" i="1"/>
  <c r="DP29" i="1"/>
  <c r="DV29" i="1"/>
  <c r="DW29" i="1"/>
  <c r="DZ29" i="1"/>
  <c r="FC29" i="1"/>
  <c r="FH29" i="1"/>
  <c r="FI29" i="1"/>
  <c r="FN29" i="1"/>
  <c r="FT29" i="1"/>
  <c r="FU29" i="1"/>
  <c r="FZ29" i="1"/>
  <c r="GG29" i="1"/>
  <c r="HB29" i="1"/>
  <c r="HR29" i="1"/>
  <c r="IA29" i="1"/>
  <c r="IK29" i="1"/>
  <c r="IL29" i="1"/>
  <c r="IP29" i="1"/>
  <c r="IX29" i="1"/>
  <c r="IY29" i="1"/>
  <c r="JH29" i="1"/>
  <c r="JK29" i="1"/>
  <c r="JN29" i="1"/>
  <c r="JP29" i="1"/>
  <c r="JU29" i="1"/>
  <c r="JX29" i="1"/>
  <c r="JY29" i="1"/>
  <c r="KA29" i="1"/>
  <c r="AE30" i="1"/>
  <c r="AG30" i="1"/>
  <c r="AH30" i="1"/>
  <c r="AJ30" i="1"/>
  <c r="AK30" i="1"/>
  <c r="AM30" i="1"/>
  <c r="AN30" i="1"/>
  <c r="AO30" i="1"/>
  <c r="AP30" i="1"/>
  <c r="AR30" i="1"/>
  <c r="AV30" i="1"/>
  <c r="AX30" i="1"/>
  <c r="AZ30" i="1"/>
  <c r="BA30" i="1"/>
  <c r="BD30" i="1"/>
  <c r="BE30" i="1"/>
  <c r="BH30" i="1"/>
  <c r="BI30" i="1"/>
  <c r="BM30" i="1"/>
  <c r="BN30" i="1"/>
  <c r="BP30" i="1"/>
  <c r="BQ30" i="1"/>
  <c r="BT30" i="1"/>
  <c r="BW30" i="1"/>
  <c r="BX30" i="1"/>
  <c r="CB30" i="1"/>
  <c r="CF30" i="1"/>
  <c r="CI30" i="1"/>
  <c r="CJ30" i="1"/>
  <c r="CK30" i="1"/>
  <c r="CL30" i="1"/>
  <c r="CN30" i="1"/>
  <c r="CS30" i="1"/>
  <c r="CT30" i="1"/>
  <c r="DA30" i="1"/>
  <c r="DB30" i="1"/>
  <c r="DG30" i="1"/>
  <c r="DH30" i="1"/>
  <c r="DI30" i="1"/>
  <c r="DL30" i="1"/>
  <c r="DM30" i="1"/>
  <c r="DN30" i="1"/>
  <c r="DO30" i="1"/>
  <c r="DP30" i="1"/>
  <c r="DV30" i="1"/>
  <c r="DW30" i="1"/>
  <c r="DZ30" i="1"/>
  <c r="FC30" i="1"/>
  <c r="FH30" i="1"/>
  <c r="FI30" i="1"/>
  <c r="FN30" i="1"/>
  <c r="FT30" i="1"/>
  <c r="FU30" i="1"/>
  <c r="FZ30" i="1"/>
  <c r="GG30" i="1"/>
  <c r="HB30" i="1"/>
  <c r="HR30" i="1"/>
  <c r="IA30" i="1"/>
  <c r="IK30" i="1"/>
  <c r="IL30" i="1"/>
  <c r="IP30" i="1"/>
  <c r="IX30" i="1"/>
  <c r="IY30" i="1"/>
  <c r="JH30" i="1"/>
  <c r="JI30" i="1"/>
  <c r="JK30" i="1"/>
  <c r="JN30" i="1"/>
  <c r="JP30" i="1"/>
  <c r="JU30" i="1"/>
  <c r="JX30" i="1"/>
  <c r="JY30" i="1"/>
  <c r="KA30" i="1"/>
  <c r="AG31" i="1"/>
  <c r="AH31" i="1"/>
  <c r="AI31" i="1"/>
  <c r="AK31" i="1"/>
  <c r="AO31" i="1"/>
  <c r="AP31" i="1"/>
  <c r="AQ31" i="1"/>
  <c r="AT31" i="1"/>
  <c r="AV31" i="1"/>
  <c r="AX31" i="1"/>
  <c r="AY31" i="1"/>
  <c r="BA31" i="1"/>
  <c r="BB31" i="1"/>
  <c r="BD31" i="1"/>
  <c r="BE31" i="1"/>
  <c r="BG31" i="1"/>
  <c r="BI31" i="1"/>
  <c r="BJ31" i="1"/>
  <c r="BM31" i="1"/>
  <c r="BN31" i="1"/>
  <c r="BQ31" i="1"/>
  <c r="BR31" i="1"/>
  <c r="BT31" i="1"/>
  <c r="BW31" i="1"/>
  <c r="BX31" i="1"/>
  <c r="CB31" i="1"/>
  <c r="CE31" i="1"/>
  <c r="CF31" i="1"/>
  <c r="CI31" i="1"/>
  <c r="CJ31" i="1"/>
  <c r="CK31" i="1"/>
  <c r="CL31" i="1"/>
  <c r="CN31" i="1"/>
  <c r="CS31" i="1"/>
  <c r="CT31" i="1"/>
  <c r="DA31" i="1"/>
  <c r="DB31" i="1"/>
  <c r="DG31" i="1"/>
  <c r="DH31" i="1"/>
  <c r="DI31" i="1"/>
  <c r="DL31" i="1"/>
  <c r="DM31" i="1"/>
  <c r="DN31" i="1"/>
  <c r="DP31" i="1"/>
  <c r="DV31" i="1"/>
  <c r="DW31" i="1"/>
  <c r="DZ31" i="1"/>
  <c r="FC31" i="1"/>
  <c r="FI31" i="1"/>
  <c r="FN31" i="1"/>
  <c r="FT31" i="1"/>
  <c r="FU31" i="1"/>
  <c r="FZ31" i="1"/>
  <c r="GG31" i="1"/>
  <c r="HB31" i="1"/>
  <c r="HR31" i="1"/>
  <c r="HS31" i="1"/>
  <c r="IA31" i="1"/>
  <c r="IK31" i="1"/>
  <c r="IL31" i="1"/>
  <c r="IP31" i="1"/>
  <c r="IW31" i="1"/>
  <c r="IX31" i="1"/>
  <c r="IY31" i="1"/>
  <c r="JJ31" i="1"/>
  <c r="JK31" i="1"/>
  <c r="JN31" i="1"/>
  <c r="JO31" i="1"/>
  <c r="JR31" i="1"/>
  <c r="JU31" i="1"/>
  <c r="JX31" i="1"/>
  <c r="JY31" i="1"/>
  <c r="AI33" i="1"/>
  <c r="AJ33" i="1"/>
  <c r="AK33" i="1"/>
  <c r="AO33" i="1"/>
  <c r="AQ33" i="1"/>
  <c r="AR33" i="1"/>
  <c r="AT33" i="1"/>
  <c r="AV33" i="1"/>
  <c r="AY33" i="1"/>
  <c r="AZ33" i="1"/>
  <c r="BA33" i="1"/>
  <c r="BD33" i="1"/>
  <c r="BE33" i="1"/>
  <c r="BG33" i="1"/>
  <c r="BH33" i="1"/>
  <c r="BI33" i="1"/>
  <c r="BJ33" i="1"/>
  <c r="BM33" i="1"/>
  <c r="BP33" i="1"/>
  <c r="BQ33" i="1"/>
  <c r="BR33" i="1"/>
  <c r="BT33" i="1"/>
  <c r="BW33" i="1"/>
  <c r="BX33" i="1"/>
  <c r="CB33" i="1"/>
  <c r="CE33" i="1"/>
  <c r="CF33" i="1"/>
  <c r="CI33" i="1"/>
  <c r="CJ33" i="1"/>
  <c r="CK33" i="1"/>
  <c r="CL33" i="1"/>
  <c r="CN33" i="1"/>
  <c r="CS33" i="1"/>
  <c r="CT33" i="1"/>
  <c r="DA33" i="1"/>
  <c r="DB33" i="1"/>
  <c r="DG33" i="1"/>
  <c r="DH33" i="1"/>
  <c r="DI33" i="1"/>
  <c r="DL33" i="1"/>
  <c r="DM33" i="1"/>
  <c r="DN33" i="1"/>
  <c r="DP33" i="1"/>
  <c r="DV33" i="1"/>
  <c r="DW33" i="1"/>
  <c r="EQ33" i="1"/>
  <c r="FC33" i="1"/>
  <c r="FH33" i="1"/>
  <c r="FI33" i="1"/>
  <c r="FN33" i="1"/>
  <c r="FT33" i="1"/>
  <c r="FU33" i="1"/>
  <c r="FZ33" i="1"/>
  <c r="GG33" i="1"/>
  <c r="HB33" i="1"/>
  <c r="HR33" i="1"/>
  <c r="HS33" i="1"/>
  <c r="IA33" i="1"/>
  <c r="IK33" i="1"/>
  <c r="IL33" i="1"/>
  <c r="IP33" i="1"/>
  <c r="IY33" i="1"/>
  <c r="JH33" i="1"/>
  <c r="JJ33" i="1"/>
  <c r="JK33" i="1"/>
  <c r="JN33" i="1"/>
  <c r="JP33" i="1"/>
  <c r="JR33" i="1"/>
  <c r="JU33" i="1"/>
  <c r="JX33" i="1"/>
  <c r="JY33" i="1"/>
  <c r="KA33" i="1"/>
  <c r="AI34" i="1"/>
  <c r="AK34" i="1"/>
  <c r="AM34" i="1"/>
  <c r="AO34" i="1"/>
  <c r="AQ34" i="1"/>
  <c r="AR34" i="1"/>
  <c r="AS34" i="1"/>
  <c r="AT34" i="1"/>
  <c r="AV34" i="1"/>
  <c r="AY34" i="1"/>
  <c r="AZ34" i="1"/>
  <c r="BA34" i="1"/>
  <c r="BD34" i="1"/>
  <c r="BE34" i="1"/>
  <c r="BG34" i="1"/>
  <c r="BH34" i="1"/>
  <c r="BI34" i="1"/>
  <c r="BJ34" i="1"/>
  <c r="BM34" i="1"/>
  <c r="BO34" i="1"/>
  <c r="BP34" i="1"/>
  <c r="BQ34" i="1"/>
  <c r="BR34" i="1"/>
  <c r="BT34" i="1"/>
  <c r="BW34" i="1"/>
  <c r="BX34" i="1"/>
  <c r="CB34" i="1"/>
  <c r="CE34" i="1"/>
  <c r="CF34" i="1"/>
  <c r="CI34" i="1"/>
  <c r="CJ34" i="1"/>
  <c r="CK34" i="1"/>
  <c r="CL34" i="1"/>
  <c r="CN34" i="1"/>
  <c r="CS34" i="1"/>
  <c r="CT34" i="1"/>
  <c r="DA34" i="1"/>
  <c r="DB34" i="1"/>
  <c r="DG34" i="1"/>
  <c r="DH34" i="1"/>
  <c r="DI34" i="1"/>
  <c r="DL34" i="1"/>
  <c r="DM34" i="1"/>
  <c r="DN34" i="1"/>
  <c r="DO34" i="1"/>
  <c r="DP34" i="1"/>
  <c r="DV34" i="1"/>
  <c r="DW34" i="1"/>
  <c r="FC34" i="1"/>
  <c r="FH34" i="1"/>
  <c r="FI34" i="1"/>
  <c r="FN34" i="1"/>
  <c r="FT34" i="1"/>
  <c r="FU34" i="1"/>
  <c r="FZ34" i="1"/>
  <c r="GG34" i="1"/>
  <c r="HB34" i="1"/>
  <c r="HR34" i="1"/>
  <c r="HS34" i="1"/>
  <c r="IA34" i="1"/>
  <c r="IL34" i="1"/>
  <c r="IP34" i="1"/>
  <c r="IW34" i="1"/>
  <c r="IY34" i="1"/>
  <c r="JH34" i="1"/>
  <c r="JJ34" i="1"/>
  <c r="JK34" i="1"/>
  <c r="JN34" i="1"/>
  <c r="JP34" i="1"/>
  <c r="JR34" i="1"/>
  <c r="JU34" i="1"/>
  <c r="JX34" i="1"/>
  <c r="KA34" i="1"/>
  <c r="AJ35" i="1"/>
  <c r="AK35" i="1"/>
  <c r="AL35" i="1"/>
  <c r="AM35" i="1"/>
  <c r="AN35" i="1"/>
  <c r="AN37" i="1" s="1"/>
  <c r="AO35" i="1"/>
  <c r="AP35" i="1"/>
  <c r="AQ35" i="1"/>
  <c r="AQ37" i="1" s="1"/>
  <c r="AR35" i="1"/>
  <c r="AS35" i="1"/>
  <c r="AS39" i="1" s="1"/>
  <c r="AT35" i="1"/>
  <c r="AU35" i="1"/>
  <c r="AV35" i="1"/>
  <c r="AV37" i="1" s="1"/>
  <c r="AW35" i="1"/>
  <c r="AX35" i="1"/>
  <c r="AY35" i="1"/>
  <c r="AY37" i="1" s="1"/>
  <c r="AZ35" i="1"/>
  <c r="BA35" i="1"/>
  <c r="BA39" i="1" s="1"/>
  <c r="BC35" i="1"/>
  <c r="BD35" i="1"/>
  <c r="BF35" i="1"/>
  <c r="BF51" i="1" s="1"/>
  <c r="BG35" i="1"/>
  <c r="BH35" i="1"/>
  <c r="BI35" i="1"/>
  <c r="BI38" i="1" s="1"/>
  <c r="BJ35" i="1"/>
  <c r="BK35" i="1"/>
  <c r="BK37" i="1" s="1"/>
  <c r="BL35" i="1"/>
  <c r="BM35" i="1"/>
  <c r="BN35" i="1"/>
  <c r="BN37" i="1" s="1"/>
  <c r="BO35" i="1"/>
  <c r="BP35" i="1"/>
  <c r="BP36" i="1" s="1"/>
  <c r="BP46" i="1" s="1"/>
  <c r="BQ35" i="1"/>
  <c r="BR35" i="1"/>
  <c r="BS35" i="1"/>
  <c r="BS37" i="1" s="1"/>
  <c r="BU35" i="1"/>
  <c r="BV35" i="1"/>
  <c r="BV36" i="1" s="1"/>
  <c r="BW35" i="1"/>
  <c r="BW51" i="1" s="1"/>
  <c r="BX35" i="1"/>
  <c r="BX38" i="1" s="1"/>
  <c r="BY35" i="1"/>
  <c r="BY36" i="1" s="1"/>
  <c r="BZ35" i="1"/>
  <c r="BZ36" i="1" s="1"/>
  <c r="CA35" i="1"/>
  <c r="CC35" i="1"/>
  <c r="CC36" i="1" s="1"/>
  <c r="CE35" i="1"/>
  <c r="CF35" i="1"/>
  <c r="CG35" i="1"/>
  <c r="CG36" i="1" s="1"/>
  <c r="CG46" i="1" s="1"/>
  <c r="CH35" i="1"/>
  <c r="CI35" i="1"/>
  <c r="CI36" i="1" s="1"/>
  <c r="CI46" i="1" s="1"/>
  <c r="CJ35" i="1"/>
  <c r="CJ36" i="1" s="1"/>
  <c r="CJ46" i="1" s="1"/>
  <c r="CK35" i="1"/>
  <c r="CK36" i="1" s="1"/>
  <c r="CK46" i="1" s="1"/>
  <c r="CL35" i="1"/>
  <c r="CL37" i="1" s="1"/>
  <c r="CN35" i="1"/>
  <c r="CO35" i="1"/>
  <c r="CO36" i="1" s="1"/>
  <c r="CP35" i="1"/>
  <c r="CP36" i="1" s="1"/>
  <c r="CP46" i="1" s="1"/>
  <c r="CQ35" i="1"/>
  <c r="CQ36" i="1" s="1"/>
  <c r="CQ46" i="1" s="1"/>
  <c r="CR35" i="1"/>
  <c r="CS35" i="1"/>
  <c r="CS36" i="1" s="1"/>
  <c r="CT35" i="1"/>
  <c r="CU35" i="1"/>
  <c r="CU36" i="1" s="1"/>
  <c r="CU46" i="1" s="1"/>
  <c r="CV35" i="1"/>
  <c r="CW35" i="1"/>
  <c r="CW36" i="1" s="1"/>
  <c r="CX35" i="1"/>
  <c r="CY35" i="1"/>
  <c r="CY37" i="1" s="1"/>
  <c r="CZ35" i="1"/>
  <c r="DA35" i="1"/>
  <c r="DA37" i="1" s="1"/>
  <c r="DB35" i="1"/>
  <c r="DC35" i="1"/>
  <c r="DC36" i="1" s="1"/>
  <c r="DD35" i="1"/>
  <c r="DE35" i="1"/>
  <c r="DE36" i="1" s="1"/>
  <c r="DF35" i="1"/>
  <c r="DG35" i="1"/>
  <c r="DH35" i="1"/>
  <c r="DI35" i="1"/>
  <c r="DI36" i="1" s="1"/>
  <c r="DI46" i="1" s="1"/>
  <c r="DJ35" i="1"/>
  <c r="DK35" i="1"/>
  <c r="DK41" i="1" s="1"/>
  <c r="DL35" i="1"/>
  <c r="DM35" i="1"/>
  <c r="DM36" i="1" s="1"/>
  <c r="DN35" i="1"/>
  <c r="DO35" i="1"/>
  <c r="DP35" i="1"/>
  <c r="DP36" i="1" s="1"/>
  <c r="DP46" i="1" s="1"/>
  <c r="DQ35" i="1"/>
  <c r="DQ36" i="1" s="1"/>
  <c r="DQ46" i="1" s="1"/>
  <c r="DR35" i="1"/>
  <c r="DS35" i="1"/>
  <c r="DS41" i="1" s="1"/>
  <c r="DT35" i="1"/>
  <c r="DU35" i="1"/>
  <c r="DU36" i="1" s="1"/>
  <c r="DV35" i="1"/>
  <c r="DW35" i="1"/>
  <c r="DX35" i="1"/>
  <c r="DY35" i="1"/>
  <c r="DY36" i="1" s="1"/>
  <c r="DY46" i="1" s="1"/>
  <c r="DZ35" i="1"/>
  <c r="DZ37" i="1" s="1"/>
  <c r="EA35" i="1"/>
  <c r="EA36" i="1" s="1"/>
  <c r="EA46" i="1" s="1"/>
  <c r="EB35" i="1"/>
  <c r="EC35" i="1"/>
  <c r="EC36" i="1" s="1"/>
  <c r="ED35" i="1"/>
  <c r="EE35" i="1"/>
  <c r="EF35" i="1"/>
  <c r="EG35" i="1"/>
  <c r="EG37" i="1" s="1"/>
  <c r="EH35" i="1"/>
  <c r="EI35" i="1"/>
  <c r="EI36" i="1" s="1"/>
  <c r="EI46" i="1" s="1"/>
  <c r="EJ35" i="1"/>
  <c r="EK35" i="1"/>
  <c r="EK36" i="1" s="1"/>
  <c r="EL35" i="1"/>
  <c r="EM35" i="1"/>
  <c r="EM37" i="1" s="1"/>
  <c r="EN35" i="1"/>
  <c r="EN37" i="1" s="1"/>
  <c r="EO35" i="1"/>
  <c r="EO36" i="1" s="1"/>
  <c r="EO46" i="1" s="1"/>
  <c r="EP35" i="1"/>
  <c r="ER35" i="1"/>
  <c r="ER37" i="1" s="1"/>
  <c r="ES35" i="1"/>
  <c r="ET35" i="1"/>
  <c r="EU35" i="1"/>
  <c r="EV35" i="1"/>
  <c r="EV36" i="1" s="1"/>
  <c r="EV46" i="1" s="1"/>
  <c r="EW35" i="1"/>
  <c r="EX35" i="1"/>
  <c r="EZ35" i="1"/>
  <c r="FA35" i="1"/>
  <c r="FA38" i="1" s="1"/>
  <c r="FB35" i="1"/>
  <c r="FB36" i="1" s="1"/>
  <c r="FB46" i="1" s="1"/>
  <c r="FC35" i="1"/>
  <c r="FC36" i="1" s="1"/>
  <c r="FD35" i="1"/>
  <c r="FE35" i="1"/>
  <c r="FE36" i="1" s="1"/>
  <c r="FE46" i="1" s="1"/>
  <c r="FF35" i="1"/>
  <c r="FH35" i="1"/>
  <c r="FI35" i="1"/>
  <c r="FJ35" i="1"/>
  <c r="FJ36" i="1" s="1"/>
  <c r="FJ46" i="1" s="1"/>
  <c r="FK35" i="1"/>
  <c r="FL35" i="1"/>
  <c r="FL36" i="1" s="1"/>
  <c r="FL46" i="1" s="1"/>
  <c r="FM35" i="1"/>
  <c r="FN35" i="1"/>
  <c r="FN37" i="1" s="1"/>
  <c r="FP35" i="1"/>
  <c r="FP37" i="1" s="1"/>
  <c r="FQ35" i="1"/>
  <c r="FQ38" i="1" s="1"/>
  <c r="FR35" i="1"/>
  <c r="FR37" i="1" s="1"/>
  <c r="FS35" i="1"/>
  <c r="FS36" i="1" s="1"/>
  <c r="FT35" i="1"/>
  <c r="FU35" i="1"/>
  <c r="FU36" i="1" s="1"/>
  <c r="FU46" i="1" s="1"/>
  <c r="FV35" i="1"/>
  <c r="FX35" i="1"/>
  <c r="FX37" i="1" s="1"/>
  <c r="FY35" i="1"/>
  <c r="FZ35" i="1"/>
  <c r="FZ37" i="1" s="1"/>
  <c r="GA35" i="1"/>
  <c r="GB35" i="1"/>
  <c r="GB38" i="1" s="1"/>
  <c r="GC35" i="1"/>
  <c r="GC36" i="1" s="1"/>
  <c r="GC46" i="1" s="1"/>
  <c r="GD35" i="1"/>
  <c r="GD36" i="1" s="1"/>
  <c r="GF35" i="1"/>
  <c r="GG35" i="1"/>
  <c r="GH35" i="1"/>
  <c r="GI35" i="1"/>
  <c r="GI37" i="1" s="1"/>
  <c r="GJ35" i="1"/>
  <c r="GK35" i="1"/>
  <c r="GK36" i="1" s="1"/>
  <c r="GK46" i="1" s="1"/>
  <c r="GL35" i="1"/>
  <c r="GT35" i="1"/>
  <c r="GU35" i="1"/>
  <c r="GV35" i="1"/>
  <c r="GW35" i="1"/>
  <c r="GX35" i="1"/>
  <c r="GX38" i="1" s="1"/>
  <c r="GY35" i="1"/>
  <c r="GY37" i="1" s="1"/>
  <c r="GZ35" i="1"/>
  <c r="GZ36" i="1" s="1"/>
  <c r="GZ46" i="1" s="1"/>
  <c r="HA35" i="1"/>
  <c r="HA37" i="1" s="1"/>
  <c r="HB35" i="1"/>
  <c r="HD35" i="1"/>
  <c r="HE35" i="1"/>
  <c r="HF35" i="1"/>
  <c r="HN35" i="1"/>
  <c r="HQ35" i="1"/>
  <c r="HR35" i="1"/>
  <c r="HR37" i="1" s="1"/>
  <c r="HS35" i="1"/>
  <c r="HU35" i="1"/>
  <c r="HW35" i="1"/>
  <c r="HX35" i="1"/>
  <c r="HX37" i="1" s="1"/>
  <c r="HY35" i="1"/>
  <c r="HZ35" i="1"/>
  <c r="HZ39" i="1" s="1"/>
  <c r="IA35" i="1"/>
  <c r="IA40" i="1" s="1"/>
  <c r="IB35" i="1"/>
  <c r="IB36" i="1" s="1"/>
  <c r="IB46" i="1" s="1"/>
  <c r="IK35" i="1"/>
  <c r="IK36" i="1" s="1"/>
  <c r="IL35" i="1"/>
  <c r="IM35" i="1"/>
  <c r="IO35" i="1"/>
  <c r="IO37" i="1" s="1"/>
  <c r="IP35" i="1"/>
  <c r="IQ35" i="1"/>
  <c r="IQ43" i="1" s="1"/>
  <c r="IW35" i="1"/>
  <c r="IW37" i="1" s="1"/>
  <c r="IX35" i="1"/>
  <c r="JA35" i="1"/>
  <c r="JB35" i="1"/>
  <c r="JD35" i="1"/>
  <c r="JD36" i="1" s="1"/>
  <c r="JD46" i="1" s="1"/>
  <c r="JE35" i="1"/>
  <c r="JE37" i="1" s="1"/>
  <c r="JF35" i="1"/>
  <c r="JH35" i="1"/>
  <c r="JI35" i="1"/>
  <c r="JI39" i="1" s="1"/>
  <c r="JJ35" i="1"/>
  <c r="JK35" i="1"/>
  <c r="JK36" i="1" s="1"/>
  <c r="JM35" i="1"/>
  <c r="JN35" i="1"/>
  <c r="JN37" i="1" s="1"/>
  <c r="JO35" i="1"/>
  <c r="JO36" i="1" s="1"/>
  <c r="JO46" i="1" s="1"/>
  <c r="JP35" i="1"/>
  <c r="JR35" i="1"/>
  <c r="JT35" i="1"/>
  <c r="JT37" i="1" s="1"/>
  <c r="JU35" i="1"/>
  <c r="JU36" i="1" s="1"/>
  <c r="JU46" i="1" s="1"/>
  <c r="JX35" i="1"/>
  <c r="JX36" i="1" s="1"/>
  <c r="JX46" i="1" s="1"/>
  <c r="JY35" i="1"/>
  <c r="JZ35" i="1"/>
  <c r="JZ36" i="1" s="1"/>
  <c r="JZ46" i="1" s="1"/>
  <c r="KA35" i="1"/>
  <c r="KA36" i="1" s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X46" i="1" s="1"/>
  <c r="AY36" i="1"/>
  <c r="AZ36" i="1"/>
  <c r="BA36" i="1"/>
  <c r="BB36" i="1"/>
  <c r="BC36" i="1"/>
  <c r="BD36" i="1"/>
  <c r="BE36" i="1"/>
  <c r="BF36" i="1"/>
  <c r="BF46" i="1" s="1"/>
  <c r="BG36" i="1"/>
  <c r="BH36" i="1"/>
  <c r="BJ36" i="1"/>
  <c r="BL36" i="1"/>
  <c r="BM36" i="1"/>
  <c r="BO36" i="1"/>
  <c r="BR36" i="1"/>
  <c r="BR46" i="1" s="1"/>
  <c r="BU36" i="1"/>
  <c r="BX36" i="1"/>
  <c r="CA36" i="1"/>
  <c r="CE36" i="1"/>
  <c r="CH36" i="1"/>
  <c r="CN36" i="1"/>
  <c r="CR36" i="1"/>
  <c r="CR46" i="1" s="1"/>
  <c r="CZ36" i="1"/>
  <c r="DH36" i="1"/>
  <c r="DV36" i="1"/>
  <c r="DV46" i="1" s="1"/>
  <c r="DX36" i="1"/>
  <c r="EF36" i="1"/>
  <c r="EN36" i="1"/>
  <c r="ER36" i="1"/>
  <c r="ET36" i="1"/>
  <c r="EW36" i="1"/>
  <c r="FA36" i="1"/>
  <c r="FA46" i="1" s="1"/>
  <c r="FF36" i="1"/>
  <c r="FP36" i="1"/>
  <c r="FR36" i="1"/>
  <c r="FT36" i="1"/>
  <c r="FY36" i="1"/>
  <c r="GH36" i="1"/>
  <c r="GJ36" i="1"/>
  <c r="GV36" i="1"/>
  <c r="GX36" i="1"/>
  <c r="GX46" i="1" s="1"/>
  <c r="HA36" i="1"/>
  <c r="HA46" i="1" s="1"/>
  <c r="HE36" i="1"/>
  <c r="HE46" i="1" s="1"/>
  <c r="HF36" i="1"/>
  <c r="HN36" i="1"/>
  <c r="HQ36" i="1"/>
  <c r="HS36" i="1"/>
  <c r="HY36" i="1"/>
  <c r="IO36" i="1"/>
  <c r="IW36" i="1"/>
  <c r="JE36" i="1"/>
  <c r="JH36" i="1"/>
  <c r="JH46" i="1" s="1"/>
  <c r="JJ36" i="1"/>
  <c r="JN36" i="1"/>
  <c r="JP36" i="1"/>
  <c r="JR36" i="1"/>
  <c r="AL37" i="1"/>
  <c r="AM37" i="1"/>
  <c r="AO37" i="1"/>
  <c r="AP37" i="1"/>
  <c r="AR37" i="1"/>
  <c r="AT37" i="1"/>
  <c r="AU37" i="1"/>
  <c r="AW37" i="1"/>
  <c r="AX37" i="1"/>
  <c r="AZ37" i="1"/>
  <c r="BB37" i="1"/>
  <c r="BC37" i="1"/>
  <c r="BD37" i="1"/>
  <c r="BE37" i="1"/>
  <c r="BG37" i="1"/>
  <c r="BH37" i="1"/>
  <c r="BJ37" i="1"/>
  <c r="BL37" i="1"/>
  <c r="BM37" i="1"/>
  <c r="BO37" i="1"/>
  <c r="BP37" i="1"/>
  <c r="BR37" i="1"/>
  <c r="BU37" i="1"/>
  <c r="BV37" i="1"/>
  <c r="BX37" i="1"/>
  <c r="BY37" i="1"/>
  <c r="CA37" i="1"/>
  <c r="CE37" i="1"/>
  <c r="CF37" i="1"/>
  <c r="CH37" i="1"/>
  <c r="CI37" i="1"/>
  <c r="CJ37" i="1"/>
  <c r="CK37" i="1"/>
  <c r="CN37" i="1"/>
  <c r="CR37" i="1"/>
  <c r="CT37" i="1"/>
  <c r="CU37" i="1"/>
  <c r="CV37" i="1"/>
  <c r="CZ37" i="1"/>
  <c r="DD37" i="1"/>
  <c r="DG37" i="1"/>
  <c r="DH37" i="1"/>
  <c r="DJ37" i="1"/>
  <c r="DL37" i="1"/>
  <c r="DO37" i="1"/>
  <c r="DP37" i="1"/>
  <c r="DR37" i="1"/>
  <c r="DW37" i="1"/>
  <c r="DX37" i="1"/>
  <c r="EB37" i="1"/>
  <c r="EE37" i="1"/>
  <c r="EF37" i="1"/>
  <c r="EH37" i="1"/>
  <c r="EI37" i="1"/>
  <c r="EJ37" i="1"/>
  <c r="EP37" i="1"/>
  <c r="ET37" i="1"/>
  <c r="EV37" i="1"/>
  <c r="EW37" i="1"/>
  <c r="EX37" i="1"/>
  <c r="EZ37" i="1"/>
  <c r="FB37" i="1"/>
  <c r="FC37" i="1"/>
  <c r="FE37" i="1"/>
  <c r="FF37" i="1"/>
  <c r="FH37" i="1"/>
  <c r="FJ37" i="1"/>
  <c r="FK37" i="1"/>
  <c r="FL37" i="1"/>
  <c r="FT37" i="1"/>
  <c r="FU37" i="1"/>
  <c r="FY37" i="1"/>
  <c r="GC37" i="1"/>
  <c r="GD37" i="1"/>
  <c r="GH37" i="1"/>
  <c r="GJ37" i="1"/>
  <c r="GL37" i="1"/>
  <c r="GV37" i="1"/>
  <c r="HB37" i="1"/>
  <c r="HE37" i="1"/>
  <c r="HF37" i="1"/>
  <c r="HN37" i="1"/>
  <c r="HQ37" i="1"/>
  <c r="HS37" i="1"/>
  <c r="HW37" i="1"/>
  <c r="HY37" i="1"/>
  <c r="IB37" i="1"/>
  <c r="IM37" i="1"/>
  <c r="IP37" i="1"/>
  <c r="IX37" i="1"/>
  <c r="JD37" i="1"/>
  <c r="JF37" i="1"/>
  <c r="JH37" i="1"/>
  <c r="JJ37" i="1"/>
  <c r="JK37" i="1"/>
  <c r="JO37" i="1"/>
  <c r="JP37" i="1"/>
  <c r="JR37" i="1"/>
  <c r="JU37" i="1"/>
  <c r="JX37" i="1"/>
  <c r="AM38" i="1"/>
  <c r="AO38" i="1"/>
  <c r="AP38" i="1"/>
  <c r="AQ38" i="1"/>
  <c r="AR38" i="1"/>
  <c r="AT38" i="1"/>
  <c r="AU38" i="1"/>
  <c r="AW38" i="1"/>
  <c r="AX38" i="1"/>
  <c r="AY38" i="1"/>
  <c r="AZ38" i="1"/>
  <c r="BB38" i="1"/>
  <c r="BC38" i="1"/>
  <c r="BD38" i="1"/>
  <c r="BE38" i="1"/>
  <c r="BG38" i="1"/>
  <c r="BH38" i="1"/>
  <c r="BJ38" i="1"/>
  <c r="BL38" i="1"/>
  <c r="BM38" i="1"/>
  <c r="BO38" i="1"/>
  <c r="BP38" i="1"/>
  <c r="BQ38" i="1"/>
  <c r="BR38" i="1"/>
  <c r="BU38" i="1"/>
  <c r="BV38" i="1"/>
  <c r="BY38" i="1"/>
  <c r="BZ38" i="1"/>
  <c r="CA38" i="1"/>
  <c r="CE38" i="1"/>
  <c r="CH38" i="1"/>
  <c r="CJ38" i="1"/>
  <c r="CO38" i="1"/>
  <c r="CR38" i="1"/>
  <c r="CW38" i="1"/>
  <c r="CZ38" i="1"/>
  <c r="DA38" i="1"/>
  <c r="DE38" i="1"/>
  <c r="DH38" i="1"/>
  <c r="DK38" i="1"/>
  <c r="DM38" i="1"/>
  <c r="DP38" i="1"/>
  <c r="DQ38" i="1"/>
  <c r="DU38" i="1"/>
  <c r="DX38" i="1"/>
  <c r="EC38" i="1"/>
  <c r="EF38" i="1"/>
  <c r="EK38" i="1"/>
  <c r="EN38" i="1"/>
  <c r="ES38" i="1"/>
  <c r="ET38" i="1"/>
  <c r="EV38" i="1"/>
  <c r="EW38" i="1"/>
  <c r="FB38" i="1"/>
  <c r="FC38" i="1"/>
  <c r="FE38" i="1"/>
  <c r="FF38" i="1"/>
  <c r="FL38" i="1"/>
  <c r="FP38" i="1"/>
  <c r="FR38" i="1"/>
  <c r="FT38" i="1"/>
  <c r="FU38" i="1"/>
  <c r="FY38" i="1"/>
  <c r="GC38" i="1"/>
  <c r="GD38" i="1"/>
  <c r="GG38" i="1"/>
  <c r="GH38" i="1"/>
  <c r="GJ38" i="1"/>
  <c r="GV38" i="1"/>
  <c r="GW38" i="1"/>
  <c r="HA38" i="1"/>
  <c r="HE38" i="1"/>
  <c r="HF38" i="1"/>
  <c r="HN38" i="1"/>
  <c r="HQ38" i="1"/>
  <c r="HS38" i="1"/>
  <c r="HX38" i="1"/>
  <c r="HY38" i="1"/>
  <c r="IK38" i="1"/>
  <c r="IO38" i="1"/>
  <c r="JA38" i="1"/>
  <c r="JD38" i="1"/>
  <c r="JE38" i="1"/>
  <c r="JH38" i="1"/>
  <c r="JJ38" i="1"/>
  <c r="JK38" i="1"/>
  <c r="JN38" i="1"/>
  <c r="JO38" i="1"/>
  <c r="JR38" i="1"/>
  <c r="JU38" i="1"/>
  <c r="JY38" i="1"/>
  <c r="AO39" i="1"/>
  <c r="AP39" i="1"/>
  <c r="AQ39" i="1"/>
  <c r="AR39" i="1"/>
  <c r="AT39" i="1"/>
  <c r="AU39" i="1"/>
  <c r="AW39" i="1"/>
  <c r="AX39" i="1"/>
  <c r="AY39" i="1"/>
  <c r="AZ39" i="1"/>
  <c r="BB39" i="1"/>
  <c r="BC39" i="1"/>
  <c r="BD39" i="1"/>
  <c r="BE39" i="1"/>
  <c r="BG39" i="1"/>
  <c r="BH39" i="1"/>
  <c r="BI39" i="1"/>
  <c r="BJ39" i="1"/>
  <c r="BL39" i="1"/>
  <c r="BM39" i="1"/>
  <c r="BO39" i="1"/>
  <c r="BP39" i="1"/>
  <c r="BQ39" i="1"/>
  <c r="BR39" i="1"/>
  <c r="BU39" i="1"/>
  <c r="BV39" i="1"/>
  <c r="BX39" i="1"/>
  <c r="BY39" i="1"/>
  <c r="BZ39" i="1"/>
  <c r="CA39" i="1"/>
  <c r="CE39" i="1"/>
  <c r="CH39" i="1"/>
  <c r="CJ39" i="1"/>
  <c r="CO39" i="1"/>
  <c r="CR39" i="1"/>
  <c r="CS39" i="1"/>
  <c r="CU39" i="1"/>
  <c r="CW39" i="1"/>
  <c r="CZ39" i="1"/>
  <c r="DE39" i="1"/>
  <c r="DH39" i="1"/>
  <c r="DK39" i="1"/>
  <c r="DM39" i="1"/>
  <c r="DP39" i="1"/>
  <c r="DQ39" i="1"/>
  <c r="DU39" i="1"/>
  <c r="DX39" i="1"/>
  <c r="DY39" i="1"/>
  <c r="EC39" i="1"/>
  <c r="EF39" i="1"/>
  <c r="EG39" i="1"/>
  <c r="EK39" i="1"/>
  <c r="EN39" i="1"/>
  <c r="EO39" i="1"/>
  <c r="ES39" i="1"/>
  <c r="ET39" i="1"/>
  <c r="EV39" i="1"/>
  <c r="EW39" i="1"/>
  <c r="FB39" i="1"/>
  <c r="FC39" i="1"/>
  <c r="FE39" i="1"/>
  <c r="FF39" i="1"/>
  <c r="FI39" i="1"/>
  <c r="FL39" i="1"/>
  <c r="FM39" i="1"/>
  <c r="FP39" i="1"/>
  <c r="FQ39" i="1"/>
  <c r="FR39" i="1"/>
  <c r="FT39" i="1"/>
  <c r="FU39" i="1"/>
  <c r="FY39" i="1"/>
  <c r="FZ39" i="1"/>
  <c r="GC39" i="1"/>
  <c r="GD39" i="1"/>
  <c r="GG39" i="1"/>
  <c r="GH39" i="1"/>
  <c r="GJ39" i="1"/>
  <c r="GT39" i="1"/>
  <c r="GV39" i="1"/>
  <c r="GW39" i="1"/>
  <c r="HA39" i="1"/>
  <c r="HB39" i="1"/>
  <c r="HE39" i="1"/>
  <c r="HF39" i="1"/>
  <c r="HN39" i="1"/>
  <c r="HQ39" i="1"/>
  <c r="HS39" i="1"/>
  <c r="HX39" i="1"/>
  <c r="HY39" i="1"/>
  <c r="IK39" i="1"/>
  <c r="IL39" i="1"/>
  <c r="IO39" i="1"/>
  <c r="IP39" i="1"/>
  <c r="IX39" i="1"/>
  <c r="JA39" i="1"/>
  <c r="JD39" i="1"/>
  <c r="JE39" i="1"/>
  <c r="JF39" i="1"/>
  <c r="JH39" i="1"/>
  <c r="JJ39" i="1"/>
  <c r="JK39" i="1"/>
  <c r="JN39" i="1"/>
  <c r="JO39" i="1"/>
  <c r="JR39" i="1"/>
  <c r="JU39" i="1"/>
  <c r="JZ39" i="1"/>
  <c r="KA39" i="1"/>
  <c r="AO40" i="1"/>
  <c r="AP40" i="1"/>
  <c r="AQ40" i="1"/>
  <c r="AR40" i="1"/>
  <c r="AT40" i="1"/>
  <c r="AU40" i="1"/>
  <c r="AW40" i="1"/>
  <c r="AX40" i="1"/>
  <c r="AY40" i="1"/>
  <c r="AZ40" i="1"/>
  <c r="BB40" i="1"/>
  <c r="BC40" i="1"/>
  <c r="BD40" i="1"/>
  <c r="BE40" i="1"/>
  <c r="BG40" i="1"/>
  <c r="BH40" i="1"/>
  <c r="BJ40" i="1"/>
  <c r="BL40" i="1"/>
  <c r="BM40" i="1"/>
  <c r="BO40" i="1"/>
  <c r="BP40" i="1"/>
  <c r="BR40" i="1"/>
  <c r="BU40" i="1"/>
  <c r="BV40" i="1"/>
  <c r="BX40" i="1"/>
  <c r="BY40" i="1"/>
  <c r="BZ40" i="1"/>
  <c r="CA40" i="1"/>
  <c r="CE40" i="1"/>
  <c r="CF40" i="1"/>
  <c r="CH40" i="1"/>
  <c r="CI40" i="1"/>
  <c r="CJ40" i="1"/>
  <c r="CK40" i="1"/>
  <c r="CN40" i="1"/>
  <c r="CO40" i="1"/>
  <c r="CQ40" i="1"/>
  <c r="CR40" i="1"/>
  <c r="CS40" i="1"/>
  <c r="CT40" i="1"/>
  <c r="CV40" i="1"/>
  <c r="CW40" i="1"/>
  <c r="CY40" i="1"/>
  <c r="CZ40" i="1"/>
  <c r="DA40" i="1"/>
  <c r="DB40" i="1"/>
  <c r="DD40" i="1"/>
  <c r="DE40" i="1"/>
  <c r="DG40" i="1"/>
  <c r="DH40" i="1"/>
  <c r="DI40" i="1"/>
  <c r="DJ40" i="1"/>
  <c r="DL40" i="1"/>
  <c r="DM40" i="1"/>
  <c r="DO40" i="1"/>
  <c r="DP40" i="1"/>
  <c r="DQ40" i="1"/>
  <c r="DR40" i="1"/>
  <c r="DT40" i="1"/>
  <c r="DU40" i="1"/>
  <c r="DW40" i="1"/>
  <c r="DX40" i="1"/>
  <c r="DY40" i="1"/>
  <c r="DZ40" i="1"/>
  <c r="EB40" i="1"/>
  <c r="EC40" i="1"/>
  <c r="EE40" i="1"/>
  <c r="EF40" i="1"/>
  <c r="EG40" i="1"/>
  <c r="EH40" i="1"/>
  <c r="EJ40" i="1"/>
  <c r="EK40" i="1"/>
  <c r="EM40" i="1"/>
  <c r="EN40" i="1"/>
  <c r="EO40" i="1"/>
  <c r="EP40" i="1"/>
  <c r="ET40" i="1"/>
  <c r="EV40" i="1"/>
  <c r="EW40" i="1"/>
  <c r="EX40" i="1"/>
  <c r="EZ40" i="1"/>
  <c r="FB40" i="1"/>
  <c r="FC40" i="1"/>
  <c r="FE40" i="1"/>
  <c r="FF40" i="1"/>
  <c r="FH40" i="1"/>
  <c r="FJ40" i="1"/>
  <c r="FK40" i="1"/>
  <c r="FL40" i="1"/>
  <c r="FN40" i="1"/>
  <c r="FP40" i="1"/>
  <c r="FR40" i="1"/>
  <c r="FT40" i="1"/>
  <c r="FU40" i="1"/>
  <c r="FX40" i="1"/>
  <c r="FY40" i="1"/>
  <c r="FZ40" i="1"/>
  <c r="GA40" i="1"/>
  <c r="GC40" i="1"/>
  <c r="GD40" i="1"/>
  <c r="GH40" i="1"/>
  <c r="GI40" i="1"/>
  <c r="GJ40" i="1"/>
  <c r="GL40" i="1"/>
  <c r="GT40" i="1"/>
  <c r="GV40" i="1"/>
  <c r="HA40" i="1"/>
  <c r="HB40" i="1"/>
  <c r="HE40" i="1"/>
  <c r="HF40" i="1"/>
  <c r="HN40" i="1"/>
  <c r="HQ40" i="1"/>
  <c r="HS40" i="1"/>
  <c r="HW40" i="1"/>
  <c r="HX40" i="1"/>
  <c r="HY40" i="1"/>
  <c r="HZ40" i="1"/>
  <c r="IB40" i="1"/>
  <c r="IK40" i="1"/>
  <c r="IM40" i="1"/>
  <c r="IO40" i="1"/>
  <c r="IP40" i="1"/>
  <c r="IX40" i="1"/>
  <c r="JA40" i="1"/>
  <c r="JD40" i="1"/>
  <c r="JE40" i="1"/>
  <c r="JF40" i="1"/>
  <c r="JH40" i="1"/>
  <c r="JJ40" i="1"/>
  <c r="JK40" i="1"/>
  <c r="JN40" i="1"/>
  <c r="JO40" i="1"/>
  <c r="JP40" i="1"/>
  <c r="JR40" i="1"/>
  <c r="JU40" i="1"/>
  <c r="JX40" i="1"/>
  <c r="JZ40" i="1"/>
  <c r="KA40" i="1"/>
  <c r="AP41" i="1"/>
  <c r="AQ41" i="1"/>
  <c r="AR41" i="1"/>
  <c r="AT41" i="1"/>
  <c r="AU41" i="1"/>
  <c r="AW41" i="1"/>
  <c r="AX41" i="1"/>
  <c r="AY41" i="1"/>
  <c r="AZ41" i="1"/>
  <c r="BB41" i="1"/>
  <c r="BC41" i="1"/>
  <c r="BD41" i="1"/>
  <c r="BE41" i="1"/>
  <c r="BG41" i="1"/>
  <c r="BH41" i="1"/>
  <c r="BI41" i="1"/>
  <c r="BJ41" i="1"/>
  <c r="BL41" i="1"/>
  <c r="BM41" i="1"/>
  <c r="BO41" i="1"/>
  <c r="BP41" i="1"/>
  <c r="BQ41" i="1"/>
  <c r="BR41" i="1"/>
  <c r="BU41" i="1"/>
  <c r="BV41" i="1"/>
  <c r="BX41" i="1"/>
  <c r="BY41" i="1"/>
  <c r="BZ41" i="1"/>
  <c r="CA41" i="1"/>
  <c r="CE41" i="1"/>
  <c r="CF41" i="1"/>
  <c r="CH41" i="1"/>
  <c r="CI41" i="1"/>
  <c r="CJ41" i="1"/>
  <c r="CK41" i="1"/>
  <c r="CN41" i="1"/>
  <c r="CO41" i="1"/>
  <c r="CQ41" i="1"/>
  <c r="CR41" i="1"/>
  <c r="CS41" i="1"/>
  <c r="CT41" i="1"/>
  <c r="CV41" i="1"/>
  <c r="CW41" i="1"/>
  <c r="CY41" i="1"/>
  <c r="CZ41" i="1"/>
  <c r="DA41" i="1"/>
  <c r="DB41" i="1"/>
  <c r="DD41" i="1"/>
  <c r="DE41" i="1"/>
  <c r="DG41" i="1"/>
  <c r="DH41" i="1"/>
  <c r="DI41" i="1"/>
  <c r="DJ41" i="1"/>
  <c r="DL41" i="1"/>
  <c r="DM41" i="1"/>
  <c r="DO41" i="1"/>
  <c r="DP41" i="1"/>
  <c r="DQ41" i="1"/>
  <c r="DR41" i="1"/>
  <c r="DT41" i="1"/>
  <c r="DU41" i="1"/>
  <c r="DW41" i="1"/>
  <c r="DX41" i="1"/>
  <c r="DY41" i="1"/>
  <c r="DZ41" i="1"/>
  <c r="EB41" i="1"/>
  <c r="EC41" i="1"/>
  <c r="EE41" i="1"/>
  <c r="EF41" i="1"/>
  <c r="EG41" i="1"/>
  <c r="EH41" i="1"/>
  <c r="EJ41" i="1"/>
  <c r="EK41" i="1"/>
  <c r="EM41" i="1"/>
  <c r="EN41" i="1"/>
  <c r="EO41" i="1"/>
  <c r="EP41" i="1"/>
  <c r="ES41" i="1"/>
  <c r="ET41" i="1"/>
  <c r="EV41" i="1"/>
  <c r="EW41" i="1"/>
  <c r="EX41" i="1"/>
  <c r="EZ41" i="1"/>
  <c r="FB41" i="1"/>
  <c r="FC41" i="1"/>
  <c r="FE41" i="1"/>
  <c r="FF41" i="1"/>
  <c r="FH41" i="1"/>
  <c r="FI41" i="1"/>
  <c r="FK41" i="1"/>
  <c r="FL41" i="1"/>
  <c r="FN41" i="1"/>
  <c r="FP41" i="1"/>
  <c r="FQ41" i="1"/>
  <c r="FR41" i="1"/>
  <c r="FT41" i="1"/>
  <c r="FU41" i="1"/>
  <c r="FX41" i="1"/>
  <c r="FY41" i="1"/>
  <c r="FZ41" i="1"/>
  <c r="GA41" i="1"/>
  <c r="GC41" i="1"/>
  <c r="GD41" i="1"/>
  <c r="GG41" i="1"/>
  <c r="GH41" i="1"/>
  <c r="GI41" i="1"/>
  <c r="GJ41" i="1"/>
  <c r="GL41" i="1"/>
  <c r="GT41" i="1"/>
  <c r="GV41" i="1"/>
  <c r="GW41" i="1"/>
  <c r="HA41" i="1"/>
  <c r="HB41" i="1"/>
  <c r="HE41" i="1"/>
  <c r="HF41" i="1"/>
  <c r="HN41" i="1"/>
  <c r="HQ41" i="1"/>
  <c r="HS41" i="1"/>
  <c r="HW41" i="1"/>
  <c r="HX41" i="1"/>
  <c r="HY41" i="1"/>
  <c r="HZ41" i="1"/>
  <c r="IB41" i="1"/>
  <c r="IK41" i="1"/>
  <c r="IM41" i="1"/>
  <c r="IO41" i="1"/>
  <c r="IP41" i="1"/>
  <c r="IW41" i="1"/>
  <c r="IX41" i="1"/>
  <c r="JA41" i="1"/>
  <c r="JD41" i="1"/>
  <c r="JE41" i="1"/>
  <c r="JF41" i="1"/>
  <c r="JH41" i="1"/>
  <c r="JI41" i="1"/>
  <c r="JJ41" i="1"/>
  <c r="JK41" i="1"/>
  <c r="JN41" i="1"/>
  <c r="JO41" i="1"/>
  <c r="JP41" i="1"/>
  <c r="JR41" i="1"/>
  <c r="JT41" i="1"/>
  <c r="JU41" i="1"/>
  <c r="JX41" i="1"/>
  <c r="JZ41" i="1"/>
  <c r="KA41" i="1"/>
  <c r="AQ42" i="1"/>
  <c r="AR42" i="1"/>
  <c r="AS42" i="1"/>
  <c r="AT42" i="1"/>
  <c r="AU42" i="1"/>
  <c r="AW42" i="1"/>
  <c r="AX42" i="1"/>
  <c r="AY42" i="1"/>
  <c r="AZ42" i="1"/>
  <c r="BA42" i="1"/>
  <c r="BB42" i="1"/>
  <c r="BC42" i="1"/>
  <c r="BD42" i="1"/>
  <c r="BE42" i="1"/>
  <c r="BG42" i="1"/>
  <c r="BH42" i="1"/>
  <c r="BI42" i="1"/>
  <c r="BJ42" i="1"/>
  <c r="BK42" i="1"/>
  <c r="BL42" i="1"/>
  <c r="BM42" i="1"/>
  <c r="BO42" i="1"/>
  <c r="BP42" i="1"/>
  <c r="BQ42" i="1"/>
  <c r="BR42" i="1"/>
  <c r="BS42" i="1"/>
  <c r="BU42" i="1"/>
  <c r="BV42" i="1"/>
  <c r="BX42" i="1"/>
  <c r="BY42" i="1"/>
  <c r="BZ42" i="1"/>
  <c r="CA42" i="1"/>
  <c r="CC42" i="1"/>
  <c r="CE42" i="1"/>
  <c r="CF42" i="1"/>
  <c r="CH42" i="1"/>
  <c r="CI42" i="1"/>
  <c r="CJ42" i="1"/>
  <c r="CK42" i="1"/>
  <c r="CL42" i="1"/>
  <c r="CN42" i="1"/>
  <c r="CO42" i="1"/>
  <c r="CQ42" i="1"/>
  <c r="CR42" i="1"/>
  <c r="CS42" i="1"/>
  <c r="CT42" i="1"/>
  <c r="CU42" i="1"/>
  <c r="CV42" i="1"/>
  <c r="CW42" i="1"/>
  <c r="CY42" i="1"/>
  <c r="CZ42" i="1"/>
  <c r="DA42" i="1"/>
  <c r="DB42" i="1"/>
  <c r="DC42" i="1"/>
  <c r="DD42" i="1"/>
  <c r="DE42" i="1"/>
  <c r="DG42" i="1"/>
  <c r="DH42" i="1"/>
  <c r="DI42" i="1"/>
  <c r="DJ42" i="1"/>
  <c r="DK42" i="1"/>
  <c r="DL42" i="1"/>
  <c r="DM42" i="1"/>
  <c r="DO42" i="1"/>
  <c r="DP42" i="1"/>
  <c r="DQ42" i="1"/>
  <c r="DR42" i="1"/>
  <c r="DS42" i="1"/>
  <c r="DT42" i="1"/>
  <c r="DU42" i="1"/>
  <c r="DW42" i="1"/>
  <c r="DX42" i="1"/>
  <c r="DY42" i="1"/>
  <c r="DZ42" i="1"/>
  <c r="EA42" i="1"/>
  <c r="EB42" i="1"/>
  <c r="EC42" i="1"/>
  <c r="EE42" i="1"/>
  <c r="EF42" i="1"/>
  <c r="EG42" i="1"/>
  <c r="EH42" i="1"/>
  <c r="EI42" i="1"/>
  <c r="EJ42" i="1"/>
  <c r="EK42" i="1"/>
  <c r="EM42" i="1"/>
  <c r="EN42" i="1"/>
  <c r="EO42" i="1"/>
  <c r="EP42" i="1"/>
  <c r="ER42" i="1"/>
  <c r="ES42" i="1"/>
  <c r="ET42" i="1"/>
  <c r="EV42" i="1"/>
  <c r="EW42" i="1"/>
  <c r="EX42" i="1"/>
  <c r="EZ42" i="1"/>
  <c r="FA42" i="1"/>
  <c r="FB42" i="1"/>
  <c r="FC42" i="1"/>
  <c r="FE42" i="1"/>
  <c r="FF42" i="1"/>
  <c r="FH42" i="1"/>
  <c r="FI42" i="1"/>
  <c r="FJ42" i="1"/>
  <c r="FK42" i="1"/>
  <c r="FL42" i="1"/>
  <c r="FN42" i="1"/>
  <c r="FP42" i="1"/>
  <c r="FQ42" i="1"/>
  <c r="FR42" i="1"/>
  <c r="FS42" i="1"/>
  <c r="FT42" i="1"/>
  <c r="FU42" i="1"/>
  <c r="FX42" i="1"/>
  <c r="FY42" i="1"/>
  <c r="FZ42" i="1"/>
  <c r="GA42" i="1"/>
  <c r="GB42" i="1"/>
  <c r="GC42" i="1"/>
  <c r="GD42" i="1"/>
  <c r="GG42" i="1"/>
  <c r="GH42" i="1"/>
  <c r="GI42" i="1"/>
  <c r="GJ42" i="1"/>
  <c r="GK42" i="1"/>
  <c r="GL42" i="1"/>
  <c r="GT42" i="1"/>
  <c r="GV42" i="1"/>
  <c r="GW42" i="1"/>
  <c r="GZ42" i="1"/>
  <c r="HA42" i="1"/>
  <c r="HB42" i="1"/>
  <c r="HE42" i="1"/>
  <c r="HF42" i="1"/>
  <c r="HN42" i="1"/>
  <c r="HQ42" i="1"/>
  <c r="HR42" i="1"/>
  <c r="HS42" i="1"/>
  <c r="HW42" i="1"/>
  <c r="HX42" i="1"/>
  <c r="HY42" i="1"/>
  <c r="HZ42" i="1"/>
  <c r="IA42" i="1"/>
  <c r="IB42" i="1"/>
  <c r="IK42" i="1"/>
  <c r="IM42" i="1"/>
  <c r="IO42" i="1"/>
  <c r="IP42" i="1"/>
  <c r="IX42" i="1"/>
  <c r="JA42" i="1"/>
  <c r="JD42" i="1"/>
  <c r="JE42" i="1"/>
  <c r="JF42" i="1"/>
  <c r="JH42" i="1"/>
  <c r="JJ42" i="1"/>
  <c r="JK42" i="1"/>
  <c r="JN42" i="1"/>
  <c r="JO42" i="1"/>
  <c r="JP42" i="1"/>
  <c r="JR42" i="1"/>
  <c r="JU42" i="1"/>
  <c r="JX42" i="1"/>
  <c r="JZ42" i="1"/>
  <c r="KA42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G43" i="1"/>
  <c r="BH43" i="1"/>
  <c r="BI43" i="1"/>
  <c r="BJ43" i="1"/>
  <c r="BK43" i="1"/>
  <c r="BL43" i="1"/>
  <c r="BM43" i="1"/>
  <c r="BO43" i="1"/>
  <c r="BP43" i="1"/>
  <c r="BQ43" i="1"/>
  <c r="BR43" i="1"/>
  <c r="BS43" i="1"/>
  <c r="BU43" i="1"/>
  <c r="BV43" i="1"/>
  <c r="BX43" i="1"/>
  <c r="BY43" i="1"/>
  <c r="BZ43" i="1"/>
  <c r="CA43" i="1"/>
  <c r="CC43" i="1"/>
  <c r="CE43" i="1"/>
  <c r="CF43" i="1"/>
  <c r="CH43" i="1"/>
  <c r="CI43" i="1"/>
  <c r="CJ43" i="1"/>
  <c r="CK43" i="1"/>
  <c r="CL43" i="1"/>
  <c r="CN43" i="1"/>
  <c r="CO43" i="1"/>
  <c r="CQ43" i="1"/>
  <c r="CR43" i="1"/>
  <c r="CS43" i="1"/>
  <c r="CT43" i="1"/>
  <c r="CU43" i="1"/>
  <c r="CV43" i="1"/>
  <c r="CW43" i="1"/>
  <c r="CY43" i="1"/>
  <c r="CZ43" i="1"/>
  <c r="DA43" i="1"/>
  <c r="DB43" i="1"/>
  <c r="DC43" i="1"/>
  <c r="DD43" i="1"/>
  <c r="DE43" i="1"/>
  <c r="DG43" i="1"/>
  <c r="DH43" i="1"/>
  <c r="DI43" i="1"/>
  <c r="DJ43" i="1"/>
  <c r="DK43" i="1"/>
  <c r="DL43" i="1"/>
  <c r="DM43" i="1"/>
  <c r="DO43" i="1"/>
  <c r="DP43" i="1"/>
  <c r="DQ43" i="1"/>
  <c r="DR43" i="1"/>
  <c r="DS43" i="1"/>
  <c r="DT43" i="1"/>
  <c r="DU43" i="1"/>
  <c r="DW43" i="1"/>
  <c r="DX43" i="1"/>
  <c r="DY43" i="1"/>
  <c r="DZ43" i="1"/>
  <c r="EA43" i="1"/>
  <c r="EB43" i="1"/>
  <c r="EC43" i="1"/>
  <c r="EE43" i="1"/>
  <c r="EF43" i="1"/>
  <c r="EG43" i="1"/>
  <c r="EH43" i="1"/>
  <c r="EI43" i="1"/>
  <c r="EJ43" i="1"/>
  <c r="EK43" i="1"/>
  <c r="EM43" i="1"/>
  <c r="EN43" i="1"/>
  <c r="EO43" i="1"/>
  <c r="EP43" i="1"/>
  <c r="ER43" i="1"/>
  <c r="ES43" i="1"/>
  <c r="ET43" i="1"/>
  <c r="EV43" i="1"/>
  <c r="EW43" i="1"/>
  <c r="EX43" i="1"/>
  <c r="EZ43" i="1"/>
  <c r="FA43" i="1"/>
  <c r="FB43" i="1"/>
  <c r="FC43" i="1"/>
  <c r="FE43" i="1"/>
  <c r="FF43" i="1"/>
  <c r="FH43" i="1"/>
  <c r="FI43" i="1"/>
  <c r="FJ43" i="1"/>
  <c r="FK43" i="1"/>
  <c r="FL43" i="1"/>
  <c r="FN43" i="1"/>
  <c r="FP43" i="1"/>
  <c r="FQ43" i="1"/>
  <c r="FR43" i="1"/>
  <c r="FS43" i="1"/>
  <c r="FT43" i="1"/>
  <c r="FU43" i="1"/>
  <c r="FX43" i="1"/>
  <c r="FY43" i="1"/>
  <c r="FZ43" i="1"/>
  <c r="GA43" i="1"/>
  <c r="GB43" i="1"/>
  <c r="GC43" i="1"/>
  <c r="GD43" i="1"/>
  <c r="GG43" i="1"/>
  <c r="GH43" i="1"/>
  <c r="GI43" i="1"/>
  <c r="GJ43" i="1"/>
  <c r="GK43" i="1"/>
  <c r="GL43" i="1"/>
  <c r="GT43" i="1"/>
  <c r="GV43" i="1"/>
  <c r="GW43" i="1"/>
  <c r="GZ43" i="1"/>
  <c r="HA43" i="1"/>
  <c r="HB43" i="1"/>
  <c r="HD43" i="1"/>
  <c r="HE43" i="1"/>
  <c r="HF43" i="1"/>
  <c r="HN43" i="1"/>
  <c r="HQ43" i="1"/>
  <c r="HR43" i="1"/>
  <c r="HS43" i="1"/>
  <c r="HU43" i="1"/>
  <c r="HW43" i="1"/>
  <c r="HX43" i="1"/>
  <c r="HY43" i="1"/>
  <c r="HZ43" i="1"/>
  <c r="IA43" i="1"/>
  <c r="IB43" i="1"/>
  <c r="IK43" i="1"/>
  <c r="IM43" i="1"/>
  <c r="IO43" i="1"/>
  <c r="IP43" i="1"/>
  <c r="IW43" i="1"/>
  <c r="IX43" i="1"/>
  <c r="JA43" i="1"/>
  <c r="JD43" i="1"/>
  <c r="JE43" i="1"/>
  <c r="JF43" i="1"/>
  <c r="JH43" i="1"/>
  <c r="JI43" i="1"/>
  <c r="JJ43" i="1"/>
  <c r="JK43" i="1"/>
  <c r="JN43" i="1"/>
  <c r="JO43" i="1"/>
  <c r="JP43" i="1"/>
  <c r="JR43" i="1"/>
  <c r="JT43" i="1"/>
  <c r="JU43" i="1"/>
  <c r="JX43" i="1"/>
  <c r="JZ43" i="1"/>
  <c r="KA43" i="1"/>
  <c r="AS44" i="1"/>
  <c r="AT44" i="1"/>
  <c r="AU44" i="1"/>
  <c r="AW44" i="1"/>
  <c r="AX44" i="1"/>
  <c r="AY44" i="1"/>
  <c r="AZ44" i="1"/>
  <c r="BA44" i="1"/>
  <c r="BB44" i="1"/>
  <c r="BC44" i="1"/>
  <c r="BD44" i="1"/>
  <c r="BE44" i="1"/>
  <c r="BG44" i="1"/>
  <c r="BH44" i="1"/>
  <c r="BI44" i="1"/>
  <c r="BJ44" i="1"/>
  <c r="BK44" i="1"/>
  <c r="BL44" i="1"/>
  <c r="BM44" i="1"/>
  <c r="BO44" i="1"/>
  <c r="BP44" i="1"/>
  <c r="BQ44" i="1"/>
  <c r="BR44" i="1"/>
  <c r="BS44" i="1"/>
  <c r="BU44" i="1"/>
  <c r="BV44" i="1"/>
  <c r="BX44" i="1"/>
  <c r="BY44" i="1"/>
  <c r="BZ44" i="1"/>
  <c r="CA44" i="1"/>
  <c r="CC44" i="1"/>
  <c r="CE44" i="1"/>
  <c r="CF44" i="1"/>
  <c r="CH44" i="1"/>
  <c r="CI44" i="1"/>
  <c r="CJ44" i="1"/>
  <c r="CK44" i="1"/>
  <c r="CL44" i="1"/>
  <c r="CN44" i="1"/>
  <c r="CO44" i="1"/>
  <c r="CQ44" i="1"/>
  <c r="CR44" i="1"/>
  <c r="CS44" i="1"/>
  <c r="CT44" i="1"/>
  <c r="CU44" i="1"/>
  <c r="CV44" i="1"/>
  <c r="CW44" i="1"/>
  <c r="CY44" i="1"/>
  <c r="CZ44" i="1"/>
  <c r="DA44" i="1"/>
  <c r="DB44" i="1"/>
  <c r="DC44" i="1"/>
  <c r="DD44" i="1"/>
  <c r="DE44" i="1"/>
  <c r="DG44" i="1"/>
  <c r="DH44" i="1"/>
  <c r="DI44" i="1"/>
  <c r="DJ44" i="1"/>
  <c r="DK44" i="1"/>
  <c r="DL44" i="1"/>
  <c r="DM44" i="1"/>
  <c r="DO44" i="1"/>
  <c r="DP44" i="1"/>
  <c r="DQ44" i="1"/>
  <c r="DR44" i="1"/>
  <c r="DS44" i="1"/>
  <c r="DT44" i="1"/>
  <c r="DU44" i="1"/>
  <c r="DW44" i="1"/>
  <c r="DX44" i="1"/>
  <c r="DY44" i="1"/>
  <c r="DZ44" i="1"/>
  <c r="EA44" i="1"/>
  <c r="EB44" i="1"/>
  <c r="EC44" i="1"/>
  <c r="EE44" i="1"/>
  <c r="EF44" i="1"/>
  <c r="EG44" i="1"/>
  <c r="EH44" i="1"/>
  <c r="EI44" i="1"/>
  <c r="EJ44" i="1"/>
  <c r="EK44" i="1"/>
  <c r="EM44" i="1"/>
  <c r="EN44" i="1"/>
  <c r="EO44" i="1"/>
  <c r="EP44" i="1"/>
  <c r="ER44" i="1"/>
  <c r="ES44" i="1"/>
  <c r="ET44" i="1"/>
  <c r="EV44" i="1"/>
  <c r="EW44" i="1"/>
  <c r="EX44" i="1"/>
  <c r="EZ44" i="1"/>
  <c r="FA44" i="1"/>
  <c r="FB44" i="1"/>
  <c r="FC44" i="1"/>
  <c r="FE44" i="1"/>
  <c r="FF44" i="1"/>
  <c r="FH44" i="1"/>
  <c r="FI44" i="1"/>
  <c r="FJ44" i="1"/>
  <c r="FK44" i="1"/>
  <c r="FL44" i="1"/>
  <c r="FN44" i="1"/>
  <c r="FP44" i="1"/>
  <c r="FQ44" i="1"/>
  <c r="FR44" i="1"/>
  <c r="FS44" i="1"/>
  <c r="FT44" i="1"/>
  <c r="FU44" i="1"/>
  <c r="FX44" i="1"/>
  <c r="FY44" i="1"/>
  <c r="FZ44" i="1"/>
  <c r="GA44" i="1"/>
  <c r="GB44" i="1"/>
  <c r="GC44" i="1"/>
  <c r="GD44" i="1"/>
  <c r="GG44" i="1"/>
  <c r="GH44" i="1"/>
  <c r="GI44" i="1"/>
  <c r="GJ44" i="1"/>
  <c r="GK44" i="1"/>
  <c r="GL44" i="1"/>
  <c r="GT44" i="1"/>
  <c r="GV44" i="1"/>
  <c r="GW44" i="1"/>
  <c r="GZ44" i="1"/>
  <c r="HA44" i="1"/>
  <c r="HB44" i="1"/>
  <c r="HE44" i="1"/>
  <c r="HF44" i="1"/>
  <c r="HN44" i="1"/>
  <c r="HQ44" i="1"/>
  <c r="HR44" i="1"/>
  <c r="HS44" i="1"/>
  <c r="HW44" i="1"/>
  <c r="HX44" i="1"/>
  <c r="HY44" i="1"/>
  <c r="HZ44" i="1"/>
  <c r="IA44" i="1"/>
  <c r="IB44" i="1"/>
  <c r="IK44" i="1"/>
  <c r="IM44" i="1"/>
  <c r="IO44" i="1"/>
  <c r="IP44" i="1"/>
  <c r="IW44" i="1"/>
  <c r="IX44" i="1"/>
  <c r="JA44" i="1"/>
  <c r="JD44" i="1"/>
  <c r="JE44" i="1"/>
  <c r="JF44" i="1"/>
  <c r="JH44" i="1"/>
  <c r="JI44" i="1"/>
  <c r="JJ44" i="1"/>
  <c r="JK44" i="1"/>
  <c r="JN44" i="1"/>
  <c r="JO44" i="1"/>
  <c r="JP44" i="1"/>
  <c r="JR44" i="1"/>
  <c r="JT44" i="1"/>
  <c r="JU44" i="1"/>
  <c r="JX44" i="1"/>
  <c r="JZ44" i="1"/>
  <c r="KA44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G45" i="1"/>
  <c r="BH45" i="1"/>
  <c r="BI45" i="1"/>
  <c r="BJ45" i="1"/>
  <c r="BK45" i="1"/>
  <c r="BL45" i="1"/>
  <c r="BM45" i="1"/>
  <c r="BO45" i="1"/>
  <c r="BP45" i="1"/>
  <c r="BQ45" i="1"/>
  <c r="BR45" i="1"/>
  <c r="BS45" i="1"/>
  <c r="BU45" i="1"/>
  <c r="BV45" i="1"/>
  <c r="BX45" i="1"/>
  <c r="BY45" i="1"/>
  <c r="BZ45" i="1"/>
  <c r="CA45" i="1"/>
  <c r="CC45" i="1"/>
  <c r="CE45" i="1"/>
  <c r="CF45" i="1"/>
  <c r="CH45" i="1"/>
  <c r="CI45" i="1"/>
  <c r="CJ45" i="1"/>
  <c r="CK45" i="1"/>
  <c r="CL45" i="1"/>
  <c r="CN45" i="1"/>
  <c r="CO45" i="1"/>
  <c r="CQ45" i="1"/>
  <c r="CR45" i="1"/>
  <c r="CS45" i="1"/>
  <c r="CT45" i="1"/>
  <c r="CU45" i="1"/>
  <c r="CV45" i="1"/>
  <c r="CW45" i="1"/>
  <c r="CY45" i="1"/>
  <c r="CZ45" i="1"/>
  <c r="DA45" i="1"/>
  <c r="DB45" i="1"/>
  <c r="DC45" i="1"/>
  <c r="DD45" i="1"/>
  <c r="DE45" i="1"/>
  <c r="DG45" i="1"/>
  <c r="DH45" i="1"/>
  <c r="DI45" i="1"/>
  <c r="DJ45" i="1"/>
  <c r="DK45" i="1"/>
  <c r="DL45" i="1"/>
  <c r="DM45" i="1"/>
  <c r="DO45" i="1"/>
  <c r="DP45" i="1"/>
  <c r="DQ45" i="1"/>
  <c r="DR45" i="1"/>
  <c r="DS45" i="1"/>
  <c r="DT45" i="1"/>
  <c r="DU45" i="1"/>
  <c r="DW45" i="1"/>
  <c r="DX45" i="1"/>
  <c r="DY45" i="1"/>
  <c r="DZ45" i="1"/>
  <c r="EA45" i="1"/>
  <c r="EB45" i="1"/>
  <c r="EC45" i="1"/>
  <c r="EE45" i="1"/>
  <c r="EF45" i="1"/>
  <c r="EG45" i="1"/>
  <c r="EH45" i="1"/>
  <c r="EI45" i="1"/>
  <c r="EJ45" i="1"/>
  <c r="EK45" i="1"/>
  <c r="EM45" i="1"/>
  <c r="EN45" i="1"/>
  <c r="EO45" i="1"/>
  <c r="EP45" i="1"/>
  <c r="ER45" i="1"/>
  <c r="ES45" i="1"/>
  <c r="ET45" i="1"/>
  <c r="EV45" i="1"/>
  <c r="EW45" i="1"/>
  <c r="EX45" i="1"/>
  <c r="EZ45" i="1"/>
  <c r="FA45" i="1"/>
  <c r="FB45" i="1"/>
  <c r="FC45" i="1"/>
  <c r="FE45" i="1"/>
  <c r="FF45" i="1"/>
  <c r="FH45" i="1"/>
  <c r="FI45" i="1"/>
  <c r="FJ45" i="1"/>
  <c r="FK45" i="1"/>
  <c r="FL45" i="1"/>
  <c r="FN45" i="1"/>
  <c r="FP45" i="1"/>
  <c r="FQ45" i="1"/>
  <c r="FR45" i="1"/>
  <c r="FS45" i="1"/>
  <c r="FT45" i="1"/>
  <c r="FU45" i="1"/>
  <c r="FX45" i="1"/>
  <c r="FY45" i="1"/>
  <c r="FZ45" i="1"/>
  <c r="GA45" i="1"/>
  <c r="GB45" i="1"/>
  <c r="GC45" i="1"/>
  <c r="GD45" i="1"/>
  <c r="GG45" i="1"/>
  <c r="GH45" i="1"/>
  <c r="GI45" i="1"/>
  <c r="GJ45" i="1"/>
  <c r="GK45" i="1"/>
  <c r="GL45" i="1"/>
  <c r="GT45" i="1"/>
  <c r="GV45" i="1"/>
  <c r="GW45" i="1"/>
  <c r="GZ45" i="1"/>
  <c r="HA45" i="1"/>
  <c r="HB45" i="1"/>
  <c r="HD45" i="1"/>
  <c r="HE45" i="1"/>
  <c r="HF45" i="1"/>
  <c r="HN45" i="1"/>
  <c r="HQ45" i="1"/>
  <c r="HR45" i="1"/>
  <c r="HS45" i="1"/>
  <c r="HU45" i="1"/>
  <c r="HW45" i="1"/>
  <c r="HX45" i="1"/>
  <c r="HY45" i="1"/>
  <c r="HZ45" i="1"/>
  <c r="IA45" i="1"/>
  <c r="IB45" i="1"/>
  <c r="IK45" i="1"/>
  <c r="IM45" i="1"/>
  <c r="IO45" i="1"/>
  <c r="IP45" i="1"/>
  <c r="IW45" i="1"/>
  <c r="IX45" i="1"/>
  <c r="JA45" i="1"/>
  <c r="JD45" i="1"/>
  <c r="JE45" i="1"/>
  <c r="JF45" i="1"/>
  <c r="JH45" i="1"/>
  <c r="JI45" i="1"/>
  <c r="JJ45" i="1"/>
  <c r="JK45" i="1"/>
  <c r="JN45" i="1"/>
  <c r="JO45" i="1"/>
  <c r="JP45" i="1"/>
  <c r="JR45" i="1"/>
  <c r="JT45" i="1"/>
  <c r="JU45" i="1"/>
  <c r="JX45" i="1"/>
  <c r="JZ45" i="1"/>
  <c r="KA45" i="1"/>
  <c r="AU46" i="1"/>
  <c r="AV46" i="1"/>
  <c r="AW46" i="1"/>
  <c r="AY46" i="1"/>
  <c r="AZ46" i="1"/>
  <c r="BA46" i="1"/>
  <c r="BB46" i="1"/>
  <c r="BC46" i="1"/>
  <c r="BD46" i="1"/>
  <c r="BE46" i="1"/>
  <c r="BG46" i="1"/>
  <c r="BH46" i="1"/>
  <c r="BJ46" i="1"/>
  <c r="BL46" i="1"/>
  <c r="BM46" i="1"/>
  <c r="BO46" i="1"/>
  <c r="BU46" i="1"/>
  <c r="BV46" i="1"/>
  <c r="BX46" i="1"/>
  <c r="BY46" i="1"/>
  <c r="BZ46" i="1"/>
  <c r="CA46" i="1"/>
  <c r="CC46" i="1"/>
  <c r="CE46" i="1"/>
  <c r="CH46" i="1"/>
  <c r="CN46" i="1"/>
  <c r="CO46" i="1"/>
  <c r="CS46" i="1"/>
  <c r="CW46" i="1"/>
  <c r="CZ46" i="1"/>
  <c r="DC46" i="1"/>
  <c r="DE46" i="1"/>
  <c r="DH46" i="1"/>
  <c r="DM46" i="1"/>
  <c r="DU46" i="1"/>
  <c r="DX46" i="1"/>
  <c r="EC46" i="1"/>
  <c r="EF46" i="1"/>
  <c r="EK46" i="1"/>
  <c r="EN46" i="1"/>
  <c r="ER46" i="1"/>
  <c r="ET46" i="1"/>
  <c r="EW46" i="1"/>
  <c r="FC46" i="1"/>
  <c r="FF46" i="1"/>
  <c r="FP46" i="1"/>
  <c r="FR46" i="1"/>
  <c r="FS46" i="1"/>
  <c r="FT46" i="1"/>
  <c r="FY46" i="1"/>
  <c r="GD46" i="1"/>
  <c r="GH46" i="1"/>
  <c r="GJ46" i="1"/>
  <c r="GV46" i="1"/>
  <c r="HF46" i="1"/>
  <c r="HN46" i="1"/>
  <c r="HQ46" i="1"/>
  <c r="HS46" i="1"/>
  <c r="HY46" i="1"/>
  <c r="IK46" i="1"/>
  <c r="IO46" i="1"/>
  <c r="IW46" i="1"/>
  <c r="JE46" i="1"/>
  <c r="JJ46" i="1"/>
  <c r="JK46" i="1"/>
  <c r="JN46" i="1"/>
  <c r="JP46" i="1"/>
  <c r="JR46" i="1"/>
  <c r="KA46" i="1"/>
  <c r="AW47" i="1"/>
  <c r="AX47" i="1"/>
  <c r="AY47" i="1"/>
  <c r="AZ47" i="1"/>
  <c r="BA47" i="1"/>
  <c r="BB47" i="1"/>
  <c r="BC47" i="1"/>
  <c r="BD47" i="1"/>
  <c r="BE47" i="1"/>
  <c r="BG47" i="1"/>
  <c r="BH47" i="1"/>
  <c r="BI47" i="1"/>
  <c r="BJ47" i="1"/>
  <c r="BK47" i="1"/>
  <c r="BL47" i="1"/>
  <c r="BM47" i="1"/>
  <c r="BO47" i="1"/>
  <c r="BP47" i="1"/>
  <c r="BQ47" i="1"/>
  <c r="BR47" i="1"/>
  <c r="BS47" i="1"/>
  <c r="BU47" i="1"/>
  <c r="BV47" i="1"/>
  <c r="BX47" i="1"/>
  <c r="BY47" i="1"/>
  <c r="BZ47" i="1"/>
  <c r="CA47" i="1"/>
  <c r="CC47" i="1"/>
  <c r="CE47" i="1"/>
  <c r="CF47" i="1"/>
  <c r="CH47" i="1"/>
  <c r="CI47" i="1"/>
  <c r="CJ47" i="1"/>
  <c r="CK47" i="1"/>
  <c r="CL47" i="1"/>
  <c r="CN47" i="1"/>
  <c r="CO47" i="1"/>
  <c r="CQ47" i="1"/>
  <c r="CR47" i="1"/>
  <c r="CS47" i="1"/>
  <c r="CT47" i="1"/>
  <c r="CU47" i="1"/>
  <c r="CV47" i="1"/>
  <c r="CW47" i="1"/>
  <c r="CY47" i="1"/>
  <c r="CZ47" i="1"/>
  <c r="DA47" i="1"/>
  <c r="DB47" i="1"/>
  <c r="DC47" i="1"/>
  <c r="DD47" i="1"/>
  <c r="DE47" i="1"/>
  <c r="DG47" i="1"/>
  <c r="DH47" i="1"/>
  <c r="DI47" i="1"/>
  <c r="DJ47" i="1"/>
  <c r="DK47" i="1"/>
  <c r="DL47" i="1"/>
  <c r="DM47" i="1"/>
  <c r="DO47" i="1"/>
  <c r="DP47" i="1"/>
  <c r="DQ47" i="1"/>
  <c r="DR47" i="1"/>
  <c r="DS47" i="1"/>
  <c r="DT47" i="1"/>
  <c r="DU47" i="1"/>
  <c r="DW47" i="1"/>
  <c r="DX47" i="1"/>
  <c r="DY47" i="1"/>
  <c r="DZ47" i="1"/>
  <c r="EA47" i="1"/>
  <c r="EB47" i="1"/>
  <c r="EC47" i="1"/>
  <c r="EE47" i="1"/>
  <c r="EF47" i="1"/>
  <c r="EG47" i="1"/>
  <c r="EH47" i="1"/>
  <c r="EI47" i="1"/>
  <c r="EJ47" i="1"/>
  <c r="EK47" i="1"/>
  <c r="EM47" i="1"/>
  <c r="EN47" i="1"/>
  <c r="EO47" i="1"/>
  <c r="EP47" i="1"/>
  <c r="ER47" i="1"/>
  <c r="ES47" i="1"/>
  <c r="ET47" i="1"/>
  <c r="EV47" i="1"/>
  <c r="EW47" i="1"/>
  <c r="EX47" i="1"/>
  <c r="EZ47" i="1"/>
  <c r="FA47" i="1"/>
  <c r="FB47" i="1"/>
  <c r="FC47" i="1"/>
  <c r="FE47" i="1"/>
  <c r="FF47" i="1"/>
  <c r="FH47" i="1"/>
  <c r="FI47" i="1"/>
  <c r="FJ47" i="1"/>
  <c r="FK47" i="1"/>
  <c r="FL47" i="1"/>
  <c r="FN47" i="1"/>
  <c r="FP47" i="1"/>
  <c r="FQ47" i="1"/>
  <c r="FR47" i="1"/>
  <c r="FS47" i="1"/>
  <c r="FT47" i="1"/>
  <c r="FU47" i="1"/>
  <c r="FX47" i="1"/>
  <c r="FY47" i="1"/>
  <c r="FZ47" i="1"/>
  <c r="GA47" i="1"/>
  <c r="GB47" i="1"/>
  <c r="GC47" i="1"/>
  <c r="GD47" i="1"/>
  <c r="GG47" i="1"/>
  <c r="GH47" i="1"/>
  <c r="GI47" i="1"/>
  <c r="GJ47" i="1"/>
  <c r="GK47" i="1"/>
  <c r="GL47" i="1"/>
  <c r="GT47" i="1"/>
  <c r="GV47" i="1"/>
  <c r="GW47" i="1"/>
  <c r="GZ47" i="1"/>
  <c r="HA47" i="1"/>
  <c r="HB47" i="1"/>
  <c r="HE47" i="1"/>
  <c r="HF47" i="1"/>
  <c r="HN47" i="1"/>
  <c r="HQ47" i="1"/>
  <c r="HR47" i="1"/>
  <c r="HS47" i="1"/>
  <c r="HW47" i="1"/>
  <c r="HX47" i="1"/>
  <c r="HY47" i="1"/>
  <c r="HZ47" i="1"/>
  <c r="IA47" i="1"/>
  <c r="IB47" i="1"/>
  <c r="IK47" i="1"/>
  <c r="IL47" i="1"/>
  <c r="IM47" i="1"/>
  <c r="IO47" i="1"/>
  <c r="IP47" i="1"/>
  <c r="IW47" i="1"/>
  <c r="IX47" i="1"/>
  <c r="JA47" i="1"/>
  <c r="JB47" i="1"/>
  <c r="JD47" i="1"/>
  <c r="JE47" i="1"/>
  <c r="JF47" i="1"/>
  <c r="JH47" i="1"/>
  <c r="JI47" i="1"/>
  <c r="JJ47" i="1"/>
  <c r="JK47" i="1"/>
  <c r="JM47" i="1"/>
  <c r="JN47" i="1"/>
  <c r="JO47" i="1"/>
  <c r="JP47" i="1"/>
  <c r="JR47" i="1"/>
  <c r="JT47" i="1"/>
  <c r="JU47" i="1"/>
  <c r="JX47" i="1"/>
  <c r="JY47" i="1"/>
  <c r="JZ47" i="1"/>
  <c r="KA47" i="1"/>
  <c r="AW48" i="1"/>
  <c r="AX48" i="1"/>
  <c r="AY48" i="1"/>
  <c r="AZ48" i="1"/>
  <c r="BA48" i="1"/>
  <c r="BB48" i="1"/>
  <c r="BC48" i="1"/>
  <c r="BD48" i="1"/>
  <c r="BE48" i="1"/>
  <c r="BG48" i="1"/>
  <c r="BH48" i="1"/>
  <c r="BI48" i="1"/>
  <c r="BJ48" i="1"/>
  <c r="BK48" i="1"/>
  <c r="BL48" i="1"/>
  <c r="BM48" i="1"/>
  <c r="BO48" i="1"/>
  <c r="BP48" i="1"/>
  <c r="BQ48" i="1"/>
  <c r="BR48" i="1"/>
  <c r="BS48" i="1"/>
  <c r="BU48" i="1"/>
  <c r="BV48" i="1"/>
  <c r="BX48" i="1"/>
  <c r="BY48" i="1"/>
  <c r="BZ48" i="1"/>
  <c r="CA48" i="1"/>
  <c r="CC48" i="1"/>
  <c r="CE48" i="1"/>
  <c r="CF48" i="1"/>
  <c r="CH48" i="1"/>
  <c r="CI48" i="1"/>
  <c r="CJ48" i="1"/>
  <c r="CK48" i="1"/>
  <c r="CL48" i="1"/>
  <c r="CN48" i="1"/>
  <c r="CO48" i="1"/>
  <c r="CQ48" i="1"/>
  <c r="CR48" i="1"/>
  <c r="CS48" i="1"/>
  <c r="CT48" i="1"/>
  <c r="CU48" i="1"/>
  <c r="CV48" i="1"/>
  <c r="CW48" i="1"/>
  <c r="CY48" i="1"/>
  <c r="CZ48" i="1"/>
  <c r="DA48" i="1"/>
  <c r="DB48" i="1"/>
  <c r="DC48" i="1"/>
  <c r="DD48" i="1"/>
  <c r="DE48" i="1"/>
  <c r="DG48" i="1"/>
  <c r="DH48" i="1"/>
  <c r="DI48" i="1"/>
  <c r="DJ48" i="1"/>
  <c r="DK48" i="1"/>
  <c r="DL48" i="1"/>
  <c r="DM48" i="1"/>
  <c r="DO48" i="1"/>
  <c r="DP48" i="1"/>
  <c r="DQ48" i="1"/>
  <c r="DR48" i="1"/>
  <c r="DS48" i="1"/>
  <c r="DT48" i="1"/>
  <c r="DU48" i="1"/>
  <c r="DW48" i="1"/>
  <c r="DX48" i="1"/>
  <c r="DY48" i="1"/>
  <c r="DZ48" i="1"/>
  <c r="EA48" i="1"/>
  <c r="EB48" i="1"/>
  <c r="EC48" i="1"/>
  <c r="EE48" i="1"/>
  <c r="EF48" i="1"/>
  <c r="EG48" i="1"/>
  <c r="EH48" i="1"/>
  <c r="EI48" i="1"/>
  <c r="EJ48" i="1"/>
  <c r="EK48" i="1"/>
  <c r="EM48" i="1"/>
  <c r="EN48" i="1"/>
  <c r="EO48" i="1"/>
  <c r="EP48" i="1"/>
  <c r="ER48" i="1"/>
  <c r="ES48" i="1"/>
  <c r="ET48" i="1"/>
  <c r="EV48" i="1"/>
  <c r="EW48" i="1"/>
  <c r="EX48" i="1"/>
  <c r="EZ48" i="1"/>
  <c r="FA48" i="1"/>
  <c r="FB48" i="1"/>
  <c r="FC48" i="1"/>
  <c r="FE48" i="1"/>
  <c r="FF48" i="1"/>
  <c r="FH48" i="1"/>
  <c r="FI48" i="1"/>
  <c r="FJ48" i="1"/>
  <c r="FK48" i="1"/>
  <c r="FL48" i="1"/>
  <c r="FN48" i="1"/>
  <c r="FP48" i="1"/>
  <c r="FQ48" i="1"/>
  <c r="FR48" i="1"/>
  <c r="FS48" i="1"/>
  <c r="FT48" i="1"/>
  <c r="FU48" i="1"/>
  <c r="FX48" i="1"/>
  <c r="FY48" i="1"/>
  <c r="FZ48" i="1"/>
  <c r="GA48" i="1"/>
  <c r="GB48" i="1"/>
  <c r="GC48" i="1"/>
  <c r="GD48" i="1"/>
  <c r="GG48" i="1"/>
  <c r="GH48" i="1"/>
  <c r="GI48" i="1"/>
  <c r="GJ48" i="1"/>
  <c r="GK48" i="1"/>
  <c r="GL48" i="1"/>
  <c r="GT48" i="1"/>
  <c r="GV48" i="1"/>
  <c r="GW48" i="1"/>
  <c r="GZ48" i="1"/>
  <c r="HA48" i="1"/>
  <c r="HB48" i="1"/>
  <c r="HE48" i="1"/>
  <c r="HF48" i="1"/>
  <c r="HN48" i="1"/>
  <c r="HQ48" i="1"/>
  <c r="HR48" i="1"/>
  <c r="HS48" i="1"/>
  <c r="HW48" i="1"/>
  <c r="HX48" i="1"/>
  <c r="HY48" i="1"/>
  <c r="HZ48" i="1"/>
  <c r="IA48" i="1"/>
  <c r="IB48" i="1"/>
  <c r="IK48" i="1"/>
  <c r="IL48" i="1"/>
  <c r="IM48" i="1"/>
  <c r="IO48" i="1"/>
  <c r="IP48" i="1"/>
  <c r="IW48" i="1"/>
  <c r="IX48" i="1"/>
  <c r="JA48" i="1"/>
  <c r="JB48" i="1"/>
  <c r="JD48" i="1"/>
  <c r="JE48" i="1"/>
  <c r="JF48" i="1"/>
  <c r="JH48" i="1"/>
  <c r="JI48" i="1"/>
  <c r="JJ48" i="1"/>
  <c r="JK48" i="1"/>
  <c r="JM48" i="1"/>
  <c r="JN48" i="1"/>
  <c r="JO48" i="1"/>
  <c r="JP48" i="1"/>
  <c r="JR48" i="1"/>
  <c r="JT48" i="1"/>
  <c r="JU48" i="1"/>
  <c r="JX48" i="1"/>
  <c r="JY48" i="1"/>
  <c r="JZ48" i="1"/>
  <c r="KA48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U49" i="1"/>
  <c r="BV49" i="1"/>
  <c r="BW49" i="1"/>
  <c r="BX49" i="1"/>
  <c r="BY49" i="1"/>
  <c r="BZ49" i="1"/>
  <c r="CA49" i="1"/>
  <c r="CC49" i="1"/>
  <c r="CE49" i="1"/>
  <c r="CF49" i="1"/>
  <c r="CG49" i="1"/>
  <c r="CH49" i="1"/>
  <c r="CI49" i="1"/>
  <c r="CJ49" i="1"/>
  <c r="CK49" i="1"/>
  <c r="CL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R49" i="1"/>
  <c r="ES49" i="1"/>
  <c r="ET49" i="1"/>
  <c r="EU49" i="1"/>
  <c r="EV49" i="1"/>
  <c r="EW49" i="1"/>
  <c r="EX49" i="1"/>
  <c r="EZ49" i="1"/>
  <c r="FA49" i="1"/>
  <c r="FB49" i="1"/>
  <c r="FC49" i="1"/>
  <c r="FD49" i="1"/>
  <c r="FE49" i="1"/>
  <c r="FF49" i="1"/>
  <c r="FH49" i="1"/>
  <c r="FI49" i="1"/>
  <c r="FJ49" i="1"/>
  <c r="FK49" i="1"/>
  <c r="FL49" i="1"/>
  <c r="FM49" i="1"/>
  <c r="FN49" i="1"/>
  <c r="FP49" i="1"/>
  <c r="FQ49" i="1"/>
  <c r="FR49" i="1"/>
  <c r="FS49" i="1"/>
  <c r="FT49" i="1"/>
  <c r="FU49" i="1"/>
  <c r="FV49" i="1"/>
  <c r="FX49" i="1"/>
  <c r="FY49" i="1"/>
  <c r="FZ49" i="1"/>
  <c r="GA49" i="1"/>
  <c r="GB49" i="1"/>
  <c r="GC49" i="1"/>
  <c r="GD49" i="1"/>
  <c r="GF49" i="1"/>
  <c r="GG49" i="1"/>
  <c r="GH49" i="1"/>
  <c r="GI49" i="1"/>
  <c r="GJ49" i="1"/>
  <c r="GK49" i="1"/>
  <c r="GL49" i="1"/>
  <c r="GT49" i="1"/>
  <c r="GU49" i="1"/>
  <c r="GV49" i="1"/>
  <c r="GW49" i="1"/>
  <c r="GZ49" i="1"/>
  <c r="HA49" i="1"/>
  <c r="HB49" i="1"/>
  <c r="HE49" i="1"/>
  <c r="HF49" i="1"/>
  <c r="HN49" i="1"/>
  <c r="HQ49" i="1"/>
  <c r="HR49" i="1"/>
  <c r="HS49" i="1"/>
  <c r="HW49" i="1"/>
  <c r="HX49" i="1"/>
  <c r="HY49" i="1"/>
  <c r="HZ49" i="1"/>
  <c r="IA49" i="1"/>
  <c r="IB49" i="1"/>
  <c r="IK49" i="1"/>
  <c r="IM49" i="1"/>
  <c r="IO49" i="1"/>
  <c r="IP49" i="1"/>
  <c r="IW49" i="1"/>
  <c r="IX49" i="1"/>
  <c r="JA49" i="1"/>
  <c r="JD49" i="1"/>
  <c r="JE49" i="1"/>
  <c r="JF49" i="1"/>
  <c r="JH49" i="1"/>
  <c r="JI49" i="1"/>
  <c r="JJ49" i="1"/>
  <c r="JK49" i="1"/>
  <c r="JN49" i="1"/>
  <c r="JO49" i="1"/>
  <c r="JP49" i="1"/>
  <c r="JR49" i="1"/>
  <c r="JT49" i="1"/>
  <c r="JU49" i="1"/>
  <c r="JX49" i="1"/>
  <c r="JZ49" i="1"/>
  <c r="KA49" i="1"/>
  <c r="AY50" i="1"/>
  <c r="AZ50" i="1"/>
  <c r="BA50" i="1"/>
  <c r="BB50" i="1"/>
  <c r="BC50" i="1"/>
  <c r="BD50" i="1"/>
  <c r="BE50" i="1"/>
  <c r="BG50" i="1"/>
  <c r="BH50" i="1"/>
  <c r="BI50" i="1"/>
  <c r="BJ50" i="1"/>
  <c r="BK50" i="1"/>
  <c r="BL50" i="1"/>
  <c r="BM50" i="1"/>
  <c r="BO50" i="1"/>
  <c r="BP50" i="1"/>
  <c r="BQ50" i="1"/>
  <c r="BR50" i="1"/>
  <c r="BS50" i="1"/>
  <c r="BU50" i="1"/>
  <c r="BV50" i="1"/>
  <c r="BX50" i="1"/>
  <c r="BY50" i="1"/>
  <c r="BZ50" i="1"/>
  <c r="CA50" i="1"/>
  <c r="CC50" i="1"/>
  <c r="CE50" i="1"/>
  <c r="CF50" i="1"/>
  <c r="CH50" i="1"/>
  <c r="CI50" i="1"/>
  <c r="CJ50" i="1"/>
  <c r="CK50" i="1"/>
  <c r="CL50" i="1"/>
  <c r="CN50" i="1"/>
  <c r="CO50" i="1"/>
  <c r="CQ50" i="1"/>
  <c r="CR50" i="1"/>
  <c r="CS50" i="1"/>
  <c r="CT50" i="1"/>
  <c r="CU50" i="1"/>
  <c r="CV50" i="1"/>
  <c r="CW50" i="1"/>
  <c r="CY50" i="1"/>
  <c r="CZ50" i="1"/>
  <c r="DA50" i="1"/>
  <c r="DB50" i="1"/>
  <c r="DC50" i="1"/>
  <c r="DD50" i="1"/>
  <c r="DE50" i="1"/>
  <c r="DG50" i="1"/>
  <c r="DH50" i="1"/>
  <c r="DI50" i="1"/>
  <c r="DJ50" i="1"/>
  <c r="DK50" i="1"/>
  <c r="DL50" i="1"/>
  <c r="DM50" i="1"/>
  <c r="DO50" i="1"/>
  <c r="DP50" i="1"/>
  <c r="DQ50" i="1"/>
  <c r="DR50" i="1"/>
  <c r="DS50" i="1"/>
  <c r="DT50" i="1"/>
  <c r="DU50" i="1"/>
  <c r="DW50" i="1"/>
  <c r="DX50" i="1"/>
  <c r="DY50" i="1"/>
  <c r="DZ50" i="1"/>
  <c r="EA50" i="1"/>
  <c r="EB50" i="1"/>
  <c r="EC50" i="1"/>
  <c r="EE50" i="1"/>
  <c r="EF50" i="1"/>
  <c r="EG50" i="1"/>
  <c r="EH50" i="1"/>
  <c r="EI50" i="1"/>
  <c r="EJ50" i="1"/>
  <c r="EK50" i="1"/>
  <c r="EM50" i="1"/>
  <c r="EN50" i="1"/>
  <c r="EO50" i="1"/>
  <c r="EP50" i="1"/>
  <c r="ER50" i="1"/>
  <c r="ES50" i="1"/>
  <c r="ET50" i="1"/>
  <c r="EV50" i="1"/>
  <c r="EW50" i="1"/>
  <c r="EX50" i="1"/>
  <c r="EZ50" i="1"/>
  <c r="FA50" i="1"/>
  <c r="FB50" i="1"/>
  <c r="FC50" i="1"/>
  <c r="FE50" i="1"/>
  <c r="FF50" i="1"/>
  <c r="FH50" i="1"/>
  <c r="FI50" i="1"/>
  <c r="FJ50" i="1"/>
  <c r="FK50" i="1"/>
  <c r="FL50" i="1"/>
  <c r="FN50" i="1"/>
  <c r="FP50" i="1"/>
  <c r="FQ50" i="1"/>
  <c r="FR50" i="1"/>
  <c r="FS50" i="1"/>
  <c r="FT50" i="1"/>
  <c r="FU50" i="1"/>
  <c r="FX50" i="1"/>
  <c r="FY50" i="1"/>
  <c r="FZ50" i="1"/>
  <c r="GA50" i="1"/>
  <c r="GB50" i="1"/>
  <c r="GC50" i="1"/>
  <c r="GD50" i="1"/>
  <c r="GG50" i="1"/>
  <c r="GH50" i="1"/>
  <c r="GI50" i="1"/>
  <c r="GJ50" i="1"/>
  <c r="GK50" i="1"/>
  <c r="GL50" i="1"/>
  <c r="GT50" i="1"/>
  <c r="GV50" i="1"/>
  <c r="GW50" i="1"/>
  <c r="GZ50" i="1"/>
  <c r="HA50" i="1"/>
  <c r="HB50" i="1"/>
  <c r="HE50" i="1"/>
  <c r="HF50" i="1"/>
  <c r="HN50" i="1"/>
  <c r="HQ50" i="1"/>
  <c r="HR50" i="1"/>
  <c r="HS50" i="1"/>
  <c r="HW50" i="1"/>
  <c r="HX50" i="1"/>
  <c r="HY50" i="1"/>
  <c r="HZ50" i="1"/>
  <c r="IA50" i="1"/>
  <c r="IB50" i="1"/>
  <c r="IK50" i="1"/>
  <c r="IL50" i="1"/>
  <c r="IM50" i="1"/>
  <c r="IO50" i="1"/>
  <c r="IP50" i="1"/>
  <c r="IW50" i="1"/>
  <c r="IX50" i="1"/>
  <c r="JA50" i="1"/>
  <c r="JB50" i="1"/>
  <c r="JD50" i="1"/>
  <c r="JE50" i="1"/>
  <c r="JF50" i="1"/>
  <c r="JH50" i="1"/>
  <c r="JI50" i="1"/>
  <c r="JJ50" i="1"/>
  <c r="JK50" i="1"/>
  <c r="JM50" i="1"/>
  <c r="JN50" i="1"/>
  <c r="JO50" i="1"/>
  <c r="JP50" i="1"/>
  <c r="JR50" i="1"/>
  <c r="JT50" i="1"/>
  <c r="JU50" i="1"/>
  <c r="JX50" i="1"/>
  <c r="JY50" i="1"/>
  <c r="JZ50" i="1"/>
  <c r="KA50" i="1"/>
  <c r="AZ51" i="1"/>
  <c r="BA51" i="1"/>
  <c r="BB51" i="1"/>
  <c r="BC51" i="1"/>
  <c r="BD51" i="1"/>
  <c r="BE51" i="1"/>
  <c r="BG51" i="1"/>
  <c r="BH51" i="1"/>
  <c r="BI51" i="1"/>
  <c r="BJ51" i="1"/>
  <c r="BK51" i="1"/>
  <c r="BL51" i="1"/>
  <c r="BM51" i="1"/>
  <c r="BO51" i="1"/>
  <c r="BP51" i="1"/>
  <c r="BQ51" i="1"/>
  <c r="BR51" i="1"/>
  <c r="BS51" i="1"/>
  <c r="BU51" i="1"/>
  <c r="BV51" i="1"/>
  <c r="BX51" i="1"/>
  <c r="BY51" i="1"/>
  <c r="BZ51" i="1"/>
  <c r="CA51" i="1"/>
  <c r="CC51" i="1"/>
  <c r="CE51" i="1"/>
  <c r="CF51" i="1"/>
  <c r="CH51" i="1"/>
  <c r="CI51" i="1"/>
  <c r="CJ51" i="1"/>
  <c r="CK51" i="1"/>
  <c r="CL51" i="1"/>
  <c r="CN51" i="1"/>
  <c r="CO51" i="1"/>
  <c r="CQ51" i="1"/>
  <c r="CR51" i="1"/>
  <c r="CS51" i="1"/>
  <c r="CT51" i="1"/>
  <c r="CU51" i="1"/>
  <c r="CV51" i="1"/>
  <c r="CW51" i="1"/>
  <c r="CY51" i="1"/>
  <c r="CZ51" i="1"/>
  <c r="DA51" i="1"/>
  <c r="DB51" i="1"/>
  <c r="DC51" i="1"/>
  <c r="DD51" i="1"/>
  <c r="DE51" i="1"/>
  <c r="DG51" i="1"/>
  <c r="DH51" i="1"/>
  <c r="DI51" i="1"/>
  <c r="DJ51" i="1"/>
  <c r="DK51" i="1"/>
  <c r="DL51" i="1"/>
  <c r="DM51" i="1"/>
  <c r="DO51" i="1"/>
  <c r="DP51" i="1"/>
  <c r="DQ51" i="1"/>
  <c r="DR51" i="1"/>
  <c r="DS51" i="1"/>
  <c r="DT51" i="1"/>
  <c r="DU51" i="1"/>
  <c r="DW51" i="1"/>
  <c r="DX51" i="1"/>
  <c r="DY51" i="1"/>
  <c r="DZ51" i="1"/>
  <c r="EA51" i="1"/>
  <c r="EB51" i="1"/>
  <c r="EC51" i="1"/>
  <c r="EE51" i="1"/>
  <c r="EF51" i="1"/>
  <c r="EG51" i="1"/>
  <c r="EH51" i="1"/>
  <c r="EI51" i="1"/>
  <c r="EJ51" i="1"/>
  <c r="EK51" i="1"/>
  <c r="EM51" i="1"/>
  <c r="EN51" i="1"/>
  <c r="EO51" i="1"/>
  <c r="EP51" i="1"/>
  <c r="ER51" i="1"/>
  <c r="ES51" i="1"/>
  <c r="ET51" i="1"/>
  <c r="EV51" i="1"/>
  <c r="EW51" i="1"/>
  <c r="EX51" i="1"/>
  <c r="EZ51" i="1"/>
  <c r="FA51" i="1"/>
  <c r="FB51" i="1"/>
  <c r="FC51" i="1"/>
  <c r="FE51" i="1"/>
  <c r="FF51" i="1"/>
  <c r="FH51" i="1"/>
  <c r="FI51" i="1"/>
  <c r="FJ51" i="1"/>
  <c r="FK51" i="1"/>
  <c r="FL51" i="1"/>
  <c r="FN51" i="1"/>
  <c r="FP51" i="1"/>
  <c r="FQ51" i="1"/>
  <c r="FR51" i="1"/>
  <c r="FS51" i="1"/>
  <c r="FT51" i="1"/>
  <c r="FU51" i="1"/>
  <c r="FX51" i="1"/>
  <c r="FY51" i="1"/>
  <c r="FZ51" i="1"/>
  <c r="GA51" i="1"/>
  <c r="GB51" i="1"/>
  <c r="GC51" i="1"/>
  <c r="GD51" i="1"/>
  <c r="GG51" i="1"/>
  <c r="GH51" i="1"/>
  <c r="GI51" i="1"/>
  <c r="GJ51" i="1"/>
  <c r="GK51" i="1"/>
  <c r="GL51" i="1"/>
  <c r="GT51" i="1"/>
  <c r="GV51" i="1"/>
  <c r="GW51" i="1"/>
  <c r="GY51" i="1"/>
  <c r="GZ51" i="1"/>
  <c r="HA51" i="1"/>
  <c r="HB51" i="1"/>
  <c r="HD51" i="1"/>
  <c r="HE51" i="1"/>
  <c r="HF51" i="1"/>
  <c r="HN51" i="1"/>
  <c r="HQ51" i="1"/>
  <c r="HR51" i="1"/>
  <c r="HS51" i="1"/>
  <c r="HU51" i="1"/>
  <c r="HW51" i="1"/>
  <c r="HX51" i="1"/>
  <c r="HY51" i="1"/>
  <c r="HZ51" i="1"/>
  <c r="IA51" i="1"/>
  <c r="IB51" i="1"/>
  <c r="IK51" i="1"/>
  <c r="IL51" i="1"/>
  <c r="IM51" i="1"/>
  <c r="IO51" i="1"/>
  <c r="IP51" i="1"/>
  <c r="IW51" i="1"/>
  <c r="IX51" i="1"/>
  <c r="JA51" i="1"/>
  <c r="JB51" i="1"/>
  <c r="JD51" i="1"/>
  <c r="JE51" i="1"/>
  <c r="JF51" i="1"/>
  <c r="JH51" i="1"/>
  <c r="JI51" i="1"/>
  <c r="JJ51" i="1"/>
  <c r="JK51" i="1"/>
  <c r="JM51" i="1"/>
  <c r="JN51" i="1"/>
  <c r="JO51" i="1"/>
  <c r="JP51" i="1"/>
  <c r="JR51" i="1"/>
  <c r="JT51" i="1"/>
  <c r="JU51" i="1"/>
  <c r="JX51" i="1"/>
  <c r="JY51" i="1"/>
  <c r="JZ51" i="1"/>
  <c r="KA51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U52" i="1"/>
  <c r="BV52" i="1"/>
  <c r="BW52" i="1"/>
  <c r="BX52" i="1"/>
  <c r="BY52" i="1"/>
  <c r="BZ52" i="1"/>
  <c r="CA52" i="1"/>
  <c r="CC52" i="1"/>
  <c r="CE52" i="1"/>
  <c r="CF52" i="1"/>
  <c r="CG52" i="1"/>
  <c r="CH52" i="1"/>
  <c r="CI52" i="1"/>
  <c r="CJ52" i="1"/>
  <c r="CK52" i="1"/>
  <c r="CL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R52" i="1"/>
  <c r="ES52" i="1"/>
  <c r="ET52" i="1"/>
  <c r="EU52" i="1"/>
  <c r="EV52" i="1"/>
  <c r="EW52" i="1"/>
  <c r="EX52" i="1"/>
  <c r="EZ52" i="1"/>
  <c r="FA52" i="1"/>
  <c r="FB52" i="1"/>
  <c r="FC52" i="1"/>
  <c r="FD52" i="1"/>
  <c r="FE52" i="1"/>
  <c r="FF52" i="1"/>
  <c r="FH52" i="1"/>
  <c r="FI52" i="1"/>
  <c r="FJ52" i="1"/>
  <c r="FK52" i="1"/>
  <c r="FL52" i="1"/>
  <c r="FM52" i="1"/>
  <c r="FN52" i="1"/>
  <c r="FP52" i="1"/>
  <c r="FQ52" i="1"/>
  <c r="FR52" i="1"/>
  <c r="FS52" i="1"/>
  <c r="FT52" i="1"/>
  <c r="FU52" i="1"/>
  <c r="FV52" i="1"/>
  <c r="FX52" i="1"/>
  <c r="FY52" i="1"/>
  <c r="FZ52" i="1"/>
  <c r="GA52" i="1"/>
  <c r="GB52" i="1"/>
  <c r="GC52" i="1"/>
  <c r="GD52" i="1"/>
  <c r="GF52" i="1"/>
  <c r="GG52" i="1"/>
  <c r="GH52" i="1"/>
  <c r="GI52" i="1"/>
  <c r="GJ52" i="1"/>
  <c r="GK52" i="1"/>
  <c r="GL52" i="1"/>
  <c r="GT52" i="1"/>
  <c r="GU52" i="1"/>
  <c r="GV52" i="1"/>
  <c r="GW52" i="1"/>
  <c r="GY52" i="1"/>
  <c r="GZ52" i="1"/>
  <c r="HA52" i="1"/>
  <c r="HB52" i="1"/>
  <c r="HE52" i="1"/>
  <c r="HF52" i="1"/>
  <c r="HN52" i="1"/>
  <c r="HQ52" i="1"/>
  <c r="HR52" i="1"/>
  <c r="HS52" i="1"/>
  <c r="HW52" i="1"/>
  <c r="HX52" i="1"/>
  <c r="HY52" i="1"/>
  <c r="HZ52" i="1"/>
  <c r="IA52" i="1"/>
  <c r="IB52" i="1"/>
  <c r="IK52" i="1"/>
  <c r="IL52" i="1"/>
  <c r="IM52" i="1"/>
  <c r="IO52" i="1"/>
  <c r="IP52" i="1"/>
  <c r="IW52" i="1"/>
  <c r="IX52" i="1"/>
  <c r="JA52" i="1"/>
  <c r="JB52" i="1"/>
  <c r="JD52" i="1"/>
  <c r="JE52" i="1"/>
  <c r="JF52" i="1"/>
  <c r="JH52" i="1"/>
  <c r="JI52" i="1"/>
  <c r="JJ52" i="1"/>
  <c r="JK52" i="1"/>
  <c r="JM52" i="1"/>
  <c r="JN52" i="1"/>
  <c r="JO52" i="1"/>
  <c r="JP52" i="1"/>
  <c r="JR52" i="1"/>
  <c r="JT52" i="1"/>
  <c r="JU52" i="1"/>
  <c r="JX52" i="1"/>
  <c r="JY52" i="1"/>
  <c r="JZ52" i="1"/>
  <c r="KA52" i="1"/>
  <c r="BB53" i="1"/>
  <c r="BC53" i="1"/>
  <c r="BD53" i="1"/>
  <c r="BE53" i="1"/>
  <c r="BG53" i="1"/>
  <c r="BH53" i="1"/>
  <c r="BI53" i="1"/>
  <c r="BJ53" i="1"/>
  <c r="BK53" i="1"/>
  <c r="BL53" i="1"/>
  <c r="BM53" i="1"/>
  <c r="BO53" i="1"/>
  <c r="BP53" i="1"/>
  <c r="BQ53" i="1"/>
  <c r="BR53" i="1"/>
  <c r="BS53" i="1"/>
  <c r="BU53" i="1"/>
  <c r="BV53" i="1"/>
  <c r="BX53" i="1"/>
  <c r="BY53" i="1"/>
  <c r="BZ53" i="1"/>
  <c r="CA53" i="1"/>
  <c r="CC53" i="1"/>
  <c r="CE53" i="1"/>
  <c r="CF53" i="1"/>
  <c r="CH53" i="1"/>
  <c r="CI53" i="1"/>
  <c r="CJ53" i="1"/>
  <c r="CK53" i="1"/>
  <c r="CL53" i="1"/>
  <c r="CN53" i="1"/>
  <c r="CO53" i="1"/>
  <c r="CQ53" i="1"/>
  <c r="CR53" i="1"/>
  <c r="CS53" i="1"/>
  <c r="CT53" i="1"/>
  <c r="CU53" i="1"/>
  <c r="CV53" i="1"/>
  <c r="CW53" i="1"/>
  <c r="CY53" i="1"/>
  <c r="CZ53" i="1"/>
  <c r="DA53" i="1"/>
  <c r="DB53" i="1"/>
  <c r="DC53" i="1"/>
  <c r="DD53" i="1"/>
  <c r="DE53" i="1"/>
  <c r="DG53" i="1"/>
  <c r="DH53" i="1"/>
  <c r="DI53" i="1"/>
  <c r="DJ53" i="1"/>
  <c r="DK53" i="1"/>
  <c r="DL53" i="1"/>
  <c r="DM53" i="1"/>
  <c r="DO53" i="1"/>
  <c r="DP53" i="1"/>
  <c r="DQ53" i="1"/>
  <c r="DR53" i="1"/>
  <c r="DS53" i="1"/>
  <c r="DT53" i="1"/>
  <c r="DU53" i="1"/>
  <c r="DW53" i="1"/>
  <c r="DX53" i="1"/>
  <c r="DY53" i="1"/>
  <c r="DZ53" i="1"/>
  <c r="EA53" i="1"/>
  <c r="EB53" i="1"/>
  <c r="EC53" i="1"/>
  <c r="EE53" i="1"/>
  <c r="EF53" i="1"/>
  <c r="EG53" i="1"/>
  <c r="EH53" i="1"/>
  <c r="EI53" i="1"/>
  <c r="EJ53" i="1"/>
  <c r="EK53" i="1"/>
  <c r="EM53" i="1"/>
  <c r="EN53" i="1"/>
  <c r="EO53" i="1"/>
  <c r="EP53" i="1"/>
  <c r="ER53" i="1"/>
  <c r="ES53" i="1"/>
  <c r="ET53" i="1"/>
  <c r="EV53" i="1"/>
  <c r="EW53" i="1"/>
  <c r="EX53" i="1"/>
  <c r="EZ53" i="1"/>
  <c r="FA53" i="1"/>
  <c r="FB53" i="1"/>
  <c r="FC53" i="1"/>
  <c r="FE53" i="1"/>
  <c r="FF53" i="1"/>
  <c r="FH53" i="1"/>
  <c r="FI53" i="1"/>
  <c r="FJ53" i="1"/>
  <c r="FK53" i="1"/>
  <c r="FL53" i="1"/>
  <c r="FN53" i="1"/>
  <c r="FP53" i="1"/>
  <c r="FQ53" i="1"/>
  <c r="FR53" i="1"/>
  <c r="FS53" i="1"/>
  <c r="FT53" i="1"/>
  <c r="FU53" i="1"/>
  <c r="FX53" i="1"/>
  <c r="FY53" i="1"/>
  <c r="FZ53" i="1"/>
  <c r="GA53" i="1"/>
  <c r="GB53" i="1"/>
  <c r="GC53" i="1"/>
  <c r="GD53" i="1"/>
  <c r="GG53" i="1"/>
  <c r="GH53" i="1"/>
  <c r="GI53" i="1"/>
  <c r="GJ53" i="1"/>
  <c r="GK53" i="1"/>
  <c r="GL53" i="1"/>
  <c r="GT53" i="1"/>
  <c r="GU53" i="1"/>
  <c r="GV53" i="1"/>
  <c r="GW53" i="1"/>
  <c r="GY53" i="1"/>
  <c r="GZ53" i="1"/>
  <c r="HA53" i="1"/>
  <c r="HB53" i="1"/>
  <c r="HE53" i="1"/>
  <c r="HF53" i="1"/>
  <c r="HN53" i="1"/>
  <c r="HQ53" i="1"/>
  <c r="HR53" i="1"/>
  <c r="HS53" i="1"/>
  <c r="HW53" i="1"/>
  <c r="HX53" i="1"/>
  <c r="HY53" i="1"/>
  <c r="HZ53" i="1"/>
  <c r="IA53" i="1"/>
  <c r="IB53" i="1"/>
  <c r="IK53" i="1"/>
  <c r="IM53" i="1"/>
  <c r="IO53" i="1"/>
  <c r="IP53" i="1"/>
  <c r="IW53" i="1"/>
  <c r="IX53" i="1"/>
  <c r="JA53" i="1"/>
  <c r="JD53" i="1"/>
  <c r="JE53" i="1"/>
  <c r="JF53" i="1"/>
  <c r="JH53" i="1"/>
  <c r="JI53" i="1"/>
  <c r="JJ53" i="1"/>
  <c r="JK53" i="1"/>
  <c r="JN53" i="1"/>
  <c r="JO53" i="1"/>
  <c r="JP53" i="1"/>
  <c r="JR53" i="1"/>
  <c r="JT53" i="1"/>
  <c r="JU53" i="1"/>
  <c r="JX53" i="1"/>
  <c r="JY53" i="1"/>
  <c r="JZ53" i="1"/>
  <c r="KA53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U54" i="1"/>
  <c r="BV54" i="1"/>
  <c r="BW54" i="1"/>
  <c r="BX54" i="1"/>
  <c r="BY54" i="1"/>
  <c r="BZ54" i="1"/>
  <c r="CA54" i="1"/>
  <c r="CC54" i="1"/>
  <c r="CE54" i="1"/>
  <c r="CF54" i="1"/>
  <c r="CG54" i="1"/>
  <c r="CH54" i="1"/>
  <c r="CI54" i="1"/>
  <c r="CJ54" i="1"/>
  <c r="CK54" i="1"/>
  <c r="CL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R54" i="1"/>
  <c r="ES54" i="1"/>
  <c r="ET54" i="1"/>
  <c r="EU54" i="1"/>
  <c r="EV54" i="1"/>
  <c r="EW54" i="1"/>
  <c r="EX54" i="1"/>
  <c r="EZ54" i="1"/>
  <c r="FA54" i="1"/>
  <c r="FB54" i="1"/>
  <c r="FC54" i="1"/>
  <c r="FD54" i="1"/>
  <c r="FE54" i="1"/>
  <c r="FF54" i="1"/>
  <c r="FH54" i="1"/>
  <c r="FI54" i="1"/>
  <c r="FJ54" i="1"/>
  <c r="FK54" i="1"/>
  <c r="FL54" i="1"/>
  <c r="FM54" i="1"/>
  <c r="FN54" i="1"/>
  <c r="FP54" i="1"/>
  <c r="FQ54" i="1"/>
  <c r="FR54" i="1"/>
  <c r="FS54" i="1"/>
  <c r="FT54" i="1"/>
  <c r="FU54" i="1"/>
  <c r="FV54" i="1"/>
  <c r="FX54" i="1"/>
  <c r="FY54" i="1"/>
  <c r="FZ54" i="1"/>
  <c r="GA54" i="1"/>
  <c r="GB54" i="1"/>
  <c r="GC54" i="1"/>
  <c r="GD54" i="1"/>
  <c r="GF54" i="1"/>
  <c r="GG54" i="1"/>
  <c r="GH54" i="1"/>
  <c r="GI54" i="1"/>
  <c r="GJ54" i="1"/>
  <c r="GK54" i="1"/>
  <c r="GL54" i="1"/>
  <c r="GT54" i="1"/>
  <c r="GU54" i="1"/>
  <c r="GV54" i="1"/>
  <c r="GW54" i="1"/>
  <c r="GY54" i="1"/>
  <c r="GZ54" i="1"/>
  <c r="HA54" i="1"/>
  <c r="HB54" i="1"/>
  <c r="HD54" i="1"/>
  <c r="HE54" i="1"/>
  <c r="HF54" i="1"/>
  <c r="HN54" i="1"/>
  <c r="HQ54" i="1"/>
  <c r="HR54" i="1"/>
  <c r="HS54" i="1"/>
  <c r="HU54" i="1"/>
  <c r="HW54" i="1"/>
  <c r="HX54" i="1"/>
  <c r="HY54" i="1"/>
  <c r="HZ54" i="1"/>
  <c r="IA54" i="1"/>
  <c r="IB54" i="1"/>
  <c r="IK54" i="1"/>
  <c r="IL54" i="1"/>
  <c r="IM54" i="1"/>
  <c r="IO54" i="1"/>
  <c r="IP54" i="1"/>
  <c r="IW54" i="1"/>
  <c r="IX54" i="1"/>
  <c r="JA54" i="1"/>
  <c r="JB54" i="1"/>
  <c r="JD54" i="1"/>
  <c r="JE54" i="1"/>
  <c r="JF54" i="1"/>
  <c r="JH54" i="1"/>
  <c r="JI54" i="1"/>
  <c r="JJ54" i="1"/>
  <c r="JK54" i="1"/>
  <c r="JM54" i="1"/>
  <c r="JN54" i="1"/>
  <c r="JO54" i="1"/>
  <c r="JP54" i="1"/>
  <c r="JR54" i="1"/>
  <c r="JT54" i="1"/>
  <c r="JU54" i="1"/>
  <c r="JX54" i="1"/>
  <c r="JY54" i="1"/>
  <c r="JZ54" i="1"/>
  <c r="KA54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U55" i="1"/>
  <c r="BV55" i="1"/>
  <c r="BW55" i="1"/>
  <c r="BX55" i="1"/>
  <c r="BY55" i="1"/>
  <c r="BZ55" i="1"/>
  <c r="CA55" i="1"/>
  <c r="CC55" i="1"/>
  <c r="CE55" i="1"/>
  <c r="CF55" i="1"/>
  <c r="CG55" i="1"/>
  <c r="CH55" i="1"/>
  <c r="CI55" i="1"/>
  <c r="CJ55" i="1"/>
  <c r="CK55" i="1"/>
  <c r="CL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R55" i="1"/>
  <c r="ES55" i="1"/>
  <c r="ET55" i="1"/>
  <c r="EU55" i="1"/>
  <c r="EV55" i="1"/>
  <c r="EW55" i="1"/>
  <c r="EX55" i="1"/>
  <c r="EZ55" i="1"/>
  <c r="FA55" i="1"/>
  <c r="FB55" i="1"/>
  <c r="FC55" i="1"/>
  <c r="FD55" i="1"/>
  <c r="FE55" i="1"/>
  <c r="FF55" i="1"/>
  <c r="FH55" i="1"/>
  <c r="FI55" i="1"/>
  <c r="FJ55" i="1"/>
  <c r="FK55" i="1"/>
  <c r="FL55" i="1"/>
  <c r="FM55" i="1"/>
  <c r="FN55" i="1"/>
  <c r="FP55" i="1"/>
  <c r="FQ55" i="1"/>
  <c r="FR55" i="1"/>
  <c r="FS55" i="1"/>
  <c r="FT55" i="1"/>
  <c r="FU55" i="1"/>
  <c r="FV55" i="1"/>
  <c r="FX55" i="1"/>
  <c r="FY55" i="1"/>
  <c r="FZ55" i="1"/>
  <c r="GA55" i="1"/>
  <c r="GB55" i="1"/>
  <c r="GC55" i="1"/>
  <c r="GD55" i="1"/>
  <c r="GF55" i="1"/>
  <c r="GG55" i="1"/>
  <c r="GH55" i="1"/>
  <c r="GI55" i="1"/>
  <c r="GJ55" i="1"/>
  <c r="GK55" i="1"/>
  <c r="GL55" i="1"/>
  <c r="GT55" i="1"/>
  <c r="GU55" i="1"/>
  <c r="GV55" i="1"/>
  <c r="GW55" i="1"/>
  <c r="GY55" i="1"/>
  <c r="GZ55" i="1"/>
  <c r="HA55" i="1"/>
  <c r="HB55" i="1"/>
  <c r="HD55" i="1"/>
  <c r="HE55" i="1"/>
  <c r="HF55" i="1"/>
  <c r="HN55" i="1"/>
  <c r="HQ55" i="1"/>
  <c r="HR55" i="1"/>
  <c r="HS55" i="1"/>
  <c r="HU55" i="1"/>
  <c r="HW55" i="1"/>
  <c r="HX55" i="1"/>
  <c r="HY55" i="1"/>
  <c r="HZ55" i="1"/>
  <c r="IA55" i="1"/>
  <c r="IB55" i="1"/>
  <c r="IK55" i="1"/>
  <c r="IL55" i="1"/>
  <c r="IM55" i="1"/>
  <c r="IO55" i="1"/>
  <c r="IP55" i="1"/>
  <c r="IW55" i="1"/>
  <c r="IX55" i="1"/>
  <c r="JA55" i="1"/>
  <c r="JB55" i="1"/>
  <c r="JD55" i="1"/>
  <c r="JE55" i="1"/>
  <c r="JF55" i="1"/>
  <c r="JH55" i="1"/>
  <c r="JI55" i="1"/>
  <c r="JJ55" i="1"/>
  <c r="JK55" i="1"/>
  <c r="JM55" i="1"/>
  <c r="JN55" i="1"/>
  <c r="JO55" i="1"/>
  <c r="JP55" i="1"/>
  <c r="JR55" i="1"/>
  <c r="JT55" i="1"/>
  <c r="JU55" i="1"/>
  <c r="JX55" i="1"/>
  <c r="JY55" i="1"/>
  <c r="JZ55" i="1"/>
  <c r="KA55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U56" i="1"/>
  <c r="BV56" i="1"/>
  <c r="BW56" i="1"/>
  <c r="BX56" i="1"/>
  <c r="BY56" i="1"/>
  <c r="BZ56" i="1"/>
  <c r="CA56" i="1"/>
  <c r="CC56" i="1"/>
  <c r="CE56" i="1"/>
  <c r="CF56" i="1"/>
  <c r="CG56" i="1"/>
  <c r="CH56" i="1"/>
  <c r="CI56" i="1"/>
  <c r="CJ56" i="1"/>
  <c r="CK56" i="1"/>
  <c r="CL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R56" i="1"/>
  <c r="ES56" i="1"/>
  <c r="ET56" i="1"/>
  <c r="EU56" i="1"/>
  <c r="EV56" i="1"/>
  <c r="EW56" i="1"/>
  <c r="EX56" i="1"/>
  <c r="EZ56" i="1"/>
  <c r="FA56" i="1"/>
  <c r="FB56" i="1"/>
  <c r="FC56" i="1"/>
  <c r="FD56" i="1"/>
  <c r="FE56" i="1"/>
  <c r="FF56" i="1"/>
  <c r="FH56" i="1"/>
  <c r="FI56" i="1"/>
  <c r="FJ56" i="1"/>
  <c r="FK56" i="1"/>
  <c r="FL56" i="1"/>
  <c r="FM56" i="1"/>
  <c r="FN56" i="1"/>
  <c r="FP56" i="1"/>
  <c r="FQ56" i="1"/>
  <c r="FR56" i="1"/>
  <c r="FS56" i="1"/>
  <c r="FT56" i="1"/>
  <c r="FU56" i="1"/>
  <c r="FV56" i="1"/>
  <c r="FX56" i="1"/>
  <c r="FY56" i="1"/>
  <c r="FZ56" i="1"/>
  <c r="GA56" i="1"/>
  <c r="GB56" i="1"/>
  <c r="GC56" i="1"/>
  <c r="GD56" i="1"/>
  <c r="GF56" i="1"/>
  <c r="GG56" i="1"/>
  <c r="GH56" i="1"/>
  <c r="GI56" i="1"/>
  <c r="GJ56" i="1"/>
  <c r="GK56" i="1"/>
  <c r="GL56" i="1"/>
  <c r="GT56" i="1"/>
  <c r="GU56" i="1"/>
  <c r="GV56" i="1"/>
  <c r="GW56" i="1"/>
  <c r="GY56" i="1"/>
  <c r="GZ56" i="1"/>
  <c r="HA56" i="1"/>
  <c r="HB56" i="1"/>
  <c r="HD56" i="1"/>
  <c r="HE56" i="1"/>
  <c r="HF56" i="1"/>
  <c r="HN56" i="1"/>
  <c r="HQ56" i="1"/>
  <c r="HR56" i="1"/>
  <c r="HS56" i="1"/>
  <c r="HU56" i="1"/>
  <c r="HW56" i="1"/>
  <c r="HX56" i="1"/>
  <c r="HY56" i="1"/>
  <c r="HZ56" i="1"/>
  <c r="IA56" i="1"/>
  <c r="IB56" i="1"/>
  <c r="IK56" i="1"/>
  <c r="IL56" i="1"/>
  <c r="IM56" i="1"/>
  <c r="IO56" i="1"/>
  <c r="IP56" i="1"/>
  <c r="IW56" i="1"/>
  <c r="IX56" i="1"/>
  <c r="JA56" i="1"/>
  <c r="JB56" i="1"/>
  <c r="JD56" i="1"/>
  <c r="JE56" i="1"/>
  <c r="JF56" i="1"/>
  <c r="JH56" i="1"/>
  <c r="JI56" i="1"/>
  <c r="JJ56" i="1"/>
  <c r="JK56" i="1"/>
  <c r="JM56" i="1"/>
  <c r="JN56" i="1"/>
  <c r="JO56" i="1"/>
  <c r="JP56" i="1"/>
  <c r="JR56" i="1"/>
  <c r="JT56" i="1"/>
  <c r="JU56" i="1"/>
  <c r="JX56" i="1"/>
  <c r="JY56" i="1"/>
  <c r="JZ56" i="1"/>
  <c r="KA56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U57" i="1"/>
  <c r="BV57" i="1"/>
  <c r="BW57" i="1"/>
  <c r="BX57" i="1"/>
  <c r="BY57" i="1"/>
  <c r="BZ57" i="1"/>
  <c r="CA57" i="1"/>
  <c r="CC57" i="1"/>
  <c r="CE57" i="1"/>
  <c r="CF57" i="1"/>
  <c r="CG57" i="1"/>
  <c r="CH57" i="1"/>
  <c r="CI57" i="1"/>
  <c r="CJ57" i="1"/>
  <c r="CK57" i="1"/>
  <c r="CL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R57" i="1"/>
  <c r="ES57" i="1"/>
  <c r="ET57" i="1"/>
  <c r="EU57" i="1"/>
  <c r="EV57" i="1"/>
  <c r="EW57" i="1"/>
  <c r="EX57" i="1"/>
  <c r="EZ57" i="1"/>
  <c r="FA57" i="1"/>
  <c r="FB57" i="1"/>
  <c r="FC57" i="1"/>
  <c r="FD57" i="1"/>
  <c r="FE57" i="1"/>
  <c r="FF57" i="1"/>
  <c r="FH57" i="1"/>
  <c r="FI57" i="1"/>
  <c r="FJ57" i="1"/>
  <c r="FK57" i="1"/>
  <c r="FL57" i="1"/>
  <c r="FM57" i="1"/>
  <c r="FN57" i="1"/>
  <c r="FP57" i="1"/>
  <c r="FQ57" i="1"/>
  <c r="FR57" i="1"/>
  <c r="FS57" i="1"/>
  <c r="FT57" i="1"/>
  <c r="FU57" i="1"/>
  <c r="FV57" i="1"/>
  <c r="FX57" i="1"/>
  <c r="FY57" i="1"/>
  <c r="FZ57" i="1"/>
  <c r="GA57" i="1"/>
  <c r="GB57" i="1"/>
  <c r="GC57" i="1"/>
  <c r="GD57" i="1"/>
  <c r="GF57" i="1"/>
  <c r="GG57" i="1"/>
  <c r="GH57" i="1"/>
  <c r="GI57" i="1"/>
  <c r="GJ57" i="1"/>
  <c r="GK57" i="1"/>
  <c r="GL57" i="1"/>
  <c r="GT57" i="1"/>
  <c r="GU57" i="1"/>
  <c r="GV57" i="1"/>
  <c r="GW57" i="1"/>
  <c r="GY57" i="1"/>
  <c r="GZ57" i="1"/>
  <c r="HA57" i="1"/>
  <c r="HB57" i="1"/>
  <c r="HD57" i="1"/>
  <c r="HE57" i="1"/>
  <c r="HF57" i="1"/>
  <c r="HN57" i="1"/>
  <c r="HQ57" i="1"/>
  <c r="HR57" i="1"/>
  <c r="HS57" i="1"/>
  <c r="HU57" i="1"/>
  <c r="HW57" i="1"/>
  <c r="HX57" i="1"/>
  <c r="HY57" i="1"/>
  <c r="HZ57" i="1"/>
  <c r="IA57" i="1"/>
  <c r="IB57" i="1"/>
  <c r="IK57" i="1"/>
  <c r="IL57" i="1"/>
  <c r="IM57" i="1"/>
  <c r="IO57" i="1"/>
  <c r="IP57" i="1"/>
  <c r="IW57" i="1"/>
  <c r="IX57" i="1"/>
  <c r="JA57" i="1"/>
  <c r="JB57" i="1"/>
  <c r="JD57" i="1"/>
  <c r="JE57" i="1"/>
  <c r="JF57" i="1"/>
  <c r="JH57" i="1"/>
  <c r="JI57" i="1"/>
  <c r="JJ57" i="1"/>
  <c r="JK57" i="1"/>
  <c r="JM57" i="1"/>
  <c r="JN57" i="1"/>
  <c r="JO57" i="1"/>
  <c r="JP57" i="1"/>
  <c r="JR57" i="1"/>
  <c r="JT57" i="1"/>
  <c r="JU57" i="1"/>
  <c r="JX57" i="1"/>
  <c r="JY57" i="1"/>
  <c r="JZ57" i="1"/>
  <c r="KA57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U58" i="1"/>
  <c r="BV58" i="1"/>
  <c r="BW58" i="1"/>
  <c r="BX58" i="1"/>
  <c r="BY58" i="1"/>
  <c r="BZ58" i="1"/>
  <c r="CA58" i="1"/>
  <c r="CC58" i="1"/>
  <c r="CE58" i="1"/>
  <c r="CF58" i="1"/>
  <c r="CG58" i="1"/>
  <c r="CH58" i="1"/>
  <c r="CI58" i="1"/>
  <c r="CJ58" i="1"/>
  <c r="CK58" i="1"/>
  <c r="CL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R58" i="1"/>
  <c r="ES58" i="1"/>
  <c r="ET58" i="1"/>
  <c r="EU58" i="1"/>
  <c r="EV58" i="1"/>
  <c r="EW58" i="1"/>
  <c r="EX58" i="1"/>
  <c r="EZ58" i="1"/>
  <c r="FA58" i="1"/>
  <c r="FB58" i="1"/>
  <c r="FC58" i="1"/>
  <c r="FD58" i="1"/>
  <c r="FE58" i="1"/>
  <c r="FF58" i="1"/>
  <c r="FH58" i="1"/>
  <c r="FI58" i="1"/>
  <c r="FJ58" i="1"/>
  <c r="FK58" i="1"/>
  <c r="FL58" i="1"/>
  <c r="FM58" i="1"/>
  <c r="FN58" i="1"/>
  <c r="FP58" i="1"/>
  <c r="FQ58" i="1"/>
  <c r="FR58" i="1"/>
  <c r="FS58" i="1"/>
  <c r="FT58" i="1"/>
  <c r="FU58" i="1"/>
  <c r="FV58" i="1"/>
  <c r="FX58" i="1"/>
  <c r="FY58" i="1"/>
  <c r="FZ58" i="1"/>
  <c r="GA58" i="1"/>
  <c r="GB58" i="1"/>
  <c r="GC58" i="1"/>
  <c r="GD58" i="1"/>
  <c r="GF58" i="1"/>
  <c r="GG58" i="1"/>
  <c r="GH58" i="1"/>
  <c r="GI58" i="1"/>
  <c r="GJ58" i="1"/>
  <c r="GK58" i="1"/>
  <c r="GL58" i="1"/>
  <c r="GT58" i="1"/>
  <c r="GU58" i="1"/>
  <c r="GV58" i="1"/>
  <c r="GW58" i="1"/>
  <c r="GY58" i="1"/>
  <c r="GZ58" i="1"/>
  <c r="HA58" i="1"/>
  <c r="HB58" i="1"/>
  <c r="HD58" i="1"/>
  <c r="HE58" i="1"/>
  <c r="HF58" i="1"/>
  <c r="HN58" i="1"/>
  <c r="HQ58" i="1"/>
  <c r="HR58" i="1"/>
  <c r="HS58" i="1"/>
  <c r="HU58" i="1"/>
  <c r="HW58" i="1"/>
  <c r="HX58" i="1"/>
  <c r="HY58" i="1"/>
  <c r="HZ58" i="1"/>
  <c r="IA58" i="1"/>
  <c r="IB58" i="1"/>
  <c r="IK58" i="1"/>
  <c r="IL58" i="1"/>
  <c r="IM58" i="1"/>
  <c r="IO58" i="1"/>
  <c r="IP58" i="1"/>
  <c r="IW58" i="1"/>
  <c r="IX58" i="1"/>
  <c r="JA58" i="1"/>
  <c r="JB58" i="1"/>
  <c r="JD58" i="1"/>
  <c r="JE58" i="1"/>
  <c r="JF58" i="1"/>
  <c r="JH58" i="1"/>
  <c r="JI58" i="1"/>
  <c r="JJ58" i="1"/>
  <c r="JK58" i="1"/>
  <c r="JM58" i="1"/>
  <c r="JN58" i="1"/>
  <c r="JO58" i="1"/>
  <c r="JP58" i="1"/>
  <c r="JR58" i="1"/>
  <c r="JT58" i="1"/>
  <c r="JU58" i="1"/>
  <c r="JX58" i="1"/>
  <c r="JY58" i="1"/>
  <c r="JZ58" i="1"/>
  <c r="KA58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U59" i="1"/>
  <c r="BV59" i="1"/>
  <c r="BW59" i="1"/>
  <c r="BX59" i="1"/>
  <c r="BY59" i="1"/>
  <c r="BZ59" i="1"/>
  <c r="CA59" i="1"/>
  <c r="CC59" i="1"/>
  <c r="CE59" i="1"/>
  <c r="CF59" i="1"/>
  <c r="CG59" i="1"/>
  <c r="CH59" i="1"/>
  <c r="CI59" i="1"/>
  <c r="CJ59" i="1"/>
  <c r="CK59" i="1"/>
  <c r="CL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R59" i="1"/>
  <c r="ES59" i="1"/>
  <c r="ET59" i="1"/>
  <c r="EU59" i="1"/>
  <c r="EV59" i="1"/>
  <c r="EW59" i="1"/>
  <c r="EX59" i="1"/>
  <c r="EZ59" i="1"/>
  <c r="FA59" i="1"/>
  <c r="FB59" i="1"/>
  <c r="FC59" i="1"/>
  <c r="FD59" i="1"/>
  <c r="FE59" i="1"/>
  <c r="FF59" i="1"/>
  <c r="FH59" i="1"/>
  <c r="FI59" i="1"/>
  <c r="FJ59" i="1"/>
  <c r="FK59" i="1"/>
  <c r="FL59" i="1"/>
  <c r="FM59" i="1"/>
  <c r="FN59" i="1"/>
  <c r="FP59" i="1"/>
  <c r="FQ59" i="1"/>
  <c r="FR59" i="1"/>
  <c r="FS59" i="1"/>
  <c r="FT59" i="1"/>
  <c r="FU59" i="1"/>
  <c r="FV59" i="1"/>
  <c r="FX59" i="1"/>
  <c r="FY59" i="1"/>
  <c r="FZ59" i="1"/>
  <c r="GA59" i="1"/>
  <c r="GB59" i="1"/>
  <c r="GC59" i="1"/>
  <c r="GD59" i="1"/>
  <c r="GF59" i="1"/>
  <c r="GG59" i="1"/>
  <c r="GH59" i="1"/>
  <c r="GI59" i="1"/>
  <c r="GJ59" i="1"/>
  <c r="GK59" i="1"/>
  <c r="GL59" i="1"/>
  <c r="GT59" i="1"/>
  <c r="GU59" i="1"/>
  <c r="GV59" i="1"/>
  <c r="GW59" i="1"/>
  <c r="GY59" i="1"/>
  <c r="GZ59" i="1"/>
  <c r="HA59" i="1"/>
  <c r="HB59" i="1"/>
  <c r="HD59" i="1"/>
  <c r="HE59" i="1"/>
  <c r="HF59" i="1"/>
  <c r="HN59" i="1"/>
  <c r="HQ59" i="1"/>
  <c r="HR59" i="1"/>
  <c r="HS59" i="1"/>
  <c r="HU59" i="1"/>
  <c r="HW59" i="1"/>
  <c r="HX59" i="1"/>
  <c r="HY59" i="1"/>
  <c r="HZ59" i="1"/>
  <c r="IA59" i="1"/>
  <c r="IB59" i="1"/>
  <c r="IK59" i="1"/>
  <c r="IL59" i="1"/>
  <c r="IM59" i="1"/>
  <c r="IO59" i="1"/>
  <c r="IP59" i="1"/>
  <c r="IW59" i="1"/>
  <c r="IX59" i="1"/>
  <c r="JA59" i="1"/>
  <c r="JB59" i="1"/>
  <c r="JD59" i="1"/>
  <c r="JE59" i="1"/>
  <c r="JF59" i="1"/>
  <c r="JH59" i="1"/>
  <c r="JI59" i="1"/>
  <c r="JJ59" i="1"/>
  <c r="JK59" i="1"/>
  <c r="JM59" i="1"/>
  <c r="JN59" i="1"/>
  <c r="JO59" i="1"/>
  <c r="JP59" i="1"/>
  <c r="JR59" i="1"/>
  <c r="JT59" i="1"/>
  <c r="JU59" i="1"/>
  <c r="JX59" i="1"/>
  <c r="JY59" i="1"/>
  <c r="JZ59" i="1"/>
  <c r="KA59" i="1"/>
  <c r="BI60" i="1"/>
  <c r="BJ60" i="1"/>
  <c r="BK60" i="1"/>
  <c r="BL60" i="1"/>
  <c r="BM60" i="1"/>
  <c r="BN60" i="1"/>
  <c r="BO60" i="1"/>
  <c r="BP60" i="1"/>
  <c r="BQ60" i="1"/>
  <c r="BR60" i="1"/>
  <c r="BS60" i="1"/>
  <c r="BU60" i="1"/>
  <c r="BV60" i="1"/>
  <c r="BW60" i="1"/>
  <c r="BX60" i="1"/>
  <c r="BY60" i="1"/>
  <c r="BZ60" i="1"/>
  <c r="CA60" i="1"/>
  <c r="CC60" i="1"/>
  <c r="CE60" i="1"/>
  <c r="CF60" i="1"/>
  <c r="CG60" i="1"/>
  <c r="CH60" i="1"/>
  <c r="CI60" i="1"/>
  <c r="CJ60" i="1"/>
  <c r="CK60" i="1"/>
  <c r="CL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R60" i="1"/>
  <c r="ES60" i="1"/>
  <c r="ET60" i="1"/>
  <c r="EU60" i="1"/>
  <c r="EV60" i="1"/>
  <c r="EW60" i="1"/>
  <c r="EX60" i="1"/>
  <c r="EZ60" i="1"/>
  <c r="FA60" i="1"/>
  <c r="FB60" i="1"/>
  <c r="FC60" i="1"/>
  <c r="FD60" i="1"/>
  <c r="FE60" i="1"/>
  <c r="FF60" i="1"/>
  <c r="FH60" i="1"/>
  <c r="FI60" i="1"/>
  <c r="FJ60" i="1"/>
  <c r="FK60" i="1"/>
  <c r="FL60" i="1"/>
  <c r="FM60" i="1"/>
  <c r="FN60" i="1"/>
  <c r="FP60" i="1"/>
  <c r="FQ60" i="1"/>
  <c r="FR60" i="1"/>
  <c r="FS60" i="1"/>
  <c r="FT60" i="1"/>
  <c r="FU60" i="1"/>
  <c r="FV60" i="1"/>
  <c r="FX60" i="1"/>
  <c r="FY60" i="1"/>
  <c r="FZ60" i="1"/>
  <c r="GA60" i="1"/>
  <c r="GB60" i="1"/>
  <c r="GC60" i="1"/>
  <c r="GD60" i="1"/>
  <c r="GF60" i="1"/>
  <c r="GG60" i="1"/>
  <c r="GH60" i="1"/>
  <c r="GI60" i="1"/>
  <c r="GJ60" i="1"/>
  <c r="GK60" i="1"/>
  <c r="GL60" i="1"/>
  <c r="GT60" i="1"/>
  <c r="GU60" i="1"/>
  <c r="GV60" i="1"/>
  <c r="GW60" i="1"/>
  <c r="GY60" i="1"/>
  <c r="GZ60" i="1"/>
  <c r="HA60" i="1"/>
  <c r="HB60" i="1"/>
  <c r="HD60" i="1"/>
  <c r="HE60" i="1"/>
  <c r="HF60" i="1"/>
  <c r="HN60" i="1"/>
  <c r="HQ60" i="1"/>
  <c r="HR60" i="1"/>
  <c r="HS60" i="1"/>
  <c r="HU60" i="1"/>
  <c r="HW60" i="1"/>
  <c r="HX60" i="1"/>
  <c r="HY60" i="1"/>
  <c r="HZ60" i="1"/>
  <c r="IA60" i="1"/>
  <c r="IB60" i="1"/>
  <c r="IK60" i="1"/>
  <c r="IL60" i="1"/>
  <c r="IM60" i="1"/>
  <c r="IO60" i="1"/>
  <c r="IP60" i="1"/>
  <c r="IW60" i="1"/>
  <c r="IX60" i="1"/>
  <c r="JA60" i="1"/>
  <c r="JB60" i="1"/>
  <c r="JD60" i="1"/>
  <c r="JE60" i="1"/>
  <c r="JF60" i="1"/>
  <c r="JH60" i="1"/>
  <c r="JI60" i="1"/>
  <c r="JJ60" i="1"/>
  <c r="JK60" i="1"/>
  <c r="JM60" i="1"/>
  <c r="JN60" i="1"/>
  <c r="JO60" i="1"/>
  <c r="JP60" i="1"/>
  <c r="JR60" i="1"/>
  <c r="JT60" i="1"/>
  <c r="JU60" i="1"/>
  <c r="JX60" i="1"/>
  <c r="JY60" i="1"/>
  <c r="JZ60" i="1"/>
  <c r="KA60" i="1"/>
  <c r="BJ61" i="1"/>
  <c r="BK61" i="1"/>
  <c r="BL61" i="1"/>
  <c r="BM61" i="1"/>
  <c r="BN61" i="1"/>
  <c r="BO61" i="1"/>
  <c r="BP61" i="1"/>
  <c r="BQ61" i="1"/>
  <c r="BR61" i="1"/>
  <c r="BS61" i="1"/>
  <c r="BU61" i="1"/>
  <c r="BV61" i="1"/>
  <c r="BW61" i="1"/>
  <c r="BX61" i="1"/>
  <c r="BY61" i="1"/>
  <c r="BZ61" i="1"/>
  <c r="CA61" i="1"/>
  <c r="CC61" i="1"/>
  <c r="CE61" i="1"/>
  <c r="CF61" i="1"/>
  <c r="CG61" i="1"/>
  <c r="CH61" i="1"/>
  <c r="CI61" i="1"/>
  <c r="CJ61" i="1"/>
  <c r="CK61" i="1"/>
  <c r="CL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R61" i="1"/>
  <c r="ES61" i="1"/>
  <c r="ET61" i="1"/>
  <c r="EU61" i="1"/>
  <c r="EV61" i="1"/>
  <c r="EW61" i="1"/>
  <c r="EX61" i="1"/>
  <c r="EZ61" i="1"/>
  <c r="FA61" i="1"/>
  <c r="FB61" i="1"/>
  <c r="FC61" i="1"/>
  <c r="FD61" i="1"/>
  <c r="FE61" i="1"/>
  <c r="FF61" i="1"/>
  <c r="FH61" i="1"/>
  <c r="FI61" i="1"/>
  <c r="FJ61" i="1"/>
  <c r="FK61" i="1"/>
  <c r="FL61" i="1"/>
  <c r="FM61" i="1"/>
  <c r="FN61" i="1"/>
  <c r="FP61" i="1"/>
  <c r="FQ61" i="1"/>
  <c r="FR61" i="1"/>
  <c r="FS61" i="1"/>
  <c r="FT61" i="1"/>
  <c r="FU61" i="1"/>
  <c r="FV61" i="1"/>
  <c r="FX61" i="1"/>
  <c r="FY61" i="1"/>
  <c r="FZ61" i="1"/>
  <c r="GA61" i="1"/>
  <c r="GB61" i="1"/>
  <c r="GC61" i="1"/>
  <c r="GD61" i="1"/>
  <c r="GF61" i="1"/>
  <c r="GG61" i="1"/>
  <c r="GH61" i="1"/>
  <c r="GI61" i="1"/>
  <c r="GJ61" i="1"/>
  <c r="GK61" i="1"/>
  <c r="GL61" i="1"/>
  <c r="GT61" i="1"/>
  <c r="GU61" i="1"/>
  <c r="GV61" i="1"/>
  <c r="GW61" i="1"/>
  <c r="GY61" i="1"/>
  <c r="GZ61" i="1"/>
  <c r="HA61" i="1"/>
  <c r="HB61" i="1"/>
  <c r="HD61" i="1"/>
  <c r="HE61" i="1"/>
  <c r="HF61" i="1"/>
  <c r="HN61" i="1"/>
  <c r="HQ61" i="1"/>
  <c r="HR61" i="1"/>
  <c r="HS61" i="1"/>
  <c r="HU61" i="1"/>
  <c r="HW61" i="1"/>
  <c r="HX61" i="1"/>
  <c r="HY61" i="1"/>
  <c r="HZ61" i="1"/>
  <c r="IA61" i="1"/>
  <c r="IB61" i="1"/>
  <c r="IK61" i="1"/>
  <c r="IL61" i="1"/>
  <c r="IM61" i="1"/>
  <c r="IO61" i="1"/>
  <c r="IP61" i="1"/>
  <c r="IW61" i="1"/>
  <c r="IX61" i="1"/>
  <c r="JA61" i="1"/>
  <c r="JB61" i="1"/>
  <c r="JD61" i="1"/>
  <c r="JE61" i="1"/>
  <c r="JF61" i="1"/>
  <c r="JH61" i="1"/>
  <c r="JI61" i="1"/>
  <c r="JJ61" i="1"/>
  <c r="JK61" i="1"/>
  <c r="JM61" i="1"/>
  <c r="JN61" i="1"/>
  <c r="JO61" i="1"/>
  <c r="JP61" i="1"/>
  <c r="JR61" i="1"/>
  <c r="JT61" i="1"/>
  <c r="JU61" i="1"/>
  <c r="JX61" i="1"/>
  <c r="JY61" i="1"/>
  <c r="JZ61" i="1"/>
  <c r="KA61" i="1"/>
  <c r="BK62" i="1"/>
  <c r="BL62" i="1"/>
  <c r="BM62" i="1"/>
  <c r="BN62" i="1"/>
  <c r="BO62" i="1"/>
  <c r="BP62" i="1"/>
  <c r="BQ62" i="1"/>
  <c r="BR62" i="1"/>
  <c r="BS62" i="1"/>
  <c r="BU62" i="1"/>
  <c r="BV62" i="1"/>
  <c r="BW62" i="1"/>
  <c r="BX62" i="1"/>
  <c r="BY62" i="1"/>
  <c r="BZ62" i="1"/>
  <c r="CA62" i="1"/>
  <c r="CC62" i="1"/>
  <c r="CE62" i="1"/>
  <c r="CF62" i="1"/>
  <c r="CG62" i="1"/>
  <c r="CH62" i="1"/>
  <c r="CI62" i="1"/>
  <c r="CJ62" i="1"/>
  <c r="CK62" i="1"/>
  <c r="CL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R62" i="1"/>
  <c r="ES62" i="1"/>
  <c r="ET62" i="1"/>
  <c r="EU62" i="1"/>
  <c r="EV62" i="1"/>
  <c r="EW62" i="1"/>
  <c r="EX62" i="1"/>
  <c r="EZ62" i="1"/>
  <c r="FA62" i="1"/>
  <c r="FB62" i="1"/>
  <c r="FC62" i="1"/>
  <c r="FD62" i="1"/>
  <c r="FE62" i="1"/>
  <c r="FF62" i="1"/>
  <c r="FH62" i="1"/>
  <c r="FI62" i="1"/>
  <c r="FJ62" i="1"/>
  <c r="FK62" i="1"/>
  <c r="FL62" i="1"/>
  <c r="FM62" i="1"/>
  <c r="FN62" i="1"/>
  <c r="FP62" i="1"/>
  <c r="FQ62" i="1"/>
  <c r="FR62" i="1"/>
  <c r="FS62" i="1"/>
  <c r="FT62" i="1"/>
  <c r="FU62" i="1"/>
  <c r="FV62" i="1"/>
  <c r="FX62" i="1"/>
  <c r="FY62" i="1"/>
  <c r="FZ62" i="1"/>
  <c r="GA62" i="1"/>
  <c r="GB62" i="1"/>
  <c r="GC62" i="1"/>
  <c r="GD62" i="1"/>
  <c r="GF62" i="1"/>
  <c r="GG62" i="1"/>
  <c r="GH62" i="1"/>
  <c r="GI62" i="1"/>
  <c r="GJ62" i="1"/>
  <c r="GK62" i="1"/>
  <c r="GL62" i="1"/>
  <c r="GT62" i="1"/>
  <c r="GU62" i="1"/>
  <c r="GV62" i="1"/>
  <c r="GW62" i="1"/>
  <c r="GY62" i="1"/>
  <c r="GZ62" i="1"/>
  <c r="HA62" i="1"/>
  <c r="HB62" i="1"/>
  <c r="HD62" i="1"/>
  <c r="HE62" i="1"/>
  <c r="HF62" i="1"/>
  <c r="HN62" i="1"/>
  <c r="HQ62" i="1"/>
  <c r="HR62" i="1"/>
  <c r="HS62" i="1"/>
  <c r="HU62" i="1"/>
  <c r="HW62" i="1"/>
  <c r="HX62" i="1"/>
  <c r="HY62" i="1"/>
  <c r="HZ62" i="1"/>
  <c r="IA62" i="1"/>
  <c r="IB62" i="1"/>
  <c r="IK62" i="1"/>
  <c r="IL62" i="1"/>
  <c r="IM62" i="1"/>
  <c r="IO62" i="1"/>
  <c r="IP62" i="1"/>
  <c r="IW62" i="1"/>
  <c r="IX62" i="1"/>
  <c r="JA62" i="1"/>
  <c r="JB62" i="1"/>
  <c r="JD62" i="1"/>
  <c r="JE62" i="1"/>
  <c r="JF62" i="1"/>
  <c r="JH62" i="1"/>
  <c r="JI62" i="1"/>
  <c r="JJ62" i="1"/>
  <c r="JK62" i="1"/>
  <c r="JM62" i="1"/>
  <c r="JN62" i="1"/>
  <c r="JO62" i="1"/>
  <c r="JP62" i="1"/>
  <c r="JR62" i="1"/>
  <c r="JT62" i="1"/>
  <c r="JU62" i="1"/>
  <c r="JX62" i="1"/>
  <c r="JY62" i="1"/>
  <c r="JZ62" i="1"/>
  <c r="KA62" i="1"/>
  <c r="BL63" i="1"/>
  <c r="BM63" i="1"/>
  <c r="BN63" i="1"/>
  <c r="BO63" i="1"/>
  <c r="BP63" i="1"/>
  <c r="BQ63" i="1"/>
  <c r="BR63" i="1"/>
  <c r="BS63" i="1"/>
  <c r="BU63" i="1"/>
  <c r="BV63" i="1"/>
  <c r="BW63" i="1"/>
  <c r="BX63" i="1"/>
  <c r="BY63" i="1"/>
  <c r="BZ63" i="1"/>
  <c r="CA63" i="1"/>
  <c r="CC63" i="1"/>
  <c r="CE63" i="1"/>
  <c r="CF63" i="1"/>
  <c r="CG63" i="1"/>
  <c r="CH63" i="1"/>
  <c r="CI63" i="1"/>
  <c r="CJ63" i="1"/>
  <c r="CK63" i="1"/>
  <c r="CL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R63" i="1"/>
  <c r="ES63" i="1"/>
  <c r="ET63" i="1"/>
  <c r="EU63" i="1"/>
  <c r="EV63" i="1"/>
  <c r="EW63" i="1"/>
  <c r="EX63" i="1"/>
  <c r="EZ63" i="1"/>
  <c r="FA63" i="1"/>
  <c r="FB63" i="1"/>
  <c r="FC63" i="1"/>
  <c r="FD63" i="1"/>
  <c r="FE63" i="1"/>
  <c r="FF63" i="1"/>
  <c r="FH63" i="1"/>
  <c r="FI63" i="1"/>
  <c r="FJ63" i="1"/>
  <c r="FK63" i="1"/>
  <c r="FL63" i="1"/>
  <c r="FM63" i="1"/>
  <c r="FN63" i="1"/>
  <c r="FP63" i="1"/>
  <c r="FQ63" i="1"/>
  <c r="FR63" i="1"/>
  <c r="FS63" i="1"/>
  <c r="FT63" i="1"/>
  <c r="FU63" i="1"/>
  <c r="FV63" i="1"/>
  <c r="FX63" i="1"/>
  <c r="FY63" i="1"/>
  <c r="FZ63" i="1"/>
  <c r="GA63" i="1"/>
  <c r="GB63" i="1"/>
  <c r="GC63" i="1"/>
  <c r="GD63" i="1"/>
  <c r="GF63" i="1"/>
  <c r="GG63" i="1"/>
  <c r="GH63" i="1"/>
  <c r="GI63" i="1"/>
  <c r="GJ63" i="1"/>
  <c r="GK63" i="1"/>
  <c r="GL63" i="1"/>
  <c r="GT63" i="1"/>
  <c r="GU63" i="1"/>
  <c r="GV63" i="1"/>
  <c r="GW63" i="1"/>
  <c r="GY63" i="1"/>
  <c r="GZ63" i="1"/>
  <c r="HA63" i="1"/>
  <c r="HB63" i="1"/>
  <c r="HD63" i="1"/>
  <c r="HE63" i="1"/>
  <c r="HF63" i="1"/>
  <c r="HN63" i="1"/>
  <c r="HQ63" i="1"/>
  <c r="HR63" i="1"/>
  <c r="HS63" i="1"/>
  <c r="HU63" i="1"/>
  <c r="HW63" i="1"/>
  <c r="HX63" i="1"/>
  <c r="HY63" i="1"/>
  <c r="HZ63" i="1"/>
  <c r="IA63" i="1"/>
  <c r="IB63" i="1"/>
  <c r="IK63" i="1"/>
  <c r="IL63" i="1"/>
  <c r="IM63" i="1"/>
  <c r="IO63" i="1"/>
  <c r="IP63" i="1"/>
  <c r="IQ63" i="1"/>
  <c r="IW63" i="1"/>
  <c r="IX63" i="1"/>
  <c r="JA63" i="1"/>
  <c r="JB63" i="1"/>
  <c r="JD63" i="1"/>
  <c r="JE63" i="1"/>
  <c r="JF63" i="1"/>
  <c r="JH63" i="1"/>
  <c r="JI63" i="1"/>
  <c r="JJ63" i="1"/>
  <c r="JK63" i="1"/>
  <c r="JM63" i="1"/>
  <c r="JN63" i="1"/>
  <c r="JO63" i="1"/>
  <c r="JP63" i="1"/>
  <c r="JR63" i="1"/>
  <c r="JT63" i="1"/>
  <c r="JU63" i="1"/>
  <c r="JX63" i="1"/>
  <c r="JY63" i="1"/>
  <c r="JZ63" i="1"/>
  <c r="KA63" i="1"/>
  <c r="BM64" i="1"/>
  <c r="BN64" i="1"/>
  <c r="BO64" i="1"/>
  <c r="BP64" i="1"/>
  <c r="BQ64" i="1"/>
  <c r="BR64" i="1"/>
  <c r="BS64" i="1"/>
  <c r="BU64" i="1"/>
  <c r="BV64" i="1"/>
  <c r="BW64" i="1"/>
  <c r="BX64" i="1"/>
  <c r="BY64" i="1"/>
  <c r="BZ64" i="1"/>
  <c r="CA64" i="1"/>
  <c r="CC64" i="1"/>
  <c r="CE64" i="1"/>
  <c r="CF64" i="1"/>
  <c r="CG64" i="1"/>
  <c r="CH64" i="1"/>
  <c r="CI64" i="1"/>
  <c r="CJ64" i="1"/>
  <c r="CK64" i="1"/>
  <c r="CL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R64" i="1"/>
  <c r="ES64" i="1"/>
  <c r="ET64" i="1"/>
  <c r="EU64" i="1"/>
  <c r="EV64" i="1"/>
  <c r="EW64" i="1"/>
  <c r="EX64" i="1"/>
  <c r="EZ64" i="1"/>
  <c r="FA64" i="1"/>
  <c r="FB64" i="1"/>
  <c r="FC64" i="1"/>
  <c r="FD64" i="1"/>
  <c r="FE64" i="1"/>
  <c r="FF64" i="1"/>
  <c r="FH64" i="1"/>
  <c r="FI64" i="1"/>
  <c r="FJ64" i="1"/>
  <c r="FK64" i="1"/>
  <c r="FL64" i="1"/>
  <c r="FM64" i="1"/>
  <c r="FN64" i="1"/>
  <c r="FP64" i="1"/>
  <c r="FQ64" i="1"/>
  <c r="FR64" i="1"/>
  <c r="FS64" i="1"/>
  <c r="FT64" i="1"/>
  <c r="FU64" i="1"/>
  <c r="FV64" i="1"/>
  <c r="FX64" i="1"/>
  <c r="FY64" i="1"/>
  <c r="FZ64" i="1"/>
  <c r="GA64" i="1"/>
  <c r="GB64" i="1"/>
  <c r="GC64" i="1"/>
  <c r="GD64" i="1"/>
  <c r="GF64" i="1"/>
  <c r="GG64" i="1"/>
  <c r="GH64" i="1"/>
  <c r="GI64" i="1"/>
  <c r="GJ64" i="1"/>
  <c r="GK64" i="1"/>
  <c r="GL64" i="1"/>
  <c r="GT64" i="1"/>
  <c r="GU64" i="1"/>
  <c r="GV64" i="1"/>
  <c r="GW64" i="1"/>
  <c r="GY64" i="1"/>
  <c r="GZ64" i="1"/>
  <c r="HA64" i="1"/>
  <c r="HB64" i="1"/>
  <c r="HD64" i="1"/>
  <c r="HE64" i="1"/>
  <c r="HF64" i="1"/>
  <c r="HN64" i="1"/>
  <c r="HQ64" i="1"/>
  <c r="HR64" i="1"/>
  <c r="HS64" i="1"/>
  <c r="HU64" i="1"/>
  <c r="HW64" i="1"/>
  <c r="HX64" i="1"/>
  <c r="HY64" i="1"/>
  <c r="HZ64" i="1"/>
  <c r="IA64" i="1"/>
  <c r="IB64" i="1"/>
  <c r="IK64" i="1"/>
  <c r="IL64" i="1"/>
  <c r="IM64" i="1"/>
  <c r="IO64" i="1"/>
  <c r="IP64" i="1"/>
  <c r="IW64" i="1"/>
  <c r="IX64" i="1"/>
  <c r="JA64" i="1"/>
  <c r="JB64" i="1"/>
  <c r="JD64" i="1"/>
  <c r="JE64" i="1"/>
  <c r="JF64" i="1"/>
  <c r="JH64" i="1"/>
  <c r="JI64" i="1"/>
  <c r="JJ64" i="1"/>
  <c r="JK64" i="1"/>
  <c r="JM64" i="1"/>
  <c r="JN64" i="1"/>
  <c r="JO64" i="1"/>
  <c r="JP64" i="1"/>
  <c r="JR64" i="1"/>
  <c r="JT64" i="1"/>
  <c r="JU64" i="1"/>
  <c r="JX64" i="1"/>
  <c r="JY64" i="1"/>
  <c r="JZ64" i="1"/>
  <c r="KA64" i="1"/>
  <c r="BN65" i="1"/>
  <c r="BO65" i="1"/>
  <c r="BP65" i="1"/>
  <c r="BQ65" i="1"/>
  <c r="BR65" i="1"/>
  <c r="BS65" i="1"/>
  <c r="BU65" i="1"/>
  <c r="BV65" i="1"/>
  <c r="BW65" i="1"/>
  <c r="BX65" i="1"/>
  <c r="BY65" i="1"/>
  <c r="BZ65" i="1"/>
  <c r="CA65" i="1"/>
  <c r="CC65" i="1"/>
  <c r="CE65" i="1"/>
  <c r="CF65" i="1"/>
  <c r="CG65" i="1"/>
  <c r="CH65" i="1"/>
  <c r="CI65" i="1"/>
  <c r="CJ65" i="1"/>
  <c r="CK65" i="1"/>
  <c r="CL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R65" i="1"/>
  <c r="ES65" i="1"/>
  <c r="ET65" i="1"/>
  <c r="EU65" i="1"/>
  <c r="EV65" i="1"/>
  <c r="EW65" i="1"/>
  <c r="EX65" i="1"/>
  <c r="EZ65" i="1"/>
  <c r="FA65" i="1"/>
  <c r="FB65" i="1"/>
  <c r="FC65" i="1"/>
  <c r="FD65" i="1"/>
  <c r="FE65" i="1"/>
  <c r="FF65" i="1"/>
  <c r="FH65" i="1"/>
  <c r="FI65" i="1"/>
  <c r="FJ65" i="1"/>
  <c r="FK65" i="1"/>
  <c r="FL65" i="1"/>
  <c r="FM65" i="1"/>
  <c r="FN65" i="1"/>
  <c r="FP65" i="1"/>
  <c r="FQ65" i="1"/>
  <c r="FR65" i="1"/>
  <c r="FS65" i="1"/>
  <c r="FT65" i="1"/>
  <c r="FU65" i="1"/>
  <c r="FV65" i="1"/>
  <c r="FX65" i="1"/>
  <c r="FY65" i="1"/>
  <c r="FZ65" i="1"/>
  <c r="GA65" i="1"/>
  <c r="GB65" i="1"/>
  <c r="GC65" i="1"/>
  <c r="GD65" i="1"/>
  <c r="GF65" i="1"/>
  <c r="GG65" i="1"/>
  <c r="GH65" i="1"/>
  <c r="GI65" i="1"/>
  <c r="GJ65" i="1"/>
  <c r="GK65" i="1"/>
  <c r="GL65" i="1"/>
  <c r="GT65" i="1"/>
  <c r="GU65" i="1"/>
  <c r="GV65" i="1"/>
  <c r="GW65" i="1"/>
  <c r="GY65" i="1"/>
  <c r="GZ65" i="1"/>
  <c r="HA65" i="1"/>
  <c r="HB65" i="1"/>
  <c r="HD65" i="1"/>
  <c r="HE65" i="1"/>
  <c r="HF65" i="1"/>
  <c r="HN65" i="1"/>
  <c r="HQ65" i="1"/>
  <c r="HR65" i="1"/>
  <c r="HS65" i="1"/>
  <c r="HU65" i="1"/>
  <c r="HW65" i="1"/>
  <c r="HX65" i="1"/>
  <c r="HY65" i="1"/>
  <c r="HZ65" i="1"/>
  <c r="IA65" i="1"/>
  <c r="IB65" i="1"/>
  <c r="IK65" i="1"/>
  <c r="IL65" i="1"/>
  <c r="IM65" i="1"/>
  <c r="IO65" i="1"/>
  <c r="IP65" i="1"/>
  <c r="IW65" i="1"/>
  <c r="IX65" i="1"/>
  <c r="JA65" i="1"/>
  <c r="JB65" i="1"/>
  <c r="JD65" i="1"/>
  <c r="JE65" i="1"/>
  <c r="JF65" i="1"/>
  <c r="JH65" i="1"/>
  <c r="JI65" i="1"/>
  <c r="JJ65" i="1"/>
  <c r="JK65" i="1"/>
  <c r="JM65" i="1"/>
  <c r="JN65" i="1"/>
  <c r="JO65" i="1"/>
  <c r="JP65" i="1"/>
  <c r="JR65" i="1"/>
  <c r="JT65" i="1"/>
  <c r="JU65" i="1"/>
  <c r="JX65" i="1"/>
  <c r="JY65" i="1"/>
  <c r="JZ65" i="1"/>
  <c r="KA65" i="1"/>
  <c r="BO66" i="1"/>
  <c r="BP66" i="1"/>
  <c r="BQ66" i="1"/>
  <c r="BR66" i="1"/>
  <c r="BS66" i="1"/>
  <c r="BU66" i="1"/>
  <c r="BV66" i="1"/>
  <c r="BW66" i="1"/>
  <c r="BX66" i="1"/>
  <c r="BY66" i="1"/>
  <c r="BZ66" i="1"/>
  <c r="CA66" i="1"/>
  <c r="CC66" i="1"/>
  <c r="CE66" i="1"/>
  <c r="CF66" i="1"/>
  <c r="CG66" i="1"/>
  <c r="CH66" i="1"/>
  <c r="CI66" i="1"/>
  <c r="CJ66" i="1"/>
  <c r="CK66" i="1"/>
  <c r="CL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R66" i="1"/>
  <c r="ES66" i="1"/>
  <c r="ET66" i="1"/>
  <c r="EU66" i="1"/>
  <c r="EV66" i="1"/>
  <c r="EW66" i="1"/>
  <c r="EX66" i="1"/>
  <c r="EZ66" i="1"/>
  <c r="FA66" i="1"/>
  <c r="FB66" i="1"/>
  <c r="FC66" i="1"/>
  <c r="FD66" i="1"/>
  <c r="FE66" i="1"/>
  <c r="FF66" i="1"/>
  <c r="FH66" i="1"/>
  <c r="FI66" i="1"/>
  <c r="FJ66" i="1"/>
  <c r="FK66" i="1"/>
  <c r="FL66" i="1"/>
  <c r="FM66" i="1"/>
  <c r="FN66" i="1"/>
  <c r="FP66" i="1"/>
  <c r="FQ66" i="1"/>
  <c r="FR66" i="1"/>
  <c r="FS66" i="1"/>
  <c r="FT66" i="1"/>
  <c r="FU66" i="1"/>
  <c r="FV66" i="1"/>
  <c r="FX66" i="1"/>
  <c r="FY66" i="1"/>
  <c r="FZ66" i="1"/>
  <c r="GA66" i="1"/>
  <c r="GB66" i="1"/>
  <c r="GC66" i="1"/>
  <c r="GD66" i="1"/>
  <c r="GF66" i="1"/>
  <c r="GG66" i="1"/>
  <c r="GH66" i="1"/>
  <c r="GI66" i="1"/>
  <c r="GJ66" i="1"/>
  <c r="GK66" i="1"/>
  <c r="GL66" i="1"/>
  <c r="GT66" i="1"/>
  <c r="GU66" i="1"/>
  <c r="GV66" i="1"/>
  <c r="GW66" i="1"/>
  <c r="GY66" i="1"/>
  <c r="GZ66" i="1"/>
  <c r="HA66" i="1"/>
  <c r="HB66" i="1"/>
  <c r="HD66" i="1"/>
  <c r="HE66" i="1"/>
  <c r="HF66" i="1"/>
  <c r="HN66" i="1"/>
  <c r="HQ66" i="1"/>
  <c r="HR66" i="1"/>
  <c r="HS66" i="1"/>
  <c r="HU66" i="1"/>
  <c r="HW66" i="1"/>
  <c r="HX66" i="1"/>
  <c r="HY66" i="1"/>
  <c r="HZ66" i="1"/>
  <c r="IA66" i="1"/>
  <c r="IB66" i="1"/>
  <c r="IK66" i="1"/>
  <c r="IL66" i="1"/>
  <c r="IM66" i="1"/>
  <c r="IO66" i="1"/>
  <c r="IP66" i="1"/>
  <c r="IW66" i="1"/>
  <c r="IX66" i="1"/>
  <c r="JA66" i="1"/>
  <c r="JB66" i="1"/>
  <c r="JD66" i="1"/>
  <c r="JE66" i="1"/>
  <c r="JF66" i="1"/>
  <c r="JH66" i="1"/>
  <c r="JI66" i="1"/>
  <c r="JJ66" i="1"/>
  <c r="JK66" i="1"/>
  <c r="JM66" i="1"/>
  <c r="JN66" i="1"/>
  <c r="JO66" i="1"/>
  <c r="JP66" i="1"/>
  <c r="JR66" i="1"/>
  <c r="JT66" i="1"/>
  <c r="JU66" i="1"/>
  <c r="JX66" i="1"/>
  <c r="JY66" i="1"/>
  <c r="JZ66" i="1"/>
  <c r="KA66" i="1"/>
  <c r="BP67" i="1"/>
  <c r="BQ67" i="1"/>
  <c r="BR67" i="1"/>
  <c r="BS67" i="1"/>
  <c r="BU67" i="1"/>
  <c r="BV67" i="1"/>
  <c r="BW67" i="1"/>
  <c r="BX67" i="1"/>
  <c r="BY67" i="1"/>
  <c r="BZ67" i="1"/>
  <c r="CA67" i="1"/>
  <c r="CC67" i="1"/>
  <c r="CE67" i="1"/>
  <c r="CF67" i="1"/>
  <c r="CG67" i="1"/>
  <c r="CH67" i="1"/>
  <c r="CI67" i="1"/>
  <c r="CJ67" i="1"/>
  <c r="CK67" i="1"/>
  <c r="CL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R67" i="1"/>
  <c r="ES67" i="1"/>
  <c r="ET67" i="1"/>
  <c r="EU67" i="1"/>
  <c r="EV67" i="1"/>
  <c r="EW67" i="1"/>
  <c r="EX67" i="1"/>
  <c r="EZ67" i="1"/>
  <c r="FA67" i="1"/>
  <c r="FB67" i="1"/>
  <c r="FC67" i="1"/>
  <c r="FD67" i="1"/>
  <c r="FE67" i="1"/>
  <c r="FF67" i="1"/>
  <c r="FH67" i="1"/>
  <c r="FI67" i="1"/>
  <c r="FJ67" i="1"/>
  <c r="FK67" i="1"/>
  <c r="FL67" i="1"/>
  <c r="FM67" i="1"/>
  <c r="FN67" i="1"/>
  <c r="FP67" i="1"/>
  <c r="FQ67" i="1"/>
  <c r="FR67" i="1"/>
  <c r="FS67" i="1"/>
  <c r="FT67" i="1"/>
  <c r="FU67" i="1"/>
  <c r="FV67" i="1"/>
  <c r="FX67" i="1"/>
  <c r="FY67" i="1"/>
  <c r="FZ67" i="1"/>
  <c r="GA67" i="1"/>
  <c r="GB67" i="1"/>
  <c r="GC67" i="1"/>
  <c r="GD67" i="1"/>
  <c r="GF67" i="1"/>
  <c r="GG67" i="1"/>
  <c r="GH67" i="1"/>
  <c r="GI67" i="1"/>
  <c r="GJ67" i="1"/>
  <c r="GK67" i="1"/>
  <c r="GL67" i="1"/>
  <c r="GT67" i="1"/>
  <c r="GU67" i="1"/>
  <c r="GV67" i="1"/>
  <c r="GW67" i="1"/>
  <c r="GY67" i="1"/>
  <c r="GZ67" i="1"/>
  <c r="HA67" i="1"/>
  <c r="HB67" i="1"/>
  <c r="HD67" i="1"/>
  <c r="HE67" i="1"/>
  <c r="HF67" i="1"/>
  <c r="HN67" i="1"/>
  <c r="HQ67" i="1"/>
  <c r="HR67" i="1"/>
  <c r="HS67" i="1"/>
  <c r="HU67" i="1"/>
  <c r="HW67" i="1"/>
  <c r="HX67" i="1"/>
  <c r="HY67" i="1"/>
  <c r="HZ67" i="1"/>
  <c r="IA67" i="1"/>
  <c r="IB67" i="1"/>
  <c r="IK67" i="1"/>
  <c r="IL67" i="1"/>
  <c r="IM67" i="1"/>
  <c r="IO67" i="1"/>
  <c r="IP67" i="1"/>
  <c r="IW67" i="1"/>
  <c r="IX67" i="1"/>
  <c r="JA67" i="1"/>
  <c r="JB67" i="1"/>
  <c r="JD67" i="1"/>
  <c r="JE67" i="1"/>
  <c r="JF67" i="1"/>
  <c r="JH67" i="1"/>
  <c r="JI67" i="1"/>
  <c r="JJ67" i="1"/>
  <c r="JK67" i="1"/>
  <c r="JM67" i="1"/>
  <c r="JN67" i="1"/>
  <c r="JO67" i="1"/>
  <c r="JP67" i="1"/>
  <c r="JR67" i="1"/>
  <c r="JT67" i="1"/>
  <c r="JU67" i="1"/>
  <c r="JX67" i="1"/>
  <c r="JY67" i="1"/>
  <c r="JZ67" i="1"/>
  <c r="KA67" i="1"/>
  <c r="BQ68" i="1"/>
  <c r="BR68" i="1"/>
  <c r="BS68" i="1"/>
  <c r="BU68" i="1"/>
  <c r="BV68" i="1"/>
  <c r="BW68" i="1"/>
  <c r="BX68" i="1"/>
  <c r="BY68" i="1"/>
  <c r="BZ68" i="1"/>
  <c r="CA68" i="1"/>
  <c r="CC68" i="1"/>
  <c r="CE68" i="1"/>
  <c r="CF68" i="1"/>
  <c r="CG68" i="1"/>
  <c r="CH68" i="1"/>
  <c r="CI68" i="1"/>
  <c r="CJ68" i="1"/>
  <c r="CK68" i="1"/>
  <c r="CL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R68" i="1"/>
  <c r="ES68" i="1"/>
  <c r="ET68" i="1"/>
  <c r="EU68" i="1"/>
  <c r="EV68" i="1"/>
  <c r="EW68" i="1"/>
  <c r="EX68" i="1"/>
  <c r="EZ68" i="1"/>
  <c r="FA68" i="1"/>
  <c r="FB68" i="1"/>
  <c r="FC68" i="1"/>
  <c r="FD68" i="1"/>
  <c r="FE68" i="1"/>
  <c r="FF68" i="1"/>
  <c r="FH68" i="1"/>
  <c r="FI68" i="1"/>
  <c r="FJ68" i="1"/>
  <c r="FK68" i="1"/>
  <c r="FL68" i="1"/>
  <c r="FM68" i="1"/>
  <c r="FN68" i="1"/>
  <c r="FP68" i="1"/>
  <c r="FQ68" i="1"/>
  <c r="FR68" i="1"/>
  <c r="FS68" i="1"/>
  <c r="FT68" i="1"/>
  <c r="FU68" i="1"/>
  <c r="FV68" i="1"/>
  <c r="FX68" i="1"/>
  <c r="FY68" i="1"/>
  <c r="FZ68" i="1"/>
  <c r="GA68" i="1"/>
  <c r="GB68" i="1"/>
  <c r="GC68" i="1"/>
  <c r="GD68" i="1"/>
  <c r="GF68" i="1"/>
  <c r="GG68" i="1"/>
  <c r="GH68" i="1"/>
  <c r="GI68" i="1"/>
  <c r="GJ68" i="1"/>
  <c r="GK68" i="1"/>
  <c r="GL68" i="1"/>
  <c r="GT68" i="1"/>
  <c r="GU68" i="1"/>
  <c r="GV68" i="1"/>
  <c r="GW68" i="1"/>
  <c r="GY68" i="1"/>
  <c r="GZ68" i="1"/>
  <c r="HA68" i="1"/>
  <c r="HB68" i="1"/>
  <c r="HD68" i="1"/>
  <c r="HE68" i="1"/>
  <c r="HF68" i="1"/>
  <c r="HN68" i="1"/>
  <c r="HQ68" i="1"/>
  <c r="HR68" i="1"/>
  <c r="HS68" i="1"/>
  <c r="HU68" i="1"/>
  <c r="HW68" i="1"/>
  <c r="HX68" i="1"/>
  <c r="HY68" i="1"/>
  <c r="HZ68" i="1"/>
  <c r="IA68" i="1"/>
  <c r="IB68" i="1"/>
  <c r="IK68" i="1"/>
  <c r="IL68" i="1"/>
  <c r="IM68" i="1"/>
  <c r="IO68" i="1"/>
  <c r="IP68" i="1"/>
  <c r="IQ68" i="1"/>
  <c r="IW68" i="1"/>
  <c r="IX68" i="1"/>
  <c r="JA68" i="1"/>
  <c r="JB68" i="1"/>
  <c r="JD68" i="1"/>
  <c r="JE68" i="1"/>
  <c r="JF68" i="1"/>
  <c r="JH68" i="1"/>
  <c r="JI68" i="1"/>
  <c r="JJ68" i="1"/>
  <c r="JK68" i="1"/>
  <c r="JM68" i="1"/>
  <c r="JN68" i="1"/>
  <c r="JO68" i="1"/>
  <c r="JP68" i="1"/>
  <c r="JR68" i="1"/>
  <c r="JT68" i="1"/>
  <c r="JU68" i="1"/>
  <c r="JX68" i="1"/>
  <c r="JY68" i="1"/>
  <c r="JZ68" i="1"/>
  <c r="KA68" i="1"/>
  <c r="IQ65" i="1" l="1"/>
  <c r="IQ61" i="1"/>
  <c r="IQ54" i="1"/>
  <c r="IQ51" i="1"/>
  <c r="IQ58" i="1"/>
  <c r="IQ47" i="1"/>
  <c r="IQ59" i="1"/>
  <c r="IQ56" i="1"/>
  <c r="IQ45" i="1"/>
  <c r="IQ36" i="1"/>
  <c r="IQ46" i="1" s="1"/>
  <c r="IQ44" i="1"/>
  <c r="IQ62" i="1"/>
  <c r="IQ52" i="1"/>
  <c r="IQ48" i="1"/>
  <c r="IQ41" i="1"/>
  <c r="IQ40" i="1"/>
  <c r="IQ57" i="1"/>
  <c r="IQ37" i="1"/>
  <c r="IQ60" i="1"/>
  <c r="IQ55" i="1"/>
  <c r="IQ42" i="1"/>
  <c r="IQ39" i="1"/>
  <c r="IQ38" i="1"/>
  <c r="IQ53" i="1"/>
  <c r="IQ66" i="1"/>
  <c r="IQ50" i="1"/>
  <c r="IQ67" i="1"/>
  <c r="IQ64" i="1"/>
  <c r="IQ49" i="1"/>
  <c r="JY41" i="1"/>
  <c r="JY44" i="1"/>
  <c r="JY40" i="1"/>
  <c r="JY49" i="1"/>
  <c r="JY39" i="1"/>
  <c r="JY36" i="1"/>
  <c r="JY46" i="1" s="1"/>
  <c r="JY45" i="1"/>
  <c r="JY43" i="1"/>
  <c r="JY42" i="1"/>
  <c r="JY37" i="1"/>
  <c r="JM41" i="1"/>
  <c r="JM44" i="1"/>
  <c r="JM37" i="1"/>
  <c r="JM40" i="1"/>
  <c r="JM49" i="1"/>
  <c r="JM45" i="1"/>
  <c r="JM39" i="1"/>
  <c r="JM43" i="1"/>
  <c r="JM42" i="1"/>
  <c r="JM53" i="1"/>
  <c r="JM36" i="1"/>
  <c r="JM46" i="1" s="1"/>
  <c r="JM38" i="1"/>
  <c r="JB38" i="1"/>
  <c r="JB41" i="1"/>
  <c r="JB44" i="1"/>
  <c r="JB40" i="1"/>
  <c r="JB49" i="1"/>
  <c r="JB36" i="1"/>
  <c r="JB46" i="1" s="1"/>
  <c r="JB37" i="1"/>
  <c r="JB45" i="1"/>
  <c r="JB39" i="1"/>
  <c r="JB43" i="1"/>
  <c r="JB42" i="1"/>
  <c r="JB53" i="1"/>
  <c r="IL41" i="1"/>
  <c r="IL44" i="1"/>
  <c r="IL40" i="1"/>
  <c r="IL49" i="1"/>
  <c r="IL38" i="1"/>
  <c r="IL45" i="1"/>
  <c r="IL43" i="1"/>
  <c r="IL37" i="1"/>
  <c r="IL42" i="1"/>
  <c r="IL53" i="1"/>
  <c r="IL36" i="1"/>
  <c r="IL46" i="1" s="1"/>
  <c r="HU36" i="1"/>
  <c r="HU46" i="1" s="1"/>
  <c r="HU42" i="1"/>
  <c r="HU53" i="1"/>
  <c r="HU50" i="1"/>
  <c r="HU41" i="1"/>
  <c r="HU44" i="1"/>
  <c r="HU38" i="1"/>
  <c r="HU40" i="1"/>
  <c r="HU49" i="1"/>
  <c r="HU39" i="1"/>
  <c r="HU47" i="1"/>
  <c r="HU48" i="1"/>
  <c r="HU52" i="1"/>
  <c r="HD38" i="1"/>
  <c r="HD42" i="1"/>
  <c r="HD53" i="1"/>
  <c r="HD50" i="1"/>
  <c r="HD41" i="1"/>
  <c r="HD44" i="1"/>
  <c r="HD40" i="1"/>
  <c r="HD49" i="1"/>
  <c r="HD47" i="1"/>
  <c r="HD48" i="1"/>
  <c r="HD52" i="1"/>
  <c r="HD39" i="1"/>
  <c r="GU36" i="1"/>
  <c r="GU46" i="1" s="1"/>
  <c r="GU39" i="1"/>
  <c r="GU51" i="1"/>
  <c r="GU38" i="1"/>
  <c r="GU42" i="1"/>
  <c r="GU50" i="1"/>
  <c r="GU41" i="1"/>
  <c r="GU44" i="1"/>
  <c r="GU40" i="1"/>
  <c r="GU47" i="1"/>
  <c r="GU48" i="1"/>
  <c r="GU43" i="1"/>
  <c r="GU45" i="1"/>
  <c r="GF36" i="1"/>
  <c r="GF46" i="1" s="1"/>
  <c r="GF51" i="1"/>
  <c r="GF53" i="1"/>
  <c r="GF39" i="1"/>
  <c r="GF42" i="1"/>
  <c r="GF50" i="1"/>
  <c r="GF38" i="1"/>
  <c r="GF41" i="1"/>
  <c r="GF44" i="1"/>
  <c r="GF47" i="1"/>
  <c r="GF48" i="1"/>
  <c r="GF40" i="1"/>
  <c r="GF43" i="1"/>
  <c r="GF45" i="1"/>
  <c r="FV51" i="1"/>
  <c r="FV53" i="1"/>
  <c r="FV42" i="1"/>
  <c r="FV50" i="1"/>
  <c r="FV37" i="1"/>
  <c r="FV39" i="1"/>
  <c r="FV41" i="1"/>
  <c r="FV44" i="1"/>
  <c r="FV47" i="1"/>
  <c r="FV48" i="1"/>
  <c r="FV38" i="1"/>
  <c r="FV40" i="1"/>
  <c r="FV43" i="1"/>
  <c r="FV45" i="1"/>
  <c r="FM37" i="1"/>
  <c r="FM40" i="1"/>
  <c r="FM51" i="1"/>
  <c r="FM36" i="1"/>
  <c r="FM46" i="1" s="1"/>
  <c r="FM38" i="1"/>
  <c r="FM53" i="1"/>
  <c r="FM42" i="1"/>
  <c r="FM50" i="1"/>
  <c r="FM41" i="1"/>
  <c r="FM44" i="1"/>
  <c r="FM47" i="1"/>
  <c r="FM48" i="1"/>
  <c r="FM43" i="1"/>
  <c r="FM45" i="1"/>
  <c r="FD37" i="1"/>
  <c r="FD51" i="1"/>
  <c r="FD40" i="1"/>
  <c r="FD53" i="1"/>
  <c r="FD42" i="1"/>
  <c r="FD50" i="1"/>
  <c r="FD38" i="1"/>
  <c r="FD41" i="1"/>
  <c r="FD44" i="1"/>
  <c r="FD36" i="1"/>
  <c r="FD46" i="1" s="1"/>
  <c r="FD47" i="1"/>
  <c r="FD48" i="1"/>
  <c r="FD39" i="1"/>
  <c r="FD43" i="1"/>
  <c r="FD45" i="1"/>
  <c r="EU36" i="1"/>
  <c r="EU46" i="1" s="1"/>
  <c r="EU51" i="1"/>
  <c r="EU39" i="1"/>
  <c r="EU40" i="1"/>
  <c r="EU53" i="1"/>
  <c r="EU37" i="1"/>
  <c r="EU42" i="1"/>
  <c r="EU50" i="1"/>
  <c r="EU41" i="1"/>
  <c r="EU44" i="1"/>
  <c r="EU38" i="1"/>
  <c r="EU47" i="1"/>
  <c r="EU48" i="1"/>
  <c r="EU43" i="1"/>
  <c r="EU45" i="1"/>
  <c r="EL37" i="1"/>
  <c r="EL51" i="1"/>
  <c r="EL38" i="1"/>
  <c r="EL53" i="1"/>
  <c r="EL40" i="1"/>
  <c r="EL42" i="1"/>
  <c r="EL39" i="1"/>
  <c r="EL50" i="1"/>
  <c r="EL41" i="1"/>
  <c r="EL44" i="1"/>
  <c r="EL47" i="1"/>
  <c r="EL48" i="1"/>
  <c r="EL43" i="1"/>
  <c r="EL45" i="1"/>
  <c r="ED36" i="1"/>
  <c r="ED46" i="1" s="1"/>
  <c r="ED51" i="1"/>
  <c r="ED37" i="1"/>
  <c r="ED53" i="1"/>
  <c r="ED40" i="1"/>
  <c r="ED42" i="1"/>
  <c r="ED50" i="1"/>
  <c r="ED41" i="1"/>
  <c r="ED44" i="1"/>
  <c r="ED39" i="1"/>
  <c r="ED47" i="1"/>
  <c r="ED48" i="1"/>
  <c r="ED43" i="1"/>
  <c r="ED45" i="1"/>
  <c r="DV37" i="1"/>
  <c r="DV51" i="1"/>
  <c r="DV38" i="1"/>
  <c r="DV39" i="1"/>
  <c r="DV53" i="1"/>
  <c r="DV40" i="1"/>
  <c r="DV42" i="1"/>
  <c r="DV50" i="1"/>
  <c r="DV41" i="1"/>
  <c r="DV44" i="1"/>
  <c r="DV47" i="1"/>
  <c r="DV48" i="1"/>
  <c r="DV43" i="1"/>
  <c r="DV45" i="1"/>
  <c r="DN36" i="1"/>
  <c r="DN46" i="1" s="1"/>
  <c r="DN51" i="1"/>
  <c r="DN53" i="1"/>
  <c r="DN40" i="1"/>
  <c r="DN42" i="1"/>
  <c r="DN50" i="1"/>
  <c r="DN38" i="1"/>
  <c r="DN39" i="1"/>
  <c r="DN41" i="1"/>
  <c r="DN44" i="1"/>
  <c r="DN47" i="1"/>
  <c r="DN48" i="1"/>
  <c r="DN43" i="1"/>
  <c r="DN45" i="1"/>
  <c r="DF38" i="1"/>
  <c r="DF39" i="1"/>
  <c r="DF51" i="1"/>
  <c r="DF36" i="1"/>
  <c r="DF46" i="1" s="1"/>
  <c r="DF53" i="1"/>
  <c r="DF40" i="1"/>
  <c r="DF42" i="1"/>
  <c r="DF37" i="1"/>
  <c r="DF50" i="1"/>
  <c r="DF41" i="1"/>
  <c r="DF44" i="1"/>
  <c r="DF47" i="1"/>
  <c r="DF48" i="1"/>
  <c r="DF43" i="1"/>
  <c r="DF45" i="1"/>
  <c r="CX51" i="1"/>
  <c r="CX53" i="1"/>
  <c r="CX40" i="1"/>
  <c r="CX42" i="1"/>
  <c r="CX38" i="1"/>
  <c r="CX50" i="1"/>
  <c r="CX39" i="1"/>
  <c r="CX41" i="1"/>
  <c r="CX44" i="1"/>
  <c r="CX36" i="1"/>
  <c r="CX46" i="1" s="1"/>
  <c r="CX47" i="1"/>
  <c r="CX48" i="1"/>
  <c r="CX37" i="1"/>
  <c r="CX43" i="1"/>
  <c r="CX45" i="1"/>
  <c r="CW7" i="1"/>
  <c r="CW9" i="1"/>
  <c r="CW14" i="1"/>
  <c r="CW8" i="1"/>
  <c r="FV36" i="1"/>
  <c r="FV46" i="1" s="1"/>
  <c r="DF16" i="1"/>
  <c r="DF18" i="1"/>
  <c r="DF21" i="1"/>
  <c r="DF24" i="1"/>
  <c r="DF19" i="1"/>
  <c r="DF22" i="1"/>
  <c r="DF25" i="1"/>
  <c r="DF20" i="1"/>
  <c r="DF23" i="1"/>
  <c r="ED38" i="1"/>
  <c r="CP45" i="1"/>
  <c r="CG45" i="1"/>
  <c r="BW45" i="1"/>
  <c r="BN45" i="1"/>
  <c r="BF45" i="1"/>
  <c r="CP43" i="1"/>
  <c r="CG43" i="1"/>
  <c r="BW43" i="1"/>
  <c r="BN43" i="1"/>
  <c r="BF43" i="1"/>
  <c r="IA41" i="1"/>
  <c r="HR41" i="1"/>
  <c r="GZ41" i="1"/>
  <c r="BA41" i="1"/>
  <c r="AS41" i="1"/>
  <c r="ER40" i="1"/>
  <c r="EI40" i="1"/>
  <c r="EA40" i="1"/>
  <c r="DS40" i="1"/>
  <c r="DK40" i="1"/>
  <c r="DC40" i="1"/>
  <c r="CU40" i="1"/>
  <c r="CL40" i="1"/>
  <c r="CC40" i="1"/>
  <c r="BS40" i="1"/>
  <c r="IA39" i="1"/>
  <c r="GB39" i="1"/>
  <c r="DS39" i="1"/>
  <c r="CP39" i="1"/>
  <c r="FJ38" i="1"/>
  <c r="EI38" i="1"/>
  <c r="DS38" i="1"/>
  <c r="CP38" i="1"/>
  <c r="IA37" i="1"/>
  <c r="FA37" i="1"/>
  <c r="EA37" i="1"/>
  <c r="DK37" i="1"/>
  <c r="GB36" i="1"/>
  <c r="GB46" i="1" s="1"/>
  <c r="BW36" i="1"/>
  <c r="BW46" i="1" s="1"/>
  <c r="JZ34" i="1"/>
  <c r="JT33" i="1"/>
  <c r="BB33" i="1"/>
  <c r="BO31" i="1"/>
  <c r="DF30" i="1"/>
  <c r="BL28" i="1"/>
  <c r="AW28" i="1"/>
  <c r="DZ20" i="1"/>
  <c r="JH16" i="1"/>
  <c r="IW16" i="1"/>
  <c r="JH7" i="1"/>
  <c r="JH9" i="1"/>
  <c r="JH14" i="1"/>
  <c r="JH8" i="1"/>
  <c r="HN14" i="1"/>
  <c r="HN8" i="1"/>
  <c r="HN7" i="1"/>
  <c r="AI9" i="1"/>
  <c r="AI14" i="1"/>
  <c r="AI8" i="1"/>
  <c r="DF97" i="1"/>
  <c r="DF101" i="1"/>
  <c r="DF102" i="1"/>
  <c r="DF104" i="1"/>
  <c r="DF95" i="1"/>
  <c r="DF96" i="1" s="1"/>
  <c r="DF109" i="1"/>
  <c r="CP48" i="1"/>
  <c r="CG48" i="1"/>
  <c r="BW48" i="1"/>
  <c r="BN48" i="1"/>
  <c r="BF48" i="1"/>
  <c r="CP47" i="1"/>
  <c r="CG47" i="1"/>
  <c r="BW47" i="1"/>
  <c r="BN47" i="1"/>
  <c r="BF47" i="1"/>
  <c r="JT40" i="1"/>
  <c r="JI40" i="1"/>
  <c r="IW40" i="1"/>
  <c r="FA40" i="1"/>
  <c r="GK39" i="1"/>
  <c r="ER39" i="1"/>
  <c r="DC39" i="1"/>
  <c r="AV39" i="1"/>
  <c r="AN39" i="1"/>
  <c r="IW38" i="1"/>
  <c r="IA38" i="1"/>
  <c r="DC38" i="1"/>
  <c r="BW38" i="1"/>
  <c r="BA38" i="1"/>
  <c r="AS38" i="1"/>
  <c r="GB37" i="1"/>
  <c r="BW37" i="1"/>
  <c r="JI34" i="1"/>
  <c r="AJ34" i="1"/>
  <c r="BL33" i="1"/>
  <c r="JI31" i="1"/>
  <c r="AS31" i="1"/>
  <c r="JI29" i="1"/>
  <c r="JH25" i="1"/>
  <c r="JH23" i="1"/>
  <c r="JH21" i="1"/>
  <c r="JH18" i="1"/>
  <c r="AV17" i="1"/>
  <c r="AV16" i="1"/>
  <c r="AM16" i="1"/>
  <c r="AM17" i="1"/>
  <c r="V4" i="1"/>
  <c r="V16" i="1"/>
  <c r="CN8" i="1"/>
  <c r="CN7" i="1"/>
  <c r="CN9" i="1"/>
  <c r="BJ14" i="1"/>
  <c r="BJ8" i="1"/>
  <c r="BJ7" i="1"/>
  <c r="DZ16" i="1"/>
  <c r="DZ17" i="1"/>
  <c r="AV47" i="1"/>
  <c r="CP44" i="1"/>
  <c r="CG44" i="1"/>
  <c r="BW44" i="1"/>
  <c r="BN44" i="1"/>
  <c r="BF44" i="1"/>
  <c r="CP41" i="1"/>
  <c r="CG41" i="1"/>
  <c r="BW41" i="1"/>
  <c r="BN41" i="1"/>
  <c r="BF41" i="1"/>
  <c r="GB40" i="1"/>
  <c r="FS40" i="1"/>
  <c r="BF40" i="1"/>
  <c r="FA39" i="1"/>
  <c r="EA39" i="1"/>
  <c r="BW39" i="1"/>
  <c r="JI38" i="1"/>
  <c r="GZ38" i="1"/>
  <c r="FS38" i="1"/>
  <c r="DS37" i="1"/>
  <c r="IA36" i="1"/>
  <c r="IA46" i="1" s="1"/>
  <c r="DS36" i="1"/>
  <c r="DS46" i="1" s="1"/>
  <c r="JT34" i="1"/>
  <c r="BB34" i="1"/>
  <c r="AN33" i="1"/>
  <c r="JT31" i="1"/>
  <c r="EQ31" i="1"/>
  <c r="BL31" i="1"/>
  <c r="BL30" i="1"/>
  <c r="IW29" i="1"/>
  <c r="BL29" i="1"/>
  <c r="AS28" i="1"/>
  <c r="AN27" i="1"/>
  <c r="DZ22" i="1"/>
  <c r="DZ19" i="1"/>
  <c r="JR9" i="1"/>
  <c r="JR14" i="1"/>
  <c r="JR8" i="1"/>
  <c r="JR15" i="1"/>
  <c r="AR14" i="1"/>
  <c r="AR8" i="1"/>
  <c r="AR7" i="1"/>
  <c r="JU7" i="1"/>
  <c r="JU9" i="1"/>
  <c r="JU8" i="1"/>
  <c r="CP8" i="1"/>
  <c r="CP7" i="1"/>
  <c r="CP9" i="1"/>
  <c r="CG9" i="1"/>
  <c r="CG14" i="1"/>
  <c r="CG8" i="1"/>
  <c r="BX7" i="1"/>
  <c r="BX9" i="1"/>
  <c r="BX8" i="1"/>
  <c r="BO7" i="1"/>
  <c r="BO9" i="1"/>
  <c r="BO14" i="1"/>
  <c r="BG8" i="1"/>
  <c r="BG7" i="1"/>
  <c r="BG9" i="1"/>
  <c r="CP50" i="1"/>
  <c r="CG50" i="1"/>
  <c r="BW50" i="1"/>
  <c r="BN50" i="1"/>
  <c r="BF50" i="1"/>
  <c r="JT42" i="1"/>
  <c r="JI42" i="1"/>
  <c r="IW42" i="1"/>
  <c r="GK40" i="1"/>
  <c r="BN40" i="1"/>
  <c r="AV40" i="1"/>
  <c r="GZ39" i="1"/>
  <c r="FJ39" i="1"/>
  <c r="CG39" i="1"/>
  <c r="JT38" i="1"/>
  <c r="ER38" i="1"/>
  <c r="EA38" i="1"/>
  <c r="CG38" i="1"/>
  <c r="GK37" i="1"/>
  <c r="DK36" i="1"/>
  <c r="DK46" i="1" s="1"/>
  <c r="BN36" i="1"/>
  <c r="BN46" i="1" s="1"/>
  <c r="EQ34" i="1"/>
  <c r="BL34" i="1"/>
  <c r="JZ33" i="1"/>
  <c r="DF33" i="1"/>
  <c r="AW33" i="1"/>
  <c r="IW30" i="1"/>
  <c r="AW30" i="1"/>
  <c r="AW29" i="1"/>
  <c r="JI28" i="1"/>
  <c r="IW28" i="1"/>
  <c r="EQ28" i="1"/>
  <c r="JH20" i="1"/>
  <c r="JU16" i="1"/>
  <c r="JU17" i="1"/>
  <c r="JT258" i="1"/>
  <c r="JT257" i="1"/>
  <c r="JT245" i="1"/>
  <c r="JT227" i="1"/>
  <c r="JT226" i="1"/>
  <c r="JT4" i="1"/>
  <c r="JT5" i="1"/>
  <c r="JT6" i="1"/>
  <c r="JT13" i="1"/>
  <c r="JT12" i="1"/>
  <c r="JT3" i="1"/>
  <c r="JT11" i="1"/>
  <c r="JJ258" i="1"/>
  <c r="JJ245" i="1"/>
  <c r="JJ257" i="1"/>
  <c r="JJ226" i="1"/>
  <c r="JJ227" i="1"/>
  <c r="JJ3" i="1"/>
  <c r="JJ10" i="1"/>
  <c r="JJ4" i="1"/>
  <c r="JJ5" i="1"/>
  <c r="JJ6" i="1"/>
  <c r="JJ13" i="1"/>
  <c r="JJ12" i="1"/>
  <c r="JA245" i="1"/>
  <c r="JA257" i="1"/>
  <c r="JA258" i="1"/>
  <c r="JA227" i="1"/>
  <c r="JA226" i="1"/>
  <c r="JA26" i="1"/>
  <c r="JA11" i="1"/>
  <c r="JA10" i="1"/>
  <c r="JA3" i="1"/>
  <c r="JA5" i="1"/>
  <c r="JA6" i="1"/>
  <c r="JA13" i="1"/>
  <c r="JA12" i="1"/>
  <c r="IL11" i="1"/>
  <c r="IL10" i="1"/>
  <c r="IL13" i="1"/>
  <c r="IL3" i="1"/>
  <c r="IL5" i="1"/>
  <c r="IL6" i="1"/>
  <c r="IL12" i="1"/>
  <c r="HS10" i="1"/>
  <c r="HS13" i="1"/>
  <c r="HS5" i="1"/>
  <c r="HS6" i="1"/>
  <c r="HS3" i="1"/>
  <c r="HS12" i="1"/>
  <c r="HF5" i="1"/>
  <c r="HF6" i="1"/>
  <c r="HF12" i="1"/>
  <c r="HF3" i="1"/>
  <c r="HF11" i="1"/>
  <c r="HF10" i="1"/>
  <c r="HF4" i="1"/>
  <c r="HF13" i="1"/>
  <c r="GH3" i="1"/>
  <c r="GH10" i="1"/>
  <c r="GH13" i="1"/>
  <c r="GH5" i="1"/>
  <c r="GH6" i="1"/>
  <c r="GH12" i="1"/>
  <c r="FZ11" i="1"/>
  <c r="FZ10" i="1"/>
  <c r="FZ3" i="1"/>
  <c r="FZ13" i="1"/>
  <c r="FZ5" i="1"/>
  <c r="FZ6" i="1"/>
  <c r="FZ12" i="1"/>
  <c r="FR11" i="1"/>
  <c r="FR10" i="1"/>
  <c r="FR3" i="1"/>
  <c r="FR13" i="1"/>
  <c r="FJ5" i="1"/>
  <c r="FJ6" i="1"/>
  <c r="FJ12" i="1"/>
  <c r="FJ11" i="1"/>
  <c r="FJ10" i="1"/>
  <c r="FJ13" i="1"/>
  <c r="FJ3" i="1"/>
  <c r="FB3" i="1"/>
  <c r="FB5" i="1"/>
  <c r="FB6" i="1"/>
  <c r="FB12" i="1"/>
  <c r="FB11" i="1"/>
  <c r="FB10" i="1"/>
  <c r="FB13" i="1"/>
  <c r="ET3" i="1"/>
  <c r="ET5" i="1"/>
  <c r="ET6" i="1"/>
  <c r="ET12" i="1"/>
  <c r="ET11" i="1"/>
  <c r="ET10" i="1"/>
  <c r="EK5" i="1"/>
  <c r="EK6" i="1"/>
  <c r="EK12" i="1"/>
  <c r="EK3" i="1"/>
  <c r="EK11" i="1"/>
  <c r="EK10" i="1"/>
  <c r="EC13" i="1"/>
  <c r="EC5" i="1"/>
  <c r="EC6" i="1"/>
  <c r="EC12" i="1"/>
  <c r="EC3" i="1"/>
  <c r="EC11" i="1"/>
  <c r="EC10" i="1"/>
  <c r="DU13" i="1"/>
  <c r="DU5" i="1"/>
  <c r="DU6" i="1"/>
  <c r="DU12" i="1"/>
  <c r="DU3" i="1"/>
  <c r="DU11" i="1"/>
  <c r="DM10" i="1"/>
  <c r="DM13" i="1"/>
  <c r="DM4" i="1"/>
  <c r="DM5" i="1"/>
  <c r="DM6" i="1"/>
  <c r="DM12" i="1"/>
  <c r="DE3" i="1"/>
  <c r="DE11" i="1"/>
  <c r="DE10" i="1"/>
  <c r="DE13" i="1"/>
  <c r="DE4" i="1"/>
  <c r="DE5" i="1"/>
  <c r="DE6" i="1"/>
  <c r="DE12" i="1"/>
  <c r="CW3" i="1"/>
  <c r="CW11" i="1"/>
  <c r="CW10" i="1"/>
  <c r="CW13" i="1"/>
  <c r="CO4" i="1"/>
  <c r="CO5" i="1"/>
  <c r="CO6" i="1"/>
  <c r="CO12" i="1"/>
  <c r="CO3" i="1"/>
  <c r="CO11" i="1"/>
  <c r="CO10" i="1"/>
  <c r="CO13" i="1"/>
  <c r="CF4" i="1"/>
  <c r="CF5" i="1"/>
  <c r="CF6" i="1"/>
  <c r="CF12" i="1"/>
  <c r="CF3" i="1"/>
  <c r="CF11" i="1"/>
  <c r="CF10" i="1"/>
  <c r="CF13" i="1"/>
  <c r="BW4" i="1"/>
  <c r="BW5" i="1"/>
  <c r="BW6" i="1"/>
  <c r="BW12" i="1"/>
  <c r="BW3" i="1"/>
  <c r="BW11" i="1"/>
  <c r="BW10" i="1"/>
  <c r="BN4" i="1"/>
  <c r="BN5" i="1"/>
  <c r="BN6" i="1"/>
  <c r="BN12" i="1"/>
  <c r="BN11" i="1"/>
  <c r="BN3" i="1"/>
  <c r="BN10" i="1"/>
  <c r="BF13" i="1"/>
  <c r="BF4" i="1"/>
  <c r="BF5" i="1"/>
  <c r="BF6" i="1"/>
  <c r="BF12" i="1"/>
  <c r="BF11" i="1"/>
  <c r="BF10" i="1"/>
  <c r="AX3" i="1"/>
  <c r="AX13" i="1"/>
  <c r="AX4" i="1"/>
  <c r="AX5" i="1"/>
  <c r="AX6" i="1"/>
  <c r="AX12" i="1"/>
  <c r="AX11" i="1"/>
  <c r="AO13" i="1"/>
  <c r="AO3" i="1"/>
  <c r="AO4" i="1"/>
  <c r="AO5" i="1"/>
  <c r="AO6" i="1"/>
  <c r="AO12" i="1"/>
  <c r="AO11" i="1"/>
  <c r="AE13" i="1"/>
  <c r="AE3" i="1"/>
  <c r="AE5" i="1"/>
  <c r="AE6" i="1"/>
  <c r="AE12" i="1"/>
  <c r="AE11" i="1"/>
  <c r="V13" i="1"/>
  <c r="V3" i="1"/>
  <c r="V5" i="1"/>
  <c r="V6" i="1"/>
  <c r="V12" i="1"/>
  <c r="V11" i="1"/>
  <c r="N10" i="1"/>
  <c r="N13" i="1"/>
  <c r="N3" i="1"/>
  <c r="N5" i="1"/>
  <c r="N6" i="1"/>
  <c r="N12" i="1"/>
  <c r="AV44" i="1"/>
  <c r="CP42" i="1"/>
  <c r="CG42" i="1"/>
  <c r="BW42" i="1"/>
  <c r="BN42" i="1"/>
  <c r="BF42" i="1"/>
  <c r="AV41" i="1"/>
  <c r="CP40" i="1"/>
  <c r="CG40" i="1"/>
  <c r="BW40" i="1"/>
  <c r="CP37" i="1"/>
  <c r="BF37" i="1"/>
  <c r="AN31" i="1"/>
  <c r="JT29" i="1"/>
  <c r="AN28" i="1"/>
  <c r="JH24" i="1"/>
  <c r="DZ23" i="1"/>
  <c r="DZ21" i="1"/>
  <c r="DZ18" i="1"/>
  <c r="DF7" i="1"/>
  <c r="DF9" i="1"/>
  <c r="DF8" i="1"/>
  <c r="DD9" i="1"/>
  <c r="DD14" i="1"/>
  <c r="DD8" i="1"/>
  <c r="CP53" i="1"/>
  <c r="CG53" i="1"/>
  <c r="BW53" i="1"/>
  <c r="BN53" i="1"/>
  <c r="BF53" i="1"/>
  <c r="GK41" i="1"/>
  <c r="GB41" i="1"/>
  <c r="FS41" i="1"/>
  <c r="FJ41" i="1"/>
  <c r="FA41" i="1"/>
  <c r="ER41" i="1"/>
  <c r="EI41" i="1"/>
  <c r="EA41" i="1"/>
  <c r="DC41" i="1"/>
  <c r="CU41" i="1"/>
  <c r="CL41" i="1"/>
  <c r="CC41" i="1"/>
  <c r="BS41" i="1"/>
  <c r="BK41" i="1"/>
  <c r="IW39" i="1"/>
  <c r="FS39" i="1"/>
  <c r="EI39" i="1"/>
  <c r="CC39" i="1"/>
  <c r="CU38" i="1"/>
  <c r="AV38" i="1"/>
  <c r="AN38" i="1"/>
  <c r="FS37" i="1"/>
  <c r="DC37" i="1"/>
  <c r="DF31" i="1"/>
  <c r="AW31" i="1"/>
  <c r="JT30" i="1"/>
  <c r="BF30" i="1"/>
  <c r="AS30" i="1"/>
  <c r="BF29" i="1"/>
  <c r="AS29" i="1"/>
  <c r="JT28" i="1"/>
  <c r="DF28" i="1"/>
  <c r="BO28" i="1"/>
  <c r="DZ25" i="1"/>
  <c r="JH17" i="1"/>
  <c r="CW5" i="1"/>
  <c r="DO7" i="1"/>
  <c r="DO9" i="1"/>
  <c r="DO14" i="1"/>
  <c r="DO8" i="1"/>
  <c r="DO15" i="1"/>
  <c r="BA14" i="1"/>
  <c r="BA8" i="1"/>
  <c r="BA7" i="1"/>
  <c r="CP51" i="1"/>
  <c r="CG51" i="1"/>
  <c r="BN51" i="1"/>
  <c r="AV42" i="1"/>
  <c r="HR40" i="1"/>
  <c r="GZ40" i="1"/>
  <c r="BK40" i="1"/>
  <c r="JT39" i="1"/>
  <c r="GK38" i="1"/>
  <c r="DF34" i="1"/>
  <c r="AW34" i="1"/>
  <c r="BO33" i="1"/>
  <c r="AS33" i="1"/>
  <c r="BF31" i="1"/>
  <c r="JH22" i="1"/>
  <c r="BP18" i="1"/>
  <c r="BP17" i="1"/>
  <c r="CC8" i="1"/>
  <c r="CC7" i="1"/>
  <c r="CC9" i="1"/>
  <c r="I7" i="1"/>
  <c r="BF3" i="1"/>
  <c r="JO8" i="1"/>
  <c r="JO15" i="1"/>
  <c r="JO7" i="1"/>
  <c r="JO9" i="1"/>
  <c r="HU3" i="1"/>
  <c r="BO3" i="1"/>
  <c r="JR258" i="1"/>
  <c r="JR245" i="1"/>
  <c r="JR257" i="1"/>
  <c r="JR226" i="1"/>
  <c r="JR227" i="1"/>
  <c r="JI258" i="1"/>
  <c r="JI245" i="1"/>
  <c r="JI257" i="1"/>
  <c r="JI226" i="1"/>
  <c r="JI227" i="1"/>
  <c r="IY245" i="1"/>
  <c r="IZ2" i="1"/>
  <c r="IY257" i="1"/>
  <c r="IY258" i="1"/>
  <c r="IY226" i="1"/>
  <c r="IY227" i="1"/>
  <c r="CJ71" i="1"/>
  <c r="CJ73" i="1"/>
  <c r="CJ72" i="1"/>
  <c r="IX8" i="1"/>
  <c r="AJ8" i="1"/>
  <c r="CE7" i="1"/>
  <c r="IM6" i="1"/>
  <c r="HU6" i="1"/>
  <c r="FY6" i="1"/>
  <c r="DV6" i="1"/>
  <c r="DD6" i="1"/>
  <c r="AY6" i="1"/>
  <c r="AP6" i="1"/>
  <c r="AG6" i="1"/>
  <c r="W6" i="1"/>
  <c r="IM5" i="1"/>
  <c r="FY5" i="1"/>
  <c r="DD5" i="1"/>
  <c r="AY5" i="1"/>
  <c r="AP5" i="1"/>
  <c r="AG5" i="1"/>
  <c r="W5" i="1"/>
  <c r="HE4" i="1"/>
  <c r="AY4" i="1"/>
  <c r="AP4" i="1"/>
  <c r="JR3" i="1"/>
  <c r="GT3" i="1"/>
  <c r="DT3" i="1"/>
  <c r="BX3" i="1"/>
  <c r="KA257" i="1"/>
  <c r="KA245" i="1"/>
  <c r="KA258" i="1"/>
  <c r="KA226" i="1"/>
  <c r="KA227" i="1"/>
  <c r="JP258" i="1"/>
  <c r="JP245" i="1"/>
  <c r="JP257" i="1"/>
  <c r="JP226" i="1"/>
  <c r="JP227" i="1"/>
  <c r="CJ81" i="1"/>
  <c r="CJ78" i="1"/>
  <c r="IP75" i="1"/>
  <c r="CW97" i="1"/>
  <c r="CW99" i="1"/>
  <c r="FC120" i="1"/>
  <c r="FC122" i="1"/>
  <c r="FC123" i="1"/>
  <c r="FC126" i="1"/>
  <c r="FC128" i="1"/>
  <c r="FC125" i="1"/>
  <c r="FC127" i="1"/>
  <c r="FC129" i="1"/>
  <c r="FC121" i="1"/>
  <c r="EL3" i="1"/>
  <c r="CG3" i="1"/>
  <c r="JZ257" i="1"/>
  <c r="JZ245" i="1"/>
  <c r="JZ258" i="1"/>
  <c r="JZ226" i="1"/>
  <c r="JZ227" i="1"/>
  <c r="JO258" i="1"/>
  <c r="JO245" i="1"/>
  <c r="JO257" i="1"/>
  <c r="JO226" i="1"/>
  <c r="JO227" i="1"/>
  <c r="JF245" i="1"/>
  <c r="JF26" i="1"/>
  <c r="JF226" i="1"/>
  <c r="JF227" i="1"/>
  <c r="CK74" i="1"/>
  <c r="CK73" i="1"/>
  <c r="CK72" i="1"/>
  <c r="CK71" i="1"/>
  <c r="CP89" i="1"/>
  <c r="CP90" i="1"/>
  <c r="R16" i="1"/>
  <c r="DG9" i="1"/>
  <c r="JK6" i="1"/>
  <c r="HR6" i="1"/>
  <c r="EU6" i="1"/>
  <c r="EL6" i="1"/>
  <c r="DT6" i="1"/>
  <c r="BX6" i="1"/>
  <c r="BO6" i="1"/>
  <c r="AW6" i="1"/>
  <c r="AN6" i="1"/>
  <c r="AD6" i="1"/>
  <c r="U6" i="1"/>
  <c r="JK5" i="1"/>
  <c r="HR5" i="1"/>
  <c r="EU5" i="1"/>
  <c r="BX5" i="1"/>
  <c r="BO5" i="1"/>
  <c r="AW5" i="1"/>
  <c r="AN5" i="1"/>
  <c r="AD5" i="1"/>
  <c r="U5" i="1"/>
  <c r="AW4" i="1"/>
  <c r="AN4" i="1"/>
  <c r="JO3" i="1"/>
  <c r="CP3" i="1"/>
  <c r="JY245" i="1"/>
  <c r="JY258" i="1"/>
  <c r="JY257" i="1"/>
  <c r="JY227" i="1"/>
  <c r="JY226" i="1"/>
  <c r="JN258" i="1"/>
  <c r="JN245" i="1"/>
  <c r="JN257" i="1"/>
  <c r="JN227" i="1"/>
  <c r="JN226" i="1"/>
  <c r="JE245" i="1"/>
  <c r="JE26" i="1"/>
  <c r="JE257" i="1"/>
  <c r="JE258" i="1"/>
  <c r="JE226" i="1"/>
  <c r="JE227" i="1"/>
  <c r="CJ79" i="1"/>
  <c r="CR84" i="1"/>
  <c r="CR85" i="1"/>
  <c r="CR86" i="1"/>
  <c r="CR87" i="1"/>
  <c r="CR88" i="1"/>
  <c r="CR89" i="1"/>
  <c r="CR90" i="1"/>
  <c r="CR92" i="1"/>
  <c r="CR93" i="1"/>
  <c r="DA104" i="1"/>
  <c r="DA97" i="1"/>
  <c r="DA101" i="1"/>
  <c r="DS83" i="1"/>
  <c r="DS120" i="1"/>
  <c r="DW110" i="1"/>
  <c r="DW124" i="1"/>
  <c r="EQ123" i="1"/>
  <c r="EQ126" i="1"/>
  <c r="EC97" i="1"/>
  <c r="EC100" i="1"/>
  <c r="EC109" i="1"/>
  <c r="EC106" i="1"/>
  <c r="EC107" i="1"/>
  <c r="EC108" i="1"/>
  <c r="EC95" i="1"/>
  <c r="EC96" i="1" s="1"/>
  <c r="EC105" i="1"/>
  <c r="EC99" i="1"/>
  <c r="EC104" i="1"/>
  <c r="EC102" i="1"/>
  <c r="EC101" i="1"/>
  <c r="DZ9" i="1"/>
  <c r="J9" i="1"/>
  <c r="JU6" i="1"/>
  <c r="GT6" i="1"/>
  <c r="FC6" i="1"/>
  <c r="CG6" i="1"/>
  <c r="JU5" i="1"/>
  <c r="IY5" i="1"/>
  <c r="IB5" i="1"/>
  <c r="FC5" i="1"/>
  <c r="CG5" i="1"/>
  <c r="BE5" i="1"/>
  <c r="JK4" i="1"/>
  <c r="BE4" i="1"/>
  <c r="M4" i="1"/>
  <c r="JX245" i="1"/>
  <c r="JX257" i="1"/>
  <c r="JX258" i="1"/>
  <c r="JX227" i="1"/>
  <c r="JX226" i="1"/>
  <c r="JM245" i="1"/>
  <c r="JM257" i="1"/>
  <c r="JM258" i="1"/>
  <c r="JM226" i="1"/>
  <c r="JM227" i="1"/>
  <c r="JD26" i="1"/>
  <c r="JD257" i="1"/>
  <c r="JD258" i="1"/>
  <c r="JD245" i="1"/>
  <c r="JD227" i="1"/>
  <c r="JD226" i="1"/>
  <c r="DK112" i="1"/>
  <c r="DK94" i="1"/>
  <c r="DK83" i="1"/>
  <c r="DK70" i="1"/>
  <c r="BI17" i="1"/>
  <c r="JI6" i="1"/>
  <c r="FK6" i="1"/>
  <c r="ES6" i="1"/>
  <c r="EJ6" i="1"/>
  <c r="CP6" i="1"/>
  <c r="BV6" i="1"/>
  <c r="BM6" i="1"/>
  <c r="JI5" i="1"/>
  <c r="ES5" i="1"/>
  <c r="EJ5" i="1"/>
  <c r="CP5" i="1"/>
  <c r="BV5" i="1"/>
  <c r="BM5" i="1"/>
  <c r="BV4" i="1"/>
  <c r="BM4" i="1"/>
  <c r="JZ3" i="1"/>
  <c r="IY3" i="1"/>
  <c r="JV258" i="1"/>
  <c r="JV257" i="1"/>
  <c r="JV227" i="1"/>
  <c r="JV245" i="1"/>
  <c r="JV226" i="1"/>
  <c r="JL257" i="1"/>
  <c r="JL258" i="1"/>
  <c r="JL245" i="1"/>
  <c r="JL226" i="1"/>
  <c r="JL227" i="1"/>
  <c r="JC26" i="1"/>
  <c r="JC257" i="1"/>
  <c r="JC245" i="1"/>
  <c r="JC227" i="1"/>
  <c r="JC226" i="1"/>
  <c r="FC76" i="1"/>
  <c r="JU258" i="1"/>
  <c r="JU257" i="1"/>
  <c r="JU245" i="1"/>
  <c r="JU226" i="1"/>
  <c r="JU227" i="1"/>
  <c r="JK257" i="1"/>
  <c r="JK258" i="1"/>
  <c r="JK245" i="1"/>
  <c r="JK226" i="1"/>
  <c r="JK227" i="1"/>
  <c r="JB258" i="1"/>
  <c r="JB245" i="1"/>
  <c r="JB26" i="1"/>
  <c r="JB257" i="1"/>
  <c r="JB226" i="1"/>
  <c r="JB227" i="1"/>
  <c r="EG127" i="1"/>
  <c r="EG126" i="1"/>
  <c r="EG123" i="1"/>
  <c r="EG128" i="1"/>
  <c r="EG121" i="1"/>
  <c r="EG125" i="1"/>
  <c r="DE99" i="1"/>
  <c r="EG122" i="1"/>
  <c r="DL115" i="1"/>
  <c r="HP116" i="1"/>
  <c r="EQ112" i="1"/>
  <c r="JH126" i="1"/>
  <c r="JH121" i="1"/>
  <c r="EK112" i="1"/>
  <c r="EK115" i="1"/>
  <c r="FA128" i="1"/>
  <c r="FA124" i="1"/>
  <c r="FA125" i="1"/>
  <c r="FA122" i="1"/>
  <c r="FA126" i="1"/>
  <c r="FA127" i="1"/>
  <c r="FA129" i="1"/>
  <c r="FA120" i="1"/>
  <c r="CY102" i="1"/>
  <c r="DL112" i="1"/>
  <c r="DP70" i="1"/>
  <c r="DP83" i="1"/>
  <c r="HP122" i="1"/>
  <c r="HP125" i="1"/>
  <c r="EE119" i="1"/>
  <c r="EE133" i="1"/>
  <c r="EI138" i="1"/>
  <c r="EI119" i="1"/>
  <c r="EI120" i="1" s="1"/>
  <c r="EI132" i="1"/>
  <c r="EI136" i="1"/>
  <c r="EI131" i="1"/>
  <c r="EI110" i="1"/>
  <c r="EI111" i="1" s="1"/>
  <c r="EI118" i="1" s="1"/>
  <c r="EI137" i="1"/>
  <c r="EM119" i="1"/>
  <c r="EM142" i="1"/>
  <c r="EM133" i="1"/>
  <c r="EQ133" i="1"/>
  <c r="EQ137" i="1"/>
  <c r="EQ140" i="1"/>
  <c r="EQ136" i="1"/>
  <c r="EQ132" i="1"/>
  <c r="EQ141" i="1"/>
  <c r="HB138" i="1"/>
  <c r="HB146" i="1"/>
  <c r="IK136" i="1"/>
  <c r="IK131" i="1"/>
  <c r="EG111" i="1"/>
  <c r="EG118" i="1" s="1"/>
  <c r="EG117" i="1"/>
  <c r="DJ112" i="1"/>
  <c r="DN94" i="1"/>
  <c r="DZ111" i="1"/>
  <c r="DZ118" i="1" s="1"/>
  <c r="DX127" i="1"/>
  <c r="EG129" i="1"/>
  <c r="DC97" i="1"/>
  <c r="IO109" i="1"/>
  <c r="DL113" i="1"/>
  <c r="DY70" i="1"/>
  <c r="DY121" i="1"/>
  <c r="FT122" i="1"/>
  <c r="FT125" i="1"/>
  <c r="HQ125" i="1"/>
  <c r="HQ128" i="1"/>
  <c r="JH129" i="1"/>
  <c r="EF119" i="1"/>
  <c r="EF70" i="1"/>
  <c r="EF133" i="1"/>
  <c r="EF83" i="1"/>
  <c r="EF94" i="1"/>
  <c r="EF134" i="1"/>
  <c r="EF131" i="1"/>
  <c r="EJ94" i="1"/>
  <c r="EJ138" i="1"/>
  <c r="EN139" i="1"/>
  <c r="EN69" i="1"/>
  <c r="EN135" i="1"/>
  <c r="EN134" i="1"/>
  <c r="EN142" i="1"/>
  <c r="EN94" i="1"/>
  <c r="EN70" i="1"/>
  <c r="EN132" i="1"/>
  <c r="EN83" i="1"/>
  <c r="IO143" i="1"/>
  <c r="IO144" i="1"/>
  <c r="EN131" i="1"/>
  <c r="EN136" i="1"/>
  <c r="DN115" i="1"/>
  <c r="ET149" i="1"/>
  <c r="ET15" i="1"/>
  <c r="ET110" i="1"/>
  <c r="ET69" i="1"/>
  <c r="ET83" i="1"/>
  <c r="ET148" i="1"/>
  <c r="ET119" i="1"/>
  <c r="ET94" i="1"/>
  <c r="ET130" i="1"/>
  <c r="ET70" i="1"/>
  <c r="EX151" i="1"/>
  <c r="EX153" i="1"/>
  <c r="FB154" i="1"/>
  <c r="FB130" i="1"/>
  <c r="FB110" i="1"/>
  <c r="FB83" i="1"/>
  <c r="FB69" i="1"/>
  <c r="FB150" i="1"/>
  <c r="FB148" i="1"/>
  <c r="FB119" i="1"/>
  <c r="FB94" i="1"/>
  <c r="FB149" i="1"/>
  <c r="FG153" i="1"/>
  <c r="FG156" i="1"/>
  <c r="FG151" i="1"/>
  <c r="FG161" i="1"/>
  <c r="FG159" i="1"/>
  <c r="HB159" i="1"/>
  <c r="HB155" i="1"/>
  <c r="HB162" i="1"/>
  <c r="HB153" i="1"/>
  <c r="IK156" i="1"/>
  <c r="IK163" i="1"/>
  <c r="IK161" i="1"/>
  <c r="IK154" i="1"/>
  <c r="IO125" i="1"/>
  <c r="IO120" i="1"/>
  <c r="EK134" i="1"/>
  <c r="EC110" i="1"/>
  <c r="EC69" i="1"/>
  <c r="EG131" i="1"/>
  <c r="EG136" i="1"/>
  <c r="EK119" i="1"/>
  <c r="EK94" i="1"/>
  <c r="EK70" i="1"/>
  <c r="EK132" i="1"/>
  <c r="EK136" i="1"/>
  <c r="EK131" i="1"/>
  <c r="FT145" i="1"/>
  <c r="FT144" i="1"/>
  <c r="FT146" i="1"/>
  <c r="FT142" i="1"/>
  <c r="IX137" i="1"/>
  <c r="IX139" i="1"/>
  <c r="IX146" i="1"/>
  <c r="IW130" i="1"/>
  <c r="EC131" i="1"/>
  <c r="EG134" i="1"/>
  <c r="EC119" i="1"/>
  <c r="EC132" i="1"/>
  <c r="EK83" i="1"/>
  <c r="FR70" i="1"/>
  <c r="FR173" i="1"/>
  <c r="FR169" i="1"/>
  <c r="FR166" i="1"/>
  <c r="FR147" i="1"/>
  <c r="EK140" i="1"/>
  <c r="EC83" i="1"/>
  <c r="JH139" i="1"/>
  <c r="JH144" i="1"/>
  <c r="EG132" i="1"/>
  <c r="EK69" i="1"/>
  <c r="IX141" i="1"/>
  <c r="ES110" i="1"/>
  <c r="ES83" i="1"/>
  <c r="ES119" i="1"/>
  <c r="ES130" i="1"/>
  <c r="FA130" i="1"/>
  <c r="FA110" i="1"/>
  <c r="FA69" i="1"/>
  <c r="FA150" i="1"/>
  <c r="FA148" i="1"/>
  <c r="FA70" i="1"/>
  <c r="EO131" i="1"/>
  <c r="EV144" i="1"/>
  <c r="EZ151" i="1"/>
  <c r="EZ153" i="1"/>
  <c r="IX173" i="1"/>
  <c r="IX224" i="1"/>
  <c r="IX225" i="1"/>
  <c r="IX174" i="1"/>
  <c r="FK166" i="1"/>
  <c r="FK110" i="1"/>
  <c r="FO130" i="1"/>
  <c r="FO69" i="1"/>
  <c r="FO166" i="1"/>
  <c r="EO141" i="1"/>
  <c r="FE152" i="1"/>
  <c r="FE160" i="1"/>
  <c r="IW151" i="1"/>
  <c r="IK166" i="1"/>
  <c r="IK224" i="1"/>
  <c r="IK225" i="1"/>
  <c r="HP159" i="1"/>
  <c r="HP158" i="1"/>
  <c r="IO161" i="1"/>
  <c r="IO151" i="1"/>
  <c r="FD152" i="1"/>
  <c r="FE157" i="1"/>
  <c r="IO162" i="1"/>
  <c r="FX178" i="1"/>
  <c r="FX177" i="1"/>
  <c r="EH94" i="1"/>
  <c r="EV142" i="1"/>
  <c r="FE155" i="1"/>
  <c r="FD157" i="1"/>
  <c r="FT160" i="1"/>
  <c r="FT156" i="1"/>
  <c r="HR158" i="1"/>
  <c r="HR162" i="1"/>
  <c r="HR155" i="1"/>
  <c r="HR153" i="1"/>
  <c r="IW224" i="1"/>
  <c r="IW225" i="1"/>
  <c r="HR225" i="1"/>
  <c r="HR224" i="1"/>
  <c r="FS167" i="1"/>
  <c r="GJ176" i="1"/>
  <c r="GJ188" i="1" s="1"/>
  <c r="GJ83" i="1"/>
  <c r="GO83" i="1"/>
  <c r="GO193" i="1"/>
  <c r="GO191" i="1"/>
  <c r="GT119" i="1"/>
  <c r="GT191" i="1"/>
  <c r="GT196" i="1"/>
  <c r="GT83" i="1"/>
  <c r="GJ191" i="1"/>
  <c r="HB172" i="1"/>
  <c r="HB168" i="1"/>
  <c r="JH170" i="1"/>
  <c r="JH224" i="1"/>
  <c r="JH225" i="1"/>
  <c r="FS168" i="1"/>
  <c r="HR174" i="1"/>
  <c r="GY11" i="1"/>
  <c r="GY5" i="1"/>
  <c r="GY12" i="1"/>
  <c r="GY6" i="1"/>
  <c r="GY13" i="1"/>
  <c r="GS94" i="1"/>
  <c r="GS176" i="1"/>
  <c r="GS83" i="1"/>
  <c r="GS69" i="1"/>
  <c r="GS110" i="1"/>
  <c r="IO165" i="1"/>
  <c r="IO225" i="1"/>
  <c r="IO224" i="1"/>
  <c r="HP175" i="1"/>
  <c r="HP173" i="1"/>
  <c r="GS53" i="1"/>
  <c r="GS60" i="1"/>
  <c r="GS65" i="1"/>
  <c r="GS66" i="1"/>
  <c r="GS44" i="1"/>
  <c r="HQ175" i="1"/>
  <c r="HQ165" i="1"/>
  <c r="GN110" i="1"/>
  <c r="GN192" i="1"/>
  <c r="GN195" i="1"/>
  <c r="GX200" i="1"/>
  <c r="GX193" i="1"/>
  <c r="GX205" i="1"/>
  <c r="GX202" i="1"/>
  <c r="GX195" i="1"/>
  <c r="GY3" i="1"/>
  <c r="FZ177" i="1"/>
  <c r="GA179" i="1"/>
  <c r="GD183" i="1"/>
  <c r="HQ188" i="1"/>
  <c r="IK183" i="1"/>
  <c r="FZ70" i="1"/>
  <c r="GQ190" i="1"/>
  <c r="GZ192" i="1"/>
  <c r="GW201" i="1"/>
  <c r="FW178" i="1"/>
  <c r="GA180" i="1"/>
  <c r="GF187" i="1"/>
  <c r="JH188" i="1"/>
  <c r="HQ187" i="1"/>
  <c r="HB185" i="1"/>
  <c r="GD110" i="1"/>
  <c r="HB191" i="1"/>
  <c r="GQ192" i="1"/>
  <c r="GW196" i="1"/>
  <c r="HX225" i="1"/>
  <c r="HX224" i="1"/>
  <c r="GD178" i="1"/>
  <c r="FZ181" i="1"/>
  <c r="GE184" i="1"/>
  <c r="IX188" i="1"/>
  <c r="HS186" i="1"/>
  <c r="JH184" i="1"/>
  <c r="JH179" i="1"/>
  <c r="HB179" i="1"/>
  <c r="FV110" i="1"/>
  <c r="GV203" i="1"/>
  <c r="GY191" i="1"/>
  <c r="HB204" i="1"/>
  <c r="GA178" i="1"/>
  <c r="GD181" i="1"/>
  <c r="GD184" i="1"/>
  <c r="HP186" i="1"/>
  <c r="HR185" i="1"/>
  <c r="IX177" i="1"/>
  <c r="FV130" i="1"/>
  <c r="GY193" i="1"/>
  <c r="HB198" i="1"/>
  <c r="GY204" i="1"/>
  <c r="GM191" i="1"/>
  <c r="GM64" i="1"/>
  <c r="GF177" i="1"/>
  <c r="HB188" i="1"/>
  <c r="IK186" i="1"/>
  <c r="HP185" i="1"/>
  <c r="HQ182" i="1"/>
  <c r="HS181" i="1"/>
  <c r="GA147" i="1"/>
  <c r="GY198" i="1"/>
  <c r="GZ205" i="1"/>
  <c r="GP147" i="1"/>
  <c r="HE212" i="1"/>
  <c r="HE176" i="1"/>
  <c r="HE147" i="1"/>
  <c r="HE119" i="1"/>
  <c r="HE189" i="1"/>
  <c r="HE164" i="1"/>
  <c r="HE130" i="1"/>
  <c r="HE110" i="1"/>
  <c r="HK217" i="1"/>
  <c r="HK189" i="1"/>
  <c r="HK191" i="1" s="1"/>
  <c r="HK164" i="1"/>
  <c r="HK168" i="1" s="1"/>
  <c r="HK130" i="1"/>
  <c r="HK110" i="1"/>
  <c r="HK111" i="1" s="1"/>
  <c r="HK118" i="1" s="1"/>
  <c r="HK176" i="1"/>
  <c r="HK177" i="1" s="1"/>
  <c r="HK213" i="1"/>
  <c r="HK119" i="1"/>
  <c r="IK223" i="1"/>
  <c r="IK222" i="1"/>
  <c r="JH222" i="1"/>
  <c r="JH220" i="1"/>
  <c r="GD177" i="1"/>
  <c r="GA181" i="1"/>
  <c r="GG180" i="1"/>
  <c r="HQ184" i="1"/>
  <c r="HS183" i="1"/>
  <c r="HQ180" i="1"/>
  <c r="HQ179" i="1"/>
  <c r="GY190" i="1"/>
  <c r="GU199" i="1"/>
  <c r="GL164" i="1"/>
  <c r="HQ26" i="1"/>
  <c r="HQ214" i="1"/>
  <c r="ID237" i="1"/>
  <c r="HF212" i="1"/>
  <c r="HF176" i="1"/>
  <c r="HF147" i="1"/>
  <c r="HF119" i="1"/>
  <c r="HF189" i="1"/>
  <c r="HF164" i="1"/>
  <c r="HF130" i="1"/>
  <c r="HF110" i="1"/>
  <c r="HL212" i="1"/>
  <c r="HL189" i="1"/>
  <c r="HL164" i="1"/>
  <c r="HL130" i="1"/>
  <c r="HL110" i="1"/>
  <c r="IO222" i="1"/>
  <c r="IO217" i="1"/>
  <c r="HD211" i="1"/>
  <c r="HN216" i="1"/>
  <c r="HD147" i="1"/>
  <c r="HN176" i="1"/>
  <c r="HH214" i="1"/>
  <c r="HH176" i="1"/>
  <c r="HH147" i="1"/>
  <c r="HH119" i="1"/>
  <c r="HH189" i="1"/>
  <c r="IA215" i="1"/>
  <c r="IA213" i="1"/>
  <c r="IA219" i="1"/>
  <c r="IA222" i="1"/>
  <c r="IA211" i="1"/>
  <c r="IA216" i="1"/>
  <c r="IA218" i="1"/>
  <c r="IA220" i="1"/>
  <c r="HC15" i="1"/>
  <c r="HC176" i="1"/>
  <c r="HC147" i="1"/>
  <c r="HC119" i="1"/>
  <c r="HC189" i="1"/>
  <c r="HC164" i="1"/>
  <c r="HC130" i="1"/>
  <c r="HC110" i="1"/>
  <c r="HI215" i="1"/>
  <c r="HI189" i="1"/>
  <c r="HI164" i="1"/>
  <c r="HI130" i="1"/>
  <c r="HI110" i="1"/>
  <c r="HI176" i="1"/>
  <c r="HI147" i="1"/>
  <c r="HI119" i="1"/>
  <c r="HN211" i="1"/>
  <c r="HN189" i="1"/>
  <c r="HN164" i="1"/>
  <c r="HN130" i="1"/>
  <c r="HN110" i="1"/>
  <c r="HN119" i="1"/>
  <c r="HH164" i="1"/>
  <c r="ID229" i="1"/>
  <c r="HH130" i="1"/>
  <c r="HD189" i="1"/>
  <c r="HD164" i="1"/>
  <c r="HD130" i="1"/>
  <c r="HD110" i="1"/>
  <c r="HJ189" i="1"/>
  <c r="HJ164" i="1"/>
  <c r="HJ130" i="1"/>
  <c r="HJ110" i="1"/>
  <c r="HJ176" i="1"/>
  <c r="HJ147" i="1"/>
  <c r="HJ119" i="1"/>
  <c r="HO189" i="1"/>
  <c r="HO164" i="1"/>
  <c r="HO130" i="1"/>
  <c r="HO110" i="1"/>
  <c r="HO176" i="1"/>
  <c r="HO147" i="1"/>
  <c r="HO119" i="1"/>
  <c r="HO94" i="1"/>
  <c r="HL211" i="1"/>
  <c r="HH110" i="1"/>
  <c r="HL176" i="1"/>
  <c r="II4" i="1"/>
  <c r="II130" i="1"/>
  <c r="II2" i="1"/>
  <c r="II119" i="1"/>
  <c r="II110" i="1"/>
  <c r="II94" i="1"/>
  <c r="II83" i="1"/>
  <c r="II189" i="1"/>
  <c r="II176" i="1"/>
  <c r="II26" i="1"/>
  <c r="II164" i="1"/>
  <c r="II147" i="1"/>
  <c r="II70" i="1"/>
  <c r="II226" i="1"/>
  <c r="II15" i="1"/>
  <c r="II241" i="1"/>
  <c r="II232" i="1"/>
  <c r="II239" i="1"/>
  <c r="II234" i="1"/>
  <c r="II242" i="1"/>
  <c r="II240" i="1"/>
  <c r="II233" i="1"/>
  <c r="II229" i="1"/>
  <c r="II210" i="1"/>
  <c r="II231" i="1"/>
  <c r="HY110" i="1"/>
  <c r="HY94" i="1"/>
  <c r="HY83" i="1"/>
  <c r="HY70" i="1"/>
  <c r="HY15" i="1"/>
  <c r="HY4" i="1"/>
  <c r="HY119" i="1"/>
  <c r="HY164" i="1"/>
  <c r="HY147" i="1"/>
  <c r="HY226" i="1"/>
  <c r="HY26" i="1"/>
  <c r="HY130" i="1"/>
  <c r="HY210" i="1"/>
  <c r="HY189" i="1"/>
  <c r="HY176" i="1"/>
  <c r="HY229" i="1"/>
  <c r="HY231" i="1"/>
  <c r="HY232" i="1"/>
  <c r="ID70" i="1"/>
  <c r="ID15" i="1"/>
  <c r="ID26" i="1"/>
  <c r="ID4" i="1"/>
  <c r="ID130" i="1"/>
  <c r="ID2" i="1"/>
  <c r="ID119" i="1"/>
  <c r="ID83" i="1"/>
  <c r="ID226" i="1"/>
  <c r="ID210" i="1"/>
  <c r="ID110" i="1"/>
  <c r="ID189" i="1"/>
  <c r="ID176" i="1"/>
  <c r="ID164" i="1"/>
  <c r="ID94" i="1"/>
  <c r="ID147" i="1"/>
  <c r="ID231" i="1"/>
  <c r="ID236" i="1"/>
  <c r="ID235" i="1"/>
  <c r="ID232" i="1"/>
  <c r="ID234" i="1"/>
  <c r="IX234" i="1"/>
  <c r="IX242" i="1"/>
  <c r="IX235" i="1"/>
  <c r="IX236" i="1"/>
  <c r="IX237" i="1"/>
  <c r="IX238" i="1"/>
  <c r="IX239" i="1"/>
  <c r="IX229" i="1"/>
  <c r="IX231" i="1"/>
  <c r="IX232" i="1"/>
  <c r="IX240" i="1"/>
  <c r="IX241" i="1"/>
  <c r="IX233" i="1"/>
  <c r="IX244" i="1"/>
  <c r="IF225" i="1"/>
  <c r="IF224" i="1"/>
  <c r="IJ26" i="1"/>
  <c r="IJ4" i="1"/>
  <c r="IJ130" i="1"/>
  <c r="IJ2" i="1"/>
  <c r="IJ119" i="1"/>
  <c r="IJ110" i="1"/>
  <c r="IJ94" i="1"/>
  <c r="IJ15" i="1"/>
  <c r="IJ210" i="1"/>
  <c r="IJ189" i="1"/>
  <c r="IJ83" i="1"/>
  <c r="IJ176" i="1"/>
  <c r="IJ184" i="1" s="1"/>
  <c r="IJ164" i="1"/>
  <c r="IJ147" i="1"/>
  <c r="IJ70" i="1"/>
  <c r="JH233" i="1"/>
  <c r="JH241" i="1"/>
  <c r="JH234" i="1"/>
  <c r="JH242" i="1"/>
  <c r="JH235" i="1"/>
  <c r="JH236" i="1"/>
  <c r="JH237" i="1"/>
  <c r="JH238" i="1"/>
  <c r="JH239" i="1"/>
  <c r="IE238" i="1"/>
  <c r="IJ229" i="1"/>
  <c r="IB229" i="1"/>
  <c r="IA231" i="1"/>
  <c r="IF232" i="1"/>
  <c r="IJ233" i="1"/>
  <c r="IB233" i="1"/>
  <c r="IE234" i="1"/>
  <c r="IG235" i="1"/>
  <c r="IH236" i="1"/>
  <c r="IH237" i="1"/>
  <c r="IG238" i="1"/>
  <c r="IJ240" i="1"/>
  <c r="IK243" i="1"/>
  <c r="JH243" i="1"/>
  <c r="JH240" i="1"/>
  <c r="HU15" i="1"/>
  <c r="HU26" i="1"/>
  <c r="HU4" i="1"/>
  <c r="HU130" i="1"/>
  <c r="HU119" i="1"/>
  <c r="HU110" i="1"/>
  <c r="HU94" i="1"/>
  <c r="HU226" i="1"/>
  <c r="HU210" i="1"/>
  <c r="HU189" i="1"/>
  <c r="HU83" i="1"/>
  <c r="HU176" i="1"/>
  <c r="HU164" i="1"/>
  <c r="HU147" i="1"/>
  <c r="HU70" i="1"/>
  <c r="HZ119" i="1"/>
  <c r="HZ110" i="1"/>
  <c r="HZ94" i="1"/>
  <c r="HZ83" i="1"/>
  <c r="HZ70" i="1"/>
  <c r="HZ176" i="1"/>
  <c r="HZ4" i="1"/>
  <c r="HZ164" i="1"/>
  <c r="HZ15" i="1"/>
  <c r="HZ147" i="1"/>
  <c r="HZ226" i="1"/>
  <c r="HZ26" i="1"/>
  <c r="HZ130" i="1"/>
  <c r="HZ210" i="1"/>
  <c r="IE83" i="1"/>
  <c r="IE70" i="1"/>
  <c r="IE15" i="1"/>
  <c r="IE26" i="1"/>
  <c r="IE4" i="1"/>
  <c r="IE130" i="1"/>
  <c r="IE119" i="1"/>
  <c r="IE226" i="1"/>
  <c r="IE210" i="1"/>
  <c r="IE2" i="1"/>
  <c r="IE110" i="1"/>
  <c r="IE189" i="1"/>
  <c r="IE176" i="1"/>
  <c r="IE164" i="1"/>
  <c r="HX231" i="1"/>
  <c r="IF239" i="1"/>
  <c r="IA229" i="1"/>
  <c r="IH231" i="1"/>
  <c r="HZ231" i="1"/>
  <c r="IE232" i="1"/>
  <c r="IA233" i="1"/>
  <c r="IF235" i="1"/>
  <c r="IG236" i="1"/>
  <c r="IG237" i="1"/>
  <c r="IF238" i="1"/>
  <c r="JH244" i="1"/>
  <c r="HW83" i="1"/>
  <c r="HW70" i="1"/>
  <c r="HW15" i="1"/>
  <c r="HW26" i="1"/>
  <c r="HW147" i="1"/>
  <c r="HW4" i="1"/>
  <c r="HW130" i="1"/>
  <c r="HW110" i="1"/>
  <c r="HW226" i="1"/>
  <c r="HW210" i="1"/>
  <c r="HW94" i="1"/>
  <c r="HW189" i="1"/>
  <c r="HW176" i="1"/>
  <c r="HW119" i="1"/>
  <c r="HW164" i="1"/>
  <c r="IF94" i="1"/>
  <c r="IF83" i="1"/>
  <c r="IF70" i="1"/>
  <c r="IF15" i="1"/>
  <c r="IF26" i="1"/>
  <c r="IF147" i="1"/>
  <c r="IF4" i="1"/>
  <c r="IF119" i="1"/>
  <c r="IF226" i="1"/>
  <c r="IF210" i="1"/>
  <c r="IF2" i="1"/>
  <c r="IF110" i="1"/>
  <c r="IF189" i="1"/>
  <c r="IF176" i="1"/>
  <c r="IG240" i="1"/>
  <c r="IH229" i="1"/>
  <c r="HZ229" i="1"/>
  <c r="IH233" i="1"/>
  <c r="IK234" i="1"/>
  <c r="IC234" i="1"/>
  <c r="IE235" i="1"/>
  <c r="IF236" i="1"/>
  <c r="IF237" i="1"/>
  <c r="IK239" i="1"/>
  <c r="IH240" i="1"/>
  <c r="JH229" i="1"/>
  <c r="IH189" i="1"/>
  <c r="HX119" i="1"/>
  <c r="IA4" i="1"/>
  <c r="IA130" i="1"/>
  <c r="IA119" i="1"/>
  <c r="IA110" i="1"/>
  <c r="IA94" i="1"/>
  <c r="IA83" i="1"/>
  <c r="IA189" i="1"/>
  <c r="IA70" i="1"/>
  <c r="IA176" i="1"/>
  <c r="IA164" i="1"/>
  <c r="IA15" i="1"/>
  <c r="IA147" i="1"/>
  <c r="IA226" i="1"/>
  <c r="IG110" i="1"/>
  <c r="IG94" i="1"/>
  <c r="IG83" i="1"/>
  <c r="IG70" i="1"/>
  <c r="IG15" i="1"/>
  <c r="IG26" i="1"/>
  <c r="IG130" i="1"/>
  <c r="IG164" i="1"/>
  <c r="IG147" i="1"/>
  <c r="IG4" i="1"/>
  <c r="IG119" i="1"/>
  <c r="IG226" i="1"/>
  <c r="IG210" i="1"/>
  <c r="IG2" i="1"/>
  <c r="IG189" i="1"/>
  <c r="IO238" i="1"/>
  <c r="IO239" i="1"/>
  <c r="IO231" i="1"/>
  <c r="IO232" i="1"/>
  <c r="IO240" i="1"/>
  <c r="IO229" i="1"/>
  <c r="IO233" i="1"/>
  <c r="IO241" i="1"/>
  <c r="IO234" i="1"/>
  <c r="IO242" i="1"/>
  <c r="IO235" i="1"/>
  <c r="IO243" i="1"/>
  <c r="IO236" i="1"/>
  <c r="HZ233" i="1"/>
  <c r="IG229" i="1"/>
  <c r="IF231" i="1"/>
  <c r="IK232" i="1"/>
  <c r="IC232" i="1"/>
  <c r="IG233" i="1"/>
  <c r="IJ234" i="1"/>
  <c r="IE236" i="1"/>
  <c r="IE237" i="1"/>
  <c r="IJ239" i="1"/>
  <c r="IK241" i="1"/>
  <c r="IW244" i="1"/>
  <c r="HZ189" i="1"/>
  <c r="IE94" i="1"/>
  <c r="IB26" i="1"/>
  <c r="IB147" i="1"/>
  <c r="IB4" i="1"/>
  <c r="IB130" i="1"/>
  <c r="IB119" i="1"/>
  <c r="IB110" i="1"/>
  <c r="IB94" i="1"/>
  <c r="IB210" i="1"/>
  <c r="IB189" i="1"/>
  <c r="IB70" i="1"/>
  <c r="IB176" i="1"/>
  <c r="IB184" i="1" s="1"/>
  <c r="IB164" i="1"/>
  <c r="IB15" i="1"/>
  <c r="IA234" i="1"/>
  <c r="IF229" i="1"/>
  <c r="IE231" i="1"/>
  <c r="IJ232" i="1"/>
  <c r="IB232" i="1"/>
  <c r="IF233" i="1"/>
  <c r="IK235" i="1"/>
  <c r="IK238" i="1"/>
  <c r="IJ241" i="1"/>
  <c r="IO237" i="1"/>
  <c r="IG176" i="1"/>
  <c r="IB83" i="1"/>
  <c r="HX94" i="1"/>
  <c r="HX83" i="1"/>
  <c r="HX70" i="1"/>
  <c r="HX15" i="1"/>
  <c r="HX26" i="1"/>
  <c r="HX147" i="1"/>
  <c r="HX110" i="1"/>
  <c r="HX226" i="1"/>
  <c r="HX130" i="1"/>
  <c r="HX210" i="1"/>
  <c r="HX189" i="1"/>
  <c r="HX176" i="1"/>
  <c r="IC15" i="1"/>
  <c r="IC26" i="1"/>
  <c r="IC4" i="1"/>
  <c r="IC8" i="1" s="1"/>
  <c r="IC130" i="1"/>
  <c r="IC2" i="1"/>
  <c r="IC119" i="1"/>
  <c r="IC123" i="1" s="1"/>
  <c r="IC110" i="1"/>
  <c r="IC114" i="1" s="1"/>
  <c r="IC83" i="1"/>
  <c r="IC92" i="1" s="1"/>
  <c r="IC226" i="1"/>
  <c r="IC210" i="1"/>
  <c r="IC189" i="1"/>
  <c r="IC70" i="1"/>
  <c r="IC176" i="1"/>
  <c r="IC164" i="1"/>
  <c r="IC173" i="1" s="1"/>
  <c r="IC94" i="1"/>
  <c r="IC108" i="1" s="1"/>
  <c r="IC147" i="1"/>
  <c r="IC158" i="1" s="1"/>
  <c r="IH2" i="1"/>
  <c r="IH119" i="1"/>
  <c r="IH110" i="1"/>
  <c r="IH94" i="1"/>
  <c r="IH83" i="1"/>
  <c r="IH70" i="1"/>
  <c r="IH176" i="1"/>
  <c r="IH26" i="1"/>
  <c r="IH130" i="1"/>
  <c r="IH164" i="1"/>
  <c r="IH147" i="1"/>
  <c r="IH4" i="1"/>
  <c r="IH226" i="1"/>
  <c r="IH15" i="1"/>
  <c r="IH210" i="1"/>
  <c r="IW235" i="1"/>
  <c r="IW243" i="1"/>
  <c r="IW236" i="1"/>
  <c r="IW237" i="1"/>
  <c r="IW238" i="1"/>
  <c r="IW239" i="1"/>
  <c r="IW229" i="1"/>
  <c r="IW231" i="1"/>
  <c r="IW232" i="1"/>
  <c r="IW240" i="1"/>
  <c r="IW233" i="1"/>
  <c r="IW241" i="1"/>
  <c r="IB235" i="1"/>
  <c r="IJ243" i="1"/>
  <c r="IE229" i="1"/>
  <c r="HW229" i="1"/>
  <c r="IA232" i="1"/>
  <c r="IE233" i="1"/>
  <c r="IH234" i="1"/>
  <c r="IJ235" i="1"/>
  <c r="IK236" i="1"/>
  <c r="IJ238" i="1"/>
  <c r="IH239" i="1"/>
  <c r="IW242" i="1"/>
  <c r="JH231" i="1"/>
  <c r="IZ14" i="1"/>
  <c r="IZ7" i="1"/>
  <c r="IN70" i="1"/>
  <c r="IN176" i="1"/>
  <c r="IN227" i="1"/>
  <c r="IN130" i="1"/>
  <c r="IN4" i="1"/>
  <c r="IN94" i="1"/>
  <c r="IN210" i="1"/>
  <c r="IN246" i="1"/>
  <c r="IN69" i="1"/>
  <c r="IN164" i="1"/>
  <c r="IN247" i="1"/>
  <c r="IN26" i="1"/>
  <c r="IN119" i="1"/>
  <c r="IN15" i="1"/>
  <c r="IN83" i="1"/>
  <c r="IN189" i="1"/>
  <c r="IN226" i="1"/>
  <c r="IW250" i="1"/>
  <c r="IW251" i="1"/>
  <c r="IW247" i="1"/>
  <c r="IW249" i="1"/>
  <c r="IW248" i="1"/>
  <c r="IN147" i="1"/>
  <c r="JC261" i="1"/>
  <c r="JC259" i="1"/>
  <c r="JC262" i="1"/>
  <c r="JC260" i="1"/>
  <c r="IZ9" i="1"/>
  <c r="IZ8" i="1"/>
  <c r="IN110" i="1"/>
  <c r="IW246" i="1"/>
  <c r="IQ246" i="1"/>
  <c r="IQ227" i="1"/>
  <c r="IQ176" i="1"/>
  <c r="IM147" i="1"/>
  <c r="IL119" i="1"/>
  <c r="IP110" i="1"/>
  <c r="IQ70" i="1"/>
  <c r="IO26" i="1"/>
  <c r="IM246" i="1"/>
  <c r="IP246" i="1"/>
  <c r="IQ248" i="1"/>
  <c r="IM226" i="1"/>
  <c r="IM189" i="1"/>
  <c r="IL164" i="1"/>
  <c r="IP147" i="1"/>
  <c r="IQ110" i="1"/>
  <c r="IM83" i="1"/>
  <c r="IL69" i="1"/>
  <c r="IM15" i="1"/>
  <c r="JH249" i="1"/>
  <c r="IX249" i="1"/>
  <c r="IO246" i="1"/>
  <c r="IP248" i="1"/>
  <c r="IP226" i="1"/>
  <c r="IL210" i="1"/>
  <c r="IP189" i="1"/>
  <c r="IQ147" i="1"/>
  <c r="IM119" i="1"/>
  <c r="IL94" i="1"/>
  <c r="IP83" i="1"/>
  <c r="IM26" i="1"/>
  <c r="IL4" i="1"/>
  <c r="JH246" i="1"/>
  <c r="IX246" i="1"/>
  <c r="IQ226" i="1"/>
  <c r="IQ189" i="1"/>
  <c r="IM164" i="1"/>
  <c r="IL130" i="1"/>
  <c r="IP119" i="1"/>
  <c r="IQ83" i="1"/>
  <c r="IM69" i="1"/>
  <c r="IQ26" i="1"/>
  <c r="IQ31" i="1" s="1"/>
  <c r="JH251" i="1"/>
  <c r="IX251" i="1"/>
  <c r="IQ249" i="1"/>
  <c r="IL227" i="1"/>
  <c r="IL229" i="1" s="1"/>
  <c r="IM210" i="1"/>
  <c r="IL176" i="1"/>
  <c r="IP164" i="1"/>
  <c r="IQ119" i="1"/>
  <c r="IM94" i="1"/>
  <c r="IL70" i="1"/>
  <c r="IP69" i="1"/>
  <c r="IL15" i="1"/>
  <c r="IM4" i="1"/>
  <c r="IQ247" i="1"/>
  <c r="IP210" i="1"/>
  <c r="IQ164" i="1"/>
  <c r="IP94" i="1"/>
  <c r="IQ69" i="1"/>
  <c r="IZ22" i="1"/>
  <c r="IZ21" i="1"/>
  <c r="IQ6" i="1"/>
  <c r="IQ5" i="1"/>
  <c r="IQ29" i="1"/>
  <c r="IQ28" i="1"/>
  <c r="IC14" i="1"/>
  <c r="IC31" i="1"/>
  <c r="IC34" i="1"/>
  <c r="IC29" i="1"/>
  <c r="IC28" i="1"/>
  <c r="IC30" i="1"/>
  <c r="IC24" i="1"/>
  <c r="IC22" i="1"/>
  <c r="IC21" i="1"/>
  <c r="IC17" i="1"/>
  <c r="IC16" i="1"/>
  <c r="IC23" i="1"/>
  <c r="IC20" i="1"/>
  <c r="IC80" i="1"/>
  <c r="IC78" i="1"/>
  <c r="IC73" i="1"/>
  <c r="IC71" i="1"/>
  <c r="IC81" i="1"/>
  <c r="IC79" i="1"/>
  <c r="IC77" i="1"/>
  <c r="IC85" i="1"/>
  <c r="IC86" i="1"/>
  <c r="IC90" i="1"/>
  <c r="IC93" i="1"/>
  <c r="IC103" i="1"/>
  <c r="IC104" i="1"/>
  <c r="IC105" i="1"/>
  <c r="IC101" i="1"/>
  <c r="IC99" i="1"/>
  <c r="IC111" i="1"/>
  <c r="IC118" i="1" s="1"/>
  <c r="IC116" i="1"/>
  <c r="IC124" i="1"/>
  <c r="IC121" i="1"/>
  <c r="IC126" i="1"/>
  <c r="IC141" i="1"/>
  <c r="IC133" i="1"/>
  <c r="IC140" i="1"/>
  <c r="IC146" i="1"/>
  <c r="IC137" i="1"/>
  <c r="IC134" i="1"/>
  <c r="IC144" i="1"/>
  <c r="IC139" i="1"/>
  <c r="IC138" i="1"/>
  <c r="IC131" i="1"/>
  <c r="IC143" i="1"/>
  <c r="IC135" i="1"/>
  <c r="IC132" i="1"/>
  <c r="IC145" i="1"/>
  <c r="IC150" i="1"/>
  <c r="IC162" i="1"/>
  <c r="IC160" i="1"/>
  <c r="IC156" i="1"/>
  <c r="IC151" i="1"/>
  <c r="IC175" i="1"/>
  <c r="IC172" i="1"/>
  <c r="IC170" i="1"/>
  <c r="IC174" i="1"/>
  <c r="IC167" i="1"/>
  <c r="IC166" i="1"/>
  <c r="IC184" i="1"/>
  <c r="IJ177" i="1"/>
  <c r="IB177" i="1"/>
  <c r="IC187" i="1"/>
  <c r="IC183" i="1"/>
  <c r="IC182" i="1"/>
  <c r="IB187" i="1"/>
  <c r="IJ183" i="1"/>
  <c r="IB183" i="1"/>
  <c r="IC181" i="1"/>
  <c r="IC186" i="1"/>
  <c r="IB181" i="1"/>
  <c r="IJ186" i="1"/>
  <c r="IB186" i="1"/>
  <c r="IC180" i="1"/>
  <c r="IC185" i="1"/>
  <c r="IJ180" i="1"/>
  <c r="IC179" i="1"/>
  <c r="IJ185" i="1"/>
  <c r="IB185" i="1"/>
  <c r="IC208" i="1"/>
  <c r="IC200" i="1"/>
  <c r="IC196" i="1"/>
  <c r="IC192" i="1"/>
  <c r="IC205" i="1"/>
  <c r="IC201" i="1"/>
  <c r="IC197" i="1"/>
  <c r="IC206" i="1"/>
  <c r="IC202" i="1"/>
  <c r="IC198" i="1"/>
  <c r="IC214" i="1"/>
  <c r="IC219" i="1"/>
  <c r="IC217" i="1"/>
  <c r="IC223" i="1"/>
  <c r="IC213" i="1"/>
  <c r="IC216" i="1"/>
  <c r="IC222" i="1"/>
  <c r="IC218" i="1"/>
  <c r="IC212" i="1"/>
  <c r="HK208" i="1"/>
  <c r="HK206" i="1"/>
  <c r="HK204" i="1"/>
  <c r="HK202" i="1"/>
  <c r="HK200" i="1"/>
  <c r="HK198" i="1"/>
  <c r="HK196" i="1"/>
  <c r="HK194" i="1"/>
  <c r="HK192" i="1"/>
  <c r="HK190" i="1"/>
  <c r="HK209" i="1"/>
  <c r="HK207" i="1"/>
  <c r="HK205" i="1"/>
  <c r="HK203" i="1"/>
  <c r="HK201" i="1"/>
  <c r="HK199" i="1"/>
  <c r="HK197" i="1"/>
  <c r="HK195" i="1"/>
  <c r="HK193" i="1"/>
  <c r="HK186" i="1"/>
  <c r="HK180" i="1"/>
  <c r="HK187" i="1"/>
  <c r="HK188" i="1"/>
  <c r="HK181" i="1"/>
  <c r="HK178" i="1"/>
  <c r="HK182" i="1"/>
  <c r="HK179" i="1"/>
  <c r="HK185" i="1"/>
  <c r="HK175" i="1"/>
  <c r="HK174" i="1"/>
  <c r="HK171" i="1"/>
  <c r="HK166" i="1"/>
  <c r="HK169" i="1"/>
  <c r="HK172" i="1"/>
  <c r="HK170" i="1"/>
  <c r="HK167" i="1"/>
  <c r="HK165" i="1"/>
  <c r="HK173" i="1"/>
  <c r="HK158" i="1"/>
  <c r="HK157" i="1"/>
  <c r="HK163" i="1"/>
  <c r="HK159" i="1"/>
  <c r="HK149" i="1"/>
  <c r="HK160" i="1"/>
  <c r="HK162" i="1"/>
  <c r="HK161" i="1"/>
  <c r="HK150" i="1"/>
  <c r="HK152" i="1"/>
  <c r="HK151" i="1"/>
  <c r="HK156" i="1"/>
  <c r="HK141" i="1"/>
  <c r="HK138" i="1"/>
  <c r="HK136" i="1"/>
  <c r="HK135" i="1"/>
  <c r="HK146" i="1"/>
  <c r="HK143" i="1"/>
  <c r="HK137" i="1"/>
  <c r="HK140" i="1"/>
  <c r="HK142" i="1"/>
  <c r="HK144" i="1"/>
  <c r="HK132" i="1"/>
  <c r="HK145" i="1"/>
  <c r="HK133" i="1"/>
  <c r="HK127" i="1"/>
  <c r="HI125" i="1"/>
  <c r="HK123" i="1"/>
  <c r="HI127" i="1"/>
  <c r="HI123" i="1"/>
  <c r="HK122" i="1"/>
  <c r="HK128" i="1"/>
  <c r="HK124" i="1"/>
  <c r="HI122" i="1"/>
  <c r="HK129" i="1"/>
  <c r="HI128" i="1"/>
  <c r="HK120" i="1"/>
  <c r="HK2" i="1" s="1"/>
  <c r="HK35" i="1" s="1"/>
  <c r="HK117" i="1"/>
  <c r="HK116" i="1"/>
  <c r="HK115" i="1"/>
  <c r="HK114" i="1"/>
  <c r="HK113" i="1"/>
  <c r="HK112" i="1"/>
  <c r="HD37" i="1"/>
  <c r="GF37" i="1"/>
  <c r="HD36" i="1"/>
  <c r="HD46" i="1" s="1"/>
  <c r="EL36" i="1"/>
  <c r="EL46" i="1" s="1"/>
  <c r="BQ28" i="1"/>
  <c r="AQ28" i="1"/>
  <c r="HX36" i="1"/>
  <c r="HX46" i="1" s="1"/>
  <c r="GU37" i="1"/>
  <c r="JT36" i="1"/>
  <c r="JT46" i="1" s="1"/>
  <c r="KA37" i="1"/>
  <c r="DN37" i="1"/>
  <c r="HS27" i="1"/>
  <c r="AY27" i="1"/>
  <c r="BB18" i="1"/>
  <c r="JY17" i="1"/>
  <c r="BB16" i="1"/>
  <c r="JU70" i="1"/>
  <c r="JU210" i="1"/>
  <c r="JU189" i="1"/>
  <c r="JU176" i="1"/>
  <c r="JU147" i="1"/>
  <c r="JU164" i="1"/>
  <c r="JU94" i="1"/>
  <c r="JU119" i="1"/>
  <c r="JU130" i="1"/>
  <c r="JK70" i="1"/>
  <c r="JK210" i="1"/>
  <c r="JK189" i="1"/>
  <c r="JK176" i="1"/>
  <c r="JK147" i="1"/>
  <c r="JK164" i="1"/>
  <c r="JK94" i="1"/>
  <c r="JK130" i="1"/>
  <c r="JK119" i="1"/>
  <c r="JB94" i="1"/>
  <c r="JB210" i="1"/>
  <c r="JB176" i="1"/>
  <c r="JB189" i="1"/>
  <c r="JB164" i="1"/>
  <c r="JB147" i="1"/>
  <c r="JB130" i="1"/>
  <c r="JB119" i="1"/>
  <c r="JT70" i="1"/>
  <c r="JT210" i="1"/>
  <c r="JT189" i="1"/>
  <c r="JT176" i="1"/>
  <c r="JT147" i="1"/>
  <c r="JT164" i="1"/>
  <c r="JT94" i="1"/>
  <c r="JT119" i="1"/>
  <c r="JT130" i="1"/>
  <c r="JJ70" i="1"/>
  <c r="JJ210" i="1"/>
  <c r="JJ189" i="1"/>
  <c r="JJ176" i="1"/>
  <c r="JJ147" i="1"/>
  <c r="JJ164" i="1"/>
  <c r="JJ94" i="1"/>
  <c r="JJ119" i="1"/>
  <c r="JJ130" i="1"/>
  <c r="JA94" i="1"/>
  <c r="JA210" i="1"/>
  <c r="JA189" i="1"/>
  <c r="JA176" i="1"/>
  <c r="JA164" i="1"/>
  <c r="JA119" i="1"/>
  <c r="JA147" i="1"/>
  <c r="JA130" i="1"/>
  <c r="HL10" i="1"/>
  <c r="HL12" i="1"/>
  <c r="HL3" i="1"/>
  <c r="HL5" i="1"/>
  <c r="HL35" i="1"/>
  <c r="HL11" i="1"/>
  <c r="HL13" i="1"/>
  <c r="HL4" i="1"/>
  <c r="HL14" i="1" s="1"/>
  <c r="HL6" i="1"/>
  <c r="CP92" i="1"/>
  <c r="EQ85" i="1"/>
  <c r="EQ90" i="1"/>
  <c r="AO18" i="1"/>
  <c r="FH17" i="1"/>
  <c r="T17" i="1"/>
  <c r="JR70" i="1"/>
  <c r="JR210" i="1"/>
  <c r="JR189" i="1"/>
  <c r="JR176" i="1"/>
  <c r="JR147" i="1"/>
  <c r="JR164" i="1"/>
  <c r="JR94" i="1"/>
  <c r="JR119" i="1"/>
  <c r="JR130" i="1"/>
  <c r="JI70" i="1"/>
  <c r="JI210" i="1"/>
  <c r="JI176" i="1"/>
  <c r="JI189" i="1"/>
  <c r="JI147" i="1"/>
  <c r="JI164" i="1"/>
  <c r="JI94" i="1"/>
  <c r="JI119" i="1"/>
  <c r="JI130" i="1"/>
  <c r="IY210" i="1"/>
  <c r="IY189" i="1"/>
  <c r="IY164" i="1"/>
  <c r="IY176" i="1"/>
  <c r="IY119" i="1"/>
  <c r="IY130" i="1"/>
  <c r="IY147" i="1"/>
  <c r="HJ35" i="1"/>
  <c r="HJ11" i="1"/>
  <c r="HJ13" i="1"/>
  <c r="HJ4" i="1"/>
  <c r="HJ6" i="1"/>
  <c r="HJ10" i="1"/>
  <c r="HJ12" i="1"/>
  <c r="HJ3" i="1"/>
  <c r="HJ5" i="1"/>
  <c r="HR85" i="1"/>
  <c r="HR89" i="1"/>
  <c r="HR84" i="1"/>
  <c r="DZ85" i="1"/>
  <c r="DZ89" i="1"/>
  <c r="AX18" i="1"/>
  <c r="AS17" i="1"/>
  <c r="AJ17" i="1"/>
  <c r="KA70" i="1"/>
  <c r="KA210" i="1"/>
  <c r="KA189" i="1"/>
  <c r="KA176" i="1"/>
  <c r="KA147" i="1"/>
  <c r="KA164" i="1"/>
  <c r="KA94" i="1"/>
  <c r="KA119" i="1"/>
  <c r="KA130" i="1"/>
  <c r="JP70" i="1"/>
  <c r="JP210" i="1"/>
  <c r="JP176" i="1"/>
  <c r="JP189" i="1"/>
  <c r="JP147" i="1"/>
  <c r="JP164" i="1"/>
  <c r="JP94" i="1"/>
  <c r="JP119" i="1"/>
  <c r="JP130" i="1"/>
  <c r="HI35" i="1"/>
  <c r="HI11" i="1"/>
  <c r="HI13" i="1"/>
  <c r="HI4" i="1"/>
  <c r="HI6" i="1"/>
  <c r="HI10" i="1"/>
  <c r="HI12" i="1"/>
  <c r="HI3" i="1"/>
  <c r="HI5" i="1"/>
  <c r="HP133" i="1"/>
  <c r="HP134" i="1"/>
  <c r="HP135" i="1"/>
  <c r="HP131" i="1"/>
  <c r="HP132" i="1"/>
  <c r="HP137" i="1"/>
  <c r="HP143" i="1"/>
  <c r="HP138" i="1"/>
  <c r="HP145" i="1"/>
  <c r="HP139" i="1"/>
  <c r="HP141" i="1"/>
  <c r="HP146" i="1"/>
  <c r="HP136" i="1"/>
  <c r="HP144" i="1"/>
  <c r="HP142" i="1"/>
  <c r="HP140" i="1"/>
  <c r="CP84" i="1"/>
  <c r="CP88" i="1"/>
  <c r="HQ84" i="1"/>
  <c r="HQ88" i="1"/>
  <c r="DO90" i="1"/>
  <c r="DO85" i="1"/>
  <c r="DO87" i="1"/>
  <c r="JY18" i="1"/>
  <c r="DF17" i="1"/>
  <c r="BL17" i="1"/>
  <c r="JZ70" i="1"/>
  <c r="JZ80" i="1" s="1"/>
  <c r="JZ210" i="1"/>
  <c r="JZ176" i="1"/>
  <c r="JZ189" i="1"/>
  <c r="JZ147" i="1"/>
  <c r="JZ164" i="1"/>
  <c r="JZ94" i="1"/>
  <c r="JZ119" i="1"/>
  <c r="JZ130" i="1"/>
  <c r="JO70" i="1"/>
  <c r="JO210" i="1"/>
  <c r="JO189" i="1"/>
  <c r="JO147" i="1"/>
  <c r="JO176" i="1"/>
  <c r="JO164" i="1"/>
  <c r="JO94" i="1"/>
  <c r="JO119" i="1"/>
  <c r="JO130" i="1"/>
  <c r="JF94" i="1"/>
  <c r="JF210" i="1"/>
  <c r="JF189" i="1"/>
  <c r="JF164" i="1"/>
  <c r="JF176" i="1"/>
  <c r="JF119" i="1"/>
  <c r="JF130" i="1"/>
  <c r="JF147" i="1"/>
  <c r="GQ13" i="1"/>
  <c r="GQ6" i="1"/>
  <c r="GQ12" i="1"/>
  <c r="GQ11" i="1"/>
  <c r="GQ5" i="1"/>
  <c r="GQ35" i="1"/>
  <c r="GQ10" i="1"/>
  <c r="GQ3" i="1"/>
  <c r="CP85" i="1"/>
  <c r="HP84" i="1"/>
  <c r="HP87" i="1"/>
  <c r="HP86" i="1"/>
  <c r="IK92" i="1"/>
  <c r="HS90" i="1"/>
  <c r="FH16" i="1"/>
  <c r="JY3" i="1"/>
  <c r="JY210" i="1"/>
  <c r="JY176" i="1"/>
  <c r="JY177" i="1" s="1"/>
  <c r="JY189" i="1"/>
  <c r="JY164" i="1"/>
  <c r="JY147" i="1"/>
  <c r="JY94" i="1"/>
  <c r="JY119" i="1"/>
  <c r="JY130" i="1"/>
  <c r="JN3" i="1"/>
  <c r="JN210" i="1"/>
  <c r="JN189" i="1"/>
  <c r="JN176" i="1"/>
  <c r="JN164" i="1"/>
  <c r="JN147" i="1"/>
  <c r="JN94" i="1"/>
  <c r="JN119" i="1"/>
  <c r="JN130" i="1"/>
  <c r="JE210" i="1"/>
  <c r="JE189" i="1"/>
  <c r="JE176" i="1"/>
  <c r="JE164" i="1"/>
  <c r="JE119" i="1"/>
  <c r="JE130" i="1"/>
  <c r="JE147" i="1"/>
  <c r="GP6" i="1"/>
  <c r="GP12" i="1"/>
  <c r="GP11" i="1"/>
  <c r="GP5" i="1"/>
  <c r="GP3" i="1"/>
  <c r="GP10" i="1"/>
  <c r="GP13" i="1"/>
  <c r="GP35" i="1"/>
  <c r="HB85" i="1"/>
  <c r="HB89" i="1"/>
  <c r="EQ92" i="1"/>
  <c r="X17" i="1"/>
  <c r="AO16" i="1"/>
  <c r="JX70" i="1"/>
  <c r="JX210" i="1"/>
  <c r="JX189" i="1"/>
  <c r="JX176" i="1"/>
  <c r="JX147" i="1"/>
  <c r="JX164" i="1"/>
  <c r="JX119" i="1"/>
  <c r="JX130" i="1"/>
  <c r="JX94" i="1"/>
  <c r="JM70" i="1"/>
  <c r="JM210" i="1"/>
  <c r="JM189" i="1"/>
  <c r="JM176" i="1"/>
  <c r="JM147" i="1"/>
  <c r="JM164" i="1"/>
  <c r="JM119" i="1"/>
  <c r="JM130" i="1"/>
  <c r="JM94" i="1"/>
  <c r="JD94" i="1"/>
  <c r="JD210" i="1"/>
  <c r="JD189" i="1"/>
  <c r="JD176" i="1"/>
  <c r="JD164" i="1"/>
  <c r="JD119" i="1"/>
  <c r="JD130" i="1"/>
  <c r="JD147" i="1"/>
  <c r="GO6" i="1"/>
  <c r="GO12" i="1"/>
  <c r="GO11" i="1"/>
  <c r="GO5" i="1"/>
  <c r="GO3" i="1"/>
  <c r="GO10" i="1"/>
  <c r="GO35" i="1"/>
  <c r="GO13" i="1"/>
  <c r="HS92" i="1"/>
  <c r="AS18" i="1"/>
  <c r="AX17" i="1"/>
  <c r="JV70" i="1"/>
  <c r="JV210" i="1"/>
  <c r="JV189" i="1"/>
  <c r="JV176" i="1"/>
  <c r="JV147" i="1"/>
  <c r="JV164" i="1"/>
  <c r="JV130" i="1"/>
  <c r="JV119" i="1"/>
  <c r="JV94" i="1"/>
  <c r="JL70" i="1"/>
  <c r="JL210" i="1"/>
  <c r="JL189" i="1"/>
  <c r="JL176" i="1"/>
  <c r="JL147" i="1"/>
  <c r="JL164" i="1"/>
  <c r="JL130" i="1"/>
  <c r="JL119" i="1"/>
  <c r="JL94" i="1"/>
  <c r="JC210" i="1"/>
  <c r="JC176" i="1"/>
  <c r="JC189" i="1"/>
  <c r="JC164" i="1"/>
  <c r="JC130" i="1"/>
  <c r="JC147" i="1"/>
  <c r="JC119" i="1"/>
  <c r="GN11" i="1"/>
  <c r="GN5" i="1"/>
  <c r="GN3" i="1"/>
  <c r="GN10" i="1"/>
  <c r="GN35" i="1"/>
  <c r="GN13" i="1"/>
  <c r="GN6" i="1"/>
  <c r="GN12" i="1"/>
  <c r="CP87" i="1"/>
  <c r="IO84" i="1"/>
  <c r="IO88" i="1"/>
  <c r="FT84" i="1"/>
  <c r="FT87" i="1"/>
  <c r="FT86" i="1"/>
  <c r="FT92" i="1"/>
  <c r="IO90" i="1"/>
  <c r="DC98" i="1"/>
  <c r="DC101" i="1"/>
  <c r="DD104" i="1"/>
  <c r="EQ109" i="1"/>
  <c r="DB104" i="1"/>
  <c r="GG109" i="1"/>
  <c r="HS123" i="1"/>
  <c r="HS128" i="1"/>
  <c r="HS126" i="1"/>
  <c r="CZ101" i="1"/>
  <c r="DB105" i="1"/>
  <c r="DB99" i="1"/>
  <c r="DD102" i="1"/>
  <c r="DD105" i="1"/>
  <c r="IO105" i="1"/>
  <c r="EQ97" i="1"/>
  <c r="IO115" i="1"/>
  <c r="IO117" i="1"/>
  <c r="EN97" i="1"/>
  <c r="EN95" i="1"/>
  <c r="EN96" i="1" s="1"/>
  <c r="CZ97" i="1"/>
  <c r="CZ99" i="1"/>
  <c r="DB102" i="1"/>
  <c r="DE106" i="1"/>
  <c r="DO107" i="1"/>
  <c r="DO99" i="1"/>
  <c r="EQ108" i="1"/>
  <c r="FH106" i="1"/>
  <c r="CZ103" i="1"/>
  <c r="DD107" i="1"/>
  <c r="FT109" i="1"/>
  <c r="HR112" i="1"/>
  <c r="HR115" i="1"/>
  <c r="CU97" i="1"/>
  <c r="DD100" i="1"/>
  <c r="DD103" i="1"/>
  <c r="DH70" i="1"/>
  <c r="DH94" i="1"/>
  <c r="DH83" i="1"/>
  <c r="DM112" i="1"/>
  <c r="DM114" i="1"/>
  <c r="DN98" i="1"/>
  <c r="DN100" i="1"/>
  <c r="DA103" i="1"/>
  <c r="IX104" i="1"/>
  <c r="DK97" i="1"/>
  <c r="DK98" i="1"/>
  <c r="DK100" i="1"/>
  <c r="HR120" i="1"/>
  <c r="HR123" i="1"/>
  <c r="IX120" i="1"/>
  <c r="IX123" i="1"/>
  <c r="IX129" i="1"/>
  <c r="DK114" i="1"/>
  <c r="DZ115" i="1"/>
  <c r="FT116" i="1"/>
  <c r="DW126" i="1"/>
  <c r="DW125" i="1"/>
  <c r="JH128" i="1"/>
  <c r="IK124" i="1"/>
  <c r="EM121" i="1"/>
  <c r="DT94" i="1"/>
  <c r="EP133" i="1"/>
  <c r="EP83" i="1"/>
  <c r="HK3" i="1"/>
  <c r="HK5" i="1"/>
  <c r="HK11" i="1"/>
  <c r="HK13" i="1"/>
  <c r="HK4" i="1"/>
  <c r="HK9" i="1" s="1"/>
  <c r="HK10" i="1"/>
  <c r="HK12" i="1"/>
  <c r="EA26" i="1"/>
  <c r="EA15" i="1"/>
  <c r="EA4" i="1"/>
  <c r="EA94" i="1"/>
  <c r="EA83" i="1"/>
  <c r="EA70" i="1"/>
  <c r="EA69" i="1"/>
  <c r="DZ114" i="1"/>
  <c r="HB120" i="1"/>
  <c r="HB123" i="1"/>
  <c r="EA119" i="1"/>
  <c r="DN70" i="1"/>
  <c r="DT121" i="1"/>
  <c r="FH129" i="1"/>
  <c r="FH121" i="1"/>
  <c r="EO26" i="1"/>
  <c r="EO15" i="1"/>
  <c r="EO4" i="1"/>
  <c r="EO142" i="1"/>
  <c r="EO135" i="1"/>
  <c r="EO134" i="1"/>
  <c r="EO139" i="1"/>
  <c r="EO138" i="1"/>
  <c r="EO140" i="1"/>
  <c r="EO137" i="1"/>
  <c r="EO143" i="1"/>
  <c r="EO94" i="1"/>
  <c r="EO83" i="1"/>
  <c r="EO70" i="1"/>
  <c r="EO69" i="1"/>
  <c r="EO133" i="1"/>
  <c r="EO119" i="1"/>
  <c r="FA135" i="1"/>
  <c r="FA131" i="1"/>
  <c r="FA134" i="1"/>
  <c r="FA133" i="1"/>
  <c r="FA132" i="1"/>
  <c r="FA138" i="1"/>
  <c r="FA141" i="1"/>
  <c r="FA139" i="1"/>
  <c r="FA146" i="1"/>
  <c r="FA136" i="1"/>
  <c r="FA142" i="1"/>
  <c r="FA144" i="1"/>
  <c r="FA140" i="1"/>
  <c r="DZ117" i="1"/>
  <c r="GG113" i="1"/>
  <c r="DS121" i="1"/>
  <c r="HQ120" i="1"/>
  <c r="ED26" i="1"/>
  <c r="ED15" i="1"/>
  <c r="ED4" i="1"/>
  <c r="ED133" i="1"/>
  <c r="ED119" i="1"/>
  <c r="ED110" i="1"/>
  <c r="ED132" i="1"/>
  <c r="ED131" i="1"/>
  <c r="ED94" i="1"/>
  <c r="ED83" i="1"/>
  <c r="ED70" i="1"/>
  <c r="ED69" i="1"/>
  <c r="EH26" i="1"/>
  <c r="EH15" i="1"/>
  <c r="EH4" i="1"/>
  <c r="EH135" i="1"/>
  <c r="EH134" i="1"/>
  <c r="EH137" i="1"/>
  <c r="EH119" i="1"/>
  <c r="EH110" i="1"/>
  <c r="EH136" i="1"/>
  <c r="EH132" i="1"/>
  <c r="EH131" i="1"/>
  <c r="EL26" i="1"/>
  <c r="EL15" i="1"/>
  <c r="EL4" i="1"/>
  <c r="EL140" i="1"/>
  <c r="EL137" i="1"/>
  <c r="EL141" i="1"/>
  <c r="EL119" i="1"/>
  <c r="EL110" i="1"/>
  <c r="EL136" i="1"/>
  <c r="EL132" i="1"/>
  <c r="EL131" i="1"/>
  <c r="EL94" i="1"/>
  <c r="EL83" i="1"/>
  <c r="EL70" i="1"/>
  <c r="EL69" i="1"/>
  <c r="EL133" i="1"/>
  <c r="EP26" i="1"/>
  <c r="EP15" i="1"/>
  <c r="EP4" i="1"/>
  <c r="EP142" i="1"/>
  <c r="EP135" i="1"/>
  <c r="EP134" i="1"/>
  <c r="EP144" i="1"/>
  <c r="EP139" i="1"/>
  <c r="EP138" i="1"/>
  <c r="EP140" i="1"/>
  <c r="EP137" i="1"/>
  <c r="EP145" i="1"/>
  <c r="EP119" i="1"/>
  <c r="EP110" i="1"/>
  <c r="EP141" i="1"/>
  <c r="EP136" i="1"/>
  <c r="EP132" i="1"/>
  <c r="EP131" i="1"/>
  <c r="EH133" i="1"/>
  <c r="EL138" i="1"/>
  <c r="EP69" i="1"/>
  <c r="EA110" i="1"/>
  <c r="DK113" i="1"/>
  <c r="DZ112" i="1"/>
  <c r="DY120" i="1"/>
  <c r="DX122" i="1"/>
  <c r="EO136" i="1"/>
  <c r="EH70" i="1"/>
  <c r="EO110" i="1"/>
  <c r="DN83" i="1"/>
  <c r="DZ116" i="1"/>
  <c r="HP114" i="1"/>
  <c r="DT120" i="1"/>
  <c r="DX123" i="1"/>
  <c r="DX70" i="1"/>
  <c r="EM123" i="1"/>
  <c r="EM124" i="1"/>
  <c r="EL139" i="1"/>
  <c r="EP94" i="1"/>
  <c r="EG124" i="1"/>
  <c r="EG120" i="1"/>
  <c r="HG5" i="1"/>
  <c r="HG10" i="1"/>
  <c r="HG6" i="1"/>
  <c r="HG11" i="1"/>
  <c r="HG3" i="1"/>
  <c r="HG12" i="1"/>
  <c r="HG35" i="1"/>
  <c r="HG4" i="1"/>
  <c r="HG13" i="1"/>
  <c r="EC26" i="1"/>
  <c r="EC4" i="1"/>
  <c r="EC15" i="1"/>
  <c r="EG26" i="1"/>
  <c r="EG15" i="1"/>
  <c r="EG4" i="1"/>
  <c r="EK26" i="1"/>
  <c r="EK4" i="1"/>
  <c r="EK15" i="1"/>
  <c r="FT136" i="1"/>
  <c r="FT133" i="1"/>
  <c r="FT134" i="1"/>
  <c r="FT135" i="1"/>
  <c r="FT131" i="1"/>
  <c r="FT132" i="1"/>
  <c r="FT137" i="1"/>
  <c r="IX133" i="1"/>
  <c r="IX134" i="1"/>
  <c r="IX135" i="1"/>
  <c r="IX131" i="1"/>
  <c r="IX132" i="1"/>
  <c r="EG133" i="1"/>
  <c r="EM134" i="1"/>
  <c r="EF135" i="1"/>
  <c r="EN143" i="1"/>
  <c r="EM135" i="1"/>
  <c r="EJ137" i="1"/>
  <c r="EK138" i="1"/>
  <c r="EK139" i="1"/>
  <c r="EQ143" i="1"/>
  <c r="EG69" i="1"/>
  <c r="EG70" i="1"/>
  <c r="EG83" i="1"/>
  <c r="EG94" i="1"/>
  <c r="HS146" i="1"/>
  <c r="IK145" i="1"/>
  <c r="GG145" i="1"/>
  <c r="FH145" i="1"/>
  <c r="FH143" i="1"/>
  <c r="FB142" i="1"/>
  <c r="JH141" i="1"/>
  <c r="HS141" i="1"/>
  <c r="HS139" i="1"/>
  <c r="EV139" i="1"/>
  <c r="IK138" i="1"/>
  <c r="FH138" i="1"/>
  <c r="EV138" i="1"/>
  <c r="IO137" i="1"/>
  <c r="JH136" i="1"/>
  <c r="FB136" i="1"/>
  <c r="ES26" i="1"/>
  <c r="ES4" i="1"/>
  <c r="ES15" i="1"/>
  <c r="ES148" i="1"/>
  <c r="EW26" i="1"/>
  <c r="EW15" i="1"/>
  <c r="EW4" i="1"/>
  <c r="EW149" i="1"/>
  <c r="EW130" i="1"/>
  <c r="EW119" i="1"/>
  <c r="EW110" i="1"/>
  <c r="EW94" i="1"/>
  <c r="EW83" i="1"/>
  <c r="EW70" i="1"/>
  <c r="EW69" i="1"/>
  <c r="EW150" i="1"/>
  <c r="EW148" i="1"/>
  <c r="EW152" i="1"/>
  <c r="EW151" i="1"/>
  <c r="FA26" i="1"/>
  <c r="FA4" i="1"/>
  <c r="FA15" i="1"/>
  <c r="FA151" i="1"/>
  <c r="FA156" i="1"/>
  <c r="FA155" i="1"/>
  <c r="FA152" i="1"/>
  <c r="FA154" i="1"/>
  <c r="FA149" i="1"/>
  <c r="FF26" i="1"/>
  <c r="FF15" i="1"/>
  <c r="FF4" i="1"/>
  <c r="FF157" i="1"/>
  <c r="FF152" i="1"/>
  <c r="FF160" i="1"/>
  <c r="FF154" i="1"/>
  <c r="FF158" i="1"/>
  <c r="FF149" i="1"/>
  <c r="FF130" i="1"/>
  <c r="FF119" i="1"/>
  <c r="FF110" i="1"/>
  <c r="FF94" i="1"/>
  <c r="FF83" i="1"/>
  <c r="FF70" i="1"/>
  <c r="FF69" i="1"/>
  <c r="FF150" i="1"/>
  <c r="FF148" i="1"/>
  <c r="FF153" i="1"/>
  <c r="FF159" i="1"/>
  <c r="FF161" i="1"/>
  <c r="FF151" i="1"/>
  <c r="HS151" i="1"/>
  <c r="HS149" i="1"/>
  <c r="HS152" i="1"/>
  <c r="HS154" i="1"/>
  <c r="HS156" i="1"/>
  <c r="HS150" i="1"/>
  <c r="HS148" i="1"/>
  <c r="HS153" i="1"/>
  <c r="HS155" i="1"/>
  <c r="HS157" i="1"/>
  <c r="HS162" i="1"/>
  <c r="HS158" i="1"/>
  <c r="HS160" i="1"/>
  <c r="HS161" i="1"/>
  <c r="HS163" i="1"/>
  <c r="IX149" i="1"/>
  <c r="IX152" i="1"/>
  <c r="IX154" i="1"/>
  <c r="IX156" i="1"/>
  <c r="IX150" i="1"/>
  <c r="IX151" i="1"/>
  <c r="IX162" i="1"/>
  <c r="IX148" i="1"/>
  <c r="IX158" i="1"/>
  <c r="IX160" i="1"/>
  <c r="IX153" i="1"/>
  <c r="IX155" i="1"/>
  <c r="IX161" i="1"/>
  <c r="IX163" i="1"/>
  <c r="IX159" i="1"/>
  <c r="ES70" i="1"/>
  <c r="FA94" i="1"/>
  <c r="ET132" i="1"/>
  <c r="ET136" i="1"/>
  <c r="ET131" i="1"/>
  <c r="ET135" i="1"/>
  <c r="ET137" i="1"/>
  <c r="ET134" i="1"/>
  <c r="IK143" i="1"/>
  <c r="GG143" i="1"/>
  <c r="HR141" i="1"/>
  <c r="HB141" i="1"/>
  <c r="FH140" i="1"/>
  <c r="HR139" i="1"/>
  <c r="HB139" i="1"/>
  <c r="IK132" i="1"/>
  <c r="GG131" i="1"/>
  <c r="ES131" i="1"/>
  <c r="ES135" i="1"/>
  <c r="ES137" i="1"/>
  <c r="ES134" i="1"/>
  <c r="ES133" i="1"/>
  <c r="ES138" i="1"/>
  <c r="JH161" i="1"/>
  <c r="HR133" i="1"/>
  <c r="HR134" i="1"/>
  <c r="HR135" i="1"/>
  <c r="HR131" i="1"/>
  <c r="HR132" i="1"/>
  <c r="IW133" i="1"/>
  <c r="IW134" i="1"/>
  <c r="IW135" i="1"/>
  <c r="IW131" i="1"/>
  <c r="IW132" i="1"/>
  <c r="EQ138" i="1"/>
  <c r="EQ139" i="1"/>
  <c r="EN141" i="1"/>
  <c r="EM69" i="1"/>
  <c r="EE69" i="1"/>
  <c r="EM70" i="1"/>
  <c r="EE70" i="1"/>
  <c r="EM83" i="1"/>
  <c r="EE83" i="1"/>
  <c r="EM94" i="1"/>
  <c r="EE94" i="1"/>
  <c r="EN110" i="1"/>
  <c r="EF110" i="1"/>
  <c r="EN119" i="1"/>
  <c r="JH146" i="1"/>
  <c r="IW146" i="1"/>
  <c r="IO146" i="1"/>
  <c r="HS145" i="1"/>
  <c r="FH144" i="1"/>
  <c r="IK142" i="1"/>
  <c r="FH142" i="1"/>
  <c r="IW141" i="1"/>
  <c r="IO141" i="1"/>
  <c r="IK140" i="1"/>
  <c r="GG140" i="1"/>
  <c r="IW139" i="1"/>
  <c r="IO139" i="1"/>
  <c r="FT139" i="1"/>
  <c r="HS138" i="1"/>
  <c r="EM131" i="1"/>
  <c r="EE131" i="1"/>
  <c r="EM132" i="1"/>
  <c r="EE132" i="1"/>
  <c r="EE134" i="1"/>
  <c r="EJ134" i="1"/>
  <c r="EQ146" i="1"/>
  <c r="EJ135" i="1"/>
  <c r="EM136" i="1"/>
  <c r="EM141" i="1"/>
  <c r="EQ144" i="1"/>
  <c r="EM110" i="1"/>
  <c r="EE110" i="1"/>
  <c r="IX145" i="1"/>
  <c r="HR145" i="1"/>
  <c r="HB145" i="1"/>
  <c r="EV145" i="1"/>
  <c r="IK144" i="1"/>
  <c r="GG144" i="1"/>
  <c r="HS143" i="1"/>
  <c r="GG142" i="1"/>
  <c r="FT141" i="1"/>
  <c r="IX138" i="1"/>
  <c r="HR138" i="1"/>
  <c r="FH137" i="1"/>
  <c r="IX136" i="1"/>
  <c r="IK135" i="1"/>
  <c r="IK134" i="1"/>
  <c r="IK133" i="1"/>
  <c r="GG132" i="1"/>
  <c r="JH148" i="1"/>
  <c r="JH153" i="1"/>
  <c r="JH155" i="1"/>
  <c r="JH151" i="1"/>
  <c r="JH149" i="1"/>
  <c r="JH152" i="1"/>
  <c r="JH154" i="1"/>
  <c r="JH156" i="1"/>
  <c r="JH159" i="1"/>
  <c r="JH162" i="1"/>
  <c r="JH158" i="1"/>
  <c r="JH160" i="1"/>
  <c r="JH150" i="1"/>
  <c r="FA153" i="1"/>
  <c r="FF156" i="1"/>
  <c r="ES69" i="1"/>
  <c r="FA83" i="1"/>
  <c r="EE26" i="1"/>
  <c r="EE15" i="1"/>
  <c r="EE4" i="1"/>
  <c r="EI26" i="1"/>
  <c r="EI33" i="1" s="1"/>
  <c r="EI15" i="1"/>
  <c r="EI4" i="1"/>
  <c r="EM26" i="1"/>
  <c r="EM15" i="1"/>
  <c r="EM4" i="1"/>
  <c r="HB136" i="1"/>
  <c r="HB133" i="1"/>
  <c r="HB134" i="1"/>
  <c r="HB135" i="1"/>
  <c r="HB131" i="1"/>
  <c r="HB132" i="1"/>
  <c r="HB137" i="1"/>
  <c r="JH131" i="1"/>
  <c r="JH134" i="1"/>
  <c r="JH137" i="1"/>
  <c r="JH132" i="1"/>
  <c r="JH135" i="1"/>
  <c r="JH133" i="1"/>
  <c r="EQ134" i="1"/>
  <c r="EI134" i="1"/>
  <c r="EJ139" i="1"/>
  <c r="EQ135" i="1"/>
  <c r="EI135" i="1"/>
  <c r="EN137" i="1"/>
  <c r="EN140" i="1"/>
  <c r="EQ142" i="1"/>
  <c r="IW145" i="1"/>
  <c r="IO145" i="1"/>
  <c r="JH143" i="1"/>
  <c r="IX143" i="1"/>
  <c r="HR143" i="1"/>
  <c r="HB143" i="1"/>
  <c r="HS142" i="1"/>
  <c r="HS140" i="1"/>
  <c r="JH138" i="1"/>
  <c r="IW138" i="1"/>
  <c r="IO138" i="1"/>
  <c r="IK137" i="1"/>
  <c r="IW136" i="1"/>
  <c r="IO136" i="1"/>
  <c r="HS159" i="1"/>
  <c r="IX157" i="1"/>
  <c r="EJ133" i="1"/>
  <c r="EM137" i="1"/>
  <c r="EN138" i="1"/>
  <c r="EM140" i="1"/>
  <c r="EQ145" i="1"/>
  <c r="EJ69" i="1"/>
  <c r="EB69" i="1"/>
  <c r="EJ70" i="1"/>
  <c r="EB70" i="1"/>
  <c r="EJ83" i="1"/>
  <c r="EB83" i="1"/>
  <c r="FH146" i="1"/>
  <c r="JH145" i="1"/>
  <c r="IW143" i="1"/>
  <c r="FT143" i="1"/>
  <c r="IX142" i="1"/>
  <c r="HR142" i="1"/>
  <c r="HB142" i="1"/>
  <c r="JH140" i="1"/>
  <c r="IX140" i="1"/>
  <c r="HR140" i="1"/>
  <c r="HB140" i="1"/>
  <c r="FH139" i="1"/>
  <c r="GG138" i="1"/>
  <c r="GG137" i="1"/>
  <c r="GG135" i="1"/>
  <c r="FH135" i="1"/>
  <c r="GG134" i="1"/>
  <c r="FH134" i="1"/>
  <c r="GG133" i="1"/>
  <c r="EB15" i="1"/>
  <c r="EB26" i="1"/>
  <c r="EB4" i="1"/>
  <c r="EF26" i="1"/>
  <c r="EF15" i="1"/>
  <c r="EF4" i="1"/>
  <c r="EJ26" i="1"/>
  <c r="EJ4" i="1"/>
  <c r="EJ15" i="1"/>
  <c r="EN26" i="1"/>
  <c r="EN15" i="1"/>
  <c r="EN4" i="1"/>
  <c r="FH131" i="1"/>
  <c r="FH132" i="1"/>
  <c r="FH136" i="1"/>
  <c r="HS136" i="1"/>
  <c r="HS133" i="1"/>
  <c r="HS134" i="1"/>
  <c r="HS135" i="1"/>
  <c r="HS131" i="1"/>
  <c r="HS132" i="1"/>
  <c r="HS137" i="1"/>
  <c r="IO133" i="1"/>
  <c r="IO134" i="1"/>
  <c r="IO135" i="1"/>
  <c r="IO131" i="1"/>
  <c r="IO132" i="1"/>
  <c r="EB131" i="1"/>
  <c r="EJ131" i="1"/>
  <c r="EJ132" i="1"/>
  <c r="EI133" i="1"/>
  <c r="EJ136" i="1"/>
  <c r="EM138" i="1"/>
  <c r="EM139" i="1"/>
  <c r="EI69" i="1"/>
  <c r="EI70" i="1"/>
  <c r="EI77" i="1" s="1"/>
  <c r="EI83" i="1"/>
  <c r="EI94" i="1"/>
  <c r="EJ110" i="1"/>
  <c r="EB110" i="1"/>
  <c r="EJ119" i="1"/>
  <c r="EB119" i="1"/>
  <c r="IK146" i="1"/>
  <c r="GG146" i="1"/>
  <c r="IX144" i="1"/>
  <c r="HR144" i="1"/>
  <c r="HB144" i="1"/>
  <c r="JH142" i="1"/>
  <c r="IW142" i="1"/>
  <c r="IO142" i="1"/>
  <c r="IK141" i="1"/>
  <c r="GG141" i="1"/>
  <c r="FH141" i="1"/>
  <c r="IW140" i="1"/>
  <c r="IO140" i="1"/>
  <c r="FT140" i="1"/>
  <c r="IK139" i="1"/>
  <c r="GG139" i="1"/>
  <c r="FT138" i="1"/>
  <c r="HR137" i="1"/>
  <c r="ER131" i="1"/>
  <c r="ER133" i="1"/>
  <c r="EV133" i="1"/>
  <c r="EV136" i="1"/>
  <c r="EV131" i="1"/>
  <c r="EV135" i="1"/>
  <c r="EV137" i="1"/>
  <c r="FB132" i="1"/>
  <c r="FB135" i="1"/>
  <c r="FB131" i="1"/>
  <c r="FB134" i="1"/>
  <c r="FB137" i="1"/>
  <c r="FB138" i="1"/>
  <c r="GG148" i="1"/>
  <c r="GG150" i="1"/>
  <c r="GG149" i="1"/>
  <c r="GG151" i="1"/>
  <c r="EZ148" i="1"/>
  <c r="FH150" i="1"/>
  <c r="EZ150" i="1"/>
  <c r="EY153" i="1"/>
  <c r="FD155" i="1"/>
  <c r="FE156" i="1"/>
  <c r="ER69" i="1"/>
  <c r="EZ69" i="1"/>
  <c r="ER70" i="1"/>
  <c r="EZ70" i="1"/>
  <c r="ER83" i="1"/>
  <c r="EZ83" i="1"/>
  <c r="ER94" i="1"/>
  <c r="EZ94" i="1"/>
  <c r="ER110" i="1"/>
  <c r="EZ110" i="1"/>
  <c r="ER119" i="1"/>
  <c r="EZ119" i="1"/>
  <c r="EZ130" i="1"/>
  <c r="HP162" i="1"/>
  <c r="FT161" i="1"/>
  <c r="HR159" i="1"/>
  <c r="FT159" i="1"/>
  <c r="IW157" i="1"/>
  <c r="IO157" i="1"/>
  <c r="HR148" i="1"/>
  <c r="ET26" i="1"/>
  <c r="ET4" i="1"/>
  <c r="EX26" i="1"/>
  <c r="EX15" i="1"/>
  <c r="EX4" i="1"/>
  <c r="FB15" i="1"/>
  <c r="FB26" i="1"/>
  <c r="FB4" i="1"/>
  <c r="FG26" i="1"/>
  <c r="FG15" i="1"/>
  <c r="FG4" i="1"/>
  <c r="HB148" i="1"/>
  <c r="HB149" i="1"/>
  <c r="HB152" i="1"/>
  <c r="HB154" i="1"/>
  <c r="HB156" i="1"/>
  <c r="HB150" i="1"/>
  <c r="HB151" i="1"/>
  <c r="IK148" i="1"/>
  <c r="IK153" i="1"/>
  <c r="IK151" i="1"/>
  <c r="IK149" i="1"/>
  <c r="IK152" i="1"/>
  <c r="IK150" i="1"/>
  <c r="FG148" i="1"/>
  <c r="EY148" i="1"/>
  <c r="FH149" i="1"/>
  <c r="EZ149" i="1"/>
  <c r="FG150" i="1"/>
  <c r="EY150" i="1"/>
  <c r="FE151" i="1"/>
  <c r="FB152" i="1"/>
  <c r="EY154" i="1"/>
  <c r="FD156" i="1"/>
  <c r="FG162" i="1"/>
  <c r="FH158" i="1"/>
  <c r="FE159" i="1"/>
  <c r="FG69" i="1"/>
  <c r="EY69" i="1"/>
  <c r="FG70" i="1"/>
  <c r="EY70" i="1"/>
  <c r="FG83" i="1"/>
  <c r="EY83" i="1"/>
  <c r="FG94" i="1"/>
  <c r="EY94" i="1"/>
  <c r="FG110" i="1"/>
  <c r="EY110" i="1"/>
  <c r="FG119" i="1"/>
  <c r="EY119" i="1"/>
  <c r="FG130" i="1"/>
  <c r="EY130" i="1"/>
  <c r="HR163" i="1"/>
  <c r="HB163" i="1"/>
  <c r="FT163" i="1"/>
  <c r="HR161" i="1"/>
  <c r="HB161" i="1"/>
  <c r="IK160" i="1"/>
  <c r="GG160" i="1"/>
  <c r="IW159" i="1"/>
  <c r="IO159" i="1"/>
  <c r="IK158" i="1"/>
  <c r="GG153" i="1"/>
  <c r="EX148" i="1"/>
  <c r="FG149" i="1"/>
  <c r="EX150" i="1"/>
  <c r="FE153" i="1"/>
  <c r="FH154" i="1"/>
  <c r="EZ154" i="1"/>
  <c r="FB155" i="1"/>
  <c r="FH163" i="1"/>
  <c r="FG158" i="1"/>
  <c r="FH160" i="1"/>
  <c r="EX69" i="1"/>
  <c r="EX70" i="1"/>
  <c r="EX83" i="1"/>
  <c r="EX94" i="1"/>
  <c r="EX110" i="1"/>
  <c r="EX119" i="1"/>
  <c r="EX130" i="1"/>
  <c r="IW163" i="1"/>
  <c r="IO163" i="1"/>
  <c r="GG162" i="1"/>
  <c r="IW161" i="1"/>
  <c r="GG155" i="1"/>
  <c r="GG154" i="1"/>
  <c r="EU26" i="1"/>
  <c r="EU15" i="1"/>
  <c r="EU4" i="1"/>
  <c r="EY26" i="1"/>
  <c r="EY15" i="1"/>
  <c r="EY4" i="1"/>
  <c r="FD26" i="1"/>
  <c r="FD15" i="1"/>
  <c r="FD4" i="1"/>
  <c r="HP152" i="1"/>
  <c r="HP154" i="1"/>
  <c r="HP150" i="1"/>
  <c r="HP148" i="1"/>
  <c r="HP153" i="1"/>
  <c r="HP155" i="1"/>
  <c r="HP157" i="1"/>
  <c r="HP151" i="1"/>
  <c r="IO152" i="1"/>
  <c r="IO150" i="1"/>
  <c r="IO148" i="1"/>
  <c r="IO153" i="1"/>
  <c r="IO155" i="1"/>
  <c r="IO149" i="1"/>
  <c r="FE148" i="1"/>
  <c r="EX149" i="1"/>
  <c r="FE150" i="1"/>
  <c r="FH152" i="1"/>
  <c r="EZ152" i="1"/>
  <c r="FD153" i="1"/>
  <c r="FG154" i="1"/>
  <c r="FB156" i="1"/>
  <c r="FH157" i="1"/>
  <c r="FG160" i="1"/>
  <c r="FE69" i="1"/>
  <c r="FE70" i="1"/>
  <c r="FE83" i="1"/>
  <c r="FE94" i="1"/>
  <c r="FE110" i="1"/>
  <c r="FE119" i="1"/>
  <c r="FE130" i="1"/>
  <c r="HP163" i="1"/>
  <c r="IK162" i="1"/>
  <c r="HP161" i="1"/>
  <c r="GG157" i="1"/>
  <c r="HP156" i="1"/>
  <c r="IW154" i="1"/>
  <c r="IO154" i="1"/>
  <c r="FD148" i="1"/>
  <c r="EV148" i="1"/>
  <c r="FE149" i="1"/>
  <c r="FD150" i="1"/>
  <c r="EV150" i="1"/>
  <c r="FB151" i="1"/>
  <c r="FG152" i="1"/>
  <c r="EY152" i="1"/>
  <c r="FH155" i="1"/>
  <c r="FB157" i="1"/>
  <c r="FG157" i="1"/>
  <c r="FD69" i="1"/>
  <c r="EV69" i="1"/>
  <c r="FD70" i="1"/>
  <c r="EV70" i="1"/>
  <c r="FD83" i="1"/>
  <c r="EV83" i="1"/>
  <c r="FD94" i="1"/>
  <c r="EV94" i="1"/>
  <c r="FD110" i="1"/>
  <c r="EV110" i="1"/>
  <c r="FD119" i="1"/>
  <c r="EV119" i="1"/>
  <c r="FD130" i="1"/>
  <c r="HR160" i="1"/>
  <c r="HB160" i="1"/>
  <c r="GG159" i="1"/>
  <c r="HB158" i="1"/>
  <c r="IK157" i="1"/>
  <c r="IO156" i="1"/>
  <c r="GG152" i="1"/>
  <c r="HP149" i="1"/>
  <c r="ER26" i="1"/>
  <c r="ER15" i="1"/>
  <c r="ER4" i="1"/>
  <c r="EV26" i="1"/>
  <c r="EV15" i="1"/>
  <c r="EV4" i="1"/>
  <c r="EZ26" i="1"/>
  <c r="EZ28" i="1" s="1"/>
  <c r="EZ15" i="1"/>
  <c r="EZ4" i="1"/>
  <c r="EZ14" i="1" s="1"/>
  <c r="FE26" i="1"/>
  <c r="FE15" i="1"/>
  <c r="FE4" i="1"/>
  <c r="FT148" i="1"/>
  <c r="FT149" i="1"/>
  <c r="FT151" i="1"/>
  <c r="FT152" i="1"/>
  <c r="FT154" i="1"/>
  <c r="FT158" i="1"/>
  <c r="FT150" i="1"/>
  <c r="FT155" i="1"/>
  <c r="FT157" i="1"/>
  <c r="HR149" i="1"/>
  <c r="HR152" i="1"/>
  <c r="HR154" i="1"/>
  <c r="HR156" i="1"/>
  <c r="HR150" i="1"/>
  <c r="HR151" i="1"/>
  <c r="IW152" i="1"/>
  <c r="IW150" i="1"/>
  <c r="IW148" i="1"/>
  <c r="IW153" i="1"/>
  <c r="IW155" i="1"/>
  <c r="IW149" i="1"/>
  <c r="EU148" i="1"/>
  <c r="FD149" i="1"/>
  <c r="EV149" i="1"/>
  <c r="EV151" i="1"/>
  <c r="EX152" i="1"/>
  <c r="FB153" i="1"/>
  <c r="FE154" i="1"/>
  <c r="FG155" i="1"/>
  <c r="FH156" i="1"/>
  <c r="FD158" i="1"/>
  <c r="EU69" i="1"/>
  <c r="EU70" i="1"/>
  <c r="EU83" i="1"/>
  <c r="EU94" i="1"/>
  <c r="EU110" i="1"/>
  <c r="EU119" i="1"/>
  <c r="EU130" i="1"/>
  <c r="FT162" i="1"/>
  <c r="GG161" i="1"/>
  <c r="IW160" i="1"/>
  <c r="IO160" i="1"/>
  <c r="IK159" i="1"/>
  <c r="IW158" i="1"/>
  <c r="IO158" i="1"/>
  <c r="HB157" i="1"/>
  <c r="IK155" i="1"/>
  <c r="FT153" i="1"/>
  <c r="FW165" i="1"/>
  <c r="FW167" i="1"/>
  <c r="FW169" i="1"/>
  <c r="FW171" i="1"/>
  <c r="FW173" i="1"/>
  <c r="FW166" i="1"/>
  <c r="FW175" i="1"/>
  <c r="FW168" i="1"/>
  <c r="FW174" i="1"/>
  <c r="FW172" i="1"/>
  <c r="FW170" i="1"/>
  <c r="FT171" i="1"/>
  <c r="FT172" i="1"/>
  <c r="FT165" i="1"/>
  <c r="FT173" i="1"/>
  <c r="FT166" i="1"/>
  <c r="FT174" i="1"/>
  <c r="FT167" i="1"/>
  <c r="FT175" i="1"/>
  <c r="FT168" i="1"/>
  <c r="FT169" i="1"/>
  <c r="FJ130" i="1"/>
  <c r="FJ94" i="1"/>
  <c r="FJ15" i="1"/>
  <c r="FJ69" i="1"/>
  <c r="FJ119" i="1"/>
  <c r="FJ4" i="1"/>
  <c r="FJ83" i="1"/>
  <c r="FJ110" i="1"/>
  <c r="FJ26" i="1"/>
  <c r="FJ70" i="1"/>
  <c r="FJ165" i="1"/>
  <c r="FJ147" i="1"/>
  <c r="FP69" i="1"/>
  <c r="FP119" i="1"/>
  <c r="FP4" i="1"/>
  <c r="FP83" i="1"/>
  <c r="FP147" i="1"/>
  <c r="FP26" i="1"/>
  <c r="FP110" i="1"/>
  <c r="FP130" i="1"/>
  <c r="FP70" i="1"/>
  <c r="FP94" i="1"/>
  <c r="FP168" i="1"/>
  <c r="FP167" i="1"/>
  <c r="FP169" i="1"/>
  <c r="FP166" i="1"/>
  <c r="FP15" i="1"/>
  <c r="FP171" i="1"/>
  <c r="FP165" i="1"/>
  <c r="FP170" i="1"/>
  <c r="IW167" i="1"/>
  <c r="IW169" i="1"/>
  <c r="IW171" i="1"/>
  <c r="IW173" i="1"/>
  <c r="IW166" i="1"/>
  <c r="IW168" i="1"/>
  <c r="IW170" i="1"/>
  <c r="IW172" i="1"/>
  <c r="IW165" i="1"/>
  <c r="IW175" i="1"/>
  <c r="IW174" i="1"/>
  <c r="GG168" i="1"/>
  <c r="GG170" i="1"/>
  <c r="GG172" i="1"/>
  <c r="GG174" i="1"/>
  <c r="GG165" i="1"/>
  <c r="GG167" i="1"/>
  <c r="GG169" i="1"/>
  <c r="GG171" i="1"/>
  <c r="HR165" i="1"/>
  <c r="HR167" i="1"/>
  <c r="HR169" i="1"/>
  <c r="HR171" i="1"/>
  <c r="HR166" i="1"/>
  <c r="FQ166" i="1"/>
  <c r="FR167" i="1"/>
  <c r="FR168" i="1"/>
  <c r="FS173" i="1"/>
  <c r="IX175" i="1"/>
  <c r="HR175" i="1"/>
  <c r="HB175" i="1"/>
  <c r="IO174" i="1"/>
  <c r="HQ174" i="1"/>
  <c r="HB170" i="1"/>
  <c r="FM83" i="1"/>
  <c r="FI119" i="1"/>
  <c r="GB119" i="1"/>
  <c r="GB94" i="1"/>
  <c r="GB70" i="1"/>
  <c r="GB26" i="1"/>
  <c r="GB4" i="1"/>
  <c r="GB164" i="1"/>
  <c r="GB130" i="1"/>
  <c r="GB110" i="1"/>
  <c r="GB83" i="1"/>
  <c r="GB69" i="1"/>
  <c r="GB15" i="1"/>
  <c r="GB178" i="1"/>
  <c r="GB177" i="1"/>
  <c r="GB147" i="1"/>
  <c r="GB182" i="1"/>
  <c r="GF130" i="1"/>
  <c r="GF110" i="1"/>
  <c r="GF83" i="1"/>
  <c r="GF69" i="1"/>
  <c r="GF15" i="1"/>
  <c r="GF147" i="1"/>
  <c r="GF119" i="1"/>
  <c r="GF94" i="1"/>
  <c r="GF70" i="1"/>
  <c r="GF26" i="1"/>
  <c r="GF4" i="1"/>
  <c r="GF181" i="1"/>
  <c r="GF180" i="1"/>
  <c r="GF179" i="1"/>
  <c r="GF182" i="1"/>
  <c r="GF184" i="1"/>
  <c r="GF164" i="1"/>
  <c r="GF186" i="1"/>
  <c r="GF183" i="1"/>
  <c r="GF178" i="1"/>
  <c r="IO178" i="1"/>
  <c r="IO184" i="1"/>
  <c r="IO179" i="1"/>
  <c r="IO181" i="1"/>
  <c r="IO183" i="1"/>
  <c r="IO186" i="1"/>
  <c r="IO177" i="1"/>
  <c r="IO188" i="1"/>
  <c r="IO185" i="1"/>
  <c r="GB180" i="1"/>
  <c r="HR177" i="1"/>
  <c r="FL110" i="1"/>
  <c r="FL70" i="1"/>
  <c r="FL130" i="1"/>
  <c r="FL94" i="1"/>
  <c r="FL15" i="1"/>
  <c r="FL69" i="1"/>
  <c r="FL83" i="1"/>
  <c r="FQ94" i="1"/>
  <c r="FQ15" i="1"/>
  <c r="FQ69" i="1"/>
  <c r="FQ119" i="1"/>
  <c r="FQ4" i="1"/>
  <c r="FQ83" i="1"/>
  <c r="FQ147" i="1"/>
  <c r="FQ26" i="1"/>
  <c r="FQ70" i="1"/>
  <c r="IX165" i="1"/>
  <c r="IX167" i="1"/>
  <c r="IX169" i="1"/>
  <c r="IX171" i="1"/>
  <c r="IX166" i="1"/>
  <c r="JH165" i="1"/>
  <c r="JH167" i="1"/>
  <c r="JH169" i="1"/>
  <c r="JH171" i="1"/>
  <c r="JH173" i="1"/>
  <c r="JH166" i="1"/>
  <c r="FO165" i="1"/>
  <c r="FQ167" i="1"/>
  <c r="FQ168" i="1"/>
  <c r="FS171" i="1"/>
  <c r="IO175" i="1"/>
  <c r="HP169" i="1"/>
  <c r="HR168" i="1"/>
  <c r="FK83" i="1"/>
  <c r="FL147" i="1"/>
  <c r="GN111" i="1"/>
  <c r="GN118" i="1" s="1"/>
  <c r="GN113" i="1"/>
  <c r="GN115" i="1"/>
  <c r="GN117" i="1"/>
  <c r="GN112" i="1"/>
  <c r="GN116" i="1"/>
  <c r="GN114" i="1"/>
  <c r="HB165" i="1"/>
  <c r="HB167" i="1"/>
  <c r="HB169" i="1"/>
  <c r="HB171" i="1"/>
  <c r="HB166" i="1"/>
  <c r="FO169" i="1"/>
  <c r="FR171" i="1"/>
  <c r="HP171" i="1"/>
  <c r="HR170" i="1"/>
  <c r="FL119" i="1"/>
  <c r="FY164" i="1"/>
  <c r="FY130" i="1"/>
  <c r="FY110" i="1"/>
  <c r="FY83" i="1"/>
  <c r="FY69" i="1"/>
  <c r="FY15" i="1"/>
  <c r="FY147" i="1"/>
  <c r="FY119" i="1"/>
  <c r="FY94" i="1"/>
  <c r="FY70" i="1"/>
  <c r="FY26" i="1"/>
  <c r="FY4" i="1"/>
  <c r="FY177" i="1"/>
  <c r="FY179" i="1"/>
  <c r="FY180" i="1"/>
  <c r="GC147" i="1"/>
  <c r="GC119" i="1"/>
  <c r="GC125" i="1" s="1"/>
  <c r="GC94" i="1"/>
  <c r="GC70" i="1"/>
  <c r="GC26" i="1"/>
  <c r="GC4" i="1"/>
  <c r="GC7" i="1" s="1"/>
  <c r="GC164" i="1"/>
  <c r="GC130" i="1"/>
  <c r="GC110" i="1"/>
  <c r="GC114" i="1" s="1"/>
  <c r="GC83" i="1"/>
  <c r="GC69" i="1"/>
  <c r="GC184" i="1"/>
  <c r="GC15" i="1"/>
  <c r="GC183" i="1"/>
  <c r="GC178" i="1"/>
  <c r="GC177" i="1"/>
  <c r="GC181" i="1"/>
  <c r="GC180" i="1"/>
  <c r="GC179" i="1"/>
  <c r="GG181" i="1"/>
  <c r="GG185" i="1"/>
  <c r="GG182" i="1"/>
  <c r="GG183" i="1"/>
  <c r="GG187" i="1"/>
  <c r="GG188" i="1"/>
  <c r="GG177" i="1"/>
  <c r="GG184" i="1"/>
  <c r="GG179" i="1"/>
  <c r="HR178" i="1"/>
  <c r="HR180" i="1"/>
  <c r="HR182" i="1"/>
  <c r="HR187" i="1"/>
  <c r="HR184" i="1"/>
  <c r="HR181" i="1"/>
  <c r="HR183" i="1"/>
  <c r="HR186" i="1"/>
  <c r="HR179" i="1"/>
  <c r="IW178" i="1"/>
  <c r="IW184" i="1"/>
  <c r="IW179" i="1"/>
  <c r="IW181" i="1"/>
  <c r="IW183" i="1"/>
  <c r="IW186" i="1"/>
  <c r="IW177" i="1"/>
  <c r="IW188" i="1"/>
  <c r="IW185" i="1"/>
  <c r="FY178" i="1"/>
  <c r="FI110" i="1"/>
  <c r="FI15" i="1"/>
  <c r="FI70" i="1"/>
  <c r="FI130" i="1"/>
  <c r="FI94" i="1"/>
  <c r="FI69" i="1"/>
  <c r="FI83" i="1"/>
  <c r="FM147" i="1"/>
  <c r="FM26" i="1"/>
  <c r="FM110" i="1"/>
  <c r="FM70" i="1"/>
  <c r="FM130" i="1"/>
  <c r="FM94" i="1"/>
  <c r="FM15" i="1"/>
  <c r="FM119" i="1"/>
  <c r="FM4" i="1"/>
  <c r="FR130" i="1"/>
  <c r="FR94" i="1"/>
  <c r="FR15" i="1"/>
  <c r="FR69" i="1"/>
  <c r="FR119" i="1"/>
  <c r="FR4" i="1"/>
  <c r="FR83" i="1"/>
  <c r="FR110" i="1"/>
  <c r="IK168" i="1"/>
  <c r="IK170" i="1"/>
  <c r="IK172" i="1"/>
  <c r="IK165" i="1"/>
  <c r="IK167" i="1"/>
  <c r="IK169" i="1"/>
  <c r="IK171" i="1"/>
  <c r="FM165" i="1"/>
  <c r="FO167" i="1"/>
  <c r="FO168" i="1"/>
  <c r="FO170" i="1"/>
  <c r="FQ171" i="1"/>
  <c r="IK173" i="1"/>
  <c r="HR172" i="1"/>
  <c r="FR26" i="1"/>
  <c r="FQ130" i="1"/>
  <c r="IW182" i="1"/>
  <c r="IO182" i="1"/>
  <c r="GJ177" i="1"/>
  <c r="GJ180" i="1"/>
  <c r="GJ184" i="1"/>
  <c r="GJ186" i="1"/>
  <c r="GO84" i="1"/>
  <c r="GO87" i="1"/>
  <c r="GO86" i="1"/>
  <c r="GO92" i="1"/>
  <c r="GO88" i="1"/>
  <c r="GO90" i="1"/>
  <c r="GO85" i="1"/>
  <c r="FS70" i="1"/>
  <c r="FS130" i="1"/>
  <c r="FS94" i="1"/>
  <c r="FS15" i="1"/>
  <c r="FS69" i="1"/>
  <c r="FS119" i="1"/>
  <c r="FS4" i="1"/>
  <c r="FS147" i="1"/>
  <c r="FS26" i="1"/>
  <c r="HP166" i="1"/>
  <c r="HP168" i="1"/>
  <c r="HP170" i="1"/>
  <c r="HP172" i="1"/>
  <c r="HP174" i="1"/>
  <c r="HP165" i="1"/>
  <c r="FL165" i="1"/>
  <c r="FM166" i="1"/>
  <c r="FS170" i="1"/>
  <c r="FQ172" i="1"/>
  <c r="GG175" i="1"/>
  <c r="IK174" i="1"/>
  <c r="IX172" i="1"/>
  <c r="IX168" i="1"/>
  <c r="GG166" i="1"/>
  <c r="FS110" i="1"/>
  <c r="FK70" i="1"/>
  <c r="FK130" i="1"/>
  <c r="FK94" i="1"/>
  <c r="FK15" i="1"/>
  <c r="FK69" i="1"/>
  <c r="FK119" i="1"/>
  <c r="FK4" i="1"/>
  <c r="FK147" i="1"/>
  <c r="FK26" i="1"/>
  <c r="FO119" i="1"/>
  <c r="FO4" i="1"/>
  <c r="FO83" i="1"/>
  <c r="FO147" i="1"/>
  <c r="FO26" i="1"/>
  <c r="FO110" i="1"/>
  <c r="FO70" i="1"/>
  <c r="FO94" i="1"/>
  <c r="FO15" i="1"/>
  <c r="IO167" i="1"/>
  <c r="IO169" i="1"/>
  <c r="IO171" i="1"/>
  <c r="IO173" i="1"/>
  <c r="IO166" i="1"/>
  <c r="IO168" i="1"/>
  <c r="IO170" i="1"/>
  <c r="FS165" i="1"/>
  <c r="FK165" i="1"/>
  <c r="FL166" i="1"/>
  <c r="FM167" i="1"/>
  <c r="FR170" i="1"/>
  <c r="FS172" i="1"/>
  <c r="IK175" i="1"/>
  <c r="HB173" i="1"/>
  <c r="GG173" i="1"/>
  <c r="IO172" i="1"/>
  <c r="IX170" i="1"/>
  <c r="FI4" i="1"/>
  <c r="FL26" i="1"/>
  <c r="FQ110" i="1"/>
  <c r="IW187" i="1"/>
  <c r="IO187" i="1"/>
  <c r="GL165" i="1"/>
  <c r="GL167" i="1"/>
  <c r="GL169" i="1"/>
  <c r="GL171" i="1"/>
  <c r="GL166" i="1"/>
  <c r="HQ167" i="1"/>
  <c r="HQ169" i="1"/>
  <c r="HQ171" i="1"/>
  <c r="HQ173" i="1"/>
  <c r="HQ166" i="1"/>
  <c r="HQ168" i="1"/>
  <c r="HQ170" i="1"/>
  <c r="HQ172" i="1"/>
  <c r="FR165" i="1"/>
  <c r="FS166" i="1"/>
  <c r="FL167" i="1"/>
  <c r="FM168" i="1"/>
  <c r="FS169" i="1"/>
  <c r="FQ170" i="1"/>
  <c r="FR172" i="1"/>
  <c r="JH175" i="1"/>
  <c r="HB174" i="1"/>
  <c r="HR173" i="1"/>
  <c r="JH172" i="1"/>
  <c r="FS83" i="1"/>
  <c r="FI147" i="1"/>
  <c r="GC182" i="1"/>
  <c r="GG186" i="1"/>
  <c r="GS115" i="1"/>
  <c r="GS117" i="1"/>
  <c r="GS116" i="1"/>
  <c r="FX130" i="1"/>
  <c r="FX110" i="1"/>
  <c r="FX83" i="1"/>
  <c r="FX69" i="1"/>
  <c r="FX15" i="1"/>
  <c r="FX147" i="1"/>
  <c r="FX119" i="1"/>
  <c r="FX94" i="1"/>
  <c r="FX70" i="1"/>
  <c r="FX26" i="1"/>
  <c r="FX4" i="1"/>
  <c r="GE177" i="1"/>
  <c r="FW177" i="1"/>
  <c r="GE186" i="1"/>
  <c r="GE185" i="1"/>
  <c r="HS188" i="1"/>
  <c r="HP187" i="1"/>
  <c r="JH186" i="1"/>
  <c r="HQ185" i="1"/>
  <c r="IK184" i="1"/>
  <c r="JH183" i="1"/>
  <c r="HP182" i="1"/>
  <c r="JH181" i="1"/>
  <c r="HP180" i="1"/>
  <c r="HQ177" i="1"/>
  <c r="GA26" i="1"/>
  <c r="GE83" i="1"/>
  <c r="FW110" i="1"/>
  <c r="HA194" i="1"/>
  <c r="GR114" i="1"/>
  <c r="GR111" i="1"/>
  <c r="GR118" i="1" s="1"/>
  <c r="GR115" i="1"/>
  <c r="GR116" i="1"/>
  <c r="FU164" i="1"/>
  <c r="FU130" i="1"/>
  <c r="FU110" i="1"/>
  <c r="FU83" i="1"/>
  <c r="FU69" i="1"/>
  <c r="FU147" i="1"/>
  <c r="FU149" i="1" s="1"/>
  <c r="FU119" i="1"/>
  <c r="FU94" i="1"/>
  <c r="FU70" i="1"/>
  <c r="FU15" i="1"/>
  <c r="FU4" i="1"/>
  <c r="HB186" i="1"/>
  <c r="IX183" i="1"/>
  <c r="HB183" i="1"/>
  <c r="IX181" i="1"/>
  <c r="HB181" i="1"/>
  <c r="IX179" i="1"/>
  <c r="GA4" i="1"/>
  <c r="GE69" i="1"/>
  <c r="FW83" i="1"/>
  <c r="GA119" i="1"/>
  <c r="HA191" i="1"/>
  <c r="HA195" i="1"/>
  <c r="FZ164" i="1"/>
  <c r="FZ130" i="1"/>
  <c r="FZ110" i="1"/>
  <c r="FZ83" i="1"/>
  <c r="FZ69" i="1"/>
  <c r="FZ15" i="1"/>
  <c r="FZ147" i="1"/>
  <c r="GD147" i="1"/>
  <c r="GD119" i="1"/>
  <c r="GD94" i="1"/>
  <c r="GD70" i="1"/>
  <c r="GD26" i="1"/>
  <c r="GD4" i="1"/>
  <c r="GD164" i="1"/>
  <c r="HS177" i="1"/>
  <c r="HS179" i="1"/>
  <c r="HS178" i="1"/>
  <c r="GE178" i="1"/>
  <c r="FX179" i="1"/>
  <c r="FZ179" i="1"/>
  <c r="FZ180" i="1"/>
  <c r="GA182" i="1"/>
  <c r="GE183" i="1"/>
  <c r="HP188" i="1"/>
  <c r="IK187" i="1"/>
  <c r="HQ186" i="1"/>
  <c r="IX184" i="1"/>
  <c r="HB184" i="1"/>
  <c r="HQ183" i="1"/>
  <c r="IK182" i="1"/>
  <c r="HQ181" i="1"/>
  <c r="IK180" i="1"/>
  <c r="FZ4" i="1"/>
  <c r="GD69" i="1"/>
  <c r="FZ119" i="1"/>
  <c r="GE164" i="1"/>
  <c r="GK119" i="1"/>
  <c r="GK4" i="1"/>
  <c r="GK164" i="1"/>
  <c r="GK110" i="1"/>
  <c r="GK130" i="1"/>
  <c r="GK83" i="1"/>
  <c r="GK69" i="1"/>
  <c r="GK70" i="1"/>
  <c r="GK15" i="1"/>
  <c r="GK191" i="1"/>
  <c r="GK190" i="1"/>
  <c r="GK176" i="1"/>
  <c r="GK147" i="1"/>
  <c r="GK94" i="1"/>
  <c r="GK26" i="1"/>
  <c r="GP26" i="1"/>
  <c r="GP69" i="1"/>
  <c r="GP83" i="1"/>
  <c r="GP15" i="1"/>
  <c r="GP4" i="1"/>
  <c r="GP196" i="1"/>
  <c r="GP194" i="1"/>
  <c r="GP110" i="1"/>
  <c r="GP176" i="1"/>
  <c r="GP183" i="1" s="1"/>
  <c r="GP195" i="1"/>
  <c r="GP193" i="1"/>
  <c r="GP94" i="1"/>
  <c r="GP119" i="1"/>
  <c r="GP197" i="1"/>
  <c r="GP130" i="1"/>
  <c r="GP191" i="1"/>
  <c r="GP190" i="1"/>
  <c r="GU164" i="1"/>
  <c r="GU197" i="1"/>
  <c r="GU176" i="1"/>
  <c r="GU94" i="1"/>
  <c r="GU26" i="1"/>
  <c r="GU119" i="1"/>
  <c r="GU4" i="1"/>
  <c r="GU201" i="1"/>
  <c r="GU196" i="1"/>
  <c r="GU110" i="1"/>
  <c r="GU200" i="1"/>
  <c r="GU194" i="1"/>
  <c r="GU83" i="1"/>
  <c r="GU191" i="1"/>
  <c r="GU190" i="1"/>
  <c r="GU70" i="1"/>
  <c r="GU192" i="1"/>
  <c r="GU15" i="1"/>
  <c r="GU193" i="1"/>
  <c r="GU198" i="1"/>
  <c r="GU69" i="1"/>
  <c r="GU195" i="1"/>
  <c r="HR195" i="1"/>
  <c r="HR197" i="1"/>
  <c r="HR194" i="1"/>
  <c r="HR191" i="1"/>
  <c r="HR196" i="1"/>
  <c r="HR193" i="1"/>
  <c r="HR206" i="1"/>
  <c r="HR203" i="1"/>
  <c r="HR200" i="1"/>
  <c r="HR208" i="1"/>
  <c r="HR205" i="1"/>
  <c r="HR190" i="1"/>
  <c r="HR202" i="1"/>
  <c r="HR192" i="1"/>
  <c r="HR199" i="1"/>
  <c r="HR198" i="1"/>
  <c r="HR204" i="1"/>
  <c r="HR207" i="1"/>
  <c r="HR209" i="1"/>
  <c r="HR201" i="1"/>
  <c r="IW192" i="1"/>
  <c r="IW194" i="1"/>
  <c r="IW191" i="1"/>
  <c r="IW196" i="1"/>
  <c r="IW193" i="1"/>
  <c r="IW190" i="1"/>
  <c r="IW198" i="1"/>
  <c r="IW203" i="1"/>
  <c r="IW200" i="1"/>
  <c r="IW208" i="1"/>
  <c r="IW205" i="1"/>
  <c r="IW202" i="1"/>
  <c r="IW199" i="1"/>
  <c r="IW207" i="1"/>
  <c r="IW197" i="1"/>
  <c r="IW195" i="1"/>
  <c r="IW201" i="1"/>
  <c r="IW209" i="1"/>
  <c r="IW206" i="1"/>
  <c r="IW204" i="1"/>
  <c r="GP192" i="1"/>
  <c r="GR117" i="1"/>
  <c r="GP70" i="1"/>
  <c r="FV147" i="1"/>
  <c r="FV119" i="1"/>
  <c r="FV94" i="1"/>
  <c r="FV70" i="1"/>
  <c r="FV26" i="1"/>
  <c r="FV4" i="1"/>
  <c r="FV164" i="1"/>
  <c r="HP183" i="1"/>
  <c r="JH182" i="1"/>
  <c r="GD15" i="1"/>
  <c r="FW69" i="1"/>
  <c r="FX164" i="1"/>
  <c r="GL176" i="1"/>
  <c r="GL15" i="1"/>
  <c r="GL119" i="1"/>
  <c r="GL4" i="1"/>
  <c r="GL130" i="1"/>
  <c r="GL83" i="1"/>
  <c r="GL191" i="1"/>
  <c r="GL190" i="1"/>
  <c r="GL69" i="1"/>
  <c r="GL192" i="1"/>
  <c r="GL147" i="1"/>
  <c r="GL94" i="1"/>
  <c r="GL26" i="1"/>
  <c r="GL193" i="1"/>
  <c r="GV69" i="1"/>
  <c r="GV70" i="1"/>
  <c r="GV195" i="1"/>
  <c r="GV164" i="1"/>
  <c r="GV197" i="1"/>
  <c r="GV130" i="1"/>
  <c r="GV15" i="1"/>
  <c r="GV119" i="1"/>
  <c r="GV4" i="1"/>
  <c r="GV202" i="1"/>
  <c r="GV201" i="1"/>
  <c r="GV196" i="1"/>
  <c r="GV176" i="1"/>
  <c r="GV147" i="1"/>
  <c r="GV199" i="1"/>
  <c r="GV83" i="1"/>
  <c r="GV191" i="1"/>
  <c r="GV190" i="1"/>
  <c r="GV94" i="1"/>
  <c r="GV192" i="1"/>
  <c r="GV200" i="1"/>
  <c r="GV194" i="1"/>
  <c r="GV193" i="1"/>
  <c r="GV198" i="1"/>
  <c r="HA94" i="1"/>
  <c r="HA147" i="1"/>
  <c r="HA69" i="1"/>
  <c r="HA83" i="1"/>
  <c r="HA89" i="1" s="1"/>
  <c r="HA70" i="1"/>
  <c r="HA78" i="1" s="1"/>
  <c r="HA130" i="1"/>
  <c r="HA15" i="1"/>
  <c r="HA176" i="1"/>
  <c r="HA181" i="1" s="1"/>
  <c r="HA26" i="1"/>
  <c r="HA207" i="1"/>
  <c r="HA202" i="1"/>
  <c r="HA201" i="1"/>
  <c r="HA196" i="1"/>
  <c r="HA164" i="1"/>
  <c r="HA110" i="1"/>
  <c r="HA117" i="1" s="1"/>
  <c r="HA4" i="1"/>
  <c r="HA9" i="1" s="1"/>
  <c r="HA206" i="1"/>
  <c r="HA199" i="1"/>
  <c r="HA204" i="1"/>
  <c r="HA198" i="1"/>
  <c r="HA119" i="1"/>
  <c r="HA193" i="1"/>
  <c r="HA208" i="1"/>
  <c r="HA203" i="1"/>
  <c r="HA197" i="1"/>
  <c r="HA205" i="1"/>
  <c r="HA190" i="1"/>
  <c r="GN74" i="1"/>
  <c r="GN78" i="1"/>
  <c r="GN77" i="1"/>
  <c r="GN81" i="1"/>
  <c r="GN80" i="1"/>
  <c r="GA164" i="1"/>
  <c r="GA130" i="1"/>
  <c r="GA110" i="1"/>
  <c r="GA83" i="1"/>
  <c r="GA69" i="1"/>
  <c r="GA15" i="1"/>
  <c r="GE15" i="1"/>
  <c r="GE147" i="1"/>
  <c r="GE119" i="1"/>
  <c r="GE94" i="1"/>
  <c r="GE70" i="1"/>
  <c r="GE26" i="1"/>
  <c r="GE4" i="1"/>
  <c r="HP178" i="1"/>
  <c r="HP177" i="1"/>
  <c r="HP179" i="1"/>
  <c r="IK177" i="1"/>
  <c r="IK179" i="1"/>
  <c r="JH177" i="1"/>
  <c r="JH178" i="1"/>
  <c r="GE182" i="1"/>
  <c r="HS187" i="1"/>
  <c r="JH185" i="1"/>
  <c r="HP184" i="1"/>
  <c r="HS182" i="1"/>
  <c r="HS180" i="1"/>
  <c r="FV69" i="1"/>
  <c r="FZ94" i="1"/>
  <c r="GD130" i="1"/>
  <c r="GV26" i="1"/>
  <c r="GU130" i="1"/>
  <c r="FW15" i="1"/>
  <c r="FW147" i="1"/>
  <c r="FW119" i="1"/>
  <c r="FW94" i="1"/>
  <c r="FW70" i="1"/>
  <c r="FW26" i="1"/>
  <c r="FW4" i="1"/>
  <c r="FV177" i="1"/>
  <c r="GE179" i="1"/>
  <c r="GE180" i="1"/>
  <c r="GE181" i="1"/>
  <c r="GD182" i="1"/>
  <c r="IK188" i="1"/>
  <c r="IX187" i="1"/>
  <c r="HB187" i="1"/>
  <c r="HS185" i="1"/>
  <c r="IX182" i="1"/>
  <c r="HB182" i="1"/>
  <c r="IX180" i="1"/>
  <c r="HB180" i="1"/>
  <c r="HB177" i="1"/>
  <c r="FV15" i="1"/>
  <c r="GA70" i="1"/>
  <c r="GE110" i="1"/>
  <c r="FW130" i="1"/>
  <c r="GK192" i="1"/>
  <c r="GL70" i="1"/>
  <c r="GU147" i="1"/>
  <c r="GI130" i="1"/>
  <c r="GI83" i="1"/>
  <c r="GI147" i="1"/>
  <c r="GI94" i="1"/>
  <c r="GI26" i="1"/>
  <c r="GQ70" i="1"/>
  <c r="GQ26" i="1"/>
  <c r="GQ15" i="1"/>
  <c r="GQ83" i="1"/>
  <c r="GQ130" i="1"/>
  <c r="GQ196" i="1"/>
  <c r="GQ147" i="1"/>
  <c r="GQ69" i="1"/>
  <c r="GQ4" i="1"/>
  <c r="GW83" i="1"/>
  <c r="GW198" i="1"/>
  <c r="GW69" i="1"/>
  <c r="GW70" i="1"/>
  <c r="GW195" i="1"/>
  <c r="GW176" i="1"/>
  <c r="GW94" i="1"/>
  <c r="GW26" i="1"/>
  <c r="GW130" i="1"/>
  <c r="GW15" i="1"/>
  <c r="HB205" i="1"/>
  <c r="HB207" i="1"/>
  <c r="HB203" i="1"/>
  <c r="HB200" i="1"/>
  <c r="HB194" i="1"/>
  <c r="HB206" i="1"/>
  <c r="HB199" i="1"/>
  <c r="HS190" i="1"/>
  <c r="HS198" i="1"/>
  <c r="HS192" i="1"/>
  <c r="HS197" i="1"/>
  <c r="HS194" i="1"/>
  <c r="HS191" i="1"/>
  <c r="HS196" i="1"/>
  <c r="HS201" i="1"/>
  <c r="HS209" i="1"/>
  <c r="HS193" i="1"/>
  <c r="HS195" i="1"/>
  <c r="HS206" i="1"/>
  <c r="HS203" i="1"/>
  <c r="HS200" i="1"/>
  <c r="HS208" i="1"/>
  <c r="HS205" i="1"/>
  <c r="HS202" i="1"/>
  <c r="HS199" i="1"/>
  <c r="HS207" i="1"/>
  <c r="HS204" i="1"/>
  <c r="IX195" i="1"/>
  <c r="IX197" i="1"/>
  <c r="IX194" i="1"/>
  <c r="IX191" i="1"/>
  <c r="IX196" i="1"/>
  <c r="IX193" i="1"/>
  <c r="IX190" i="1"/>
  <c r="IX206" i="1"/>
  <c r="IX192" i="1"/>
  <c r="IX203" i="1"/>
  <c r="IX198" i="1"/>
  <c r="IX200" i="1"/>
  <c r="IX208" i="1"/>
  <c r="IX205" i="1"/>
  <c r="IX202" i="1"/>
  <c r="IX199" i="1"/>
  <c r="IX204" i="1"/>
  <c r="IX209" i="1"/>
  <c r="IX201" i="1"/>
  <c r="IX207" i="1"/>
  <c r="GW204" i="1"/>
  <c r="GZ190" i="1"/>
  <c r="GZ191" i="1"/>
  <c r="GY192" i="1"/>
  <c r="GO192" i="1"/>
  <c r="GW193" i="1"/>
  <c r="GX194" i="1"/>
  <c r="HB197" i="1"/>
  <c r="GY202" i="1"/>
  <c r="GJ4" i="1"/>
  <c r="GI110" i="1"/>
  <c r="GI164" i="1"/>
  <c r="GS99" i="1"/>
  <c r="GS102" i="1"/>
  <c r="GS109" i="1"/>
  <c r="GS97" i="1"/>
  <c r="GS101" i="1"/>
  <c r="GS106" i="1"/>
  <c r="GS108" i="1"/>
  <c r="GS95" i="1"/>
  <c r="GS96" i="1" s="1"/>
  <c r="GS100" i="1"/>
  <c r="GS103" i="1"/>
  <c r="GS105" i="1"/>
  <c r="GQ176" i="1"/>
  <c r="GQ110" i="1"/>
  <c r="GH147" i="1"/>
  <c r="GH94" i="1"/>
  <c r="GH83" i="1"/>
  <c r="GH164" i="1"/>
  <c r="GH69" i="1"/>
  <c r="GH26" i="1"/>
  <c r="JH193" i="1"/>
  <c r="JH195" i="1"/>
  <c r="JH192" i="1"/>
  <c r="JH197" i="1"/>
  <c r="JH194" i="1"/>
  <c r="JH191" i="1"/>
  <c r="JH204" i="1"/>
  <c r="JH201" i="1"/>
  <c r="JH209" i="1"/>
  <c r="JH206" i="1"/>
  <c r="JH196" i="1"/>
  <c r="JH203" i="1"/>
  <c r="JH190" i="1"/>
  <c r="JH200" i="1"/>
  <c r="JH208" i="1"/>
  <c r="JH198" i="1"/>
  <c r="JH202" i="1"/>
  <c r="JH205" i="1"/>
  <c r="JH207" i="1"/>
  <c r="JH199" i="1"/>
  <c r="GI4" i="1"/>
  <c r="GT69" i="1"/>
  <c r="GH119" i="1"/>
  <c r="GO130" i="1"/>
  <c r="GH176" i="1"/>
  <c r="GR164" i="1"/>
  <c r="GR26" i="1"/>
  <c r="GR69" i="1"/>
  <c r="GR15" i="1"/>
  <c r="GR4" i="1"/>
  <c r="GR70" i="1"/>
  <c r="GR94" i="1"/>
  <c r="GR119" i="1"/>
  <c r="GR197" i="1"/>
  <c r="GR83" i="1"/>
  <c r="GR190" i="1"/>
  <c r="GR198" i="1"/>
  <c r="GR192" i="1"/>
  <c r="GR193" i="1"/>
  <c r="GR130" i="1"/>
  <c r="GN176" i="1"/>
  <c r="GS88" i="1"/>
  <c r="GS90" i="1"/>
  <c r="GS89" i="1"/>
  <c r="GV5" i="1"/>
  <c r="GV6" i="1"/>
  <c r="GV3" i="1"/>
  <c r="GN15" i="1"/>
  <c r="GN4" i="1"/>
  <c r="GN26" i="1"/>
  <c r="GN69" i="1"/>
  <c r="GN83" i="1"/>
  <c r="GN147" i="1"/>
  <c r="GN164" i="1"/>
  <c r="GN94" i="1"/>
  <c r="GN103" i="1" s="1"/>
  <c r="GN119" i="1"/>
  <c r="GN193" i="1"/>
  <c r="GX110" i="1"/>
  <c r="GX83" i="1"/>
  <c r="GX119" i="1"/>
  <c r="GX94" i="1"/>
  <c r="GX147" i="1"/>
  <c r="GX154" i="1" s="1"/>
  <c r="GX69" i="1"/>
  <c r="GX70" i="1"/>
  <c r="GX164" i="1"/>
  <c r="GX4" i="1"/>
  <c r="GX130" i="1"/>
  <c r="GX199" i="1"/>
  <c r="GX176" i="1"/>
  <c r="GX204" i="1"/>
  <c r="GX198" i="1"/>
  <c r="GX197" i="1"/>
  <c r="GX15" i="1"/>
  <c r="HP197" i="1"/>
  <c r="HP191" i="1"/>
  <c r="HP196" i="1"/>
  <c r="HP193" i="1"/>
  <c r="HP190" i="1"/>
  <c r="HP198" i="1"/>
  <c r="HP195" i="1"/>
  <c r="HP200" i="1"/>
  <c r="HP208" i="1"/>
  <c r="HP205" i="1"/>
  <c r="HP202" i="1"/>
  <c r="HP199" i="1"/>
  <c r="HP207" i="1"/>
  <c r="HP192" i="1"/>
  <c r="HP194" i="1"/>
  <c r="HP204" i="1"/>
  <c r="HP201" i="1"/>
  <c r="HP206" i="1"/>
  <c r="HP203" i="1"/>
  <c r="HP209" i="1"/>
  <c r="IK196" i="1"/>
  <c r="IK190" i="1"/>
  <c r="IK198" i="1"/>
  <c r="IK195" i="1"/>
  <c r="IK192" i="1"/>
  <c r="IK197" i="1"/>
  <c r="IK194" i="1"/>
  <c r="IK199" i="1"/>
  <c r="IK207" i="1"/>
  <c r="IK191" i="1"/>
  <c r="IK204" i="1"/>
  <c r="IK201" i="1"/>
  <c r="IK209" i="1"/>
  <c r="IK193" i="1"/>
  <c r="IK206" i="1"/>
  <c r="IK203" i="1"/>
  <c r="IK200" i="1"/>
  <c r="IK205" i="1"/>
  <c r="IK202" i="1"/>
  <c r="IK208" i="1"/>
  <c r="GO196" i="1"/>
  <c r="GY206" i="1"/>
  <c r="GX190" i="1"/>
  <c r="GN190" i="1"/>
  <c r="GX191" i="1"/>
  <c r="GN191" i="1"/>
  <c r="GW192" i="1"/>
  <c r="GQ195" i="1"/>
  <c r="GZ197" i="1"/>
  <c r="GT198" i="1"/>
  <c r="GW202" i="1"/>
  <c r="GH15" i="1"/>
  <c r="GJ26" i="1"/>
  <c r="GJ94" i="1"/>
  <c r="GW119" i="1"/>
  <c r="GN130" i="1"/>
  <c r="GJ147" i="1"/>
  <c r="GQ119" i="1"/>
  <c r="GQ94" i="1"/>
  <c r="GM33" i="1"/>
  <c r="GM30" i="1"/>
  <c r="GM27" i="1"/>
  <c r="GM34" i="1"/>
  <c r="GM31" i="1"/>
  <c r="GY69" i="1"/>
  <c r="GY110" i="1"/>
  <c r="GY115" i="1" s="1"/>
  <c r="GY83" i="1"/>
  <c r="GY70" i="1"/>
  <c r="GY130" i="1"/>
  <c r="GY133" i="1" s="1"/>
  <c r="GY176" i="1"/>
  <c r="GY187" i="1" s="1"/>
  <c r="GY26" i="1"/>
  <c r="GY94" i="1"/>
  <c r="GY164" i="1"/>
  <c r="GY169" i="1" s="1"/>
  <c r="GY4" i="1"/>
  <c r="GY9" i="1" s="1"/>
  <c r="GY119" i="1"/>
  <c r="GY15" i="1"/>
  <c r="GY203" i="1"/>
  <c r="GY200" i="1"/>
  <c r="GY194" i="1"/>
  <c r="GY199" i="1"/>
  <c r="GY195" i="1"/>
  <c r="GY147" i="1"/>
  <c r="GY197" i="1"/>
  <c r="GZ207" i="1"/>
  <c r="GW190" i="1"/>
  <c r="GW191" i="1"/>
  <c r="HB193" i="1"/>
  <c r="GT193" i="1"/>
  <c r="GQ194" i="1"/>
  <c r="HB196" i="1"/>
  <c r="GW197" i="1"/>
  <c r="GZ199" i="1"/>
  <c r="HB201" i="1"/>
  <c r="GH70" i="1"/>
  <c r="GI69" i="1"/>
  <c r="GJ130" i="1"/>
  <c r="GW164" i="1"/>
  <c r="GR199" i="1"/>
  <c r="GS86" i="1"/>
  <c r="GM90" i="1"/>
  <c r="GM92" i="1"/>
  <c r="GS7" i="1"/>
  <c r="GS9" i="1"/>
  <c r="GS8" i="1"/>
  <c r="GS14" i="1"/>
  <c r="GJ164" i="1"/>
  <c r="GJ110" i="1"/>
  <c r="GJ69" i="1"/>
  <c r="GJ70" i="1"/>
  <c r="GO15" i="1"/>
  <c r="GO20" i="1" s="1"/>
  <c r="GO4" i="1"/>
  <c r="GO70" i="1"/>
  <c r="GO26" i="1"/>
  <c r="GO194" i="1"/>
  <c r="GO147" i="1"/>
  <c r="GO69" i="1"/>
  <c r="GO110" i="1"/>
  <c r="GO176" i="1"/>
  <c r="GO195" i="1"/>
  <c r="GO164" i="1"/>
  <c r="GT176" i="1"/>
  <c r="GT94" i="1"/>
  <c r="GT26" i="1"/>
  <c r="GT130" i="1"/>
  <c r="GT15" i="1"/>
  <c r="GT110" i="1"/>
  <c r="GT200" i="1"/>
  <c r="GT194" i="1"/>
  <c r="GT147" i="1"/>
  <c r="GT199" i="1"/>
  <c r="HQ192" i="1"/>
  <c r="HQ194" i="1"/>
  <c r="HQ191" i="1"/>
  <c r="HQ196" i="1"/>
  <c r="HQ193" i="1"/>
  <c r="HQ190" i="1"/>
  <c r="HQ198" i="1"/>
  <c r="HQ195" i="1"/>
  <c r="HQ197" i="1"/>
  <c r="HQ203" i="1"/>
  <c r="HQ200" i="1"/>
  <c r="HQ208" i="1"/>
  <c r="HQ205" i="1"/>
  <c r="HQ202" i="1"/>
  <c r="HQ199" i="1"/>
  <c r="HQ207" i="1"/>
  <c r="HQ201" i="1"/>
  <c r="HQ209" i="1"/>
  <c r="HQ204" i="1"/>
  <c r="HQ206" i="1"/>
  <c r="IO192" i="1"/>
  <c r="IO194" i="1"/>
  <c r="IO191" i="1"/>
  <c r="IO196" i="1"/>
  <c r="IO193" i="1"/>
  <c r="IO190" i="1"/>
  <c r="IO198" i="1"/>
  <c r="IO203" i="1"/>
  <c r="IO200" i="1"/>
  <c r="IO208" i="1"/>
  <c r="IO205" i="1"/>
  <c r="IO202" i="1"/>
  <c r="IO199" i="1"/>
  <c r="IO207" i="1"/>
  <c r="IO197" i="1"/>
  <c r="IO195" i="1"/>
  <c r="IO201" i="1"/>
  <c r="IO209" i="1"/>
  <c r="IO206" i="1"/>
  <c r="IO204" i="1"/>
  <c r="GQ198" i="1"/>
  <c r="GQ193" i="1"/>
  <c r="GN194" i="1"/>
  <c r="GY196" i="1"/>
  <c r="GT197" i="1"/>
  <c r="GW199" i="1"/>
  <c r="GY201" i="1"/>
  <c r="GX203" i="1"/>
  <c r="HB208" i="1"/>
  <c r="GH110" i="1"/>
  <c r="GJ119" i="1"/>
  <c r="GW147" i="1"/>
  <c r="GT164" i="1"/>
  <c r="GR196" i="1"/>
  <c r="GI176" i="1"/>
  <c r="GO119" i="1"/>
  <c r="GS98" i="1"/>
  <c r="GO94" i="1"/>
  <c r="GZ94" i="1"/>
  <c r="GZ105" i="1" s="1"/>
  <c r="GZ147" i="1"/>
  <c r="GZ69" i="1"/>
  <c r="GZ110" i="1"/>
  <c r="GZ119" i="1"/>
  <c r="GZ176" i="1"/>
  <c r="GZ181" i="1" s="1"/>
  <c r="GZ26" i="1"/>
  <c r="GZ28" i="1" s="1"/>
  <c r="GZ70" i="1"/>
  <c r="GZ83" i="1"/>
  <c r="GZ86" i="1" s="1"/>
  <c r="GZ164" i="1"/>
  <c r="GZ167" i="1" s="1"/>
  <c r="GZ4" i="1"/>
  <c r="GZ14" i="1" s="1"/>
  <c r="GZ130" i="1"/>
  <c r="GZ202" i="1"/>
  <c r="GZ201" i="1"/>
  <c r="GZ196" i="1"/>
  <c r="GZ203" i="1"/>
  <c r="GZ200" i="1"/>
  <c r="GZ194" i="1"/>
  <c r="GZ204" i="1"/>
  <c r="GZ198" i="1"/>
  <c r="GZ195" i="1"/>
  <c r="GZ15" i="1"/>
  <c r="GI190" i="1"/>
  <c r="GT201" i="1"/>
  <c r="HB209" i="1"/>
  <c r="GJ190" i="1"/>
  <c r="HB192" i="1"/>
  <c r="GT192" i="1"/>
  <c r="GZ193" i="1"/>
  <c r="HB195" i="1"/>
  <c r="GX196" i="1"/>
  <c r="GQ197" i="1"/>
  <c r="GX201" i="1"/>
  <c r="GW203" i="1"/>
  <c r="GH4" i="1"/>
  <c r="GJ15" i="1"/>
  <c r="GT70" i="1"/>
  <c r="GW110" i="1"/>
  <c r="GI119" i="1"/>
  <c r="GQ164" i="1"/>
  <c r="GR195" i="1"/>
  <c r="GR147" i="1"/>
  <c r="GR149" i="1" s="1"/>
  <c r="GS93" i="1"/>
  <c r="GX26" i="1"/>
  <c r="GS15" i="1"/>
  <c r="GM130" i="1"/>
  <c r="GM139" i="1" s="1"/>
  <c r="GM4" i="1"/>
  <c r="GM70" i="1"/>
  <c r="GM15" i="1"/>
  <c r="GM119" i="1"/>
  <c r="GM123" i="1" s="1"/>
  <c r="GM94" i="1"/>
  <c r="GS39" i="1"/>
  <c r="GS38" i="1"/>
  <c r="GS54" i="1"/>
  <c r="GS64" i="1"/>
  <c r="GS41" i="1"/>
  <c r="GS36" i="1"/>
  <c r="GS46" i="1" s="1"/>
  <c r="GS57" i="1"/>
  <c r="GS67" i="1"/>
  <c r="GS50" i="1"/>
  <c r="GS47" i="1"/>
  <c r="GS55" i="1"/>
  <c r="GS58" i="1"/>
  <c r="GS63" i="1"/>
  <c r="GS40" i="1"/>
  <c r="HA3" i="1"/>
  <c r="HA5" i="1"/>
  <c r="HA11" i="1"/>
  <c r="HA13" i="1"/>
  <c r="GM176" i="1"/>
  <c r="GS119" i="1"/>
  <c r="GM110" i="1"/>
  <c r="HA12" i="1"/>
  <c r="GS193" i="1"/>
  <c r="GS70" i="1"/>
  <c r="GS26" i="1"/>
  <c r="GS56" i="1"/>
  <c r="GS49" i="1"/>
  <c r="GR35" i="1"/>
  <c r="GR11" i="1"/>
  <c r="GR3" i="1"/>
  <c r="GR10" i="1"/>
  <c r="HA6" i="1"/>
  <c r="GX13" i="1"/>
  <c r="GX11" i="1"/>
  <c r="GX5" i="1"/>
  <c r="GX3" i="1"/>
  <c r="GX12" i="1"/>
  <c r="GX10" i="1"/>
  <c r="HD69" i="1"/>
  <c r="HD94" i="1"/>
  <c r="HD15" i="1"/>
  <c r="HD26" i="1"/>
  <c r="HD70" i="1"/>
  <c r="HD83" i="1"/>
  <c r="HJ15" i="1"/>
  <c r="HJ83" i="1"/>
  <c r="HJ70" i="1"/>
  <c r="HJ69" i="1"/>
  <c r="HO26" i="1"/>
  <c r="HO83" i="1"/>
  <c r="HO69" i="1"/>
  <c r="HO15" i="1"/>
  <c r="HO70" i="1"/>
  <c r="HS215" i="1"/>
  <c r="HS214" i="1"/>
  <c r="HS213" i="1"/>
  <c r="HS212" i="1"/>
  <c r="HS211" i="1"/>
  <c r="HS217" i="1"/>
  <c r="IX214" i="1"/>
  <c r="IX213" i="1"/>
  <c r="IX212" i="1"/>
  <c r="IX211" i="1"/>
  <c r="IX216" i="1"/>
  <c r="HN220" i="1"/>
  <c r="HK211" i="1"/>
  <c r="HO212" i="1"/>
  <c r="HJ213" i="1"/>
  <c r="HL214" i="1"/>
  <c r="HL217" i="1"/>
  <c r="HO219" i="1"/>
  <c r="HS220" i="1"/>
  <c r="IX219" i="1"/>
  <c r="HR219" i="1"/>
  <c r="IW218" i="1"/>
  <c r="IO218" i="1"/>
  <c r="HQ218" i="1"/>
  <c r="JH216" i="1"/>
  <c r="JH215" i="1"/>
  <c r="JH214" i="1"/>
  <c r="JH213" i="1"/>
  <c r="JH212" i="1"/>
  <c r="JH211" i="1"/>
  <c r="HF213" i="1"/>
  <c r="HO222" i="1"/>
  <c r="HJ211" i="1"/>
  <c r="HN212" i="1"/>
  <c r="HI213" i="1"/>
  <c r="HK214" i="1"/>
  <c r="HL215" i="1"/>
  <c r="HL216" i="1"/>
  <c r="HN219" i="1"/>
  <c r="JH223" i="1"/>
  <c r="HS222" i="1"/>
  <c r="IX220" i="1"/>
  <c r="HR220" i="1"/>
  <c r="IW219" i="1"/>
  <c r="IO219" i="1"/>
  <c r="HQ219" i="1"/>
  <c r="HE69" i="1"/>
  <c r="HE94" i="1"/>
  <c r="HE15" i="1"/>
  <c r="HE26" i="1"/>
  <c r="HE70" i="1"/>
  <c r="HE83" i="1"/>
  <c r="HK94" i="1"/>
  <c r="HK26" i="1"/>
  <c r="HK27" i="1" s="1"/>
  <c r="HK15" i="1"/>
  <c r="HK83" i="1"/>
  <c r="HK70" i="1"/>
  <c r="HP15" i="1"/>
  <c r="HP26" i="1"/>
  <c r="IK216" i="1"/>
  <c r="IK215" i="1"/>
  <c r="IK214" i="1"/>
  <c r="IK213" i="1"/>
  <c r="IK212" i="1"/>
  <c r="IK211" i="1"/>
  <c r="HP223" i="1"/>
  <c r="HI211" i="1"/>
  <c r="HP213" i="1"/>
  <c r="HH213" i="1"/>
  <c r="HJ214" i="1"/>
  <c r="HK215" i="1"/>
  <c r="HK216" i="1"/>
  <c r="HP218" i="1"/>
  <c r="HS223" i="1"/>
  <c r="IX222" i="1"/>
  <c r="HR222" i="1"/>
  <c r="IW220" i="1"/>
  <c r="IO220" i="1"/>
  <c r="HQ220" i="1"/>
  <c r="HR215" i="1"/>
  <c r="IW214" i="1"/>
  <c r="IO214" i="1"/>
  <c r="HK69" i="1"/>
  <c r="HQ213" i="1"/>
  <c r="HQ212" i="1"/>
  <c r="HQ211" i="1"/>
  <c r="HQ217" i="1"/>
  <c r="HQ216" i="1"/>
  <c r="HQ15" i="1"/>
  <c r="HQ215" i="1"/>
  <c r="HH215" i="1"/>
  <c r="HP211" i="1"/>
  <c r="HH211" i="1"/>
  <c r="HO213" i="1"/>
  <c r="HI214" i="1"/>
  <c r="HJ215" i="1"/>
  <c r="HJ216" i="1"/>
  <c r="HO218" i="1"/>
  <c r="HP220" i="1"/>
  <c r="IX223" i="1"/>
  <c r="IW222" i="1"/>
  <c r="HQ222" i="1"/>
  <c r="IK217" i="1"/>
  <c r="HN70" i="1"/>
  <c r="HJ26" i="1"/>
  <c r="HJ31" i="1" s="1"/>
  <c r="HF69" i="1"/>
  <c r="HF94" i="1"/>
  <c r="HF15" i="1"/>
  <c r="HF26" i="1"/>
  <c r="HF70" i="1"/>
  <c r="HL69" i="1"/>
  <c r="HL94" i="1"/>
  <c r="HL26" i="1"/>
  <c r="HL15" i="1"/>
  <c r="HL83" i="1"/>
  <c r="HL70" i="1"/>
  <c r="HR214" i="1"/>
  <c r="HR213" i="1"/>
  <c r="HR212" i="1"/>
  <c r="HR211" i="1"/>
  <c r="HR217" i="1"/>
  <c r="HR216" i="1"/>
  <c r="IO213" i="1"/>
  <c r="IO212" i="1"/>
  <c r="IO211" i="1"/>
  <c r="IO216" i="1"/>
  <c r="IO215" i="1"/>
  <c r="HI216" i="1"/>
  <c r="HO211" i="1"/>
  <c r="HK212" i="1"/>
  <c r="HN213" i="1"/>
  <c r="HP214" i="1"/>
  <c r="HP217" i="1"/>
  <c r="HN218" i="1"/>
  <c r="HO220" i="1"/>
  <c r="IO223" i="1"/>
  <c r="HQ223" i="1"/>
  <c r="IK218" i="1"/>
  <c r="JH217" i="1"/>
  <c r="HF83" i="1"/>
  <c r="HH83" i="1"/>
  <c r="HH70" i="1"/>
  <c r="HH77" i="1" s="1"/>
  <c r="HH15" i="1"/>
  <c r="HH69" i="1"/>
  <c r="HH94" i="1"/>
  <c r="HH26" i="1"/>
  <c r="HJ217" i="1"/>
  <c r="HF211" i="1"/>
  <c r="HJ212" i="1"/>
  <c r="HO214" i="1"/>
  <c r="HP215" i="1"/>
  <c r="HP216" i="1"/>
  <c r="HO217" i="1"/>
  <c r="HP222" i="1"/>
  <c r="IK219" i="1"/>
  <c r="JH218" i="1"/>
  <c r="HG75" i="1"/>
  <c r="HJ94" i="1"/>
  <c r="HC70" i="1"/>
  <c r="HC26" i="1"/>
  <c r="HC69" i="1"/>
  <c r="HC94" i="1"/>
  <c r="HC83" i="1"/>
  <c r="HI15" i="1"/>
  <c r="HI83" i="1"/>
  <c r="HI70" i="1"/>
  <c r="HI69" i="1"/>
  <c r="HI94" i="1"/>
  <c r="HI105" i="1" s="1"/>
  <c r="HI26" i="1"/>
  <c r="HN94" i="1"/>
  <c r="HN69" i="1"/>
  <c r="HN83" i="1"/>
  <c r="HN15" i="1"/>
  <c r="HN26" i="1"/>
  <c r="IW213" i="1"/>
  <c r="IW212" i="1"/>
  <c r="IW211" i="1"/>
  <c r="IW216" i="1"/>
  <c r="IW215" i="1"/>
  <c r="HK218" i="1"/>
  <c r="HE211" i="1"/>
  <c r="HI212" i="1"/>
  <c r="HL213" i="1"/>
  <c r="HN214" i="1"/>
  <c r="HO215" i="1"/>
  <c r="HO216" i="1"/>
  <c r="HN217" i="1"/>
  <c r="HL218" i="1"/>
  <c r="IK220" i="1"/>
  <c r="JH219" i="1"/>
  <c r="HS218" i="1"/>
  <c r="IX217" i="1"/>
  <c r="HS216" i="1"/>
  <c r="IX215" i="1"/>
  <c r="HG25" i="1"/>
  <c r="HG21" i="1"/>
  <c r="HG17" i="1"/>
  <c r="HG22" i="1"/>
  <c r="HG18" i="1"/>
  <c r="HG30" i="1"/>
  <c r="HG23" i="1"/>
  <c r="HG19" i="1"/>
  <c r="HG33" i="1"/>
  <c r="HG24" i="1"/>
  <c r="HG20" i="1"/>
  <c r="HG34" i="1"/>
  <c r="HI101" i="1"/>
  <c r="HI95" i="1"/>
  <c r="HI96" i="1" s="1"/>
  <c r="HI99" i="1"/>
  <c r="HK93" i="1"/>
  <c r="HK84" i="1"/>
  <c r="HK85" i="1"/>
  <c r="HK90" i="1"/>
  <c r="HK88" i="1"/>
  <c r="HK86" i="1"/>
  <c r="HO79" i="1"/>
  <c r="HO71" i="1"/>
  <c r="HO77" i="1"/>
  <c r="HO74" i="1"/>
  <c r="HO81" i="1"/>
  <c r="HI79" i="1"/>
  <c r="HI71" i="1"/>
  <c r="HG66" i="1"/>
  <c r="HG62" i="1"/>
  <c r="HG58" i="1"/>
  <c r="HG54" i="1"/>
  <c r="HG50" i="1"/>
  <c r="HG42" i="1"/>
  <c r="HG38" i="1"/>
  <c r="HL81" i="1"/>
  <c r="HJ68" i="1"/>
  <c r="HL65" i="1"/>
  <c r="HJ64" i="1"/>
  <c r="HL61" i="1"/>
  <c r="HJ60" i="1"/>
  <c r="HL57" i="1"/>
  <c r="HJ56" i="1"/>
  <c r="HL53" i="1"/>
  <c r="HJ52" i="1"/>
  <c r="HL49" i="1"/>
  <c r="HJ48" i="1"/>
  <c r="HL45" i="1"/>
  <c r="HJ44" i="1"/>
  <c r="HL41" i="1"/>
  <c r="HJ40" i="1"/>
  <c r="HJ36" i="1"/>
  <c r="HJ46" i="1" s="1"/>
  <c r="HJ43" i="1"/>
  <c r="HJ39" i="1"/>
  <c r="HJ65" i="1"/>
  <c r="HJ61" i="1"/>
  <c r="HJ57" i="1"/>
  <c r="HJ53" i="1"/>
  <c r="HJ49" i="1"/>
  <c r="HJ45" i="1"/>
  <c r="HJ41" i="1"/>
  <c r="HJ37" i="1"/>
  <c r="HI81" i="1"/>
  <c r="HI77" i="1"/>
  <c r="HG68" i="1"/>
  <c r="HG64" i="1"/>
  <c r="HG60" i="1"/>
  <c r="HG56" i="1"/>
  <c r="HG52" i="1"/>
  <c r="HG48" i="1"/>
  <c r="HG44" i="1"/>
  <c r="HG40" i="1"/>
  <c r="HH74" i="1"/>
  <c r="HH81" i="1"/>
  <c r="HJ66" i="1"/>
  <c r="HJ62" i="1"/>
  <c r="HJ58" i="1"/>
  <c r="HJ54" i="1"/>
  <c r="HJ50" i="1"/>
  <c r="HJ42" i="1"/>
  <c r="HK31" i="1"/>
  <c r="HG29" i="1"/>
  <c r="HG31" i="1"/>
  <c r="HL8" i="1"/>
  <c r="HL9" i="1"/>
  <c r="HL7" i="1"/>
  <c r="HA98" i="1"/>
  <c r="HA87" i="1"/>
  <c r="HA72" i="1"/>
  <c r="HA74" i="1"/>
  <c r="GX160" i="1"/>
  <c r="GX158" i="1"/>
  <c r="GX150" i="1"/>
  <c r="GX128" i="1"/>
  <c r="GX126" i="1"/>
  <c r="GX124" i="1"/>
  <c r="GX122" i="1"/>
  <c r="HA180" i="1"/>
  <c r="HA132" i="1"/>
  <c r="HA187" i="1"/>
  <c r="HA185" i="1"/>
  <c r="HA183" i="1"/>
  <c r="HA179" i="1"/>
  <c r="HA177" i="1"/>
  <c r="HA175" i="1"/>
  <c r="HA173" i="1"/>
  <c r="HA171" i="1"/>
  <c r="HA169" i="1"/>
  <c r="HA167" i="1"/>
  <c r="HA165" i="1"/>
  <c r="HA145" i="1"/>
  <c r="HA143" i="1"/>
  <c r="HA141" i="1"/>
  <c r="HA139" i="1"/>
  <c r="HA137" i="1"/>
  <c r="HA135" i="1"/>
  <c r="HA133" i="1"/>
  <c r="HA115" i="1"/>
  <c r="HA113" i="1"/>
  <c r="HA109" i="1"/>
  <c r="HA107" i="1"/>
  <c r="HA105" i="1"/>
  <c r="HA103" i="1"/>
  <c r="HA101" i="1"/>
  <c r="HA99" i="1"/>
  <c r="HA97" i="1"/>
  <c r="HA95" i="1"/>
  <c r="HA96" i="1" s="1"/>
  <c r="HA93" i="1"/>
  <c r="HA88" i="1"/>
  <c r="HA86" i="1"/>
  <c r="HA84" i="1"/>
  <c r="HA81" i="1"/>
  <c r="HA79" i="1"/>
  <c r="HA77" i="1"/>
  <c r="HA73" i="1"/>
  <c r="HA71" i="1"/>
  <c r="GZ187" i="1"/>
  <c r="GZ185" i="1"/>
  <c r="GZ179" i="1"/>
  <c r="GZ175" i="1"/>
  <c r="GZ145" i="1"/>
  <c r="GZ143" i="1"/>
  <c r="GZ141" i="1"/>
  <c r="GZ139" i="1"/>
  <c r="GZ137" i="1"/>
  <c r="GZ135" i="1"/>
  <c r="GZ133" i="1"/>
  <c r="GZ117" i="1"/>
  <c r="GZ115" i="1"/>
  <c r="GZ113" i="1"/>
  <c r="GZ109" i="1"/>
  <c r="GZ103" i="1"/>
  <c r="GZ101" i="1"/>
  <c r="GZ93" i="1"/>
  <c r="GZ90" i="1"/>
  <c r="GZ81" i="1"/>
  <c r="GZ79" i="1"/>
  <c r="GZ77" i="1"/>
  <c r="GZ73" i="1"/>
  <c r="HA184" i="1"/>
  <c r="HA85" i="1"/>
  <c r="HA80" i="1"/>
  <c r="GY185" i="1"/>
  <c r="GY183" i="1"/>
  <c r="GY181" i="1"/>
  <c r="GY175" i="1"/>
  <c r="GY173" i="1"/>
  <c r="GY171" i="1"/>
  <c r="GY167" i="1"/>
  <c r="GY145" i="1"/>
  <c r="GY137" i="1"/>
  <c r="GY135" i="1"/>
  <c r="GY113" i="1"/>
  <c r="GY109" i="1"/>
  <c r="GY107" i="1"/>
  <c r="GY105" i="1"/>
  <c r="GY103" i="1"/>
  <c r="GY101" i="1"/>
  <c r="GY99" i="1"/>
  <c r="GY97" i="1"/>
  <c r="GY93" i="1"/>
  <c r="GY90" i="1"/>
  <c r="GY88" i="1"/>
  <c r="GY86" i="1"/>
  <c r="GY81" i="1"/>
  <c r="GY79" i="1"/>
  <c r="GY77" i="1"/>
  <c r="GY73" i="1"/>
  <c r="HA28" i="1"/>
  <c r="GX18" i="1"/>
  <c r="GZ30" i="1"/>
  <c r="HA34" i="1"/>
  <c r="HA31" i="1"/>
  <c r="HA29" i="1"/>
  <c r="HA7" i="1"/>
  <c r="GZ33" i="1"/>
  <c r="GZ34" i="1"/>
  <c r="GZ31" i="1"/>
  <c r="GZ29" i="1"/>
  <c r="GZ27" i="1"/>
  <c r="GZ9" i="1"/>
  <c r="GY34" i="1"/>
  <c r="GY31" i="1"/>
  <c r="GY29" i="1"/>
  <c r="GY50" i="1"/>
  <c r="GY47" i="1"/>
  <c r="GY43" i="1"/>
  <c r="GX62" i="1"/>
  <c r="GX53" i="1"/>
  <c r="GY44" i="1"/>
  <c r="GZ37" i="1"/>
  <c r="GY42" i="1"/>
  <c r="GY41" i="1"/>
  <c r="GY49" i="1"/>
  <c r="GY48" i="1"/>
  <c r="GY45" i="1"/>
  <c r="GX42" i="1"/>
  <c r="GX41" i="1"/>
  <c r="GY40" i="1"/>
  <c r="GX58" i="1"/>
  <c r="GX57" i="1"/>
  <c r="GX45" i="1"/>
  <c r="GX59" i="1"/>
  <c r="GX56" i="1"/>
  <c r="GX39" i="1"/>
  <c r="GX60" i="1"/>
  <c r="GX55" i="1"/>
  <c r="GX43" i="1"/>
  <c r="GX40" i="1"/>
  <c r="GX66" i="1"/>
  <c r="GX65" i="1"/>
  <c r="GX50" i="1"/>
  <c r="GX49" i="1"/>
  <c r="GX37" i="1"/>
  <c r="GX67" i="1"/>
  <c r="GX64" i="1"/>
  <c r="GX51" i="1"/>
  <c r="GX48" i="1"/>
  <c r="GX44" i="1"/>
  <c r="GX61" i="1"/>
  <c r="GX54" i="1"/>
  <c r="GX68" i="1"/>
  <c r="GX63" i="1"/>
  <c r="GX52" i="1"/>
  <c r="GX47" i="1"/>
  <c r="GS43" i="1"/>
  <c r="GS37" i="1"/>
  <c r="GR38" i="1"/>
  <c r="GR36" i="1"/>
  <c r="GR46" i="1" s="1"/>
  <c r="GR40" i="1"/>
  <c r="GR53" i="1"/>
  <c r="GR66" i="1"/>
  <c r="GR51" i="1"/>
  <c r="GR44" i="1"/>
  <c r="GR50" i="1"/>
  <c r="GR55" i="1"/>
  <c r="GR57" i="1"/>
  <c r="GR64" i="1"/>
  <c r="GR62" i="1"/>
  <c r="GR48" i="1"/>
  <c r="GR59" i="1"/>
  <c r="GR68" i="1"/>
  <c r="GR42" i="1"/>
  <c r="GR52" i="1"/>
  <c r="GR61" i="1"/>
  <c r="GR41" i="1"/>
  <c r="GR54" i="1"/>
  <c r="GR58" i="1"/>
  <c r="GR63" i="1"/>
  <c r="GR37" i="1"/>
  <c r="GR39" i="1"/>
  <c r="GR43" i="1"/>
  <c r="GR56" i="1"/>
  <c r="GR65" i="1"/>
  <c r="GR45" i="1"/>
  <c r="GR47" i="1"/>
  <c r="GR49" i="1"/>
  <c r="GR60" i="1"/>
  <c r="GR67" i="1"/>
  <c r="GR12" i="1"/>
  <c r="GR5" i="1"/>
  <c r="GR13" i="1"/>
  <c r="GR6" i="1"/>
  <c r="GS61" i="1"/>
  <c r="GS52" i="1"/>
  <c r="GS68" i="1"/>
  <c r="GS59" i="1"/>
  <c r="GS48" i="1"/>
  <c r="GS62" i="1"/>
  <c r="GS51" i="1"/>
  <c r="GS42" i="1"/>
  <c r="GM36" i="1"/>
  <c r="GM46" i="1" s="1"/>
  <c r="GM43" i="1"/>
  <c r="GM67" i="1"/>
  <c r="GM59" i="1"/>
  <c r="GM51" i="1"/>
  <c r="GM44" i="1"/>
  <c r="GM48" i="1"/>
  <c r="GM68" i="1"/>
  <c r="GM60" i="1"/>
  <c r="GM52" i="1"/>
  <c r="GM39" i="1"/>
  <c r="GM56" i="1"/>
  <c r="GM63" i="1"/>
  <c r="GM55" i="1"/>
  <c r="GM47" i="1"/>
  <c r="GM42" i="1"/>
  <c r="GM66" i="1"/>
  <c r="GM58" i="1"/>
  <c r="GM50" i="1"/>
  <c r="GM40" i="1"/>
  <c r="GP25" i="1"/>
  <c r="GO24" i="1"/>
  <c r="GR19" i="1"/>
  <c r="GQ18" i="1"/>
  <c r="GP17" i="1"/>
  <c r="GO16" i="1"/>
  <c r="GM14" i="1"/>
  <c r="GO8" i="1"/>
  <c r="GN7" i="1"/>
  <c r="GO25" i="1"/>
  <c r="GS21" i="1"/>
  <c r="GR20" i="1"/>
  <c r="GQ19" i="1"/>
  <c r="GP18" i="1"/>
  <c r="GO17" i="1"/>
  <c r="GO9" i="1"/>
  <c r="GN8" i="1"/>
  <c r="GM7" i="1"/>
  <c r="GR21" i="1"/>
  <c r="GQ20" i="1"/>
  <c r="GR22" i="1"/>
  <c r="GQ21" i="1"/>
  <c r="GO19" i="1"/>
  <c r="GO21" i="1"/>
  <c r="GR16" i="1"/>
  <c r="GR25" i="1"/>
  <c r="GQ24" i="1"/>
  <c r="GQ65" i="1"/>
  <c r="GP64" i="1"/>
  <c r="GN62" i="1"/>
  <c r="GM61" i="1"/>
  <c r="GQ57" i="1"/>
  <c r="GP56" i="1"/>
  <c r="GN54" i="1"/>
  <c r="GM53" i="1"/>
  <c r="GQ49" i="1"/>
  <c r="GP48" i="1"/>
  <c r="GM45" i="1"/>
  <c r="GQ41" i="1"/>
  <c r="GP40" i="1"/>
  <c r="GN38" i="1"/>
  <c r="GM37" i="1"/>
  <c r="GQ33" i="1"/>
  <c r="GP31" i="1"/>
  <c r="GN29" i="1"/>
  <c r="GM28" i="1"/>
  <c r="GQ66" i="1"/>
  <c r="GP65" i="1"/>
  <c r="GN63" i="1"/>
  <c r="GM62" i="1"/>
  <c r="GQ58" i="1"/>
  <c r="GP57" i="1"/>
  <c r="GN55" i="1"/>
  <c r="GM54" i="1"/>
  <c r="GQ50" i="1"/>
  <c r="GP49" i="1"/>
  <c r="GN47" i="1"/>
  <c r="GQ42" i="1"/>
  <c r="GP41" i="1"/>
  <c r="GN39" i="1"/>
  <c r="GM38" i="1"/>
  <c r="GQ34" i="1"/>
  <c r="GP33" i="1"/>
  <c r="GN30" i="1"/>
  <c r="GM29" i="1"/>
  <c r="GS27" i="1"/>
  <c r="GP66" i="1"/>
  <c r="GN64" i="1"/>
  <c r="GP58" i="1"/>
  <c r="GN56" i="1"/>
  <c r="GP50" i="1"/>
  <c r="GN48" i="1"/>
  <c r="GP42" i="1"/>
  <c r="GN40" i="1"/>
  <c r="GP34" i="1"/>
  <c r="GN31" i="1"/>
  <c r="GP68" i="1"/>
  <c r="GN66" i="1"/>
  <c r="GM65" i="1"/>
  <c r="GQ61" i="1"/>
  <c r="GP60" i="1"/>
  <c r="GN58" i="1"/>
  <c r="GM57" i="1"/>
  <c r="GQ53" i="1"/>
  <c r="GP52" i="1"/>
  <c r="GN50" i="1"/>
  <c r="GM49" i="1"/>
  <c r="GQ45" i="1"/>
  <c r="GP44" i="1"/>
  <c r="GN42" i="1"/>
  <c r="GP36" i="1"/>
  <c r="GP46" i="1" s="1"/>
  <c r="GN34" i="1"/>
  <c r="GP27" i="1"/>
  <c r="GN68" i="1"/>
  <c r="GP62" i="1"/>
  <c r="GN60" i="1"/>
  <c r="GP54" i="1"/>
  <c r="GN52" i="1"/>
  <c r="GN44" i="1"/>
  <c r="GO103" i="1"/>
  <c r="GO95" i="1"/>
  <c r="GO96" i="1" s="1"/>
  <c r="GM93" i="1"/>
  <c r="GM84" i="1"/>
  <c r="GQ79" i="1"/>
  <c r="GQ71" i="1"/>
  <c r="GO104" i="1"/>
  <c r="GR99" i="1"/>
  <c r="GN95" i="1"/>
  <c r="GN96" i="1" s="1"/>
  <c r="GP88" i="1"/>
  <c r="GM85" i="1"/>
  <c r="GQ80" i="1"/>
  <c r="GP79" i="1"/>
  <c r="GQ72" i="1"/>
  <c r="GP71" i="1"/>
  <c r="GO105" i="1"/>
  <c r="GN104" i="1"/>
  <c r="GO97" i="1"/>
  <c r="GM86" i="1"/>
  <c r="GQ81" i="1"/>
  <c r="GP80" i="1"/>
  <c r="GQ73" i="1"/>
  <c r="GP72" i="1"/>
  <c r="GR109" i="1"/>
  <c r="GO106" i="1"/>
  <c r="GN105" i="1"/>
  <c r="GM104" i="1"/>
  <c r="GR101" i="1"/>
  <c r="GQ100" i="1"/>
  <c r="GO98" i="1"/>
  <c r="GR93" i="1"/>
  <c r="GP90" i="1"/>
  <c r="GO89" i="1"/>
  <c r="GM87" i="1"/>
  <c r="GS85" i="1"/>
  <c r="GR84" i="1"/>
  <c r="GP81" i="1"/>
  <c r="GO80" i="1"/>
  <c r="GN79" i="1"/>
  <c r="GQ74" i="1"/>
  <c r="GP73" i="1"/>
  <c r="GO72" i="1"/>
  <c r="GN71" i="1"/>
  <c r="GO107" i="1"/>
  <c r="GN106" i="1"/>
  <c r="GO99" i="1"/>
  <c r="GN98" i="1"/>
  <c r="GM88" i="1"/>
  <c r="GN72" i="1"/>
  <c r="GO108" i="1"/>
  <c r="GN107" i="1"/>
  <c r="GR103" i="1"/>
  <c r="GO100" i="1"/>
  <c r="GN99" i="1"/>
  <c r="GM98" i="1"/>
  <c r="GR95" i="1"/>
  <c r="GR96" i="1" s="1"/>
  <c r="GP93" i="1"/>
  <c r="GM89" i="1"/>
  <c r="GS87" i="1"/>
  <c r="GR86" i="1"/>
  <c r="GP84" i="1"/>
  <c r="GN73" i="1"/>
  <c r="GO109" i="1"/>
  <c r="GN108" i="1"/>
  <c r="GO93" i="1"/>
  <c r="GN129" i="1"/>
  <c r="GM128" i="1"/>
  <c r="GN121" i="1"/>
  <c r="GM120" i="1"/>
  <c r="GR126" i="1"/>
  <c r="GN122" i="1"/>
  <c r="GM121" i="1"/>
  <c r="GQ117" i="1"/>
  <c r="GM113" i="1"/>
  <c r="GS111" i="1"/>
  <c r="GS118" i="1" s="1"/>
  <c r="GN123" i="1"/>
  <c r="GS112" i="1"/>
  <c r="GR128" i="1"/>
  <c r="GN124" i="1"/>
  <c r="GS121" i="1"/>
  <c r="GR120" i="1"/>
  <c r="GM115" i="1"/>
  <c r="GS113" i="1"/>
  <c r="GR112" i="1"/>
  <c r="GQ111" i="1"/>
  <c r="GQ118" i="1" s="1"/>
  <c r="GR129" i="1"/>
  <c r="GN125" i="1"/>
  <c r="GM124" i="1"/>
  <c r="GS122" i="1"/>
  <c r="GR121" i="1"/>
  <c r="GM116" i="1"/>
  <c r="GS114" i="1"/>
  <c r="GR113" i="1"/>
  <c r="GQ112" i="1"/>
  <c r="GP184" i="1"/>
  <c r="GP182" i="1"/>
  <c r="GP186" i="1"/>
  <c r="GP178" i="1"/>
  <c r="GM138" i="1"/>
  <c r="GM146" i="1"/>
  <c r="GM131" i="1"/>
  <c r="GM132" i="1"/>
  <c r="GM140" i="1"/>
  <c r="GM133" i="1"/>
  <c r="GM134" i="1"/>
  <c r="GM142" i="1"/>
  <c r="GM135" i="1"/>
  <c r="GM145" i="1"/>
  <c r="GM136" i="1"/>
  <c r="GM144" i="1"/>
  <c r="GM192" i="1"/>
  <c r="GM190" i="1"/>
  <c r="GM164" i="1"/>
  <c r="GM147" i="1"/>
  <c r="GM194" i="1"/>
  <c r="GR166" i="1"/>
  <c r="GR170" i="1"/>
  <c r="GR174" i="1"/>
  <c r="GR167" i="1"/>
  <c r="GR171" i="1"/>
  <c r="GR175" i="1"/>
  <c r="GR168" i="1"/>
  <c r="GR172" i="1"/>
  <c r="GR165" i="1"/>
  <c r="GR169" i="1"/>
  <c r="GR173" i="1"/>
  <c r="GR161" i="1"/>
  <c r="GR157" i="1"/>
  <c r="GR153" i="1"/>
  <c r="GR145" i="1"/>
  <c r="GR141" i="1"/>
  <c r="GR137" i="1"/>
  <c r="GR133" i="1"/>
  <c r="GS196" i="1"/>
  <c r="GS192" i="1"/>
  <c r="GS164" i="1"/>
  <c r="GR156" i="1"/>
  <c r="GR152" i="1"/>
  <c r="GR148" i="1"/>
  <c r="GR144" i="1"/>
  <c r="GR140" i="1"/>
  <c r="GR136" i="1"/>
  <c r="GR132" i="1"/>
  <c r="GS197" i="1"/>
  <c r="GS195" i="1"/>
  <c r="GS191" i="1"/>
  <c r="GS147" i="1"/>
  <c r="GS194" i="1"/>
  <c r="GS190" i="1"/>
  <c r="GS130" i="1"/>
  <c r="GS200" i="1"/>
  <c r="GS199" i="1"/>
  <c r="GS198" i="1"/>
  <c r="GV182" i="1"/>
  <c r="GN182" i="1"/>
  <c r="GJ178" i="1"/>
  <c r="GJ187" i="1"/>
  <c r="GP185" i="1"/>
  <c r="GV183" i="1"/>
  <c r="GN183" i="1"/>
  <c r="GJ179" i="1"/>
  <c r="GP177" i="1"/>
  <c r="GP187" i="1"/>
  <c r="GV185" i="1"/>
  <c r="GN185" i="1"/>
  <c r="GJ181" i="1"/>
  <c r="GP179" i="1"/>
  <c r="GV177" i="1"/>
  <c r="GN177" i="1"/>
  <c r="GP188" i="1"/>
  <c r="GV186" i="1"/>
  <c r="GN186" i="1"/>
  <c r="GJ182" i="1"/>
  <c r="GP180" i="1"/>
  <c r="GV178" i="1"/>
  <c r="GN178" i="1"/>
  <c r="GV187" i="1"/>
  <c r="GN187" i="1"/>
  <c r="GJ183" i="1"/>
  <c r="GP181" i="1"/>
  <c r="GV179" i="1"/>
  <c r="GN179" i="1"/>
  <c r="GV188" i="1"/>
  <c r="GN188" i="1"/>
  <c r="GV180" i="1"/>
  <c r="GN180" i="1"/>
  <c r="GJ185" i="1"/>
  <c r="GP174" i="1"/>
  <c r="GP172" i="1"/>
  <c r="GP170" i="1"/>
  <c r="GP168" i="1"/>
  <c r="GP166" i="1"/>
  <c r="GP175" i="1"/>
  <c r="GP173" i="1"/>
  <c r="GP171" i="1"/>
  <c r="GP169" i="1"/>
  <c r="GP167" i="1"/>
  <c r="GP149" i="1"/>
  <c r="GP162" i="1"/>
  <c r="GP151" i="1"/>
  <c r="GP159" i="1"/>
  <c r="GP157" i="1"/>
  <c r="GP155" i="1"/>
  <c r="GP153" i="1"/>
  <c r="GP148" i="1"/>
  <c r="GP163" i="1"/>
  <c r="GP161" i="1"/>
  <c r="GP150" i="1"/>
  <c r="GP156" i="1"/>
  <c r="GP154" i="1"/>
  <c r="GP158" i="1"/>
  <c r="GH161" i="1"/>
  <c r="GH159" i="1"/>
  <c r="GH148" i="1"/>
  <c r="GH152" i="1"/>
  <c r="GH150" i="1"/>
  <c r="GH157" i="1"/>
  <c r="GH155" i="1"/>
  <c r="GH162" i="1"/>
  <c r="GH160" i="1"/>
  <c r="GH153" i="1"/>
  <c r="GH158" i="1"/>
  <c r="GP144" i="1"/>
  <c r="GP137" i="1"/>
  <c r="GP132" i="1"/>
  <c r="GP131" i="1"/>
  <c r="GP135" i="1"/>
  <c r="GP134" i="1"/>
  <c r="GP133" i="1"/>
  <c r="GP141" i="1"/>
  <c r="GP139" i="1"/>
  <c r="GP146" i="1"/>
  <c r="GP136" i="1"/>
  <c r="GP138" i="1"/>
  <c r="GP145" i="1"/>
  <c r="GP143" i="1"/>
  <c r="GT108" i="1"/>
  <c r="GT107" i="1"/>
  <c r="GT100" i="1"/>
  <c r="GT106" i="1"/>
  <c r="GT102" i="1"/>
  <c r="GT101" i="1"/>
  <c r="GT105" i="1"/>
  <c r="GT104" i="1"/>
  <c r="GT103" i="1"/>
  <c r="GT109" i="1"/>
  <c r="GT97" i="1"/>
  <c r="GI77" i="1"/>
  <c r="GI74" i="1"/>
  <c r="GI73" i="1"/>
  <c r="GI81" i="1"/>
  <c r="GI72" i="1"/>
  <c r="GI71" i="1"/>
  <c r="GI80" i="1"/>
  <c r="JY188" i="1"/>
  <c r="JY184" i="1"/>
  <c r="JY180" i="1"/>
  <c r="JY187" i="1"/>
  <c r="JY183" i="1"/>
  <c r="JY179" i="1"/>
  <c r="JY186" i="1"/>
  <c r="JY182" i="1"/>
  <c r="JY178" i="1"/>
  <c r="JY185" i="1"/>
  <c r="JY181" i="1"/>
  <c r="GC168" i="1"/>
  <c r="GC169" i="1"/>
  <c r="GC170" i="1"/>
  <c r="GC171" i="1"/>
  <c r="GC172" i="1"/>
  <c r="GC173" i="1"/>
  <c r="GC165" i="1"/>
  <c r="GC174" i="1"/>
  <c r="GC162" i="1"/>
  <c r="GC154" i="1"/>
  <c r="GC151" i="1"/>
  <c r="GC163" i="1"/>
  <c r="GC160" i="1"/>
  <c r="GC157" i="1"/>
  <c r="GC158" i="1"/>
  <c r="GC155" i="1"/>
  <c r="GC152" i="1"/>
  <c r="GC149" i="1"/>
  <c r="GC161" i="1"/>
  <c r="FU155" i="1"/>
  <c r="FU160" i="1"/>
  <c r="FU151" i="1"/>
  <c r="FU159" i="1"/>
  <c r="FU156" i="1"/>
  <c r="FU148" i="1"/>
  <c r="FU161" i="1"/>
  <c r="FU152" i="1"/>
  <c r="FU150" i="1"/>
  <c r="FU157" i="1"/>
  <c r="FU162" i="1"/>
  <c r="FU158" i="1"/>
  <c r="FU153" i="1"/>
  <c r="FU163" i="1"/>
  <c r="FU154" i="1"/>
  <c r="GC139" i="1"/>
  <c r="GC137" i="1"/>
  <c r="GC143" i="1"/>
  <c r="GC144" i="1"/>
  <c r="GC142" i="1"/>
  <c r="GC140" i="1"/>
  <c r="GC138" i="1"/>
  <c r="GC135" i="1"/>
  <c r="GC146" i="1"/>
  <c r="GC136" i="1"/>
  <c r="GC134" i="1"/>
  <c r="GC133" i="1"/>
  <c r="GC132" i="1"/>
  <c r="GC128" i="1"/>
  <c r="GC127" i="1"/>
  <c r="GC121" i="1"/>
  <c r="GC120" i="1"/>
  <c r="GC122" i="1"/>
  <c r="GC126" i="1"/>
  <c r="GC124" i="1"/>
  <c r="GC123" i="1"/>
  <c r="GC129" i="1"/>
  <c r="GC111" i="1"/>
  <c r="GC118" i="1" s="1"/>
  <c r="GC117" i="1"/>
  <c r="GC115" i="1"/>
  <c r="GC113" i="1"/>
  <c r="GC112" i="1"/>
  <c r="GC116" i="1"/>
  <c r="GA108" i="1"/>
  <c r="GA103" i="1"/>
  <c r="GA102" i="1"/>
  <c r="GA100" i="1"/>
  <c r="GA99" i="1"/>
  <c r="GA107" i="1"/>
  <c r="GA101" i="1"/>
  <c r="GA98" i="1"/>
  <c r="GA97" i="1"/>
  <c r="GA106" i="1"/>
  <c r="GA109" i="1"/>
  <c r="GA105" i="1"/>
  <c r="GA95" i="1"/>
  <c r="GA96" i="1" s="1"/>
  <c r="GC84" i="1"/>
  <c r="GC93" i="1"/>
  <c r="GC92" i="1"/>
  <c r="GC87" i="1"/>
  <c r="GC90" i="1"/>
  <c r="GC89" i="1"/>
  <c r="GC88" i="1"/>
  <c r="GC80" i="1"/>
  <c r="GC77" i="1"/>
  <c r="GC73" i="1"/>
  <c r="GC79" i="1"/>
  <c r="GC81" i="1"/>
  <c r="GC34" i="1"/>
  <c r="GC27" i="1"/>
  <c r="GC31" i="1"/>
  <c r="GC30" i="1"/>
  <c r="GC21" i="1"/>
  <c r="GC19" i="1"/>
  <c r="GC25" i="1"/>
  <c r="GC16" i="1"/>
  <c r="GC23" i="1"/>
  <c r="GC22" i="1"/>
  <c r="GC20" i="1"/>
  <c r="GC17" i="1"/>
  <c r="GC9" i="1"/>
  <c r="GC14" i="1"/>
  <c r="GC8" i="1"/>
  <c r="FQ155" i="1"/>
  <c r="FQ148" i="1"/>
  <c r="FQ156" i="1"/>
  <c r="FQ158" i="1"/>
  <c r="FQ157" i="1"/>
  <c r="FQ159" i="1"/>
  <c r="FQ150" i="1"/>
  <c r="FQ149" i="1"/>
  <c r="FQ160" i="1"/>
  <c r="FQ151" i="1"/>
  <c r="FQ161" i="1"/>
  <c r="FQ152" i="1"/>
  <c r="FQ162" i="1"/>
  <c r="FQ146" i="1"/>
  <c r="FQ144" i="1"/>
  <c r="FQ143" i="1"/>
  <c r="FQ141" i="1"/>
  <c r="FQ131" i="1"/>
  <c r="FQ136" i="1"/>
  <c r="FQ135" i="1"/>
  <c r="FQ142" i="1"/>
  <c r="FQ139" i="1"/>
  <c r="FQ134" i="1"/>
  <c r="FQ145" i="1"/>
  <c r="FQ137" i="1"/>
  <c r="FQ140" i="1"/>
  <c r="FQ133" i="1"/>
  <c r="FQ129" i="1"/>
  <c r="FQ126" i="1"/>
  <c r="FQ124" i="1"/>
  <c r="FQ122" i="1"/>
  <c r="FQ121" i="1"/>
  <c r="FQ125" i="1"/>
  <c r="FQ123" i="1"/>
  <c r="FQ120" i="1"/>
  <c r="FQ117" i="1"/>
  <c r="FQ115" i="1"/>
  <c r="FQ113" i="1"/>
  <c r="FQ111" i="1"/>
  <c r="FQ118" i="1" s="1"/>
  <c r="FQ101" i="1"/>
  <c r="FQ100" i="1"/>
  <c r="FQ108" i="1"/>
  <c r="FQ99" i="1"/>
  <c r="FQ105" i="1"/>
  <c r="FQ107" i="1"/>
  <c r="FQ98" i="1"/>
  <c r="FQ95" i="1"/>
  <c r="FQ96" i="1" s="1"/>
  <c r="FQ104" i="1"/>
  <c r="FQ97" i="1"/>
  <c r="FQ106" i="1"/>
  <c r="FQ85" i="1"/>
  <c r="FQ92" i="1"/>
  <c r="FQ86" i="1"/>
  <c r="FQ90" i="1"/>
  <c r="FQ89" i="1"/>
  <c r="FQ84" i="1"/>
  <c r="FQ88" i="1"/>
  <c r="FQ79" i="1"/>
  <c r="FQ77" i="1"/>
  <c r="FQ81" i="1"/>
  <c r="FQ72" i="1"/>
  <c r="FQ74" i="1"/>
  <c r="FQ80" i="1"/>
  <c r="FQ78" i="1"/>
  <c r="FQ33" i="1"/>
  <c r="FQ29" i="1"/>
  <c r="FQ34" i="1"/>
  <c r="FQ28" i="1"/>
  <c r="FQ31" i="1"/>
  <c r="FQ21" i="1"/>
  <c r="FQ18" i="1"/>
  <c r="FQ17" i="1"/>
  <c r="FQ16" i="1"/>
  <c r="FQ23" i="1"/>
  <c r="FQ19" i="1"/>
  <c r="FQ22" i="1"/>
  <c r="FQ24" i="1"/>
  <c r="FQ9" i="1"/>
  <c r="JY162" i="1"/>
  <c r="JY154" i="1"/>
  <c r="JY159" i="1"/>
  <c r="JY151" i="1"/>
  <c r="JY156" i="1"/>
  <c r="JY148" i="1"/>
  <c r="JY161" i="1"/>
  <c r="JY153" i="1"/>
  <c r="JY158" i="1"/>
  <c r="JY150" i="1"/>
  <c r="JY163" i="1"/>
  <c r="JY155" i="1"/>
  <c r="JY160" i="1"/>
  <c r="EZ34" i="1"/>
  <c r="EZ33" i="1"/>
  <c r="EZ30" i="1"/>
  <c r="EZ29" i="1"/>
  <c r="EZ27" i="1"/>
  <c r="EZ31" i="1"/>
  <c r="EZ24" i="1"/>
  <c r="EZ22" i="1"/>
  <c r="EZ18" i="1"/>
  <c r="EZ25" i="1"/>
  <c r="EZ19" i="1"/>
  <c r="EZ17" i="1"/>
  <c r="EZ16" i="1"/>
  <c r="EZ20" i="1"/>
  <c r="EZ9" i="1"/>
  <c r="EZ8" i="1"/>
  <c r="EZ7" i="1"/>
  <c r="EI30" i="1"/>
  <c r="EI28" i="1"/>
  <c r="EI31" i="1"/>
  <c r="EI29" i="1"/>
  <c r="EI34" i="1"/>
  <c r="EI27" i="1"/>
  <c r="EI19" i="1"/>
  <c r="EI18" i="1"/>
  <c r="EI20" i="1"/>
  <c r="EI24" i="1"/>
  <c r="EI23" i="1"/>
  <c r="EI21" i="1"/>
  <c r="EI17" i="1"/>
  <c r="EI25" i="1"/>
  <c r="EI7" i="1"/>
  <c r="EZ144" i="1"/>
  <c r="EZ139" i="1"/>
  <c r="FB133" i="1"/>
  <c r="ET133" i="1"/>
  <c r="EZ132" i="1"/>
  <c r="EZ143" i="1"/>
  <c r="EZ140" i="1"/>
  <c r="EZ136" i="1"/>
  <c r="FD134" i="1"/>
  <c r="EV134" i="1"/>
  <c r="EZ135" i="1"/>
  <c r="EZ133" i="1"/>
  <c r="EZ145" i="1"/>
  <c r="EZ141" i="1"/>
  <c r="EZ137" i="1"/>
  <c r="FD132" i="1"/>
  <c r="EV132" i="1"/>
  <c r="EZ142" i="1"/>
  <c r="EZ138" i="1"/>
  <c r="ER146" i="1"/>
  <c r="ER140" i="1"/>
  <c r="ER139" i="1"/>
  <c r="ER141" i="1"/>
  <c r="ER134" i="1"/>
  <c r="ER142" i="1"/>
  <c r="ER144" i="1"/>
  <c r="ER136" i="1"/>
  <c r="ER137" i="1"/>
  <c r="ER145" i="1"/>
  <c r="ER143" i="1"/>
  <c r="ER135" i="1"/>
  <c r="ER132" i="1"/>
  <c r="EZ129" i="1"/>
  <c r="EZ123" i="1"/>
  <c r="EZ122" i="1"/>
  <c r="EZ126" i="1"/>
  <c r="EZ121" i="1"/>
  <c r="EZ120" i="1"/>
  <c r="EZ128" i="1"/>
  <c r="EZ125" i="1"/>
  <c r="EZ113" i="1"/>
  <c r="EZ116" i="1"/>
  <c r="EZ117" i="1"/>
  <c r="EZ114" i="1"/>
  <c r="EZ111" i="1"/>
  <c r="EZ118" i="1" s="1"/>
  <c r="EZ108" i="1"/>
  <c r="EZ106" i="1"/>
  <c r="EZ99" i="1"/>
  <c r="EZ95" i="1"/>
  <c r="EZ96" i="1" s="1"/>
  <c r="EZ103" i="1"/>
  <c r="EZ107" i="1"/>
  <c r="EZ102" i="1"/>
  <c r="EZ98" i="1"/>
  <c r="EZ105" i="1"/>
  <c r="EZ109" i="1"/>
  <c r="EZ101" i="1"/>
  <c r="EZ97" i="1"/>
  <c r="EZ92" i="1"/>
  <c r="EZ87" i="1"/>
  <c r="EZ84" i="1"/>
  <c r="EZ90" i="1"/>
  <c r="EZ86" i="1"/>
  <c r="EZ85" i="1"/>
  <c r="EZ93" i="1"/>
  <c r="EZ77" i="1"/>
  <c r="EZ74" i="1"/>
  <c r="EZ72" i="1"/>
  <c r="EZ80" i="1"/>
  <c r="EZ78" i="1"/>
  <c r="EZ73" i="1"/>
  <c r="JV146" i="1"/>
  <c r="JN146" i="1"/>
  <c r="JV145" i="1"/>
  <c r="JN145" i="1"/>
  <c r="JV144" i="1"/>
  <c r="JN144" i="1"/>
  <c r="JO143" i="1"/>
  <c r="JZ140" i="1"/>
  <c r="JR140" i="1"/>
  <c r="JJ140" i="1"/>
  <c r="KA139" i="1"/>
  <c r="JK139" i="1"/>
  <c r="JZ138" i="1"/>
  <c r="JR138" i="1"/>
  <c r="JJ138" i="1"/>
  <c r="JZ137" i="1"/>
  <c r="JR137" i="1"/>
  <c r="JJ137" i="1"/>
  <c r="JZ136" i="1"/>
  <c r="JR136" i="1"/>
  <c r="JJ136" i="1"/>
  <c r="KA135" i="1"/>
  <c r="JK135" i="1"/>
  <c r="JV132" i="1"/>
  <c r="JN132" i="1"/>
  <c r="JO131" i="1"/>
  <c r="JY140" i="1"/>
  <c r="JY138" i="1"/>
  <c r="JY137" i="1"/>
  <c r="JY136" i="1"/>
  <c r="JY139" i="1"/>
  <c r="JY135" i="1"/>
  <c r="KA146" i="1"/>
  <c r="JK146" i="1"/>
  <c r="KA145" i="1"/>
  <c r="JK145" i="1"/>
  <c r="KA144" i="1"/>
  <c r="JK144" i="1"/>
  <c r="JO140" i="1"/>
  <c r="JO138" i="1"/>
  <c r="JO137" i="1"/>
  <c r="JO136" i="1"/>
  <c r="JY134" i="1"/>
  <c r="JY133" i="1"/>
  <c r="KA132" i="1"/>
  <c r="JK132" i="1"/>
  <c r="JZ146" i="1"/>
  <c r="JR146" i="1"/>
  <c r="JJ146" i="1"/>
  <c r="JZ145" i="1"/>
  <c r="JR145" i="1"/>
  <c r="JJ145" i="1"/>
  <c r="JZ144" i="1"/>
  <c r="JR144" i="1"/>
  <c r="JJ144" i="1"/>
  <c r="KA143" i="1"/>
  <c r="JK143" i="1"/>
  <c r="JV140" i="1"/>
  <c r="JN140" i="1"/>
  <c r="JO139" i="1"/>
  <c r="JV138" i="1"/>
  <c r="JN138" i="1"/>
  <c r="JV137" i="1"/>
  <c r="JN137" i="1"/>
  <c r="JY146" i="1"/>
  <c r="JY145" i="1"/>
  <c r="JY144" i="1"/>
  <c r="JY132" i="1"/>
  <c r="JY143" i="1"/>
  <c r="JI146" i="1"/>
  <c r="JI139" i="1"/>
  <c r="JI138" i="1"/>
  <c r="JI143" i="1"/>
  <c r="JI135" i="1"/>
  <c r="JI141" i="1"/>
  <c r="JI134" i="1"/>
  <c r="JI133" i="1"/>
  <c r="JB145" i="1"/>
  <c r="JA140" i="1"/>
  <c r="JD139" i="1"/>
  <c r="JB137" i="1"/>
  <c r="JA132" i="1"/>
  <c r="JD131" i="1"/>
  <c r="JA145" i="1"/>
  <c r="JD144" i="1"/>
  <c r="JB142" i="1"/>
  <c r="JA137" i="1"/>
  <c r="JD136" i="1"/>
  <c r="JB134" i="1"/>
  <c r="JA142" i="1"/>
  <c r="JB139" i="1"/>
  <c r="JA134" i="1"/>
  <c r="JB131" i="1"/>
  <c r="JD146" i="1"/>
  <c r="JB144" i="1"/>
  <c r="JA139" i="1"/>
  <c r="JD138" i="1"/>
  <c r="JB136" i="1"/>
  <c r="JF132" i="1"/>
  <c r="JA131" i="1"/>
  <c r="JA146" i="1"/>
  <c r="JD145" i="1"/>
  <c r="JB143" i="1"/>
  <c r="EK129" i="1"/>
  <c r="EC129" i="1"/>
  <c r="EN125" i="1"/>
  <c r="EF125" i="1"/>
  <c r="EN123" i="1"/>
  <c r="EF123" i="1"/>
  <c r="EN122" i="1"/>
  <c r="EF122" i="1"/>
  <c r="EL127" i="1"/>
  <c r="ED127" i="1"/>
  <c r="EL124" i="1"/>
  <c r="ED124" i="1"/>
  <c r="EN121" i="1"/>
  <c r="EF121" i="1"/>
  <c r="EI129" i="1"/>
  <c r="EK128" i="1"/>
  <c r="EC128" i="1"/>
  <c r="EK126" i="1"/>
  <c r="EC126" i="1"/>
  <c r="EK125" i="1"/>
  <c r="EC125" i="1"/>
  <c r="EK123" i="1"/>
  <c r="EC123" i="1"/>
  <c r="EL121" i="1"/>
  <c r="ED121" i="1"/>
  <c r="EI127" i="1"/>
  <c r="EI124" i="1"/>
  <c r="EI128" i="1"/>
  <c r="EI126" i="1"/>
  <c r="EI125" i="1"/>
  <c r="EI123" i="1"/>
  <c r="EI122" i="1"/>
  <c r="EI121" i="1"/>
  <c r="EA126" i="1"/>
  <c r="EA125" i="1"/>
  <c r="EA124" i="1"/>
  <c r="EI117" i="1"/>
  <c r="EI116" i="1"/>
  <c r="EI115" i="1"/>
  <c r="EI114" i="1"/>
  <c r="EI113" i="1"/>
  <c r="EI112" i="1"/>
  <c r="EI107" i="1"/>
  <c r="EI103" i="1"/>
  <c r="EI98" i="1"/>
  <c r="EI95" i="1"/>
  <c r="EI96" i="1" s="1"/>
  <c r="EI108" i="1"/>
  <c r="EI101" i="1"/>
  <c r="EI104" i="1"/>
  <c r="EI99" i="1"/>
  <c r="EI109" i="1"/>
  <c r="EI105" i="1"/>
  <c r="EI102" i="1"/>
  <c r="EI93" i="1"/>
  <c r="EI90" i="1"/>
  <c r="EP93" i="1"/>
  <c r="EH93" i="1"/>
  <c r="EP90" i="1"/>
  <c r="EH90" i="1"/>
  <c r="EI88" i="1"/>
  <c r="EI92" i="1"/>
  <c r="EP88" i="1"/>
  <c r="EH88" i="1"/>
  <c r="EI86" i="1"/>
  <c r="EI84" i="1"/>
  <c r="EP92" i="1"/>
  <c r="EH92" i="1"/>
  <c r="EP86" i="1"/>
  <c r="EH86" i="1"/>
  <c r="EP84" i="1"/>
  <c r="EH84" i="1"/>
  <c r="EI89" i="1"/>
  <c r="EI74" i="1"/>
  <c r="EI73" i="1"/>
  <c r="EI81" i="1"/>
  <c r="EI80" i="1"/>
  <c r="EI79" i="1"/>
  <c r="EI72" i="1"/>
  <c r="EI71" i="1"/>
  <c r="EI78" i="1"/>
  <c r="JB124" i="1"/>
  <c r="JB121" i="1"/>
  <c r="JB129" i="1"/>
  <c r="JB126" i="1"/>
  <c r="JB123" i="1"/>
  <c r="JB120" i="1"/>
  <c r="JB128" i="1"/>
  <c r="JB125" i="1"/>
  <c r="JB122" i="1"/>
  <c r="JB127" i="1"/>
  <c r="JT122" i="1"/>
  <c r="JT127" i="1"/>
  <c r="JT124" i="1"/>
  <c r="JT121" i="1"/>
  <c r="JT129" i="1"/>
  <c r="JT126" i="1"/>
  <c r="JT123" i="1"/>
  <c r="JT120" i="1"/>
  <c r="JT128" i="1"/>
  <c r="JT125" i="1"/>
  <c r="JI121" i="1"/>
  <c r="JI129" i="1"/>
  <c r="JI126" i="1"/>
  <c r="JI123" i="1"/>
  <c r="JI120" i="1"/>
  <c r="JI128" i="1"/>
  <c r="JI125" i="1"/>
  <c r="JI122" i="1"/>
  <c r="JI127" i="1"/>
  <c r="JI124" i="1"/>
  <c r="JZ101" i="1"/>
  <c r="JZ102" i="1"/>
  <c r="JZ103" i="1"/>
  <c r="JZ100" i="1"/>
  <c r="JZ104" i="1"/>
  <c r="JZ105" i="1"/>
  <c r="JZ99" i="1"/>
  <c r="JZ95" i="1"/>
  <c r="JZ96" i="1" s="1"/>
  <c r="JZ98" i="1"/>
  <c r="JZ107" i="1"/>
  <c r="JZ108" i="1"/>
  <c r="JZ109" i="1"/>
  <c r="JZ106" i="1"/>
  <c r="JZ97" i="1"/>
  <c r="JO95" i="1"/>
  <c r="JO96" i="1" s="1"/>
  <c r="JO99" i="1"/>
  <c r="JO98" i="1"/>
  <c r="JO97" i="1"/>
  <c r="JO101" i="1"/>
  <c r="JO102" i="1"/>
  <c r="JO103" i="1"/>
  <c r="JO104" i="1"/>
  <c r="JO105" i="1"/>
  <c r="JO106" i="1"/>
  <c r="JO100" i="1"/>
  <c r="JO108" i="1"/>
  <c r="JO107" i="1"/>
  <c r="JO109" i="1"/>
  <c r="KA77" i="1"/>
  <c r="KA78" i="1"/>
  <c r="KA71" i="1"/>
  <c r="KA72" i="1"/>
  <c r="KA79" i="1"/>
  <c r="KA80" i="1"/>
  <c r="KA73" i="1"/>
  <c r="KA74" i="1"/>
  <c r="KA81" i="1"/>
  <c r="JP71" i="1"/>
  <c r="JP72" i="1"/>
  <c r="JP79" i="1"/>
  <c r="JP73" i="1"/>
  <c r="JP81" i="1"/>
  <c r="JP74" i="1"/>
  <c r="JP77" i="1"/>
  <c r="JP78" i="1"/>
  <c r="JP80" i="1"/>
  <c r="CY17" i="1"/>
  <c r="CY18" i="1"/>
  <c r="CY19" i="1"/>
  <c r="CY22" i="1"/>
  <c r="CY20" i="1"/>
  <c r="CY21" i="1"/>
  <c r="CY16" i="1"/>
  <c r="DQ9" i="1"/>
  <c r="DQ14" i="1"/>
  <c r="DQ8" i="1"/>
  <c r="DQ7" i="1"/>
  <c r="DU20" i="1"/>
  <c r="DU21" i="1"/>
  <c r="DU17" i="1"/>
  <c r="DU16" i="1"/>
  <c r="DU18" i="1"/>
  <c r="DU23" i="1"/>
  <c r="DU19" i="1"/>
  <c r="DU22" i="1"/>
  <c r="JA121" i="1"/>
  <c r="JA129" i="1"/>
  <c r="JA126" i="1"/>
  <c r="JA123" i="1"/>
  <c r="JA120" i="1"/>
  <c r="JA128" i="1"/>
  <c r="JA125" i="1"/>
  <c r="JA122" i="1"/>
  <c r="JA127" i="1"/>
  <c r="JA124" i="1"/>
  <c r="JR124" i="1"/>
  <c r="JR121" i="1"/>
  <c r="JR129" i="1"/>
  <c r="JR126" i="1"/>
  <c r="JR123" i="1"/>
  <c r="JR120" i="1"/>
  <c r="JR128" i="1"/>
  <c r="JR125" i="1"/>
  <c r="JR122" i="1"/>
  <c r="JR127" i="1"/>
  <c r="EQ27" i="1"/>
  <c r="JY95" i="1"/>
  <c r="JY96" i="1" s="1"/>
  <c r="JY100" i="1"/>
  <c r="JY104" i="1"/>
  <c r="JY105" i="1"/>
  <c r="JY106" i="1"/>
  <c r="JY99" i="1"/>
  <c r="JY98" i="1"/>
  <c r="JY97" i="1"/>
  <c r="JY101" i="1"/>
  <c r="JY102" i="1"/>
  <c r="JY103" i="1"/>
  <c r="JY107" i="1"/>
  <c r="JY108" i="1"/>
  <c r="JY109" i="1"/>
  <c r="JN98" i="1"/>
  <c r="JN97" i="1"/>
  <c r="JN95" i="1"/>
  <c r="JN96" i="1" s="1"/>
  <c r="JN100" i="1"/>
  <c r="JN105" i="1"/>
  <c r="JN99" i="1"/>
  <c r="JN101" i="1"/>
  <c r="JN102" i="1"/>
  <c r="JN103" i="1"/>
  <c r="JN106" i="1"/>
  <c r="JN107" i="1"/>
  <c r="JN108" i="1"/>
  <c r="JN109" i="1"/>
  <c r="JN104" i="1"/>
  <c r="JO72" i="1"/>
  <c r="JO79" i="1"/>
  <c r="JO80" i="1"/>
  <c r="JO73" i="1"/>
  <c r="JO74" i="1"/>
  <c r="JO77" i="1"/>
  <c r="JO78" i="1"/>
  <c r="JO71" i="1"/>
  <c r="JO81" i="1"/>
  <c r="CP17" i="1"/>
  <c r="CP18" i="1"/>
  <c r="CP19" i="1"/>
  <c r="CP22" i="1"/>
  <c r="CP20" i="1"/>
  <c r="CP21" i="1"/>
  <c r="CP16" i="1"/>
  <c r="DD20" i="1"/>
  <c r="DD21" i="1"/>
  <c r="DD16" i="1"/>
  <c r="DD17" i="1"/>
  <c r="DD18" i="1"/>
  <c r="DD23" i="1"/>
  <c r="DD19" i="1"/>
  <c r="DD22" i="1"/>
  <c r="JP126" i="1"/>
  <c r="JP123" i="1"/>
  <c r="JP120" i="1"/>
  <c r="JP128" i="1"/>
  <c r="JP125" i="1"/>
  <c r="JP122" i="1"/>
  <c r="JP127" i="1"/>
  <c r="JP124" i="1"/>
  <c r="JP121" i="1"/>
  <c r="JP129" i="1"/>
  <c r="BG27" i="1"/>
  <c r="JX100" i="1"/>
  <c r="JX99" i="1"/>
  <c r="JX98" i="1"/>
  <c r="JX95" i="1"/>
  <c r="JX96" i="1" s="1"/>
  <c r="JX97" i="1"/>
  <c r="JX101" i="1"/>
  <c r="JX102" i="1"/>
  <c r="JX103" i="1"/>
  <c r="JX107" i="1"/>
  <c r="JX108" i="1"/>
  <c r="JX109" i="1"/>
  <c r="JX106" i="1"/>
  <c r="JX104" i="1"/>
  <c r="JX105" i="1"/>
  <c r="JM97" i="1"/>
  <c r="JM95" i="1"/>
  <c r="JM96" i="1" s="1"/>
  <c r="JM101" i="1"/>
  <c r="JM102" i="1"/>
  <c r="JM103" i="1"/>
  <c r="JM99" i="1"/>
  <c r="JM106" i="1"/>
  <c r="JM98" i="1"/>
  <c r="JM107" i="1"/>
  <c r="JM108" i="1"/>
  <c r="JM109" i="1"/>
  <c r="JM100" i="1"/>
  <c r="JM104" i="1"/>
  <c r="JM105" i="1"/>
  <c r="BU16" i="1"/>
  <c r="BU19" i="1"/>
  <c r="BU20" i="1"/>
  <c r="BU22" i="1"/>
  <c r="BU21" i="1"/>
  <c r="BU23" i="1"/>
  <c r="BU18" i="1"/>
  <c r="CG17" i="1"/>
  <c r="CG18" i="1"/>
  <c r="CG19" i="1"/>
  <c r="CG22" i="1"/>
  <c r="CG20" i="1"/>
  <c r="CG21" i="1"/>
  <c r="CG16" i="1"/>
  <c r="CQ17" i="1"/>
  <c r="CQ18" i="1"/>
  <c r="CQ23" i="1"/>
  <c r="CQ19" i="1"/>
  <c r="CQ22" i="1"/>
  <c r="CQ20" i="1"/>
  <c r="CQ21" i="1"/>
  <c r="CQ16" i="1"/>
  <c r="CU20" i="1"/>
  <c r="CU21" i="1"/>
  <c r="CU16" i="1"/>
  <c r="CU17" i="1"/>
  <c r="CU18" i="1"/>
  <c r="CU23" i="1"/>
  <c r="CU19" i="1"/>
  <c r="CU22" i="1"/>
  <c r="DE19" i="1"/>
  <c r="DE22" i="1"/>
  <c r="DE20" i="1"/>
  <c r="DE21" i="1"/>
  <c r="DE16" i="1"/>
  <c r="DE17" i="1"/>
  <c r="DE18" i="1"/>
  <c r="DE23" i="1"/>
  <c r="DR7" i="1"/>
  <c r="DR14" i="1"/>
  <c r="DR9" i="1"/>
  <c r="DR8" i="1"/>
  <c r="KA127" i="1"/>
  <c r="KA124" i="1"/>
  <c r="KA121" i="1"/>
  <c r="KA129" i="1"/>
  <c r="KA126" i="1"/>
  <c r="KA123" i="1"/>
  <c r="KA120" i="1"/>
  <c r="KA128" i="1"/>
  <c r="KA125" i="1"/>
  <c r="KA122" i="1"/>
  <c r="JO123" i="1"/>
  <c r="JO120" i="1"/>
  <c r="JO128" i="1"/>
  <c r="JO125" i="1"/>
  <c r="JO122" i="1"/>
  <c r="JO127" i="1"/>
  <c r="JO124" i="1"/>
  <c r="JO121" i="1"/>
  <c r="JO129" i="1"/>
  <c r="JO126" i="1"/>
  <c r="JI27" i="1"/>
  <c r="JV98" i="1"/>
  <c r="JV95" i="1"/>
  <c r="JV96" i="1" s="1"/>
  <c r="JV97" i="1"/>
  <c r="JV100" i="1"/>
  <c r="JV106" i="1"/>
  <c r="JV104" i="1"/>
  <c r="JV99" i="1"/>
  <c r="JV105" i="1"/>
  <c r="JV101" i="1"/>
  <c r="JV102" i="1"/>
  <c r="JV103" i="1"/>
  <c r="JV107" i="1"/>
  <c r="JV108" i="1"/>
  <c r="JV109" i="1"/>
  <c r="JK95" i="1"/>
  <c r="JK96" i="1" s="1"/>
  <c r="JK97" i="1"/>
  <c r="JK101" i="1"/>
  <c r="JK102" i="1"/>
  <c r="JK103" i="1"/>
  <c r="JK100" i="1"/>
  <c r="JK104" i="1"/>
  <c r="JK105" i="1"/>
  <c r="JK106" i="1"/>
  <c r="JK99" i="1"/>
  <c r="JK98" i="1"/>
  <c r="JK107" i="1"/>
  <c r="JK108" i="1"/>
  <c r="JK109" i="1"/>
  <c r="JX71" i="1"/>
  <c r="JX72" i="1"/>
  <c r="JX79" i="1"/>
  <c r="JX73" i="1"/>
  <c r="JX81" i="1"/>
  <c r="JX74" i="1"/>
  <c r="JX77" i="1"/>
  <c r="JX78" i="1"/>
  <c r="JX80" i="1"/>
  <c r="JM73" i="1"/>
  <c r="JM81" i="1"/>
  <c r="JM74" i="1"/>
  <c r="JM77" i="1"/>
  <c r="JM78" i="1"/>
  <c r="JM71" i="1"/>
  <c r="JM72" i="1"/>
  <c r="JM79" i="1"/>
  <c r="JM80" i="1"/>
  <c r="CV24" i="1"/>
  <c r="CV16" i="1"/>
  <c r="CZ17" i="1"/>
  <c r="CZ18" i="1"/>
  <c r="CZ19" i="1"/>
  <c r="CZ22" i="1"/>
  <c r="CZ20" i="1"/>
  <c r="CZ21" i="1"/>
  <c r="CZ16" i="1"/>
  <c r="JZ124" i="1"/>
  <c r="JZ121" i="1"/>
  <c r="JZ129" i="1"/>
  <c r="JZ126" i="1"/>
  <c r="JZ123" i="1"/>
  <c r="JZ120" i="1"/>
  <c r="JZ128" i="1"/>
  <c r="JZ125" i="1"/>
  <c r="JZ122" i="1"/>
  <c r="JZ127" i="1"/>
  <c r="JN120" i="1"/>
  <c r="JN128" i="1"/>
  <c r="JN125" i="1"/>
  <c r="JN122" i="1"/>
  <c r="JN127" i="1"/>
  <c r="JN124" i="1"/>
  <c r="JN121" i="1"/>
  <c r="JN129" i="1"/>
  <c r="JN126" i="1"/>
  <c r="JN123" i="1"/>
  <c r="JU27" i="1"/>
  <c r="JJ27" i="1"/>
  <c r="JV80" i="1"/>
  <c r="JV73" i="1"/>
  <c r="JV74" i="1"/>
  <c r="JV77" i="1"/>
  <c r="JV78" i="1"/>
  <c r="JV71" i="1"/>
  <c r="JV72" i="1"/>
  <c r="JV79" i="1"/>
  <c r="JV81" i="1"/>
  <c r="JL74" i="1"/>
  <c r="JL77" i="1"/>
  <c r="JL78" i="1"/>
  <c r="JL71" i="1"/>
  <c r="JL72" i="1"/>
  <c r="JL79" i="1"/>
  <c r="JL73" i="1"/>
  <c r="JL80" i="1"/>
  <c r="JL81" i="1"/>
  <c r="BV16" i="1"/>
  <c r="BV18" i="1"/>
  <c r="BV19" i="1"/>
  <c r="BV20" i="1"/>
  <c r="BV22" i="1"/>
  <c r="BV21" i="1"/>
  <c r="BV23" i="1"/>
  <c r="CC16" i="1"/>
  <c r="CC20" i="1"/>
  <c r="CC21" i="1"/>
  <c r="CC18" i="1"/>
  <c r="CC23" i="1"/>
  <c r="CC19" i="1"/>
  <c r="CC22" i="1"/>
  <c r="CH17" i="1"/>
  <c r="CH18" i="1"/>
  <c r="CH23" i="1"/>
  <c r="CH19" i="1"/>
  <c r="CH22" i="1"/>
  <c r="CH20" i="1"/>
  <c r="CH21" i="1"/>
  <c r="CH16" i="1"/>
  <c r="CW19" i="1"/>
  <c r="CW22" i="1"/>
  <c r="CW20" i="1"/>
  <c r="CW21" i="1"/>
  <c r="CW16" i="1"/>
  <c r="CW17" i="1"/>
  <c r="CW18" i="1"/>
  <c r="CW23" i="1"/>
  <c r="DY26" i="1"/>
  <c r="DY4" i="1"/>
  <c r="DY15" i="1"/>
  <c r="DS14" i="1"/>
  <c r="DS9" i="1"/>
  <c r="DS7" i="1"/>
  <c r="DS8" i="1"/>
  <c r="JF120" i="1"/>
  <c r="JF128" i="1"/>
  <c r="JF125" i="1"/>
  <c r="JF122" i="1"/>
  <c r="JF127" i="1"/>
  <c r="JF124" i="1"/>
  <c r="JF121" i="1"/>
  <c r="JF129" i="1"/>
  <c r="JF126" i="1"/>
  <c r="JF123" i="1"/>
  <c r="JY121" i="1"/>
  <c r="JY129" i="1"/>
  <c r="JY126" i="1"/>
  <c r="JY123" i="1"/>
  <c r="JY120" i="1"/>
  <c r="JY128" i="1"/>
  <c r="JY125" i="1"/>
  <c r="JY122" i="1"/>
  <c r="JY127" i="1"/>
  <c r="JY124" i="1"/>
  <c r="JM125" i="1"/>
  <c r="JM122" i="1"/>
  <c r="JM127" i="1"/>
  <c r="JM124" i="1"/>
  <c r="JM121" i="1"/>
  <c r="JM129" i="1"/>
  <c r="JM126" i="1"/>
  <c r="JM123" i="1"/>
  <c r="JM120" i="1"/>
  <c r="JM128" i="1"/>
  <c r="JT95" i="1"/>
  <c r="JT96" i="1" s="1"/>
  <c r="JT101" i="1"/>
  <c r="JT102" i="1"/>
  <c r="JT103" i="1"/>
  <c r="JT100" i="1"/>
  <c r="JT104" i="1"/>
  <c r="JT105" i="1"/>
  <c r="JT106" i="1"/>
  <c r="JT98" i="1"/>
  <c r="JT99" i="1"/>
  <c r="JT107" i="1"/>
  <c r="JT108" i="1"/>
  <c r="JT109" i="1"/>
  <c r="JT97" i="1"/>
  <c r="JI95" i="1"/>
  <c r="JI96" i="1" s="1"/>
  <c r="JI100" i="1"/>
  <c r="JI104" i="1"/>
  <c r="JI105" i="1"/>
  <c r="JI106" i="1"/>
  <c r="JI99" i="1"/>
  <c r="JI98" i="1"/>
  <c r="JI97" i="1"/>
  <c r="JI107" i="1"/>
  <c r="JI108" i="1"/>
  <c r="JI109" i="1"/>
  <c r="JI101" i="1"/>
  <c r="JI102" i="1"/>
  <c r="JI103" i="1"/>
  <c r="JU73" i="1"/>
  <c r="JU81" i="1"/>
  <c r="JU74" i="1"/>
  <c r="JU77" i="1"/>
  <c r="JU78" i="1"/>
  <c r="JU71" i="1"/>
  <c r="JU72" i="1"/>
  <c r="JU79" i="1"/>
  <c r="JU80" i="1"/>
  <c r="BZ26" i="1"/>
  <c r="BY69" i="1"/>
  <c r="BZ15" i="1"/>
  <c r="CR17" i="1"/>
  <c r="CR18" i="1"/>
  <c r="CR23" i="1"/>
  <c r="CR19" i="1"/>
  <c r="CR22" i="1"/>
  <c r="CR20" i="1"/>
  <c r="CR21" i="1"/>
  <c r="CR16" i="1"/>
  <c r="DK17" i="1"/>
  <c r="DK18" i="1"/>
  <c r="DK23" i="1"/>
  <c r="DK19" i="1"/>
  <c r="DK22" i="1"/>
  <c r="DK16" i="1"/>
  <c r="DK20" i="1"/>
  <c r="DK21" i="1"/>
  <c r="JE125" i="1"/>
  <c r="JE122" i="1"/>
  <c r="JE127" i="1"/>
  <c r="JE124" i="1"/>
  <c r="JE121" i="1"/>
  <c r="JE129" i="1"/>
  <c r="JE126" i="1"/>
  <c r="JE123" i="1"/>
  <c r="JE128" i="1"/>
  <c r="JE120" i="1"/>
  <c r="JX126" i="1"/>
  <c r="JX123" i="1"/>
  <c r="JX120" i="1"/>
  <c r="JX128" i="1"/>
  <c r="JX125" i="1"/>
  <c r="JX122" i="1"/>
  <c r="JX127" i="1"/>
  <c r="JX124" i="1"/>
  <c r="JX121" i="1"/>
  <c r="JX129" i="1"/>
  <c r="JK127" i="1"/>
  <c r="JK124" i="1"/>
  <c r="JK121" i="1"/>
  <c r="JK129" i="1"/>
  <c r="JK126" i="1"/>
  <c r="JK123" i="1"/>
  <c r="JK120" i="1"/>
  <c r="JK128" i="1"/>
  <c r="JK125" i="1"/>
  <c r="JK122" i="1"/>
  <c r="BO27" i="1"/>
  <c r="JR27" i="1"/>
  <c r="JT74" i="1"/>
  <c r="JT77" i="1"/>
  <c r="JT78" i="1"/>
  <c r="JT71" i="1"/>
  <c r="JT72" i="1"/>
  <c r="JT79" i="1"/>
  <c r="JT73" i="1"/>
  <c r="JT80" i="1"/>
  <c r="JT81" i="1"/>
  <c r="JJ78" i="1"/>
  <c r="JJ71" i="1"/>
  <c r="JJ72" i="1"/>
  <c r="JJ79" i="1"/>
  <c r="JJ73" i="1"/>
  <c r="JJ74" i="1"/>
  <c r="JJ77" i="1"/>
  <c r="JJ81" i="1"/>
  <c r="JJ80" i="1"/>
  <c r="CO17" i="1"/>
  <c r="CO18" i="1"/>
  <c r="CO23" i="1"/>
  <c r="CO19" i="1"/>
  <c r="CO22" i="1"/>
  <c r="CO20" i="1"/>
  <c r="CO21" i="1"/>
  <c r="CO16" i="1"/>
  <c r="CX17" i="1"/>
  <c r="CX18" i="1"/>
  <c r="CX23" i="1"/>
  <c r="CX19" i="1"/>
  <c r="CX22" i="1"/>
  <c r="CX20" i="1"/>
  <c r="CX21" i="1"/>
  <c r="CX16" i="1"/>
  <c r="DT17" i="1"/>
  <c r="DT16" i="1"/>
  <c r="DT18" i="1"/>
  <c r="DT19" i="1"/>
  <c r="DT22" i="1"/>
  <c r="DT20" i="1"/>
  <c r="DT21" i="1"/>
  <c r="JD122" i="1"/>
  <c r="JD127" i="1"/>
  <c r="JD124" i="1"/>
  <c r="JD121" i="1"/>
  <c r="JD129" i="1"/>
  <c r="JD126" i="1"/>
  <c r="JD123" i="1"/>
  <c r="JD120" i="1"/>
  <c r="JD128" i="1"/>
  <c r="JD125" i="1"/>
  <c r="JU125" i="1"/>
  <c r="JU122" i="1"/>
  <c r="JU127" i="1"/>
  <c r="JU124" i="1"/>
  <c r="JU121" i="1"/>
  <c r="JU129" i="1"/>
  <c r="JU126" i="1"/>
  <c r="JU123" i="1"/>
  <c r="JU120" i="1"/>
  <c r="JU128" i="1"/>
  <c r="JJ124" i="1"/>
  <c r="JJ121" i="1"/>
  <c r="JJ129" i="1"/>
  <c r="JJ126" i="1"/>
  <c r="JJ123" i="1"/>
  <c r="JJ120" i="1"/>
  <c r="JJ128" i="1"/>
  <c r="JJ125" i="1"/>
  <c r="JJ122" i="1"/>
  <c r="JJ127" i="1"/>
  <c r="JZ37" i="1"/>
  <c r="AJ27" i="1"/>
  <c r="KA28" i="1"/>
  <c r="JP100" i="1"/>
  <c r="JP99" i="1"/>
  <c r="JP98" i="1"/>
  <c r="JP97" i="1"/>
  <c r="JP107" i="1"/>
  <c r="JP108" i="1"/>
  <c r="JP109" i="1"/>
  <c r="JP104" i="1"/>
  <c r="JP105" i="1"/>
  <c r="JP95" i="1"/>
  <c r="JP96" i="1" s="1"/>
  <c r="JP101" i="1"/>
  <c r="JP102" i="1"/>
  <c r="JP103" i="1"/>
  <c r="JP106" i="1"/>
  <c r="JR78" i="1"/>
  <c r="JR71" i="1"/>
  <c r="JR72" i="1"/>
  <c r="JR79" i="1"/>
  <c r="JR73" i="1"/>
  <c r="JR74" i="1"/>
  <c r="JR77" i="1"/>
  <c r="JR80" i="1"/>
  <c r="JR81" i="1"/>
  <c r="BS16" i="1"/>
  <c r="BS17" i="1"/>
  <c r="BS23" i="1"/>
  <c r="BS18" i="1"/>
  <c r="BS19" i="1"/>
  <c r="BS20" i="1"/>
  <c r="BS22" i="1"/>
  <c r="BS21" i="1"/>
  <c r="T16" i="1"/>
  <c r="JE3" i="1"/>
  <c r="JE94" i="1"/>
  <c r="BT15" i="1"/>
  <c r="CN15" i="1"/>
  <c r="CT15" i="1"/>
  <c r="DC15" i="1"/>
  <c r="DI15" i="1"/>
  <c r="DS15" i="1"/>
  <c r="BS26" i="1"/>
  <c r="BV26" i="1"/>
  <c r="CH26" i="1"/>
  <c r="CZ26" i="1"/>
  <c r="CR26" i="1"/>
  <c r="DK26" i="1"/>
  <c r="DU26" i="1"/>
  <c r="DW4" i="1"/>
  <c r="HQ69" i="1"/>
  <c r="JI69" i="1"/>
  <c r="JI83" i="1" s="1"/>
  <c r="JR69" i="1"/>
  <c r="JR83" i="1" s="1"/>
  <c r="CA71" i="1"/>
  <c r="JB70" i="1"/>
  <c r="BZ72" i="1"/>
  <c r="BY72" i="1" s="1"/>
  <c r="CA74" i="1"/>
  <c r="CC80" i="1"/>
  <c r="JD95" i="1"/>
  <c r="JD96" i="1" s="1"/>
  <c r="JD97" i="1"/>
  <c r="JD101" i="1"/>
  <c r="JD102" i="1"/>
  <c r="JD103" i="1"/>
  <c r="JD100" i="1"/>
  <c r="JD104" i="1"/>
  <c r="JD105" i="1"/>
  <c r="JD106" i="1"/>
  <c r="JD98" i="1"/>
  <c r="JD107" i="1"/>
  <c r="JD108" i="1"/>
  <c r="JD109" i="1"/>
  <c r="JD99" i="1"/>
  <c r="CA69" i="1"/>
  <c r="CF15" i="1"/>
  <c r="DA15" i="1"/>
  <c r="CS15" i="1"/>
  <c r="DB15" i="1"/>
  <c r="DH15" i="1"/>
  <c r="DR15" i="1"/>
  <c r="CC26" i="1"/>
  <c r="BU26" i="1"/>
  <c r="CG26" i="1"/>
  <c r="CY26" i="1"/>
  <c r="CQ26" i="1"/>
  <c r="DJ26" i="1"/>
  <c r="DT26" i="1"/>
  <c r="DV4" i="1"/>
  <c r="JP69" i="1"/>
  <c r="JP83" i="1" s="1"/>
  <c r="JT69" i="1"/>
  <c r="JT83" i="1" s="1"/>
  <c r="CE81" i="1"/>
  <c r="CE72" i="1"/>
  <c r="CE78" i="1"/>
  <c r="GG71" i="1"/>
  <c r="GG72" i="1"/>
  <c r="GG79" i="1"/>
  <c r="GG80" i="1"/>
  <c r="GG73" i="1"/>
  <c r="GG74" i="1"/>
  <c r="GG77" i="1"/>
  <c r="GG78" i="1"/>
  <c r="HR94" i="1"/>
  <c r="HR80" i="1"/>
  <c r="HR73" i="1"/>
  <c r="HR74" i="1"/>
  <c r="HR77" i="1"/>
  <c r="HR78" i="1"/>
  <c r="HR71" i="1"/>
  <c r="HR72" i="1"/>
  <c r="HR79" i="1"/>
  <c r="JH71" i="1"/>
  <c r="JH72" i="1"/>
  <c r="JH79" i="1"/>
  <c r="JH73" i="1"/>
  <c r="JH81" i="1"/>
  <c r="JH74" i="1"/>
  <c r="JH77" i="1"/>
  <c r="JH78" i="1"/>
  <c r="BV73" i="1"/>
  <c r="BX74" i="1"/>
  <c r="BZ73" i="1"/>
  <c r="BY73" i="1" s="1"/>
  <c r="CC73" i="1"/>
  <c r="CB77" i="1"/>
  <c r="CE73" i="1"/>
  <c r="JZ81" i="1"/>
  <c r="GG81" i="1"/>
  <c r="JC94" i="1"/>
  <c r="JC70" i="1"/>
  <c r="CL15" i="1"/>
  <c r="DG15" i="1"/>
  <c r="DP15" i="1"/>
  <c r="DQ15" i="1"/>
  <c r="DQ16" i="1" s="1"/>
  <c r="DP4" i="1"/>
  <c r="CX26" i="1"/>
  <c r="CP26" i="1"/>
  <c r="DS26" i="1"/>
  <c r="DU4" i="1"/>
  <c r="IW84" i="1"/>
  <c r="IW86" i="1"/>
  <c r="IW87" i="1"/>
  <c r="IW85" i="1"/>
  <c r="IW110" i="1" s="1"/>
  <c r="IW93" i="1"/>
  <c r="IW92" i="1"/>
  <c r="IW90" i="1"/>
  <c r="IW89" i="1"/>
  <c r="IW88" i="1"/>
  <c r="JF69" i="1"/>
  <c r="JF83" i="1" s="1"/>
  <c r="JO69" i="1"/>
  <c r="JO83" i="1" s="1"/>
  <c r="JV69" i="1"/>
  <c r="JV83" i="1" s="1"/>
  <c r="CA72" i="1"/>
  <c r="CA73" i="1"/>
  <c r="CP81" i="1"/>
  <c r="CP74" i="1"/>
  <c r="CP71" i="1"/>
  <c r="CP77" i="1"/>
  <c r="CP78" i="1"/>
  <c r="CP79" i="1"/>
  <c r="CP72" i="1"/>
  <c r="CP73" i="1"/>
  <c r="CP80" i="1"/>
  <c r="DZ71" i="1"/>
  <c r="DZ80" i="1"/>
  <c r="DZ73" i="1"/>
  <c r="DZ74" i="1"/>
  <c r="DZ77" i="1"/>
  <c r="DZ78" i="1"/>
  <c r="DZ72" i="1"/>
  <c r="DZ79" i="1"/>
  <c r="IW94" i="1"/>
  <c r="IW73" i="1"/>
  <c r="IW81" i="1"/>
  <c r="IW74" i="1"/>
  <c r="IW77" i="1"/>
  <c r="IW78" i="1"/>
  <c r="IW71" i="1"/>
  <c r="IW72" i="1"/>
  <c r="IW79" i="1"/>
  <c r="BZ74" i="1"/>
  <c r="BY74" i="1" s="1"/>
  <c r="CB73" i="1"/>
  <c r="CA77" i="1"/>
  <c r="CE74" i="1"/>
  <c r="JK77" i="1"/>
  <c r="JK78" i="1"/>
  <c r="JK71" i="1"/>
  <c r="JK72" i="1"/>
  <c r="JK79" i="1"/>
  <c r="JK80" i="1"/>
  <c r="JK73" i="1"/>
  <c r="JK74" i="1"/>
  <c r="JB97" i="1"/>
  <c r="JB101" i="1"/>
  <c r="JB102" i="1"/>
  <c r="JB103" i="1"/>
  <c r="JB100" i="1"/>
  <c r="JB104" i="1"/>
  <c r="JB105" i="1"/>
  <c r="JB99" i="1"/>
  <c r="JB98" i="1"/>
  <c r="JB95" i="1"/>
  <c r="JB96" i="1" s="1"/>
  <c r="JB107" i="1"/>
  <c r="JB108" i="1"/>
  <c r="JB109" i="1"/>
  <c r="JB106" i="1"/>
  <c r="CK15" i="1"/>
  <c r="DN15" i="1"/>
  <c r="DX69" i="1"/>
  <c r="DE26" i="1"/>
  <c r="CW26" i="1"/>
  <c r="CO26" i="1"/>
  <c r="DR26" i="1"/>
  <c r="IX85" i="1"/>
  <c r="IX110" i="1" s="1"/>
  <c r="IX88" i="1"/>
  <c r="IX86" i="1"/>
  <c r="IX87" i="1"/>
  <c r="IX93" i="1"/>
  <c r="IX84" i="1"/>
  <c r="IX92" i="1"/>
  <c r="IX90" i="1"/>
  <c r="IX89" i="1"/>
  <c r="JE69" i="1"/>
  <c r="JE83" i="1" s="1"/>
  <c r="JN69" i="1"/>
  <c r="JN83" i="1" s="1"/>
  <c r="JU69" i="1"/>
  <c r="JU83" i="1" s="1"/>
  <c r="EQ71" i="1"/>
  <c r="EQ72" i="1"/>
  <c r="EQ79" i="1"/>
  <c r="EQ80" i="1"/>
  <c r="EQ73" i="1"/>
  <c r="EQ74" i="1"/>
  <c r="EQ77" i="1"/>
  <c r="EQ78" i="1"/>
  <c r="HB71" i="1"/>
  <c r="HB80" i="1"/>
  <c r="HB73" i="1"/>
  <c r="HB74" i="1"/>
  <c r="HB77" i="1"/>
  <c r="HB78" i="1"/>
  <c r="HB72" i="1"/>
  <c r="HB79" i="1"/>
  <c r="HS94" i="1"/>
  <c r="HS72" i="1"/>
  <c r="HS79" i="1"/>
  <c r="HS80" i="1"/>
  <c r="HS73" i="1"/>
  <c r="HS74" i="1"/>
  <c r="HS77" i="1"/>
  <c r="HS78" i="1"/>
  <c r="HS71" i="1"/>
  <c r="IX80" i="1"/>
  <c r="IX73" i="1"/>
  <c r="IX74" i="1"/>
  <c r="IX77" i="1"/>
  <c r="IX78" i="1"/>
  <c r="IX71" i="1"/>
  <c r="IX72" i="1"/>
  <c r="IX79" i="1"/>
  <c r="BX75" i="1"/>
  <c r="CC72" i="1"/>
  <c r="DZ81" i="1"/>
  <c r="IW80" i="1"/>
  <c r="X16" i="1"/>
  <c r="JA95" i="1"/>
  <c r="JA96" i="1" s="1"/>
  <c r="JA100" i="1"/>
  <c r="JA104" i="1"/>
  <c r="JA105" i="1"/>
  <c r="JA106" i="1"/>
  <c r="JA99" i="1"/>
  <c r="JA98" i="1"/>
  <c r="JA97" i="1"/>
  <c r="JA107" i="1"/>
  <c r="JA108" i="1"/>
  <c r="JA109" i="1"/>
  <c r="JA101" i="1"/>
  <c r="JA102" i="1"/>
  <c r="JA103" i="1"/>
  <c r="BX15" i="1"/>
  <c r="CJ15" i="1"/>
  <c r="DM15" i="1"/>
  <c r="DW15" i="1"/>
  <c r="DD26" i="1"/>
  <c r="DD33" i="1" s="1"/>
  <c r="CV26" i="1"/>
  <c r="CV34" i="1" s="1"/>
  <c r="DQ26" i="1"/>
  <c r="JD69" i="1"/>
  <c r="JD83" i="1" s="1"/>
  <c r="JM69" i="1"/>
  <c r="JM83" i="1" s="1"/>
  <c r="JX69" i="1"/>
  <c r="JX83" i="1" s="1"/>
  <c r="JA70" i="1"/>
  <c r="JN70" i="1"/>
  <c r="BX72" i="1"/>
  <c r="CA78" i="1"/>
  <c r="CE77" i="1"/>
  <c r="JK81" i="1"/>
  <c r="JI71" i="1"/>
  <c r="JI72" i="1"/>
  <c r="JI79" i="1"/>
  <c r="JI80" i="1"/>
  <c r="JI73" i="1"/>
  <c r="JI74" i="1"/>
  <c r="JI77" i="1"/>
  <c r="JI78" i="1"/>
  <c r="IY94" i="1"/>
  <c r="IY69" i="1"/>
  <c r="IY83" i="1" s="1"/>
  <c r="IY70" i="1"/>
  <c r="BW15" i="1"/>
  <c r="CI15" i="1"/>
  <c r="DL15" i="1"/>
  <c r="DV15" i="1"/>
  <c r="CU26" i="1"/>
  <c r="DT4" i="1"/>
  <c r="DT7" i="1" s="1"/>
  <c r="JC69" i="1"/>
  <c r="JC83" i="1" s="1"/>
  <c r="JL69" i="1"/>
  <c r="JL83" i="1" s="1"/>
  <c r="KA69" i="1"/>
  <c r="KA83" i="1" s="1"/>
  <c r="CB79" i="1"/>
  <c r="CB75" i="1"/>
  <c r="BZ71" i="1"/>
  <c r="BY71" i="1" s="1"/>
  <c r="FH72" i="1"/>
  <c r="FH79" i="1"/>
  <c r="FH71" i="1"/>
  <c r="FH73" i="1"/>
  <c r="FH81" i="1"/>
  <c r="FH74" i="1"/>
  <c r="FH77" i="1"/>
  <c r="FH78" i="1"/>
  <c r="HP70" i="1"/>
  <c r="JF70" i="1"/>
  <c r="CC78" i="1"/>
  <c r="CE79" i="1"/>
  <c r="HR81" i="1"/>
  <c r="JH80" i="1"/>
  <c r="IY35" i="1"/>
  <c r="JB69" i="1"/>
  <c r="JB83" i="1" s="1"/>
  <c r="JK69" i="1"/>
  <c r="JK83" i="1" s="1"/>
  <c r="JZ69" i="1"/>
  <c r="JZ83" i="1" s="1"/>
  <c r="CC71" i="1"/>
  <c r="CC76" i="1" s="1"/>
  <c r="DF74" i="1"/>
  <c r="DF77" i="1"/>
  <c r="DF78" i="1"/>
  <c r="DF79" i="1"/>
  <c r="DF72" i="1"/>
  <c r="DF71" i="1"/>
  <c r="DF73" i="1"/>
  <c r="IK71" i="1"/>
  <c r="IK72" i="1"/>
  <c r="IK79" i="1"/>
  <c r="IK80" i="1"/>
  <c r="IK73" i="1"/>
  <c r="IK74" i="1"/>
  <c r="IK77" i="1"/>
  <c r="IK78" i="1"/>
  <c r="JE70" i="1"/>
  <c r="JY70" i="1"/>
  <c r="CB78" i="1"/>
  <c r="CE80" i="1"/>
  <c r="JI81" i="1"/>
  <c r="JZ78" i="1"/>
  <c r="JZ71" i="1"/>
  <c r="JZ72" i="1"/>
  <c r="JZ79" i="1"/>
  <c r="JZ73" i="1"/>
  <c r="JZ74" i="1"/>
  <c r="JZ77" i="1"/>
  <c r="JF98" i="1"/>
  <c r="JF97" i="1"/>
  <c r="JF100" i="1"/>
  <c r="JF95" i="1"/>
  <c r="JF96" i="1" s="1"/>
  <c r="JF104" i="1"/>
  <c r="JF105" i="1"/>
  <c r="JF106" i="1"/>
  <c r="JF107" i="1"/>
  <c r="JF108" i="1"/>
  <c r="JF109" i="1"/>
  <c r="JF99" i="1"/>
  <c r="JF101" i="1"/>
  <c r="JF102" i="1"/>
  <c r="JF103" i="1"/>
  <c r="JH84" i="1"/>
  <c r="JH85" i="1"/>
  <c r="JH110" i="1" s="1"/>
  <c r="JH89" i="1"/>
  <c r="JH88" i="1"/>
  <c r="JH86" i="1"/>
  <c r="JH87" i="1"/>
  <c r="JH93" i="1"/>
  <c r="JH92" i="1"/>
  <c r="JH90" i="1"/>
  <c r="JA69" i="1"/>
  <c r="JA83" i="1" s="1"/>
  <c r="JJ69" i="1"/>
  <c r="JJ83" i="1" s="1"/>
  <c r="JY69" i="1"/>
  <c r="JY83" i="1" s="1"/>
  <c r="CB71" i="1"/>
  <c r="CB76" i="1" s="1"/>
  <c r="DO71" i="1"/>
  <c r="DO73" i="1"/>
  <c r="DO81" i="1"/>
  <c r="DO74" i="1"/>
  <c r="DO77" i="1"/>
  <c r="DO78" i="1"/>
  <c r="DO79" i="1"/>
  <c r="DO72" i="1"/>
  <c r="FT74" i="1"/>
  <c r="FT77" i="1"/>
  <c r="FT78" i="1"/>
  <c r="FT72" i="1"/>
  <c r="FT79" i="1"/>
  <c r="FT71" i="1"/>
  <c r="FT73" i="1"/>
  <c r="IO73" i="1"/>
  <c r="IO81" i="1"/>
  <c r="IO74" i="1"/>
  <c r="IO77" i="1"/>
  <c r="IO78" i="1"/>
  <c r="IO71" i="1"/>
  <c r="IO72" i="1"/>
  <c r="IO79" i="1"/>
  <c r="JD70" i="1"/>
  <c r="CE71" i="1"/>
  <c r="CB74" i="1"/>
  <c r="CC77" i="1"/>
  <c r="CC79" i="1"/>
  <c r="IX81" i="1"/>
  <c r="DF81" i="1"/>
  <c r="FT80" i="1"/>
  <c r="GG85" i="1"/>
  <c r="GG90" i="1"/>
  <c r="GG89" i="1"/>
  <c r="GG88" i="1"/>
  <c r="GG84" i="1"/>
  <c r="GG86" i="1"/>
  <c r="GG87" i="1"/>
  <c r="GG93" i="1"/>
  <c r="GG92" i="1"/>
  <c r="DJ97" i="1"/>
  <c r="DJ95" i="1"/>
  <c r="DJ96" i="1" s="1"/>
  <c r="DJ99" i="1"/>
  <c r="DJ98" i="1"/>
  <c r="DJ102" i="1"/>
  <c r="DJ103" i="1"/>
  <c r="DJ104" i="1"/>
  <c r="DJ100" i="1"/>
  <c r="DJ105" i="1"/>
  <c r="DJ106" i="1"/>
  <c r="DJ101" i="1"/>
  <c r="IK112" i="1"/>
  <c r="IK114" i="1"/>
  <c r="IK115" i="1"/>
  <c r="IK113" i="1"/>
  <c r="IK117" i="1"/>
  <c r="IK116" i="1"/>
  <c r="IK111" i="1"/>
  <c r="IK118" i="1" s="1"/>
  <c r="CP86" i="1"/>
  <c r="IK93" i="1"/>
  <c r="FH92" i="1"/>
  <c r="HR90" i="1"/>
  <c r="HB90" i="1"/>
  <c r="DZ90" i="1"/>
  <c r="IO89" i="1"/>
  <c r="HQ89" i="1"/>
  <c r="HP88" i="1"/>
  <c r="FT88" i="1"/>
  <c r="DO88" i="1"/>
  <c r="DF87" i="1"/>
  <c r="FH93" i="1"/>
  <c r="HQ90" i="1"/>
  <c r="HP89" i="1"/>
  <c r="FT89" i="1"/>
  <c r="DO89" i="1"/>
  <c r="DF88" i="1"/>
  <c r="DF86" i="1"/>
  <c r="DJ109" i="1"/>
  <c r="EQ86" i="1"/>
  <c r="EQ84" i="1"/>
  <c r="HS93" i="1"/>
  <c r="EQ93" i="1"/>
  <c r="HR92" i="1"/>
  <c r="HB92" i="1"/>
  <c r="DZ92" i="1"/>
  <c r="HP90" i="1"/>
  <c r="FT90" i="1"/>
  <c r="DF89" i="1"/>
  <c r="IK87" i="1"/>
  <c r="IK86" i="1"/>
  <c r="HS85" i="1"/>
  <c r="FT85" i="1"/>
  <c r="DZ84" i="1"/>
  <c r="CP93" i="1"/>
  <c r="HR93" i="1"/>
  <c r="HB93" i="1"/>
  <c r="DZ93" i="1"/>
  <c r="IO92" i="1"/>
  <c r="HQ92" i="1"/>
  <c r="IK88" i="1"/>
  <c r="FH87" i="1"/>
  <c r="FH86" i="1"/>
  <c r="HQ85" i="1"/>
  <c r="DO86" i="1"/>
  <c r="DO84" i="1"/>
  <c r="HQ93" i="1"/>
  <c r="HP92" i="1"/>
  <c r="DO92" i="1"/>
  <c r="IK89" i="1"/>
  <c r="FH88" i="1"/>
  <c r="HS87" i="1"/>
  <c r="EQ87" i="1"/>
  <c r="HS86" i="1"/>
  <c r="DZ86" i="1"/>
  <c r="HP85" i="1"/>
  <c r="DJ108" i="1"/>
  <c r="DF85" i="1"/>
  <c r="DF84" i="1"/>
  <c r="HP93" i="1"/>
  <c r="DO93" i="1"/>
  <c r="DF92" i="1"/>
  <c r="IK90" i="1"/>
  <c r="FH89" i="1"/>
  <c r="HS88" i="1"/>
  <c r="EQ88" i="1"/>
  <c r="HR87" i="1"/>
  <c r="HB87" i="1"/>
  <c r="DZ87" i="1"/>
  <c r="HR86" i="1"/>
  <c r="HB86" i="1"/>
  <c r="IO85" i="1"/>
  <c r="IK84" i="1"/>
  <c r="HB84" i="1"/>
  <c r="DF93" i="1"/>
  <c r="FH90" i="1"/>
  <c r="HS89" i="1"/>
  <c r="EQ89" i="1"/>
  <c r="HR88" i="1"/>
  <c r="HB88" i="1"/>
  <c r="DZ88" i="1"/>
  <c r="IO87" i="1"/>
  <c r="HQ87" i="1"/>
  <c r="IO86" i="1"/>
  <c r="HQ86" i="1"/>
  <c r="FH85" i="1"/>
  <c r="CS70" i="1"/>
  <c r="CS83" i="1"/>
  <c r="DB83" i="1"/>
  <c r="DB70" i="1"/>
  <c r="DB97" i="1"/>
  <c r="DE98" i="1"/>
  <c r="CW98" i="1"/>
  <c r="CY99" i="1"/>
  <c r="DA100" i="1"/>
  <c r="DB101" i="1"/>
  <c r="DA102" i="1"/>
  <c r="EQ95" i="1"/>
  <c r="EQ96" i="1" s="1"/>
  <c r="EQ99" i="1"/>
  <c r="EQ98" i="1"/>
  <c r="EQ101" i="1"/>
  <c r="EQ102" i="1"/>
  <c r="EQ103" i="1"/>
  <c r="HB98" i="1"/>
  <c r="HB95" i="1"/>
  <c r="HB96" i="1" s="1"/>
  <c r="HB100" i="1"/>
  <c r="DF103" i="1"/>
  <c r="IX109" i="1"/>
  <c r="HB109" i="1"/>
  <c r="DZ109" i="1"/>
  <c r="IX108" i="1"/>
  <c r="HB108" i="1"/>
  <c r="DZ108" i="1"/>
  <c r="HB107" i="1"/>
  <c r="DZ107" i="1"/>
  <c r="EQ106" i="1"/>
  <c r="JH105" i="1"/>
  <c r="FH105" i="1"/>
  <c r="IO104" i="1"/>
  <c r="IO98" i="1"/>
  <c r="CX70" i="1"/>
  <c r="CX83" i="1"/>
  <c r="DC70" i="1"/>
  <c r="DC83" i="1"/>
  <c r="CV98" i="1"/>
  <c r="CX99" i="1"/>
  <c r="CZ100" i="1"/>
  <c r="DE104" i="1"/>
  <c r="DC106" i="1"/>
  <c r="IO108" i="1"/>
  <c r="DZ106" i="1"/>
  <c r="EQ105" i="1"/>
  <c r="CR70" i="1"/>
  <c r="DG94" i="1"/>
  <c r="DG83" i="1"/>
  <c r="DG70" i="1"/>
  <c r="CT83" i="1"/>
  <c r="CT70" i="1"/>
  <c r="CY100" i="1"/>
  <c r="FH97" i="1"/>
  <c r="FH100" i="1"/>
  <c r="FH99" i="1"/>
  <c r="FH95" i="1"/>
  <c r="FH96" i="1" s="1"/>
  <c r="FH98" i="1"/>
  <c r="IK95" i="1"/>
  <c r="IK96" i="1" s="1"/>
  <c r="IK100" i="1"/>
  <c r="IK104" i="1"/>
  <c r="IK105" i="1"/>
  <c r="IK106" i="1"/>
  <c r="IK99" i="1"/>
  <c r="IK98" i="1"/>
  <c r="IX98" i="1"/>
  <c r="IX95" i="1"/>
  <c r="IX96" i="1" s="1"/>
  <c r="IX97" i="1"/>
  <c r="IX100" i="1"/>
  <c r="DO109" i="1"/>
  <c r="FT108" i="1"/>
  <c r="DO108" i="1"/>
  <c r="DZ105" i="1"/>
  <c r="EQ104" i="1"/>
  <c r="IX103" i="1"/>
  <c r="GG103" i="1"/>
  <c r="FH103" i="1"/>
  <c r="IX102" i="1"/>
  <c r="GG102" i="1"/>
  <c r="FH102" i="1"/>
  <c r="IX101" i="1"/>
  <c r="GG101" i="1"/>
  <c r="FH101" i="1"/>
  <c r="IX99" i="1"/>
  <c r="DZ99" i="1"/>
  <c r="CY83" i="1"/>
  <c r="CY86" i="1" s="1"/>
  <c r="DD70" i="1"/>
  <c r="DD83" i="1"/>
  <c r="CY97" i="1"/>
  <c r="DB98" i="1"/>
  <c r="DD99" i="1"/>
  <c r="CX100" i="1"/>
  <c r="CY101" i="1"/>
  <c r="DE103" i="1"/>
  <c r="DC104" i="1"/>
  <c r="DD106" i="1"/>
  <c r="DF108" i="1"/>
  <c r="DF100" i="1"/>
  <c r="HB106" i="1"/>
  <c r="DZ103" i="1"/>
  <c r="DZ102" i="1"/>
  <c r="IK97" i="1"/>
  <c r="HB97" i="1"/>
  <c r="CQ70" i="1"/>
  <c r="CQ83" i="1"/>
  <c r="CU70" i="1"/>
  <c r="CU83" i="1"/>
  <c r="CZ83" i="1"/>
  <c r="CZ70" i="1"/>
  <c r="CT97" i="1"/>
  <c r="CX97" i="1"/>
  <c r="DC99" i="1"/>
  <c r="DE100" i="1"/>
  <c r="CX101" i="1"/>
  <c r="FT95" i="1"/>
  <c r="FT96" i="1" s="1"/>
  <c r="FT97" i="1"/>
  <c r="FT101" i="1"/>
  <c r="FT102" i="1"/>
  <c r="FT103" i="1"/>
  <c r="FT100" i="1"/>
  <c r="FT104" i="1"/>
  <c r="FT105" i="1"/>
  <c r="FT106" i="1"/>
  <c r="FT98" i="1"/>
  <c r="IO95" i="1"/>
  <c r="IO96" i="1" s="1"/>
  <c r="IO97" i="1"/>
  <c r="IO101" i="1"/>
  <c r="IO102" i="1"/>
  <c r="IO103" i="1"/>
  <c r="IO99" i="1"/>
  <c r="JH100" i="1"/>
  <c r="JH95" i="1"/>
  <c r="JH96" i="1" s="1"/>
  <c r="JH99" i="1"/>
  <c r="JH98" i="1"/>
  <c r="DF107" i="1"/>
  <c r="DF99" i="1"/>
  <c r="HB105" i="1"/>
  <c r="EQ100" i="1"/>
  <c r="JH97" i="1"/>
  <c r="CV70" i="1"/>
  <c r="CV83" i="1"/>
  <c r="DE70" i="1"/>
  <c r="DE83" i="1"/>
  <c r="DE97" i="1"/>
  <c r="CZ98" i="1"/>
  <c r="DE101" i="1"/>
  <c r="DC103" i="1"/>
  <c r="DE107" i="1"/>
  <c r="DO95" i="1"/>
  <c r="DO96" i="1" s="1"/>
  <c r="DO97" i="1"/>
  <c r="DO101" i="1"/>
  <c r="DO102" i="1"/>
  <c r="DO103" i="1"/>
  <c r="DO104" i="1"/>
  <c r="DO100" i="1"/>
  <c r="DO105" i="1"/>
  <c r="DO106" i="1"/>
  <c r="DO98" i="1"/>
  <c r="DF106" i="1"/>
  <c r="DF98" i="1"/>
  <c r="IK109" i="1"/>
  <c r="IK108" i="1"/>
  <c r="GG108" i="1"/>
  <c r="IK107" i="1"/>
  <c r="IX106" i="1"/>
  <c r="HB104" i="1"/>
  <c r="JH103" i="1"/>
  <c r="IK103" i="1"/>
  <c r="HB103" i="1"/>
  <c r="JH102" i="1"/>
  <c r="IK102" i="1"/>
  <c r="HB102" i="1"/>
  <c r="JH101" i="1"/>
  <c r="IK101" i="1"/>
  <c r="HB101" i="1"/>
  <c r="IO100" i="1"/>
  <c r="HB99" i="1"/>
  <c r="CW70" i="1"/>
  <c r="CW83" i="1"/>
  <c r="DA70" i="1"/>
  <c r="DA83" i="1"/>
  <c r="DD97" i="1"/>
  <c r="CV97" i="1"/>
  <c r="CY98" i="1"/>
  <c r="DA99" i="1"/>
  <c r="DC100" i="1"/>
  <c r="DD101" i="1"/>
  <c r="DC102" i="1"/>
  <c r="DB103" i="1"/>
  <c r="DE105" i="1"/>
  <c r="DE108" i="1"/>
  <c r="DZ98" i="1"/>
  <c r="DZ95" i="1"/>
  <c r="DZ96" i="1" s="1"/>
  <c r="DZ97" i="1"/>
  <c r="DZ100" i="1"/>
  <c r="DZ104" i="1"/>
  <c r="GG95" i="1"/>
  <c r="GG96" i="1" s="1"/>
  <c r="GG97" i="1"/>
  <c r="GG100" i="1"/>
  <c r="GG104" i="1"/>
  <c r="GG105" i="1"/>
  <c r="GG106" i="1"/>
  <c r="GG99" i="1"/>
  <c r="GG98" i="1"/>
  <c r="DF105" i="1"/>
  <c r="JH109" i="1"/>
  <c r="FH109" i="1"/>
  <c r="JH108" i="1"/>
  <c r="FH108" i="1"/>
  <c r="JH107" i="1"/>
  <c r="FH107" i="1"/>
  <c r="JH106" i="1"/>
  <c r="IO106" i="1"/>
  <c r="IX105" i="1"/>
  <c r="FT99" i="1"/>
  <c r="DI94" i="1"/>
  <c r="DI95" i="1" s="1"/>
  <c r="DI96" i="1" s="1"/>
  <c r="DI83" i="1"/>
  <c r="DI70" i="1"/>
  <c r="DN95" i="1"/>
  <c r="DN96" i="1" s="1"/>
  <c r="DN97" i="1"/>
  <c r="HB115" i="1"/>
  <c r="HB111" i="1"/>
  <c r="HB118" i="1" s="1"/>
  <c r="HB113" i="1"/>
  <c r="HB114" i="1"/>
  <c r="HB116" i="1"/>
  <c r="HB112" i="1"/>
  <c r="HB117" i="1"/>
  <c r="HS114" i="1"/>
  <c r="HS111" i="1"/>
  <c r="HS118" i="1" s="1"/>
  <c r="HS116" i="1"/>
  <c r="HS112" i="1"/>
  <c r="HS115" i="1"/>
  <c r="HS113" i="1"/>
  <c r="DJ113" i="1"/>
  <c r="DL114" i="1"/>
  <c r="EQ114" i="1"/>
  <c r="EQ111" i="1"/>
  <c r="EQ118" i="1" s="1"/>
  <c r="HR117" i="1"/>
  <c r="IO114" i="1"/>
  <c r="DN113" i="1"/>
  <c r="DM115" i="1"/>
  <c r="DM70" i="1"/>
  <c r="DM83" i="1"/>
  <c r="DM94" i="1"/>
  <c r="FH113" i="1"/>
  <c r="FH112" i="1"/>
  <c r="FH114" i="1"/>
  <c r="FH111" i="1"/>
  <c r="FH118" i="1" s="1"/>
  <c r="HP117" i="1"/>
  <c r="FT117" i="1"/>
  <c r="GG116" i="1"/>
  <c r="DR120" i="1"/>
  <c r="DR70" i="1"/>
  <c r="DR110" i="1"/>
  <c r="DR94" i="1"/>
  <c r="DV94" i="1"/>
  <c r="DV124" i="1"/>
  <c r="DV83" i="1"/>
  <c r="DV125" i="1"/>
  <c r="DV121" i="1"/>
  <c r="DV120" i="1"/>
  <c r="DV70" i="1"/>
  <c r="DV122" i="1"/>
  <c r="DZ126" i="1"/>
  <c r="DZ120" i="1"/>
  <c r="DZ127" i="1"/>
  <c r="DZ128" i="1"/>
  <c r="DZ121" i="1"/>
  <c r="DZ129" i="1"/>
  <c r="DZ122" i="1"/>
  <c r="DZ123" i="1"/>
  <c r="DZ124" i="1"/>
  <c r="GG121" i="1"/>
  <c r="GG129" i="1"/>
  <c r="GG126" i="1"/>
  <c r="GG123" i="1"/>
  <c r="GG120" i="1"/>
  <c r="GG128" i="1"/>
  <c r="GG125" i="1"/>
  <c r="GG122" i="1"/>
  <c r="GG127" i="1"/>
  <c r="DM116" i="1"/>
  <c r="DM113" i="1"/>
  <c r="DN116" i="1"/>
  <c r="DL70" i="1"/>
  <c r="DL83" i="1"/>
  <c r="IO112" i="1"/>
  <c r="IO111" i="1"/>
  <c r="IO118" i="1" s="1"/>
  <c r="IO113" i="1"/>
  <c r="FH116" i="1"/>
  <c r="GG124" i="1"/>
  <c r="DN117" i="1"/>
  <c r="FT113" i="1"/>
  <c r="FT115" i="1"/>
  <c r="HQ110" i="1"/>
  <c r="HP113" i="1"/>
  <c r="HP115" i="1"/>
  <c r="EQ116" i="1"/>
  <c r="GG115" i="1"/>
  <c r="FH115" i="1"/>
  <c r="HP112" i="1"/>
  <c r="GG111" i="1"/>
  <c r="GG118" i="1" s="1"/>
  <c r="DR83" i="1"/>
  <c r="DN112" i="1"/>
  <c r="DJ70" i="1"/>
  <c r="DJ83" i="1"/>
  <c r="HR111" i="1"/>
  <c r="HR118" i="1" s="1"/>
  <c r="HR113" i="1"/>
  <c r="HR116" i="1"/>
  <c r="EQ115" i="1"/>
  <c r="HR114" i="1"/>
  <c r="DO112" i="1"/>
  <c r="GG112" i="1"/>
  <c r="GG114" i="1"/>
  <c r="FH117" i="1"/>
  <c r="IO116" i="1"/>
  <c r="FT114" i="1"/>
  <c r="DR121" i="1"/>
  <c r="DV123" i="1"/>
  <c r="DV110" i="1"/>
  <c r="IW119" i="1"/>
  <c r="DX120" i="1"/>
  <c r="DS122" i="1"/>
  <c r="DX121" i="1"/>
  <c r="DW122" i="1"/>
  <c r="DU123" i="1"/>
  <c r="DY126" i="1"/>
  <c r="HS129" i="1"/>
  <c r="EQ129" i="1"/>
  <c r="HP128" i="1"/>
  <c r="FT128" i="1"/>
  <c r="IK127" i="1"/>
  <c r="IX126" i="1"/>
  <c r="HR126" i="1"/>
  <c r="HB126" i="1"/>
  <c r="JH124" i="1"/>
  <c r="FH124" i="1"/>
  <c r="IO123" i="1"/>
  <c r="HQ123" i="1"/>
  <c r="HS121" i="1"/>
  <c r="EQ121" i="1"/>
  <c r="HP120" i="1"/>
  <c r="FT120" i="1"/>
  <c r="DW70" i="1"/>
  <c r="DW80" i="1" s="1"/>
  <c r="DY83" i="1"/>
  <c r="DQ83" i="1"/>
  <c r="DS94" i="1"/>
  <c r="DU110" i="1"/>
  <c r="DW120" i="1"/>
  <c r="DT123" i="1"/>
  <c r="DW121" i="1"/>
  <c r="DY124" i="1"/>
  <c r="DX126" i="1"/>
  <c r="HR129" i="1"/>
  <c r="HB129" i="1"/>
  <c r="JH127" i="1"/>
  <c r="FH127" i="1"/>
  <c r="IO126" i="1"/>
  <c r="HQ126" i="1"/>
  <c r="HS124" i="1"/>
  <c r="EQ124" i="1"/>
  <c r="HP123" i="1"/>
  <c r="FT123" i="1"/>
  <c r="IK122" i="1"/>
  <c r="IX121" i="1"/>
  <c r="HR121" i="1"/>
  <c r="HB121" i="1"/>
  <c r="DX83" i="1"/>
  <c r="DX84" i="1" s="1"/>
  <c r="DP94" i="1"/>
  <c r="DT110" i="1"/>
  <c r="DU124" i="1"/>
  <c r="DU122" i="1"/>
  <c r="DX124" i="1"/>
  <c r="DY127" i="1"/>
  <c r="IO129" i="1"/>
  <c r="HQ129" i="1"/>
  <c r="HS127" i="1"/>
  <c r="EQ127" i="1"/>
  <c r="HP126" i="1"/>
  <c r="FT126" i="1"/>
  <c r="IK125" i="1"/>
  <c r="IX124" i="1"/>
  <c r="HR124" i="1"/>
  <c r="HB124" i="1"/>
  <c r="JH122" i="1"/>
  <c r="FH122" i="1"/>
  <c r="IO121" i="1"/>
  <c r="HQ121" i="1"/>
  <c r="DU70" i="1"/>
  <c r="DW83" i="1"/>
  <c r="DY94" i="1"/>
  <c r="DQ94" i="1"/>
  <c r="DS110" i="1"/>
  <c r="DU120" i="1"/>
  <c r="DU121" i="1"/>
  <c r="DT122" i="1"/>
  <c r="HP129" i="1"/>
  <c r="FT129" i="1"/>
  <c r="IK128" i="1"/>
  <c r="IX127" i="1"/>
  <c r="HR127" i="1"/>
  <c r="HB127" i="1"/>
  <c r="JH125" i="1"/>
  <c r="FH125" i="1"/>
  <c r="IO124" i="1"/>
  <c r="HQ124" i="1"/>
  <c r="HS122" i="1"/>
  <c r="EQ122" i="1"/>
  <c r="HP121" i="1"/>
  <c r="FT121" i="1"/>
  <c r="IK120" i="1"/>
  <c r="DT70" i="1"/>
  <c r="DX94" i="1"/>
  <c r="DX99" i="1" s="1"/>
  <c r="DP110" i="1"/>
  <c r="DY123" i="1"/>
  <c r="FH128" i="1"/>
  <c r="IO127" i="1"/>
  <c r="HQ127" i="1"/>
  <c r="HS125" i="1"/>
  <c r="EQ125" i="1"/>
  <c r="HP124" i="1"/>
  <c r="FT124" i="1"/>
  <c r="IK123" i="1"/>
  <c r="IX122" i="1"/>
  <c r="HR122" i="1"/>
  <c r="HB122" i="1"/>
  <c r="JH120" i="1"/>
  <c r="FH120" i="1"/>
  <c r="DS70" i="1"/>
  <c r="DU83" i="1"/>
  <c r="DW94" i="1"/>
  <c r="DY110" i="1"/>
  <c r="DQ110" i="1"/>
  <c r="DQ120" i="1"/>
  <c r="DY125" i="1"/>
  <c r="EQ128" i="1"/>
  <c r="HP127" i="1"/>
  <c r="FT127" i="1"/>
  <c r="IK126" i="1"/>
  <c r="IX125" i="1"/>
  <c r="HR125" i="1"/>
  <c r="HB125" i="1"/>
  <c r="JH123" i="1"/>
  <c r="FH123" i="1"/>
  <c r="IO122" i="1"/>
  <c r="HQ122" i="1"/>
  <c r="HS120" i="1"/>
  <c r="EQ120" i="1"/>
  <c r="DX110" i="1"/>
  <c r="DX115" i="1" s="1"/>
  <c r="DY128" i="1"/>
  <c r="DY122" i="1"/>
  <c r="DW123" i="1"/>
  <c r="IK129" i="1"/>
  <c r="IX128" i="1"/>
  <c r="HR128" i="1"/>
  <c r="HB128" i="1"/>
  <c r="DX113" i="1"/>
  <c r="DX89" i="1"/>
  <c r="DX93" i="1"/>
  <c r="DX73" i="1"/>
  <c r="DX81" i="1"/>
  <c r="DX78" i="1"/>
  <c r="DX80" i="1"/>
  <c r="DX72" i="1"/>
  <c r="DX77" i="1"/>
  <c r="DW77" i="1"/>
  <c r="DO116" i="1"/>
  <c r="DO114" i="1"/>
  <c r="DK101" i="1"/>
  <c r="CY85" i="1"/>
  <c r="CY84" i="1"/>
  <c r="CY90" i="1"/>
  <c r="CY89" i="1"/>
  <c r="CY81" i="1"/>
  <c r="CY79" i="1"/>
  <c r="CY77" i="1"/>
  <c r="CY74" i="1"/>
  <c r="CY72" i="1"/>
  <c r="CY80" i="1"/>
  <c r="DY7" i="1"/>
  <c r="DY9" i="1"/>
  <c r="DD31" i="1"/>
  <c r="DC33" i="1"/>
  <c r="CU33" i="1"/>
  <c r="DC31" i="1"/>
  <c r="CU31" i="1"/>
  <c r="DD30" i="1"/>
  <c r="DC30" i="1"/>
  <c r="CU30" i="1"/>
  <c r="DD28" i="1"/>
  <c r="DC28" i="1"/>
  <c r="CU28" i="1"/>
  <c r="CV33" i="1"/>
  <c r="CV21" i="1"/>
  <c r="CV20" i="1"/>
  <c r="CV25" i="1"/>
  <c r="CV22" i="1"/>
  <c r="CV19" i="1"/>
  <c r="CV23" i="1"/>
  <c r="CV18" i="1"/>
  <c r="CV17" i="1"/>
  <c r="BV17" i="1"/>
  <c r="CC17" i="1"/>
  <c r="BU17" i="1"/>
  <c r="CK39" i="1"/>
  <c r="FZ38" i="1"/>
  <c r="DY38" i="1"/>
  <c r="DI37" i="1"/>
  <c r="CQ37" i="1"/>
  <c r="IM36" i="1"/>
  <c r="IM46" i="1" s="1"/>
  <c r="IM38" i="1"/>
  <c r="IM39" i="1"/>
  <c r="HW36" i="1"/>
  <c r="HW46" i="1" s="1"/>
  <c r="HW38" i="1"/>
  <c r="HW39" i="1"/>
  <c r="GW36" i="1"/>
  <c r="GW46" i="1" s="1"/>
  <c r="GW37" i="1"/>
  <c r="GW40" i="1"/>
  <c r="AD15" i="1"/>
  <c r="AD4" i="1"/>
  <c r="HR39" i="1"/>
  <c r="DI39" i="1"/>
  <c r="CK38" i="1"/>
  <c r="DQ37" i="1"/>
  <c r="DI38" i="1"/>
  <c r="HZ37" i="1"/>
  <c r="DY37" i="1"/>
  <c r="EG36" i="1"/>
  <c r="EG46" i="1" s="1"/>
  <c r="DA36" i="1"/>
  <c r="DA46" i="1" s="1"/>
  <c r="BK36" i="1"/>
  <c r="BK46" i="1" s="1"/>
  <c r="GL38" i="1"/>
  <c r="GL39" i="1"/>
  <c r="GL36" i="1"/>
  <c r="GL46" i="1" s="1"/>
  <c r="FK36" i="1"/>
  <c r="FK46" i="1" s="1"/>
  <c r="FK38" i="1"/>
  <c r="FK39" i="1"/>
  <c r="ES36" i="1"/>
  <c r="ES46" i="1" s="1"/>
  <c r="ES37" i="1"/>
  <c r="ES40" i="1"/>
  <c r="EJ36" i="1"/>
  <c r="EJ46" i="1" s="1"/>
  <c r="EJ38" i="1"/>
  <c r="EJ39" i="1"/>
  <c r="EB36" i="1"/>
  <c r="EB46" i="1" s="1"/>
  <c r="EB38" i="1"/>
  <c r="EB39" i="1"/>
  <c r="DT36" i="1"/>
  <c r="DT46" i="1" s="1"/>
  <c r="DT38" i="1"/>
  <c r="DT39" i="1"/>
  <c r="DL36" i="1"/>
  <c r="DL46" i="1" s="1"/>
  <c r="DL38" i="1"/>
  <c r="DL39" i="1"/>
  <c r="DD36" i="1"/>
  <c r="DD46" i="1" s="1"/>
  <c r="DD38" i="1"/>
  <c r="DD39" i="1"/>
  <c r="CV36" i="1"/>
  <c r="CV46" i="1" s="1"/>
  <c r="CV38" i="1"/>
  <c r="CV39" i="1"/>
  <c r="CN38" i="1"/>
  <c r="CN39" i="1"/>
  <c r="CF36" i="1"/>
  <c r="CF46" i="1" s="1"/>
  <c r="CF38" i="1"/>
  <c r="CF39" i="1"/>
  <c r="BN38" i="1"/>
  <c r="BN39" i="1"/>
  <c r="BF38" i="1"/>
  <c r="BF39" i="1"/>
  <c r="JZ38" i="1"/>
  <c r="EG38" i="1"/>
  <c r="JA36" i="1"/>
  <c r="JA46" i="1" s="1"/>
  <c r="JA37" i="1"/>
  <c r="IB38" i="1"/>
  <c r="IB39" i="1"/>
  <c r="HB38" i="1"/>
  <c r="HB36" i="1"/>
  <c r="HB46" i="1" s="1"/>
  <c r="GT38" i="1"/>
  <c r="GT36" i="1"/>
  <c r="GT46" i="1" s="1"/>
  <c r="JY27" i="1"/>
  <c r="JY34" i="1"/>
  <c r="JO29" i="1"/>
  <c r="JO30" i="1"/>
  <c r="JO34" i="1"/>
  <c r="JO27" i="1"/>
  <c r="JO33" i="1"/>
  <c r="CS38" i="1"/>
  <c r="EO37" i="1"/>
  <c r="CC37" i="1"/>
  <c r="JI36" i="1"/>
  <c r="JI46" i="1" s="1"/>
  <c r="JI37" i="1"/>
  <c r="GA36" i="1"/>
  <c r="GA46" i="1" s="1"/>
  <c r="GA38" i="1"/>
  <c r="GA39" i="1"/>
  <c r="FI36" i="1"/>
  <c r="FI46" i="1" s="1"/>
  <c r="FI37" i="1"/>
  <c r="FI40" i="1"/>
  <c r="EZ36" i="1"/>
  <c r="EZ46" i="1" s="1"/>
  <c r="EZ38" i="1"/>
  <c r="EZ39" i="1"/>
  <c r="EP38" i="1"/>
  <c r="EP39" i="1"/>
  <c r="EP36" i="1"/>
  <c r="EP46" i="1" s="1"/>
  <c r="EH38" i="1"/>
  <c r="EH39" i="1"/>
  <c r="EH36" i="1"/>
  <c r="EH46" i="1" s="1"/>
  <c r="DZ38" i="1"/>
  <c r="DZ39" i="1"/>
  <c r="DZ36" i="1"/>
  <c r="DZ46" i="1" s="1"/>
  <c r="DR38" i="1"/>
  <c r="DR39" i="1"/>
  <c r="DR36" i="1"/>
  <c r="DR46" i="1" s="1"/>
  <c r="DJ38" i="1"/>
  <c r="DJ39" i="1"/>
  <c r="DJ36" i="1"/>
  <c r="DJ46" i="1" s="1"/>
  <c r="DB38" i="1"/>
  <c r="DB39" i="1"/>
  <c r="DB36" i="1"/>
  <c r="DB46" i="1" s="1"/>
  <c r="CT38" i="1"/>
  <c r="CT39" i="1"/>
  <c r="CL36" i="1"/>
  <c r="CL46" i="1" s="1"/>
  <c r="CL38" i="1"/>
  <c r="CL39" i="1"/>
  <c r="HZ38" i="1"/>
  <c r="HZ36" i="1"/>
  <c r="HZ46" i="1" s="1"/>
  <c r="HR38" i="1"/>
  <c r="HR36" i="1"/>
  <c r="HR46" i="1" s="1"/>
  <c r="GI36" i="1"/>
  <c r="GI46" i="1" s="1"/>
  <c r="GI38" i="1"/>
  <c r="GI39" i="1"/>
  <c r="FQ36" i="1"/>
  <c r="FQ46" i="1" s="1"/>
  <c r="FQ37" i="1"/>
  <c r="FQ40" i="1"/>
  <c r="FH36" i="1"/>
  <c r="FH46" i="1" s="1"/>
  <c r="FH38" i="1"/>
  <c r="FH39" i="1"/>
  <c r="EX38" i="1"/>
  <c r="EX39" i="1"/>
  <c r="EX36" i="1"/>
  <c r="EX46" i="1" s="1"/>
  <c r="BS36" i="1"/>
  <c r="BS46" i="1" s="1"/>
  <c r="BS38" i="1"/>
  <c r="BS39" i="1"/>
  <c r="BK38" i="1"/>
  <c r="BK39" i="1"/>
  <c r="BA37" i="1"/>
  <c r="BA40" i="1"/>
  <c r="AS37" i="1"/>
  <c r="AS40" i="1"/>
  <c r="JV34" i="1"/>
  <c r="JV33" i="1"/>
  <c r="JV30" i="1"/>
  <c r="JV31" i="1"/>
  <c r="JV28" i="1"/>
  <c r="JV29" i="1"/>
  <c r="JM27" i="1"/>
  <c r="JM33" i="1"/>
  <c r="JM30" i="1"/>
  <c r="JM31" i="1"/>
  <c r="JM28" i="1"/>
  <c r="JM29" i="1"/>
  <c r="JM34" i="1"/>
  <c r="DA39" i="1"/>
  <c r="FI38" i="1"/>
  <c r="EO38" i="1"/>
  <c r="CC38" i="1"/>
  <c r="GT37" i="1"/>
  <c r="GA37" i="1"/>
  <c r="DT37" i="1"/>
  <c r="DB37" i="1"/>
  <c r="CS37" i="1"/>
  <c r="BZ37" i="1"/>
  <c r="FZ36" i="1"/>
  <c r="FZ46" i="1" s="1"/>
  <c r="CT36" i="1"/>
  <c r="CT46" i="1" s="1"/>
  <c r="JP38" i="1"/>
  <c r="JP39" i="1"/>
  <c r="IX38" i="1"/>
  <c r="IX36" i="1"/>
  <c r="IX46" i="1" s="1"/>
  <c r="IP38" i="1"/>
  <c r="IP36" i="1"/>
  <c r="IP46" i="1" s="1"/>
  <c r="GY36" i="1"/>
  <c r="GY46" i="1" s="1"/>
  <c r="GY38" i="1"/>
  <c r="GY39" i="1"/>
  <c r="JV27" i="1"/>
  <c r="JX38" i="1"/>
  <c r="JX39" i="1"/>
  <c r="JF38" i="1"/>
  <c r="JF36" i="1"/>
  <c r="JF46" i="1" s="1"/>
  <c r="GG36" i="1"/>
  <c r="GG46" i="1" s="1"/>
  <c r="GG37" i="1"/>
  <c r="GG40" i="1"/>
  <c r="FX36" i="1"/>
  <c r="FX46" i="1" s="1"/>
  <c r="FX38" i="1"/>
  <c r="FX39" i="1"/>
  <c r="FN38" i="1"/>
  <c r="FN39" i="1"/>
  <c r="FN36" i="1"/>
  <c r="FN46" i="1" s="1"/>
  <c r="EM36" i="1"/>
  <c r="EM46" i="1" s="1"/>
  <c r="EM38" i="1"/>
  <c r="EM39" i="1"/>
  <c r="EE36" i="1"/>
  <c r="EE46" i="1" s="1"/>
  <c r="EE38" i="1"/>
  <c r="EE39" i="1"/>
  <c r="DW36" i="1"/>
  <c r="DW46" i="1" s="1"/>
  <c r="DW38" i="1"/>
  <c r="DW39" i="1"/>
  <c r="DO36" i="1"/>
  <c r="DO46" i="1" s="1"/>
  <c r="DO38" i="1"/>
  <c r="DO39" i="1"/>
  <c r="DG36" i="1"/>
  <c r="DG46" i="1" s="1"/>
  <c r="DG38" i="1"/>
  <c r="DG39" i="1"/>
  <c r="CY36" i="1"/>
  <c r="CY46" i="1" s="1"/>
  <c r="CY38" i="1"/>
  <c r="CY39" i="1"/>
  <c r="CQ38" i="1"/>
  <c r="CQ39" i="1"/>
  <c r="CI38" i="1"/>
  <c r="CI39" i="1"/>
  <c r="BQ36" i="1"/>
  <c r="BQ46" i="1" s="1"/>
  <c r="BQ37" i="1"/>
  <c r="BQ40" i="1"/>
  <c r="BI36" i="1"/>
  <c r="BI46" i="1" s="1"/>
  <c r="BI37" i="1"/>
  <c r="BI40" i="1"/>
  <c r="JV3" i="1"/>
  <c r="JV12" i="1"/>
  <c r="JV6" i="1"/>
  <c r="JV11" i="1"/>
  <c r="JV4" i="1"/>
  <c r="JV5" i="1"/>
  <c r="JV13" i="1"/>
  <c r="JV10" i="1"/>
  <c r="JL3" i="1"/>
  <c r="JL12" i="1"/>
  <c r="JL6" i="1"/>
  <c r="JL11" i="1"/>
  <c r="JL4" i="1"/>
  <c r="JL5" i="1"/>
  <c r="JL13" i="1"/>
  <c r="JL35" i="1"/>
  <c r="JL26" i="1"/>
  <c r="JL10" i="1"/>
  <c r="JC3" i="1"/>
  <c r="JC12" i="1"/>
  <c r="JC11" i="1"/>
  <c r="JC6" i="1"/>
  <c r="JC13" i="1"/>
  <c r="JC5" i="1"/>
  <c r="JC10" i="1"/>
  <c r="IN3" i="1"/>
  <c r="IN12" i="1"/>
  <c r="IN6" i="1"/>
  <c r="IN11" i="1"/>
  <c r="IN5" i="1"/>
  <c r="IN13" i="1"/>
  <c r="IN35" i="1"/>
  <c r="HZ3" i="1"/>
  <c r="HZ13" i="1"/>
  <c r="HZ10" i="1"/>
  <c r="HZ6" i="1"/>
  <c r="HZ12" i="1"/>
  <c r="HZ5" i="1"/>
  <c r="HP3" i="1"/>
  <c r="HP4" i="1"/>
  <c r="HP12" i="1"/>
  <c r="HP6" i="1"/>
  <c r="HP5" i="1"/>
  <c r="HP11" i="1"/>
  <c r="HP13" i="1"/>
  <c r="HP10" i="1"/>
  <c r="HP35" i="1"/>
  <c r="HC3" i="1"/>
  <c r="HC11" i="1"/>
  <c r="HC13" i="1"/>
  <c r="HC4" i="1"/>
  <c r="HC10" i="1"/>
  <c r="HC6" i="1"/>
  <c r="HC5" i="1"/>
  <c r="HC12" i="1"/>
  <c r="HC35" i="1"/>
  <c r="GE3" i="1"/>
  <c r="GE11" i="1"/>
  <c r="GE13" i="1"/>
  <c r="GE10" i="1"/>
  <c r="GE6" i="1"/>
  <c r="GE5" i="1"/>
  <c r="GE12" i="1"/>
  <c r="GE35" i="1"/>
  <c r="FW3" i="1"/>
  <c r="FW11" i="1"/>
  <c r="FW13" i="1"/>
  <c r="FW10" i="1"/>
  <c r="FW6" i="1"/>
  <c r="FW5" i="1"/>
  <c r="FW12" i="1"/>
  <c r="FW35" i="1"/>
  <c r="FO3" i="1"/>
  <c r="FO11" i="1"/>
  <c r="FO13" i="1"/>
  <c r="FO10" i="1"/>
  <c r="FO6" i="1"/>
  <c r="FO5" i="1"/>
  <c r="FO12" i="1"/>
  <c r="FO35" i="1"/>
  <c r="FG3" i="1"/>
  <c r="FG11" i="1"/>
  <c r="FG13" i="1"/>
  <c r="FG10" i="1"/>
  <c r="FG6" i="1"/>
  <c r="FG5" i="1"/>
  <c r="FG12" i="1"/>
  <c r="FG35" i="1"/>
  <c r="EY3" i="1"/>
  <c r="EY11" i="1"/>
  <c r="EY13" i="1"/>
  <c r="EY10" i="1"/>
  <c r="EY6" i="1"/>
  <c r="EY5" i="1"/>
  <c r="EY12" i="1"/>
  <c r="EY35" i="1"/>
  <c r="EQ3" i="1"/>
  <c r="EQ11" i="1"/>
  <c r="EQ13" i="1"/>
  <c r="EQ10" i="1"/>
  <c r="EQ6" i="1"/>
  <c r="EQ5" i="1"/>
  <c r="EQ12" i="1"/>
  <c r="EQ35" i="1"/>
  <c r="EH13" i="1"/>
  <c r="EH10" i="1"/>
  <c r="EH6" i="1"/>
  <c r="EH5" i="1"/>
  <c r="EH12" i="1"/>
  <c r="EH11" i="1"/>
  <c r="EH3" i="1"/>
  <c r="DZ13" i="1"/>
  <c r="DZ10" i="1"/>
  <c r="DZ6" i="1"/>
  <c r="DZ5" i="1"/>
  <c r="DZ12" i="1"/>
  <c r="DZ11" i="1"/>
  <c r="DZ3" i="1"/>
  <c r="DR13" i="1"/>
  <c r="DR10" i="1"/>
  <c r="DR6" i="1"/>
  <c r="DR5" i="1"/>
  <c r="DR12" i="1"/>
  <c r="DR11" i="1"/>
  <c r="DR3" i="1"/>
  <c r="DJ4" i="1"/>
  <c r="DJ13" i="1"/>
  <c r="DJ10" i="1"/>
  <c r="DJ6" i="1"/>
  <c r="DJ5" i="1"/>
  <c r="DJ12" i="1"/>
  <c r="DJ11" i="1"/>
  <c r="DJ3" i="1"/>
  <c r="DB4" i="1"/>
  <c r="DB13" i="1"/>
  <c r="DB10" i="1"/>
  <c r="DB6" i="1"/>
  <c r="DB5" i="1"/>
  <c r="DB12" i="1"/>
  <c r="DB11" i="1"/>
  <c r="DB3" i="1"/>
  <c r="CT4" i="1"/>
  <c r="CT13" i="1"/>
  <c r="CT10" i="1"/>
  <c r="CT6" i="1"/>
  <c r="CT5" i="1"/>
  <c r="CT12" i="1"/>
  <c r="CT11" i="1"/>
  <c r="CT3" i="1"/>
  <c r="CK4" i="1"/>
  <c r="CK13" i="1"/>
  <c r="CK10" i="1"/>
  <c r="CK6" i="1"/>
  <c r="CK5" i="1"/>
  <c r="CK12" i="1"/>
  <c r="CK11" i="1"/>
  <c r="CK3" i="1"/>
  <c r="CB4" i="1"/>
  <c r="CB13" i="1"/>
  <c r="CB10" i="1"/>
  <c r="CB6" i="1"/>
  <c r="CB5" i="1"/>
  <c r="CB12" i="1"/>
  <c r="CB11" i="1"/>
  <c r="CB3" i="1"/>
  <c r="CB35" i="1"/>
  <c r="BT4" i="1"/>
  <c r="BT13" i="1"/>
  <c r="BT10" i="1"/>
  <c r="BT6" i="1"/>
  <c r="BT5" i="1"/>
  <c r="BT12" i="1"/>
  <c r="BT11" i="1"/>
  <c r="BT3" i="1"/>
  <c r="BT35" i="1"/>
  <c r="BK10" i="1"/>
  <c r="BK6" i="1"/>
  <c r="BK5" i="1"/>
  <c r="BK12" i="1"/>
  <c r="BK15" i="1"/>
  <c r="BK3" i="1"/>
  <c r="BK11" i="1"/>
  <c r="BK13" i="1"/>
  <c r="BK4" i="1"/>
  <c r="BC10" i="1"/>
  <c r="BC6" i="1"/>
  <c r="BC5" i="1"/>
  <c r="BC12" i="1"/>
  <c r="BC15" i="1"/>
  <c r="BC3" i="1"/>
  <c r="BC11" i="1"/>
  <c r="BC13" i="1"/>
  <c r="BC4" i="1"/>
  <c r="AU10" i="1"/>
  <c r="AU6" i="1"/>
  <c r="AU5" i="1"/>
  <c r="AU12" i="1"/>
  <c r="AU15" i="1"/>
  <c r="AU3" i="1"/>
  <c r="AU11" i="1"/>
  <c r="AU13" i="1"/>
  <c r="AU4" i="1"/>
  <c r="AL6" i="1"/>
  <c r="AL5" i="1"/>
  <c r="AL12" i="1"/>
  <c r="AL15" i="1"/>
  <c r="AL3" i="1"/>
  <c r="AL11" i="1"/>
  <c r="AL4" i="1"/>
  <c r="AL13" i="1"/>
  <c r="AL10" i="1"/>
  <c r="AL26" i="1"/>
  <c r="AB6" i="1"/>
  <c r="AB5" i="1"/>
  <c r="AB12" i="1"/>
  <c r="AB3" i="1"/>
  <c r="AB11" i="1"/>
  <c r="AB13" i="1"/>
  <c r="AB10" i="1"/>
  <c r="S5" i="1"/>
  <c r="S12" i="1"/>
  <c r="S3" i="1"/>
  <c r="S11" i="1"/>
  <c r="S13" i="1"/>
  <c r="S10" i="1"/>
  <c r="S6" i="1"/>
  <c r="K5" i="1"/>
  <c r="K3" i="1"/>
  <c r="K4" i="1"/>
  <c r="K10" i="1"/>
  <c r="K6" i="1"/>
  <c r="KA38" i="1"/>
  <c r="IK27" i="1"/>
  <c r="IK34" i="1"/>
  <c r="CE28" i="1"/>
  <c r="CE29" i="1"/>
  <c r="CE30" i="1"/>
  <c r="BK26" i="1"/>
  <c r="BC26" i="1"/>
  <c r="AU26" i="1"/>
  <c r="AM33" i="1"/>
  <c r="AM27" i="1"/>
  <c r="AM28" i="1"/>
  <c r="AM31" i="1"/>
  <c r="U8" i="1"/>
  <c r="U9" i="1"/>
  <c r="U14" i="1"/>
  <c r="U7" i="1"/>
  <c r="IN10" i="1"/>
  <c r="IK37" i="1"/>
  <c r="HU37" i="1"/>
  <c r="EK37" i="1"/>
  <c r="EC37" i="1"/>
  <c r="DU37" i="1"/>
  <c r="DM37" i="1"/>
  <c r="DE37" i="1"/>
  <c r="CW37" i="1"/>
  <c r="CO37" i="1"/>
  <c r="CG37" i="1"/>
  <c r="JV35" i="1"/>
  <c r="AH4" i="1"/>
  <c r="AH15" i="1"/>
  <c r="HZ11" i="1"/>
  <c r="EQ7" i="1"/>
  <c r="EQ8" i="1"/>
  <c r="EQ9" i="1"/>
  <c r="EQ14" i="1"/>
  <c r="JC35" i="1"/>
  <c r="IK28" i="1"/>
  <c r="JH27" i="1"/>
  <c r="JH28" i="1"/>
  <c r="JH31" i="1"/>
  <c r="DZ28" i="1"/>
  <c r="DZ34" i="1"/>
  <c r="DZ33" i="1"/>
  <c r="BN28" i="1"/>
  <c r="BN34" i="1"/>
  <c r="BN33" i="1"/>
  <c r="BF28" i="1"/>
  <c r="BF34" i="1"/>
  <c r="BF33" i="1"/>
  <c r="AX28" i="1"/>
  <c r="AX34" i="1"/>
  <c r="AX33" i="1"/>
  <c r="AP28" i="1"/>
  <c r="AP34" i="1"/>
  <c r="AP33" i="1"/>
  <c r="AG4" i="1"/>
  <c r="AG15" i="1"/>
  <c r="CE27" i="1"/>
  <c r="JZ27" i="1"/>
  <c r="JZ29" i="1"/>
  <c r="JZ30" i="1"/>
  <c r="JP27" i="1"/>
  <c r="JP28" i="1"/>
  <c r="JP31" i="1"/>
  <c r="IX28" i="1"/>
  <c r="IX34" i="1"/>
  <c r="IX33" i="1"/>
  <c r="DO33" i="1"/>
  <c r="DO27" i="1"/>
  <c r="DO28" i="1"/>
  <c r="DO31" i="1"/>
  <c r="KA31" i="1"/>
  <c r="JR30" i="1"/>
  <c r="JJ30" i="1"/>
  <c r="BR30" i="1"/>
  <c r="BJ30" i="1"/>
  <c r="BB30" i="1"/>
  <c r="AT30" i="1"/>
  <c r="JR29" i="1"/>
  <c r="JJ29" i="1"/>
  <c r="BR29" i="1"/>
  <c r="BJ29" i="1"/>
  <c r="BB29" i="1"/>
  <c r="AT29" i="1"/>
  <c r="AE4" i="1"/>
  <c r="AE15" i="1"/>
  <c r="T14" i="1"/>
  <c r="T7" i="1"/>
  <c r="V7" i="1"/>
  <c r="V8" i="1"/>
  <c r="V9" i="1"/>
  <c r="V14" i="1"/>
  <c r="AI16" i="1"/>
  <c r="AI18" i="1"/>
  <c r="IO7" i="1"/>
  <c r="IO8" i="1"/>
  <c r="IO9" i="1"/>
  <c r="IO14" i="1"/>
  <c r="BS7" i="1"/>
  <c r="BS8" i="1"/>
  <c r="BS9" i="1"/>
  <c r="BS14" i="1"/>
  <c r="AM7" i="1"/>
  <c r="AM8" i="1"/>
  <c r="AM9" i="1"/>
  <c r="AM14" i="1"/>
  <c r="AC15" i="1"/>
  <c r="AC4" i="1"/>
  <c r="JZ17" i="1"/>
  <c r="JZ16" i="1"/>
  <c r="AQ16" i="1"/>
  <c r="AQ18" i="1"/>
  <c r="R7" i="1"/>
  <c r="R8" i="1"/>
  <c r="R9" i="1"/>
  <c r="R14" i="1"/>
  <c r="JM7" i="1"/>
  <c r="JM8" i="1"/>
  <c r="JM9" i="1"/>
  <c r="JM14" i="1"/>
  <c r="JM15" i="1"/>
  <c r="CA7" i="1"/>
  <c r="CA8" i="1"/>
  <c r="CA9" i="1"/>
  <c r="CA14" i="1"/>
  <c r="N7" i="1"/>
  <c r="N8" i="1"/>
  <c r="N9" i="1"/>
  <c r="FH31" i="1"/>
  <c r="BP31" i="1"/>
  <c r="BH31" i="1"/>
  <c r="AZ31" i="1"/>
  <c r="AR31" i="1"/>
  <c r="AJ31" i="1"/>
  <c r="HS30" i="1"/>
  <c r="EQ30" i="1"/>
  <c r="BO30" i="1"/>
  <c r="BG30" i="1"/>
  <c r="AY30" i="1"/>
  <c r="AQ30" i="1"/>
  <c r="AI30" i="1"/>
  <c r="BP28" i="1"/>
  <c r="BH28" i="1"/>
  <c r="AZ28" i="1"/>
  <c r="AB15" i="1"/>
  <c r="AB4" i="1"/>
  <c r="AI20" i="1"/>
  <c r="AY16" i="1"/>
  <c r="AY18" i="1"/>
  <c r="Y16" i="1"/>
  <c r="Y4" i="1"/>
  <c r="Y18" i="1"/>
  <c r="Y17" i="1"/>
  <c r="Q16" i="1"/>
  <c r="Q4" i="1"/>
  <c r="T9" i="1"/>
  <c r="JX7" i="1"/>
  <c r="JX8" i="1"/>
  <c r="JX9" i="1"/>
  <c r="JX14" i="1"/>
  <c r="JX15" i="1"/>
  <c r="CJ7" i="1"/>
  <c r="CJ8" i="1"/>
  <c r="CJ9" i="1"/>
  <c r="CJ14" i="1"/>
  <c r="AI17" i="1"/>
  <c r="BG16" i="1"/>
  <c r="BG18" i="1"/>
  <c r="X7" i="1"/>
  <c r="X8" i="1"/>
  <c r="X9" i="1"/>
  <c r="X14" i="1"/>
  <c r="P7" i="1"/>
  <c r="P8" i="1"/>
  <c r="P9" i="1"/>
  <c r="P14" i="1"/>
  <c r="CS7" i="1"/>
  <c r="CS8" i="1"/>
  <c r="CS9" i="1"/>
  <c r="CS14" i="1"/>
  <c r="AI19" i="1"/>
  <c r="DI16" i="1"/>
  <c r="DI17" i="1"/>
  <c r="BO16" i="1"/>
  <c r="BO18" i="1"/>
  <c r="W7" i="1"/>
  <c r="W8" i="1"/>
  <c r="W9" i="1"/>
  <c r="W14" i="1"/>
  <c r="DA7" i="1"/>
  <c r="DA8" i="1"/>
  <c r="DA9" i="1"/>
  <c r="DA14" i="1"/>
  <c r="AY17" i="1"/>
  <c r="IX16" i="1"/>
  <c r="IX17" i="1"/>
  <c r="DY16" i="1"/>
  <c r="DY17" i="1"/>
  <c r="DQ17" i="1"/>
  <c r="DI7" i="1"/>
  <c r="DI8" i="1"/>
  <c r="DI9" i="1"/>
  <c r="DI14" i="1"/>
  <c r="S4" i="1"/>
  <c r="HK40" i="1" l="1"/>
  <c r="HK58" i="1"/>
  <c r="HK56" i="1"/>
  <c r="HK36" i="1"/>
  <c r="HK46" i="1" s="1"/>
  <c r="HK54" i="1"/>
  <c r="HK68" i="1"/>
  <c r="HK52" i="1"/>
  <c r="HK66" i="1"/>
  <c r="HK50" i="1"/>
  <c r="HK64" i="1"/>
  <c r="HK48" i="1"/>
  <c r="HK44" i="1"/>
  <c r="HK62" i="1"/>
  <c r="HK60" i="1"/>
  <c r="HK42" i="1"/>
  <c r="GY117" i="1"/>
  <c r="GZ88" i="1"/>
  <c r="GZ107" i="1"/>
  <c r="GZ183" i="1"/>
  <c r="JE225" i="1"/>
  <c r="JE224" i="1"/>
  <c r="JN225" i="1"/>
  <c r="JN224" i="1"/>
  <c r="JO225" i="1"/>
  <c r="JO224" i="1"/>
  <c r="JI225" i="1"/>
  <c r="JI224" i="1"/>
  <c r="IB180" i="1"/>
  <c r="IJ178" i="1"/>
  <c r="IC169" i="1"/>
  <c r="IC153" i="1"/>
  <c r="IC155" i="1"/>
  <c r="IC120" i="1"/>
  <c r="IC115" i="1"/>
  <c r="IC109" i="1"/>
  <c r="IC88" i="1"/>
  <c r="IP97" i="1"/>
  <c r="IP100" i="1"/>
  <c r="IP106" i="1"/>
  <c r="IP108" i="1"/>
  <c r="IP109" i="1"/>
  <c r="IP95" i="1"/>
  <c r="IP96" i="1" s="1"/>
  <c r="IP105" i="1"/>
  <c r="IP107" i="1"/>
  <c r="IP99" i="1"/>
  <c r="IP104" i="1"/>
  <c r="IP102" i="1"/>
  <c r="IP101" i="1"/>
  <c r="IP98" i="1"/>
  <c r="IP103" i="1"/>
  <c r="IM106" i="1"/>
  <c r="IM108" i="1"/>
  <c r="IM95" i="1"/>
  <c r="IM96" i="1" s="1"/>
  <c r="IM105" i="1"/>
  <c r="IM107" i="1"/>
  <c r="IM99" i="1"/>
  <c r="IM104" i="1"/>
  <c r="IM98" i="1"/>
  <c r="IM103" i="1"/>
  <c r="IM102" i="1"/>
  <c r="IM97" i="1"/>
  <c r="IM100" i="1"/>
  <c r="IM109" i="1"/>
  <c r="IM101" i="1"/>
  <c r="IQ154" i="1"/>
  <c r="IQ163" i="1"/>
  <c r="IQ148" i="1"/>
  <c r="IQ150" i="1"/>
  <c r="IQ153" i="1"/>
  <c r="IQ158" i="1"/>
  <c r="IQ160" i="1"/>
  <c r="IQ152" i="1"/>
  <c r="IQ157" i="1"/>
  <c r="IQ159" i="1"/>
  <c r="IQ149" i="1"/>
  <c r="IQ151" i="1"/>
  <c r="IQ156" i="1"/>
  <c r="IQ155" i="1"/>
  <c r="IQ162" i="1"/>
  <c r="IQ161" i="1"/>
  <c r="IM18" i="1"/>
  <c r="IM21" i="1"/>
  <c r="IM23" i="1"/>
  <c r="IM25" i="1"/>
  <c r="IM16" i="1"/>
  <c r="IM19" i="1"/>
  <c r="IM22" i="1"/>
  <c r="IM24" i="1"/>
  <c r="IM20" i="1"/>
  <c r="IM17" i="1"/>
  <c r="IQ177" i="1"/>
  <c r="IQ178" i="1"/>
  <c r="IQ179" i="1"/>
  <c r="IQ184" i="1"/>
  <c r="IQ188" i="1"/>
  <c r="IQ180" i="1"/>
  <c r="IQ182" i="1"/>
  <c r="IQ183" i="1"/>
  <c r="IQ181" i="1"/>
  <c r="IQ185" i="1"/>
  <c r="IQ186" i="1"/>
  <c r="IQ187" i="1"/>
  <c r="IN225" i="1"/>
  <c r="IN224" i="1"/>
  <c r="IN167" i="1"/>
  <c r="IN165" i="1"/>
  <c r="IN172" i="1"/>
  <c r="IN168" i="1"/>
  <c r="IN166" i="1"/>
  <c r="IN169" i="1"/>
  <c r="IN173" i="1"/>
  <c r="IN175" i="1"/>
  <c r="IN170" i="1"/>
  <c r="IN171" i="1"/>
  <c r="IN174" i="1"/>
  <c r="IN178" i="1"/>
  <c r="IN179" i="1"/>
  <c r="IN180" i="1"/>
  <c r="IN184" i="1"/>
  <c r="IN188" i="1"/>
  <c r="IN182" i="1"/>
  <c r="IN183" i="1"/>
  <c r="IN181" i="1"/>
  <c r="IN185" i="1"/>
  <c r="IN186" i="1"/>
  <c r="IN187" i="1"/>
  <c r="IN177" i="1"/>
  <c r="IH14" i="1"/>
  <c r="IH8" i="1"/>
  <c r="IH7" i="1"/>
  <c r="IH9" i="1"/>
  <c r="IH102" i="1"/>
  <c r="IH101" i="1"/>
  <c r="IH97" i="1"/>
  <c r="IH100" i="1"/>
  <c r="IH109" i="1"/>
  <c r="IH106" i="1"/>
  <c r="IH108" i="1"/>
  <c r="IH99" i="1"/>
  <c r="IH104" i="1"/>
  <c r="IH98" i="1"/>
  <c r="IH103" i="1"/>
  <c r="IH105" i="1"/>
  <c r="IH107" i="1"/>
  <c r="IH95" i="1"/>
  <c r="IH96" i="1" s="1"/>
  <c r="IC74" i="1"/>
  <c r="IC72" i="1"/>
  <c r="IC142" i="1"/>
  <c r="IC136" i="1"/>
  <c r="IB93" i="1"/>
  <c r="IB85" i="1"/>
  <c r="IB86" i="1"/>
  <c r="IB92" i="1"/>
  <c r="IB84" i="1"/>
  <c r="IB87" i="1"/>
  <c r="IB88" i="1"/>
  <c r="IB89" i="1"/>
  <c r="IB90" i="1"/>
  <c r="IB195" i="1"/>
  <c r="IB196" i="1"/>
  <c r="IB206" i="1"/>
  <c r="IB194" i="1"/>
  <c r="IB205" i="1"/>
  <c r="IB193" i="1"/>
  <c r="IB203" i="1"/>
  <c r="IB204" i="1"/>
  <c r="IB191" i="1"/>
  <c r="IB192" i="1"/>
  <c r="IB202" i="1"/>
  <c r="IB190" i="1"/>
  <c r="IB201" i="1"/>
  <c r="IB199" i="1"/>
  <c r="IB200" i="1"/>
  <c r="IB209" i="1"/>
  <c r="IB198" i="1"/>
  <c r="IB207" i="1"/>
  <c r="IB208" i="1"/>
  <c r="IB197" i="1"/>
  <c r="IB33" i="1"/>
  <c r="IB30" i="1"/>
  <c r="IB28" i="1"/>
  <c r="IB29" i="1"/>
  <c r="IB27" i="1"/>
  <c r="IB31" i="1"/>
  <c r="IB34" i="1"/>
  <c r="IG121" i="1"/>
  <c r="IG127" i="1"/>
  <c r="IG123" i="1"/>
  <c r="IG124" i="1"/>
  <c r="IG126" i="1"/>
  <c r="IG122" i="1"/>
  <c r="IG125" i="1"/>
  <c r="IG128" i="1"/>
  <c r="IG129" i="1"/>
  <c r="IG120" i="1"/>
  <c r="IG84" i="1"/>
  <c r="IG85" i="1"/>
  <c r="IG86" i="1"/>
  <c r="IG87" i="1"/>
  <c r="IG88" i="1"/>
  <c r="IG89" i="1"/>
  <c r="IG90" i="1"/>
  <c r="IG92" i="1"/>
  <c r="IG93" i="1"/>
  <c r="IA71" i="1"/>
  <c r="IA81" i="1"/>
  <c r="IA73" i="1"/>
  <c r="IA78" i="1"/>
  <c r="IA77" i="1"/>
  <c r="IA80" i="1"/>
  <c r="IA74" i="1"/>
  <c r="IA72" i="1"/>
  <c r="IA79" i="1"/>
  <c r="HX121" i="1"/>
  <c r="HX127" i="1"/>
  <c r="HX122" i="1"/>
  <c r="HX123" i="1"/>
  <c r="HX124" i="1"/>
  <c r="HX126" i="1"/>
  <c r="HX120" i="1"/>
  <c r="HX128" i="1"/>
  <c r="HX129" i="1"/>
  <c r="HX125" i="1"/>
  <c r="IF114" i="1"/>
  <c r="IF111" i="1"/>
  <c r="IF118" i="1" s="1"/>
  <c r="IF112" i="1"/>
  <c r="IF116" i="1"/>
  <c r="IF113" i="1"/>
  <c r="IF115" i="1"/>
  <c r="IF117" i="1"/>
  <c r="IF17" i="1"/>
  <c r="IF18" i="1"/>
  <c r="IF21" i="1"/>
  <c r="IF23" i="1"/>
  <c r="IF25" i="1"/>
  <c r="IF19" i="1"/>
  <c r="IF22" i="1"/>
  <c r="IF16" i="1"/>
  <c r="IF24" i="1"/>
  <c r="IF20" i="1"/>
  <c r="HW100" i="1"/>
  <c r="HW109" i="1"/>
  <c r="HW95" i="1"/>
  <c r="HW96" i="1" s="1"/>
  <c r="HW106" i="1"/>
  <c r="HW107" i="1"/>
  <c r="HW108" i="1"/>
  <c r="HW105" i="1"/>
  <c r="HW99" i="1"/>
  <c r="HW104" i="1"/>
  <c r="HW102" i="1"/>
  <c r="HW97" i="1"/>
  <c r="HW101" i="1"/>
  <c r="HW98" i="1"/>
  <c r="HW103" i="1"/>
  <c r="HW17" i="1"/>
  <c r="HW16" i="1"/>
  <c r="HW18" i="1"/>
  <c r="HW25" i="1"/>
  <c r="HW21" i="1"/>
  <c r="HW23" i="1"/>
  <c r="HW19" i="1"/>
  <c r="HW22" i="1"/>
  <c r="HW24" i="1"/>
  <c r="HW20" i="1"/>
  <c r="IE177" i="1"/>
  <c r="IE178" i="1"/>
  <c r="IE188" i="1"/>
  <c r="IE179" i="1"/>
  <c r="IE180" i="1"/>
  <c r="IE183" i="1"/>
  <c r="IE184" i="1"/>
  <c r="IE181" i="1"/>
  <c r="IE182" i="1"/>
  <c r="IE185" i="1"/>
  <c r="IE186" i="1"/>
  <c r="IE187" i="1"/>
  <c r="IE8" i="1"/>
  <c r="IE7" i="1"/>
  <c r="IE9" i="1"/>
  <c r="IE14" i="1"/>
  <c r="HZ98" i="1"/>
  <c r="HZ103" i="1"/>
  <c r="HZ102" i="1"/>
  <c r="HZ97" i="1"/>
  <c r="HZ101" i="1"/>
  <c r="HZ100" i="1"/>
  <c r="HZ109" i="1"/>
  <c r="HZ105" i="1"/>
  <c r="HZ99" i="1"/>
  <c r="HZ104" i="1"/>
  <c r="HZ107" i="1"/>
  <c r="HZ95" i="1"/>
  <c r="HZ96" i="1" s="1"/>
  <c r="HZ108" i="1"/>
  <c r="HZ106" i="1"/>
  <c r="HU28" i="1"/>
  <c r="HU29" i="1"/>
  <c r="HU27" i="1"/>
  <c r="HU31" i="1"/>
  <c r="HU34" i="1"/>
  <c r="HU33" i="1"/>
  <c r="HU30" i="1"/>
  <c r="IJ194" i="1"/>
  <c r="IJ195" i="1"/>
  <c r="IJ205" i="1"/>
  <c r="IJ193" i="1"/>
  <c r="IJ204" i="1"/>
  <c r="IJ192" i="1"/>
  <c r="IJ202" i="1"/>
  <c r="IJ203" i="1"/>
  <c r="IJ190" i="1"/>
  <c r="IJ191" i="1"/>
  <c r="IJ201" i="1"/>
  <c r="IJ200" i="1"/>
  <c r="IJ198" i="1"/>
  <c r="IJ199" i="1"/>
  <c r="IJ197" i="1"/>
  <c r="IJ206" i="1"/>
  <c r="IJ208" i="1"/>
  <c r="IJ196" i="1"/>
  <c r="IJ207" i="1"/>
  <c r="IJ209" i="1"/>
  <c r="IJ7" i="1"/>
  <c r="IJ9" i="1"/>
  <c r="IJ14" i="1"/>
  <c r="IJ8" i="1"/>
  <c r="ID106" i="1"/>
  <c r="ID108" i="1"/>
  <c r="ID95" i="1"/>
  <c r="ID96" i="1" s="1"/>
  <c r="ID105" i="1"/>
  <c r="ID107" i="1"/>
  <c r="ID99" i="1"/>
  <c r="ID104" i="1"/>
  <c r="ID98" i="1"/>
  <c r="ID103" i="1"/>
  <c r="ID102" i="1"/>
  <c r="ID97" i="1"/>
  <c r="ID100" i="1"/>
  <c r="ID101" i="1"/>
  <c r="ID109" i="1"/>
  <c r="ID120" i="1"/>
  <c r="ID122" i="1"/>
  <c r="ID124" i="1"/>
  <c r="ID126" i="1"/>
  <c r="ID125" i="1"/>
  <c r="ID127" i="1"/>
  <c r="ID123" i="1"/>
  <c r="ID128" i="1"/>
  <c r="ID129" i="1"/>
  <c r="ID121" i="1"/>
  <c r="HY155" i="1"/>
  <c r="HY163" i="1"/>
  <c r="HY148" i="1"/>
  <c r="HY150" i="1"/>
  <c r="HY153" i="1"/>
  <c r="HY158" i="1"/>
  <c r="HY152" i="1"/>
  <c r="HY149" i="1"/>
  <c r="HY157" i="1"/>
  <c r="HY159" i="1"/>
  <c r="HY161" i="1"/>
  <c r="HY151" i="1"/>
  <c r="HY154" i="1"/>
  <c r="HY160" i="1"/>
  <c r="HY156" i="1"/>
  <c r="HY162" i="1"/>
  <c r="HY115" i="1"/>
  <c r="HY113" i="1"/>
  <c r="HY116" i="1"/>
  <c r="HY117" i="1"/>
  <c r="HY112" i="1"/>
  <c r="HY111" i="1"/>
  <c r="HY118" i="1" s="1"/>
  <c r="HY114" i="1"/>
  <c r="II30" i="1"/>
  <c r="II28" i="1"/>
  <c r="II29" i="1"/>
  <c r="II31" i="1"/>
  <c r="II34" i="1"/>
  <c r="II27" i="1"/>
  <c r="II33" i="1"/>
  <c r="II141" i="1"/>
  <c r="II144" i="1"/>
  <c r="II131" i="1"/>
  <c r="II132" i="1"/>
  <c r="II137" i="1"/>
  <c r="II138" i="1"/>
  <c r="II139" i="1"/>
  <c r="II142" i="1"/>
  <c r="II146" i="1"/>
  <c r="II135" i="1"/>
  <c r="II136" i="1"/>
  <c r="II134" i="1"/>
  <c r="II140" i="1"/>
  <c r="II145" i="1"/>
  <c r="II143" i="1"/>
  <c r="II133" i="1"/>
  <c r="HO181" i="1"/>
  <c r="HO182" i="1"/>
  <c r="HO185" i="1"/>
  <c r="HO186" i="1"/>
  <c r="HO187" i="1"/>
  <c r="HO177" i="1"/>
  <c r="HO178" i="1"/>
  <c r="HO179" i="1"/>
  <c r="HO188" i="1"/>
  <c r="HO180" i="1"/>
  <c r="HO183" i="1"/>
  <c r="HO184" i="1"/>
  <c r="HJ112" i="1"/>
  <c r="HJ116" i="1"/>
  <c r="HJ113" i="1"/>
  <c r="HJ115" i="1"/>
  <c r="HJ111" i="1"/>
  <c r="HJ118" i="1" s="1"/>
  <c r="HJ114" i="1"/>
  <c r="HJ117" i="1"/>
  <c r="HH135" i="1"/>
  <c r="HH134" i="1"/>
  <c r="HH143" i="1"/>
  <c r="HH140" i="1"/>
  <c r="HH145" i="1"/>
  <c r="HH133" i="1"/>
  <c r="HH141" i="1"/>
  <c r="HH144" i="1"/>
  <c r="HH137" i="1"/>
  <c r="HH138" i="1"/>
  <c r="HH139" i="1"/>
  <c r="HH146" i="1"/>
  <c r="HH131" i="1"/>
  <c r="HH142" i="1"/>
  <c r="HH132" i="1"/>
  <c r="HH136" i="1"/>
  <c r="HC16" i="1"/>
  <c r="HC24" i="1"/>
  <c r="HC20" i="1"/>
  <c r="HC18" i="1"/>
  <c r="HC25" i="1"/>
  <c r="HC21" i="1"/>
  <c r="HC23" i="1"/>
  <c r="HC17" i="1"/>
  <c r="HC19" i="1"/>
  <c r="HC22" i="1"/>
  <c r="HE186" i="1"/>
  <c r="HE187" i="1"/>
  <c r="HE188" i="1"/>
  <c r="HE179" i="1"/>
  <c r="HE180" i="1"/>
  <c r="HE183" i="1"/>
  <c r="HE184" i="1"/>
  <c r="HE185" i="1"/>
  <c r="HE182" i="1"/>
  <c r="HE178" i="1"/>
  <c r="HE177" i="1"/>
  <c r="HE181" i="1"/>
  <c r="GS84" i="1"/>
  <c r="GS92" i="1"/>
  <c r="GT84" i="1"/>
  <c r="GT85" i="1"/>
  <c r="GT86" i="1"/>
  <c r="GT93" i="1"/>
  <c r="GT88" i="1"/>
  <c r="GT89" i="1"/>
  <c r="GT90" i="1"/>
  <c r="GT92" i="1"/>
  <c r="GT87" i="1"/>
  <c r="IW137" i="1"/>
  <c r="IW144" i="1"/>
  <c r="FB85" i="1"/>
  <c r="FB86" i="1"/>
  <c r="FB84" i="1"/>
  <c r="FB87" i="1"/>
  <c r="FB88" i="1"/>
  <c r="FB89" i="1"/>
  <c r="FB90" i="1"/>
  <c r="FB92" i="1"/>
  <c r="FB93" i="1"/>
  <c r="ET100" i="1"/>
  <c r="ET109" i="1"/>
  <c r="ET95" i="1"/>
  <c r="ET96" i="1" s="1"/>
  <c r="ET106" i="1"/>
  <c r="ET107" i="1"/>
  <c r="ET108" i="1"/>
  <c r="ET105" i="1"/>
  <c r="ET99" i="1"/>
  <c r="ET104" i="1"/>
  <c r="ET98" i="1"/>
  <c r="ET103" i="1"/>
  <c r="ET97" i="1"/>
  <c r="ET101" i="1"/>
  <c r="ET102" i="1"/>
  <c r="EN105" i="1"/>
  <c r="EN99" i="1"/>
  <c r="EN104" i="1"/>
  <c r="EN98" i="1"/>
  <c r="EN103" i="1"/>
  <c r="EN102" i="1"/>
  <c r="EN101" i="1"/>
  <c r="EN100" i="1"/>
  <c r="EN109" i="1"/>
  <c r="EN106" i="1"/>
  <c r="EN107" i="1"/>
  <c r="EN108" i="1"/>
  <c r="DP84" i="1"/>
  <c r="DP85" i="1"/>
  <c r="DP88" i="1"/>
  <c r="DP89" i="1"/>
  <c r="DP90" i="1"/>
  <c r="DP92" i="1"/>
  <c r="DP93" i="1"/>
  <c r="DP87" i="1"/>
  <c r="DP86" i="1"/>
  <c r="JB259" i="1"/>
  <c r="JB260" i="1"/>
  <c r="JB261" i="1"/>
  <c r="JU249" i="1"/>
  <c r="JU247" i="1"/>
  <c r="JU250" i="1"/>
  <c r="JU248" i="1"/>
  <c r="JU246" i="1"/>
  <c r="JU251" i="1"/>
  <c r="JC30" i="1"/>
  <c r="JC29" i="1"/>
  <c r="JC34" i="1"/>
  <c r="JC27" i="1"/>
  <c r="JC31" i="1"/>
  <c r="JC33" i="1"/>
  <c r="JC28" i="1"/>
  <c r="JV237" i="1"/>
  <c r="JV238" i="1"/>
  <c r="JV239" i="1"/>
  <c r="JV229" i="1"/>
  <c r="JV231" i="1"/>
  <c r="JV232" i="1"/>
  <c r="JV240" i="1"/>
  <c r="JV233" i="1"/>
  <c r="JV241" i="1"/>
  <c r="JV234" i="1"/>
  <c r="JV242" i="1"/>
  <c r="JV235" i="1"/>
  <c r="JV244" i="1"/>
  <c r="JV236" i="1"/>
  <c r="JV243" i="1"/>
  <c r="JX248" i="1"/>
  <c r="JX251" i="1"/>
  <c r="JX246" i="1"/>
  <c r="JX249" i="1"/>
  <c r="JX247" i="1"/>
  <c r="JX250" i="1"/>
  <c r="JN251" i="1"/>
  <c r="JN246" i="1"/>
  <c r="JN249" i="1"/>
  <c r="JN247" i="1"/>
  <c r="JN250" i="1"/>
  <c r="JN248" i="1"/>
  <c r="JZ234" i="1"/>
  <c r="JZ242" i="1"/>
  <c r="JZ235" i="1"/>
  <c r="JZ236" i="1"/>
  <c r="JZ237" i="1"/>
  <c r="JZ238" i="1"/>
  <c r="JZ239" i="1"/>
  <c r="JZ229" i="1"/>
  <c r="JZ231" i="1"/>
  <c r="JZ232" i="1"/>
  <c r="JZ240" i="1"/>
  <c r="JZ243" i="1"/>
  <c r="JZ244" i="1"/>
  <c r="JZ241" i="1"/>
  <c r="JZ233" i="1"/>
  <c r="JP248" i="1"/>
  <c r="JP251" i="1"/>
  <c r="JP246" i="1"/>
  <c r="JP249" i="1"/>
  <c r="JP247" i="1"/>
  <c r="JP250" i="1"/>
  <c r="IZ10" i="1"/>
  <c r="IZ245" i="1"/>
  <c r="IZ227" i="1"/>
  <c r="IZ210" i="1"/>
  <c r="IZ70" i="1"/>
  <c r="IZ11" i="1"/>
  <c r="IZ147" i="1"/>
  <c r="IZ176" i="1"/>
  <c r="IZ189" i="1"/>
  <c r="IZ12" i="1"/>
  <c r="IZ164" i="1"/>
  <c r="IZ26" i="1"/>
  <c r="IZ5" i="1"/>
  <c r="IZ13" i="1"/>
  <c r="IZ94" i="1"/>
  <c r="IZ119" i="1"/>
  <c r="IZ3" i="1"/>
  <c r="IZ6" i="1"/>
  <c r="IZ130" i="1"/>
  <c r="IZ226" i="1"/>
  <c r="IZ35" i="1"/>
  <c r="IZ257" i="1"/>
  <c r="IZ69" i="1"/>
  <c r="IZ83" i="1" s="1"/>
  <c r="JO16" i="1"/>
  <c r="JO20" i="1"/>
  <c r="JO18" i="1"/>
  <c r="JO21" i="1"/>
  <c r="JO23" i="1"/>
  <c r="JO25" i="1"/>
  <c r="JO17" i="1"/>
  <c r="JO19" i="1"/>
  <c r="JO22" i="1"/>
  <c r="JO24" i="1"/>
  <c r="AX8" i="1"/>
  <c r="AX7" i="1"/>
  <c r="AX9" i="1"/>
  <c r="AX14" i="1"/>
  <c r="BF7" i="1"/>
  <c r="BF9" i="1"/>
  <c r="BF14" i="1"/>
  <c r="BF8" i="1"/>
  <c r="BN7" i="1"/>
  <c r="BN9" i="1"/>
  <c r="BN8" i="1"/>
  <c r="BN14" i="1"/>
  <c r="JA239" i="1"/>
  <c r="JA229" i="1"/>
  <c r="JA231" i="1"/>
  <c r="JA232" i="1"/>
  <c r="JA240" i="1"/>
  <c r="JA233" i="1"/>
  <c r="JA241" i="1"/>
  <c r="JA234" i="1"/>
  <c r="JA242" i="1"/>
  <c r="JA235" i="1"/>
  <c r="JA236" i="1"/>
  <c r="JA237" i="1"/>
  <c r="JA238" i="1"/>
  <c r="JA243" i="1"/>
  <c r="JA244" i="1"/>
  <c r="JJ7" i="1"/>
  <c r="JJ9" i="1"/>
  <c r="JJ14" i="1"/>
  <c r="JJ8" i="1"/>
  <c r="JJ15" i="1"/>
  <c r="JT239" i="1"/>
  <c r="JT229" i="1"/>
  <c r="JT231" i="1"/>
  <c r="JT232" i="1"/>
  <c r="JT240" i="1"/>
  <c r="JT233" i="1"/>
  <c r="JT241" i="1"/>
  <c r="JT234" i="1"/>
  <c r="JT242" i="1"/>
  <c r="JT235" i="1"/>
  <c r="JT236" i="1"/>
  <c r="JT237" i="1"/>
  <c r="JT238" i="1"/>
  <c r="JT243" i="1"/>
  <c r="JT244" i="1"/>
  <c r="DX101" i="1"/>
  <c r="HJ28" i="1"/>
  <c r="JD225" i="1"/>
  <c r="JD224" i="1"/>
  <c r="JM225" i="1"/>
  <c r="JM224" i="1"/>
  <c r="JY225" i="1"/>
  <c r="JY224" i="1"/>
  <c r="JF224" i="1"/>
  <c r="JF225" i="1"/>
  <c r="JZ225" i="1"/>
  <c r="JZ224" i="1"/>
  <c r="JR225" i="1"/>
  <c r="JR224" i="1"/>
  <c r="JA225" i="1"/>
  <c r="JA224" i="1"/>
  <c r="JJ225" i="1"/>
  <c r="JJ224" i="1"/>
  <c r="IQ225" i="1"/>
  <c r="IQ224" i="1"/>
  <c r="IQ165" i="1"/>
  <c r="IQ166" i="1"/>
  <c r="IQ167" i="1"/>
  <c r="IQ170" i="1"/>
  <c r="IQ171" i="1"/>
  <c r="IQ174" i="1"/>
  <c r="IQ168" i="1"/>
  <c r="IQ169" i="1"/>
  <c r="IQ173" i="1"/>
  <c r="IQ175" i="1"/>
  <c r="IQ172" i="1"/>
  <c r="IQ121" i="1"/>
  <c r="IQ127" i="1"/>
  <c r="IQ123" i="1"/>
  <c r="IQ120" i="1"/>
  <c r="IQ124" i="1"/>
  <c r="IQ126" i="1"/>
  <c r="IQ122" i="1"/>
  <c r="IQ128" i="1"/>
  <c r="IQ129" i="1"/>
  <c r="IQ125" i="1"/>
  <c r="IQ27" i="1"/>
  <c r="IQ34" i="1"/>
  <c r="IQ33" i="1"/>
  <c r="IP190" i="1"/>
  <c r="IP191" i="1"/>
  <c r="IP200" i="1"/>
  <c r="IP198" i="1"/>
  <c r="IP199" i="1"/>
  <c r="IP197" i="1"/>
  <c r="IP208" i="1"/>
  <c r="IP196" i="1"/>
  <c r="IP206" i="1"/>
  <c r="IP207" i="1"/>
  <c r="IP194" i="1"/>
  <c r="IP195" i="1"/>
  <c r="IP205" i="1"/>
  <c r="IP193" i="1"/>
  <c r="IP204" i="1"/>
  <c r="IP203" i="1"/>
  <c r="IP201" i="1"/>
  <c r="IP192" i="1"/>
  <c r="IP209" i="1"/>
  <c r="IP202" i="1"/>
  <c r="IQ229" i="1"/>
  <c r="IQ236" i="1"/>
  <c r="IQ237" i="1"/>
  <c r="IQ238" i="1"/>
  <c r="IQ239" i="1"/>
  <c r="IQ231" i="1"/>
  <c r="IQ232" i="1"/>
  <c r="IQ240" i="1"/>
  <c r="IQ233" i="1"/>
  <c r="IQ241" i="1"/>
  <c r="IQ234" i="1"/>
  <c r="IQ242" i="1"/>
  <c r="IQ244" i="1"/>
  <c r="IQ235" i="1"/>
  <c r="IQ243" i="1"/>
  <c r="IN73" i="1"/>
  <c r="IN72" i="1"/>
  <c r="IN71" i="1"/>
  <c r="IN74" i="1"/>
  <c r="IN79" i="1"/>
  <c r="IN81" i="1"/>
  <c r="IN78" i="1"/>
  <c r="IN77" i="1"/>
  <c r="IN80" i="1"/>
  <c r="IH154" i="1"/>
  <c r="IH155" i="1"/>
  <c r="IH163" i="1"/>
  <c r="IH148" i="1"/>
  <c r="IH150" i="1"/>
  <c r="IH153" i="1"/>
  <c r="IH158" i="1"/>
  <c r="IH152" i="1"/>
  <c r="IH157" i="1"/>
  <c r="IH149" i="1"/>
  <c r="IH162" i="1"/>
  <c r="IH151" i="1"/>
  <c r="IH159" i="1"/>
  <c r="IH156" i="1"/>
  <c r="IH160" i="1"/>
  <c r="IH161" i="1"/>
  <c r="IH115" i="1"/>
  <c r="IH113" i="1"/>
  <c r="IH112" i="1"/>
  <c r="IH117" i="1"/>
  <c r="IH111" i="1"/>
  <c r="IH118" i="1" s="1"/>
  <c r="IH114" i="1"/>
  <c r="IH116" i="1"/>
  <c r="IC190" i="1"/>
  <c r="IC195" i="1"/>
  <c r="IC203" i="1"/>
  <c r="IC191" i="1"/>
  <c r="IC199" i="1"/>
  <c r="IC207" i="1"/>
  <c r="HX112" i="1"/>
  <c r="HX113" i="1"/>
  <c r="HX115" i="1"/>
  <c r="HX116" i="1"/>
  <c r="HX117" i="1"/>
  <c r="HX111" i="1"/>
  <c r="HX118" i="1" s="1"/>
  <c r="HX114" i="1"/>
  <c r="IG177" i="1"/>
  <c r="IG178" i="1"/>
  <c r="IG188" i="1"/>
  <c r="IG179" i="1"/>
  <c r="IG180" i="1"/>
  <c r="IG183" i="1"/>
  <c r="IG184" i="1"/>
  <c r="IG181" i="1"/>
  <c r="IG182" i="1"/>
  <c r="IG186" i="1"/>
  <c r="IG185" i="1"/>
  <c r="IG187" i="1"/>
  <c r="IB212" i="1"/>
  <c r="IB217" i="1"/>
  <c r="IB215" i="1"/>
  <c r="IB213" i="1"/>
  <c r="IB219" i="1"/>
  <c r="IB222" i="1"/>
  <c r="IB211" i="1"/>
  <c r="IB216" i="1"/>
  <c r="IB214" i="1"/>
  <c r="IB218" i="1"/>
  <c r="IB223" i="1"/>
  <c r="IB220" i="1"/>
  <c r="IE100" i="1"/>
  <c r="IE109" i="1"/>
  <c r="IE106" i="1"/>
  <c r="IE108" i="1"/>
  <c r="IE95" i="1"/>
  <c r="IE96" i="1" s="1"/>
  <c r="IE105" i="1"/>
  <c r="IE107" i="1"/>
  <c r="IE99" i="1"/>
  <c r="IE104" i="1"/>
  <c r="IE98" i="1"/>
  <c r="IE103" i="1"/>
  <c r="IE101" i="1"/>
  <c r="IE97" i="1"/>
  <c r="IE102" i="1"/>
  <c r="IG8" i="1"/>
  <c r="IG7" i="1"/>
  <c r="IG9" i="1"/>
  <c r="IG14" i="1"/>
  <c r="IG101" i="1"/>
  <c r="IG97" i="1"/>
  <c r="IG100" i="1"/>
  <c r="IG109" i="1"/>
  <c r="IG106" i="1"/>
  <c r="IG108" i="1"/>
  <c r="IG95" i="1"/>
  <c r="IG96" i="1" s="1"/>
  <c r="IG105" i="1"/>
  <c r="IG107" i="1"/>
  <c r="IG98" i="1"/>
  <c r="IG103" i="1"/>
  <c r="IG102" i="1"/>
  <c r="IG99" i="1"/>
  <c r="IG104" i="1"/>
  <c r="IA194" i="1"/>
  <c r="IA205" i="1"/>
  <c r="IA193" i="1"/>
  <c r="IA203" i="1"/>
  <c r="IA204" i="1"/>
  <c r="IA191" i="1"/>
  <c r="IA192" i="1"/>
  <c r="IA202" i="1"/>
  <c r="IA190" i="1"/>
  <c r="IA201" i="1"/>
  <c r="IA199" i="1"/>
  <c r="IA200" i="1"/>
  <c r="IA198" i="1"/>
  <c r="IA195" i="1"/>
  <c r="IA207" i="1"/>
  <c r="IA208" i="1"/>
  <c r="IA196" i="1"/>
  <c r="IA197" i="1"/>
  <c r="IA206" i="1"/>
  <c r="IA209" i="1"/>
  <c r="IH193" i="1"/>
  <c r="IH192" i="1"/>
  <c r="IH202" i="1"/>
  <c r="IH203" i="1"/>
  <c r="IH190" i="1"/>
  <c r="IH191" i="1"/>
  <c r="IH201" i="1"/>
  <c r="IH200" i="1"/>
  <c r="IH198" i="1"/>
  <c r="IH199" i="1"/>
  <c r="IH197" i="1"/>
  <c r="IH196" i="1"/>
  <c r="IH206" i="1"/>
  <c r="IH207" i="1"/>
  <c r="IH194" i="1"/>
  <c r="IH195" i="1"/>
  <c r="IH204" i="1"/>
  <c r="IH208" i="1"/>
  <c r="IH209" i="1"/>
  <c r="IH205" i="1"/>
  <c r="IF5" i="1"/>
  <c r="IF3" i="1"/>
  <c r="IF6" i="1"/>
  <c r="IF12" i="1"/>
  <c r="IF11" i="1"/>
  <c r="IF10" i="1"/>
  <c r="IF13" i="1"/>
  <c r="IF35" i="1"/>
  <c r="IF73" i="1"/>
  <c r="IF72" i="1"/>
  <c r="IF74" i="1"/>
  <c r="IF79" i="1"/>
  <c r="IF71" i="1"/>
  <c r="IF81" i="1"/>
  <c r="IF78" i="1"/>
  <c r="IF80" i="1"/>
  <c r="IF77" i="1"/>
  <c r="HW216" i="1"/>
  <c r="HW218" i="1"/>
  <c r="HW220" i="1"/>
  <c r="HW214" i="1"/>
  <c r="HW212" i="1"/>
  <c r="HW217" i="1"/>
  <c r="HW215" i="1"/>
  <c r="HW213" i="1"/>
  <c r="HW211" i="1"/>
  <c r="HW222" i="1"/>
  <c r="HW223" i="1"/>
  <c r="HW219" i="1"/>
  <c r="HW73" i="1"/>
  <c r="HW72" i="1"/>
  <c r="HW71" i="1"/>
  <c r="HW74" i="1"/>
  <c r="HW79" i="1"/>
  <c r="HW81" i="1"/>
  <c r="HW78" i="1"/>
  <c r="HW80" i="1"/>
  <c r="HW77" i="1"/>
  <c r="IE198" i="1"/>
  <c r="IE199" i="1"/>
  <c r="IE197" i="1"/>
  <c r="IE196" i="1"/>
  <c r="IE206" i="1"/>
  <c r="IE207" i="1"/>
  <c r="IE194" i="1"/>
  <c r="IE195" i="1"/>
  <c r="IE205" i="1"/>
  <c r="IE193" i="1"/>
  <c r="IE204" i="1"/>
  <c r="IE192" i="1"/>
  <c r="IE202" i="1"/>
  <c r="IE203" i="1"/>
  <c r="IE190" i="1"/>
  <c r="IE191" i="1"/>
  <c r="IE209" i="1"/>
  <c r="IE200" i="1"/>
  <c r="IE208" i="1"/>
  <c r="IE201" i="1"/>
  <c r="IE28" i="1"/>
  <c r="IE29" i="1"/>
  <c r="IE31" i="1"/>
  <c r="IE34" i="1"/>
  <c r="IE27" i="1"/>
  <c r="IE33" i="1"/>
  <c r="IE30" i="1"/>
  <c r="HZ154" i="1"/>
  <c r="HZ155" i="1"/>
  <c r="HZ157" i="1"/>
  <c r="HZ162" i="1"/>
  <c r="HZ163" i="1"/>
  <c r="HZ152" i="1"/>
  <c r="HZ159" i="1"/>
  <c r="HZ161" i="1"/>
  <c r="HZ148" i="1"/>
  <c r="HZ158" i="1"/>
  <c r="HZ151" i="1"/>
  <c r="HZ153" i="1"/>
  <c r="HZ160" i="1"/>
  <c r="HZ156" i="1"/>
  <c r="HZ149" i="1"/>
  <c r="HZ150" i="1"/>
  <c r="HZ116" i="1"/>
  <c r="HZ117" i="1"/>
  <c r="HZ113" i="1"/>
  <c r="HZ115" i="1"/>
  <c r="HZ112" i="1"/>
  <c r="HZ111" i="1"/>
  <c r="HZ118" i="1" s="1"/>
  <c r="HZ114" i="1"/>
  <c r="HU21" i="1"/>
  <c r="HU23" i="1"/>
  <c r="HU17" i="1"/>
  <c r="HU19" i="1"/>
  <c r="HU22" i="1"/>
  <c r="HU24" i="1"/>
  <c r="HU20" i="1"/>
  <c r="HU16" i="1"/>
  <c r="HU18" i="1"/>
  <c r="HU25" i="1"/>
  <c r="IJ215" i="1"/>
  <c r="IJ213" i="1"/>
  <c r="IJ219" i="1"/>
  <c r="IJ222" i="1"/>
  <c r="IJ211" i="1"/>
  <c r="IJ216" i="1"/>
  <c r="IJ218" i="1"/>
  <c r="IJ220" i="1"/>
  <c r="IJ214" i="1"/>
  <c r="IJ223" i="1"/>
  <c r="IJ217" i="1"/>
  <c r="IJ212" i="1"/>
  <c r="IJ33" i="1"/>
  <c r="IJ30" i="1"/>
  <c r="IJ28" i="1"/>
  <c r="IJ29" i="1"/>
  <c r="IJ31" i="1"/>
  <c r="IJ34" i="1"/>
  <c r="IJ27" i="1"/>
  <c r="ID225" i="1"/>
  <c r="ID224" i="1"/>
  <c r="ID166" i="1"/>
  <c r="ID172" i="1"/>
  <c r="ID168" i="1"/>
  <c r="ID167" i="1"/>
  <c r="ID171" i="1"/>
  <c r="ID174" i="1"/>
  <c r="ID175" i="1"/>
  <c r="ID169" i="1"/>
  <c r="ID170" i="1"/>
  <c r="ID173" i="1"/>
  <c r="ID165" i="1"/>
  <c r="ID3" i="1"/>
  <c r="ID6" i="1"/>
  <c r="ID5" i="1"/>
  <c r="ID11" i="1"/>
  <c r="ID10" i="1"/>
  <c r="ID13" i="1"/>
  <c r="ID12" i="1"/>
  <c r="ID35" i="1"/>
  <c r="HY225" i="1"/>
  <c r="HY224" i="1"/>
  <c r="HY165" i="1"/>
  <c r="HY166" i="1"/>
  <c r="HY167" i="1"/>
  <c r="HY170" i="1"/>
  <c r="HY171" i="1"/>
  <c r="HY174" i="1"/>
  <c r="HY172" i="1"/>
  <c r="HY175" i="1"/>
  <c r="HY168" i="1"/>
  <c r="HY169" i="1"/>
  <c r="HY173" i="1"/>
  <c r="II186" i="1"/>
  <c r="II187" i="1"/>
  <c r="II177" i="1"/>
  <c r="II178" i="1"/>
  <c r="II188" i="1"/>
  <c r="II181" i="1"/>
  <c r="II182" i="1"/>
  <c r="II180" i="1"/>
  <c r="II185" i="1"/>
  <c r="II183" i="1"/>
  <c r="II184" i="1"/>
  <c r="II179" i="1"/>
  <c r="II9" i="1"/>
  <c r="II14" i="1"/>
  <c r="II8" i="1"/>
  <c r="II7" i="1"/>
  <c r="HO112" i="1"/>
  <c r="HO111" i="1"/>
  <c r="HO118" i="1" s="1"/>
  <c r="HO114" i="1"/>
  <c r="HO116" i="1"/>
  <c r="HO117" i="1"/>
  <c r="HO115" i="1"/>
  <c r="HO113" i="1"/>
  <c r="HJ137" i="1"/>
  <c r="HJ138" i="1"/>
  <c r="HJ139" i="1"/>
  <c r="HJ146" i="1"/>
  <c r="HJ136" i="1"/>
  <c r="HJ142" i="1"/>
  <c r="HJ135" i="1"/>
  <c r="HJ134" i="1"/>
  <c r="HJ143" i="1"/>
  <c r="HJ140" i="1"/>
  <c r="HJ145" i="1"/>
  <c r="HJ141" i="1"/>
  <c r="HJ144" i="1"/>
  <c r="HJ131" i="1"/>
  <c r="HJ132" i="1"/>
  <c r="HJ133" i="1"/>
  <c r="HI124" i="1"/>
  <c r="HI120" i="1"/>
  <c r="HI126" i="1"/>
  <c r="HI129" i="1"/>
  <c r="HI121" i="1"/>
  <c r="HC115" i="1"/>
  <c r="HC113" i="1"/>
  <c r="HC117" i="1"/>
  <c r="HC111" i="1"/>
  <c r="HC118" i="1" s="1"/>
  <c r="HC114" i="1"/>
  <c r="HC116" i="1"/>
  <c r="HC112" i="1"/>
  <c r="HH190" i="1"/>
  <c r="HH199" i="1"/>
  <c r="HH200" i="1"/>
  <c r="HH198" i="1"/>
  <c r="HH197" i="1"/>
  <c r="HH207" i="1"/>
  <c r="HH208" i="1"/>
  <c r="HH195" i="1"/>
  <c r="HH196" i="1"/>
  <c r="HH206" i="1"/>
  <c r="HH194" i="1"/>
  <c r="HH205" i="1"/>
  <c r="HH193" i="1"/>
  <c r="HH203" i="1"/>
  <c r="HH204" i="1"/>
  <c r="HH201" i="1"/>
  <c r="HH202" i="1"/>
  <c r="HH209" i="1"/>
  <c r="HH191" i="1"/>
  <c r="HH192" i="1"/>
  <c r="HF112" i="1"/>
  <c r="HF117" i="1"/>
  <c r="HF111" i="1"/>
  <c r="HF118" i="1" s="1"/>
  <c r="HF114" i="1"/>
  <c r="HF113" i="1"/>
  <c r="HF115" i="1"/>
  <c r="HF116" i="1"/>
  <c r="FV135" i="1"/>
  <c r="FV134" i="1"/>
  <c r="FV143" i="1"/>
  <c r="FV140" i="1"/>
  <c r="FV145" i="1"/>
  <c r="FV133" i="1"/>
  <c r="FV141" i="1"/>
  <c r="FV144" i="1"/>
  <c r="FV137" i="1"/>
  <c r="FV138" i="1"/>
  <c r="FV139" i="1"/>
  <c r="FV142" i="1"/>
  <c r="FV131" i="1"/>
  <c r="FV146" i="1"/>
  <c r="FV136" i="1"/>
  <c r="FV132" i="1"/>
  <c r="GD116" i="1"/>
  <c r="GD113" i="1"/>
  <c r="GD115" i="1"/>
  <c r="GD112" i="1"/>
  <c r="GD111" i="1"/>
  <c r="GD118" i="1" s="1"/>
  <c r="GD114" i="1"/>
  <c r="GD117" i="1"/>
  <c r="FA111" i="1"/>
  <c r="FA118" i="1" s="1"/>
  <c r="FA112" i="1"/>
  <c r="FA117" i="1"/>
  <c r="FA114" i="1"/>
  <c r="FA116" i="1"/>
  <c r="FA115" i="1"/>
  <c r="FA113" i="1"/>
  <c r="EC116" i="1"/>
  <c r="EC114" i="1"/>
  <c r="EC113" i="1"/>
  <c r="EC112" i="1"/>
  <c r="EC115" i="1"/>
  <c r="EC117" i="1"/>
  <c r="EC111" i="1"/>
  <c r="EC118" i="1" s="1"/>
  <c r="FB115" i="1"/>
  <c r="FB113" i="1"/>
  <c r="FB111" i="1"/>
  <c r="FB118" i="1" s="1"/>
  <c r="FB117" i="1"/>
  <c r="FB114" i="1"/>
  <c r="FB116" i="1"/>
  <c r="FB112" i="1"/>
  <c r="ET124" i="1"/>
  <c r="ET125" i="1"/>
  <c r="ET121" i="1"/>
  <c r="ET127" i="1"/>
  <c r="ET126" i="1"/>
  <c r="ET129" i="1"/>
  <c r="ET120" i="1"/>
  <c r="ET122" i="1"/>
  <c r="ET128" i="1"/>
  <c r="ET123" i="1"/>
  <c r="DP73" i="1"/>
  <c r="DP72" i="1"/>
  <c r="DP71" i="1"/>
  <c r="DP74" i="1"/>
  <c r="DP79" i="1"/>
  <c r="DP78" i="1"/>
  <c r="DP81" i="1"/>
  <c r="DP77" i="1"/>
  <c r="DP80" i="1"/>
  <c r="JK238" i="1"/>
  <c r="JK239" i="1"/>
  <c r="JK229" i="1"/>
  <c r="JK231" i="1"/>
  <c r="JK232" i="1"/>
  <c r="JK240" i="1"/>
  <c r="JK233" i="1"/>
  <c r="JK241" i="1"/>
  <c r="JK234" i="1"/>
  <c r="JK242" i="1"/>
  <c r="JK235" i="1"/>
  <c r="JK236" i="1"/>
  <c r="JK237" i="1"/>
  <c r="JK243" i="1"/>
  <c r="JK244" i="1"/>
  <c r="JL237" i="1"/>
  <c r="JL238" i="1"/>
  <c r="JL239" i="1"/>
  <c r="JL229" i="1"/>
  <c r="JL231" i="1"/>
  <c r="JL232" i="1"/>
  <c r="JL240" i="1"/>
  <c r="JL233" i="1"/>
  <c r="JL241" i="1"/>
  <c r="JL234" i="1"/>
  <c r="JL242" i="1"/>
  <c r="JL235" i="1"/>
  <c r="JL243" i="1"/>
  <c r="JL244" i="1"/>
  <c r="JL236" i="1"/>
  <c r="M8" i="1"/>
  <c r="M7" i="1"/>
  <c r="M9" i="1"/>
  <c r="DS86" i="1"/>
  <c r="DS87" i="1"/>
  <c r="DS88" i="1"/>
  <c r="DS89" i="1"/>
  <c r="DS90" i="1"/>
  <c r="DS92" i="1"/>
  <c r="DS93" i="1"/>
  <c r="DS84" i="1"/>
  <c r="DS85" i="1"/>
  <c r="JE264" i="1"/>
  <c r="JE261" i="1"/>
  <c r="JE259" i="1"/>
  <c r="JE260" i="1"/>
  <c r="AN7" i="1"/>
  <c r="AN9" i="1"/>
  <c r="AN14" i="1"/>
  <c r="AN8" i="1"/>
  <c r="JF28" i="1"/>
  <c r="JF30" i="1"/>
  <c r="JF29" i="1"/>
  <c r="JF34" i="1"/>
  <c r="JF27" i="1"/>
  <c r="JF31" i="1"/>
  <c r="JF33" i="1"/>
  <c r="IY250" i="1"/>
  <c r="IY248" i="1"/>
  <c r="IY251" i="1"/>
  <c r="IY246" i="1"/>
  <c r="IY249" i="1"/>
  <c r="IY247" i="1"/>
  <c r="AO8" i="1"/>
  <c r="AO7" i="1"/>
  <c r="AO9" i="1"/>
  <c r="AO14" i="1"/>
  <c r="JA259" i="1"/>
  <c r="JA260" i="1"/>
  <c r="JT247" i="1"/>
  <c r="JT250" i="1"/>
  <c r="JT248" i="1"/>
  <c r="JT251" i="1"/>
  <c r="JT246" i="1"/>
  <c r="JT249" i="1"/>
  <c r="HJ27" i="1"/>
  <c r="HH71" i="1"/>
  <c r="JX225" i="1"/>
  <c r="JX224" i="1"/>
  <c r="IY225" i="1"/>
  <c r="IY224" i="1"/>
  <c r="JT225" i="1"/>
  <c r="JT224" i="1"/>
  <c r="IB182" i="1"/>
  <c r="IC224" i="1"/>
  <c r="IC171" i="1"/>
  <c r="IC163" i="1"/>
  <c r="IC129" i="1"/>
  <c r="IC100" i="1"/>
  <c r="IC87" i="1"/>
  <c r="IC9" i="1"/>
  <c r="IP211" i="1"/>
  <c r="IP216" i="1"/>
  <c r="IP218" i="1"/>
  <c r="IP214" i="1"/>
  <c r="IP220" i="1"/>
  <c r="IP212" i="1"/>
  <c r="IP217" i="1"/>
  <c r="IP215" i="1"/>
  <c r="IP219" i="1"/>
  <c r="IP222" i="1"/>
  <c r="IP213" i="1"/>
  <c r="IP223" i="1"/>
  <c r="IP225" i="1"/>
  <c r="IP224" i="1"/>
  <c r="IP166" i="1"/>
  <c r="IP167" i="1"/>
  <c r="IP165" i="1"/>
  <c r="IP171" i="1"/>
  <c r="IP174" i="1"/>
  <c r="IP172" i="1"/>
  <c r="IP170" i="1"/>
  <c r="IP173" i="1"/>
  <c r="IP175" i="1"/>
  <c r="IP168" i="1"/>
  <c r="IP169" i="1"/>
  <c r="IL212" i="1"/>
  <c r="IL217" i="1"/>
  <c r="IL215" i="1"/>
  <c r="IL213" i="1"/>
  <c r="IL219" i="1"/>
  <c r="IL211" i="1"/>
  <c r="IL216" i="1"/>
  <c r="IL222" i="1"/>
  <c r="IL220" i="1"/>
  <c r="IL214" i="1"/>
  <c r="IL218" i="1"/>
  <c r="IL223" i="1"/>
  <c r="IM87" i="1"/>
  <c r="IM88" i="1"/>
  <c r="IM89" i="1"/>
  <c r="IM90" i="1"/>
  <c r="IM92" i="1"/>
  <c r="IM93" i="1"/>
  <c r="IM84" i="1"/>
  <c r="IM86" i="1"/>
  <c r="IM85" i="1"/>
  <c r="IN198" i="1"/>
  <c r="IN199" i="1"/>
  <c r="IN197" i="1"/>
  <c r="IN196" i="1"/>
  <c r="IN206" i="1"/>
  <c r="IN207" i="1"/>
  <c r="IN194" i="1"/>
  <c r="IN195" i="1"/>
  <c r="IN205" i="1"/>
  <c r="IN193" i="1"/>
  <c r="IN204" i="1"/>
  <c r="IN192" i="1"/>
  <c r="IN202" i="1"/>
  <c r="IN203" i="1"/>
  <c r="IN201" i="1"/>
  <c r="IN190" i="1"/>
  <c r="IN191" i="1"/>
  <c r="IN209" i="1"/>
  <c r="IN208" i="1"/>
  <c r="IN200" i="1"/>
  <c r="IH225" i="1"/>
  <c r="IH224" i="1"/>
  <c r="IH165" i="1"/>
  <c r="IH166" i="1"/>
  <c r="IH167" i="1"/>
  <c r="IH170" i="1"/>
  <c r="IH171" i="1"/>
  <c r="IH174" i="1"/>
  <c r="IH172" i="1"/>
  <c r="IH175" i="1"/>
  <c r="IH168" i="1"/>
  <c r="IH169" i="1"/>
  <c r="IH173" i="1"/>
  <c r="IH125" i="1"/>
  <c r="IH121" i="1"/>
  <c r="IH127" i="1"/>
  <c r="IH120" i="1"/>
  <c r="IH122" i="1"/>
  <c r="IH126" i="1"/>
  <c r="IH124" i="1"/>
  <c r="IH123" i="1"/>
  <c r="IH128" i="1"/>
  <c r="IH129" i="1"/>
  <c r="IC215" i="1"/>
  <c r="IC211" i="1"/>
  <c r="IC220" i="1"/>
  <c r="IC33" i="1"/>
  <c r="IC27" i="1"/>
  <c r="HX161" i="1"/>
  <c r="HX162" i="1"/>
  <c r="HX148" i="1"/>
  <c r="HX150" i="1"/>
  <c r="HX153" i="1"/>
  <c r="HX158" i="1"/>
  <c r="HX157" i="1"/>
  <c r="HX160" i="1"/>
  <c r="HX152" i="1"/>
  <c r="HX151" i="1"/>
  <c r="HX154" i="1"/>
  <c r="HX156" i="1"/>
  <c r="HX149" i="1"/>
  <c r="HX155" i="1"/>
  <c r="HX159" i="1"/>
  <c r="HX163" i="1"/>
  <c r="IB105" i="1"/>
  <c r="IB99" i="1"/>
  <c r="IB104" i="1"/>
  <c r="IB98" i="1"/>
  <c r="IB103" i="1"/>
  <c r="IB102" i="1"/>
  <c r="IB97" i="1"/>
  <c r="IB101" i="1"/>
  <c r="IB100" i="1"/>
  <c r="IB109" i="1"/>
  <c r="IB95" i="1"/>
  <c r="IB96" i="1" s="1"/>
  <c r="IB106" i="1"/>
  <c r="IB107" i="1"/>
  <c r="IB108" i="1"/>
  <c r="HZ194" i="1"/>
  <c r="HZ193" i="1"/>
  <c r="HZ203" i="1"/>
  <c r="HZ204" i="1"/>
  <c r="HZ191" i="1"/>
  <c r="HZ192" i="1"/>
  <c r="HZ202" i="1"/>
  <c r="HZ190" i="1"/>
  <c r="HZ201" i="1"/>
  <c r="HZ199" i="1"/>
  <c r="HZ200" i="1"/>
  <c r="HZ198" i="1"/>
  <c r="HZ197" i="1"/>
  <c r="HZ207" i="1"/>
  <c r="HZ208" i="1"/>
  <c r="HZ195" i="1"/>
  <c r="HZ196" i="1"/>
  <c r="HZ205" i="1"/>
  <c r="HZ206" i="1"/>
  <c r="HZ209" i="1"/>
  <c r="IG162" i="1"/>
  <c r="IG148" i="1"/>
  <c r="IG150" i="1"/>
  <c r="IG153" i="1"/>
  <c r="IG158" i="1"/>
  <c r="IG160" i="1"/>
  <c r="IG155" i="1"/>
  <c r="IG151" i="1"/>
  <c r="IG152" i="1"/>
  <c r="IG157" i="1"/>
  <c r="IG159" i="1"/>
  <c r="IG163" i="1"/>
  <c r="IG154" i="1"/>
  <c r="IG156" i="1"/>
  <c r="IG161" i="1"/>
  <c r="IG149" i="1"/>
  <c r="IG112" i="1"/>
  <c r="IG115" i="1"/>
  <c r="IG117" i="1"/>
  <c r="IG111" i="1"/>
  <c r="IG118" i="1" s="1"/>
  <c r="IG114" i="1"/>
  <c r="IG113" i="1"/>
  <c r="IG116" i="1"/>
  <c r="IA84" i="1"/>
  <c r="IA87" i="1"/>
  <c r="IA88" i="1"/>
  <c r="IA89" i="1"/>
  <c r="IA90" i="1"/>
  <c r="IA92" i="1"/>
  <c r="IA86" i="1"/>
  <c r="IA93" i="1"/>
  <c r="IA85" i="1"/>
  <c r="IF211" i="1"/>
  <c r="IF216" i="1"/>
  <c r="IF218" i="1"/>
  <c r="IF214" i="1"/>
  <c r="IF220" i="1"/>
  <c r="IF212" i="1"/>
  <c r="IF217" i="1"/>
  <c r="IF215" i="1"/>
  <c r="IF219" i="1"/>
  <c r="IF213" i="1"/>
  <c r="IF222" i="1"/>
  <c r="IF223" i="1"/>
  <c r="IF84" i="1"/>
  <c r="IF85" i="1"/>
  <c r="IF86" i="1"/>
  <c r="IF87" i="1"/>
  <c r="IF88" i="1"/>
  <c r="IF89" i="1"/>
  <c r="IF90" i="1"/>
  <c r="IF92" i="1"/>
  <c r="IF93" i="1"/>
  <c r="HW84" i="1"/>
  <c r="HW85" i="1"/>
  <c r="HW86" i="1"/>
  <c r="HW87" i="1"/>
  <c r="HW88" i="1"/>
  <c r="HW89" i="1"/>
  <c r="HW90" i="1"/>
  <c r="HW92" i="1"/>
  <c r="HW93" i="1"/>
  <c r="IE116" i="1"/>
  <c r="IE111" i="1"/>
  <c r="IE118" i="1" s="1"/>
  <c r="IE114" i="1"/>
  <c r="IE115" i="1"/>
  <c r="IE117" i="1"/>
  <c r="IE112" i="1"/>
  <c r="IE113" i="1"/>
  <c r="IE17" i="1"/>
  <c r="IE18" i="1"/>
  <c r="IE21" i="1"/>
  <c r="IE23" i="1"/>
  <c r="IE25" i="1"/>
  <c r="IE19" i="1"/>
  <c r="IE22" i="1"/>
  <c r="IE16" i="1"/>
  <c r="IE24" i="1"/>
  <c r="IE20" i="1"/>
  <c r="HZ16" i="1"/>
  <c r="HZ24" i="1"/>
  <c r="HZ20" i="1"/>
  <c r="HZ18" i="1"/>
  <c r="HZ25" i="1"/>
  <c r="HZ17" i="1"/>
  <c r="HZ21" i="1"/>
  <c r="HZ23" i="1"/>
  <c r="HZ19" i="1"/>
  <c r="HZ22" i="1"/>
  <c r="HZ125" i="1"/>
  <c r="HZ121" i="1"/>
  <c r="HZ127" i="1"/>
  <c r="HZ122" i="1"/>
  <c r="HZ123" i="1"/>
  <c r="HZ129" i="1"/>
  <c r="HZ120" i="1"/>
  <c r="HZ124" i="1"/>
  <c r="HZ128" i="1"/>
  <c r="HZ126" i="1"/>
  <c r="IJ24" i="1"/>
  <c r="IJ20" i="1"/>
  <c r="IJ17" i="1"/>
  <c r="IJ18" i="1"/>
  <c r="IJ21" i="1"/>
  <c r="IJ23" i="1"/>
  <c r="IJ25" i="1"/>
  <c r="IJ16" i="1"/>
  <c r="IJ19" i="1"/>
  <c r="IJ22" i="1"/>
  <c r="ID179" i="1"/>
  <c r="ID180" i="1"/>
  <c r="ID183" i="1"/>
  <c r="ID184" i="1"/>
  <c r="ID181" i="1"/>
  <c r="ID182" i="1"/>
  <c r="ID185" i="1"/>
  <c r="ID186" i="1"/>
  <c r="ID187" i="1"/>
  <c r="ID178" i="1"/>
  <c r="ID177" i="1"/>
  <c r="ID188" i="1"/>
  <c r="ID143" i="1"/>
  <c r="ID134" i="1"/>
  <c r="ID140" i="1"/>
  <c r="ID145" i="1"/>
  <c r="ID133" i="1"/>
  <c r="ID141" i="1"/>
  <c r="ID144" i="1"/>
  <c r="ID131" i="1"/>
  <c r="ID132" i="1"/>
  <c r="ID139" i="1"/>
  <c r="ID142" i="1"/>
  <c r="ID146" i="1"/>
  <c r="ID138" i="1"/>
  <c r="ID136" i="1"/>
  <c r="ID137" i="1"/>
  <c r="ID135" i="1"/>
  <c r="HY186" i="1"/>
  <c r="HY187" i="1"/>
  <c r="HY177" i="1"/>
  <c r="HY178" i="1"/>
  <c r="HY188" i="1"/>
  <c r="HY181" i="1"/>
  <c r="HY182" i="1"/>
  <c r="HY184" i="1"/>
  <c r="HY180" i="1"/>
  <c r="HY183" i="1"/>
  <c r="HY185" i="1"/>
  <c r="HY179" i="1"/>
  <c r="HY125" i="1"/>
  <c r="HY121" i="1"/>
  <c r="HY127" i="1"/>
  <c r="HY120" i="1"/>
  <c r="HY122" i="1"/>
  <c r="HY126" i="1"/>
  <c r="HY129" i="1"/>
  <c r="HY123" i="1"/>
  <c r="HY128" i="1"/>
  <c r="HY124" i="1"/>
  <c r="II215" i="1"/>
  <c r="II213" i="1"/>
  <c r="II219" i="1"/>
  <c r="II222" i="1"/>
  <c r="II211" i="1"/>
  <c r="II216" i="1"/>
  <c r="II218" i="1"/>
  <c r="II214" i="1"/>
  <c r="II220" i="1"/>
  <c r="II223" i="1"/>
  <c r="II217" i="1"/>
  <c r="II212" i="1"/>
  <c r="II194" i="1"/>
  <c r="II193" i="1"/>
  <c r="II204" i="1"/>
  <c r="II192" i="1"/>
  <c r="II202" i="1"/>
  <c r="II203" i="1"/>
  <c r="II190" i="1"/>
  <c r="II191" i="1"/>
  <c r="II201" i="1"/>
  <c r="II200" i="1"/>
  <c r="II198" i="1"/>
  <c r="II199" i="1"/>
  <c r="II197" i="1"/>
  <c r="II206" i="1"/>
  <c r="II208" i="1"/>
  <c r="II195" i="1"/>
  <c r="II207" i="1"/>
  <c r="II205" i="1"/>
  <c r="II209" i="1"/>
  <c r="II196" i="1"/>
  <c r="HL187" i="1"/>
  <c r="HL188" i="1"/>
  <c r="HL177" i="1"/>
  <c r="HL178" i="1"/>
  <c r="HL179" i="1"/>
  <c r="HL180" i="1"/>
  <c r="HL183" i="1"/>
  <c r="HL184" i="1"/>
  <c r="HL186" i="1"/>
  <c r="HL185" i="1"/>
  <c r="HL181" i="1"/>
  <c r="HL182" i="1"/>
  <c r="HO134" i="1"/>
  <c r="HO140" i="1"/>
  <c r="HO145" i="1"/>
  <c r="HO133" i="1"/>
  <c r="HO141" i="1"/>
  <c r="HO144" i="1"/>
  <c r="HO131" i="1"/>
  <c r="HO132" i="1"/>
  <c r="HO137" i="1"/>
  <c r="HO138" i="1"/>
  <c r="HO146" i="1"/>
  <c r="HO135" i="1"/>
  <c r="HO142" i="1"/>
  <c r="HO139" i="1"/>
  <c r="HO143" i="1"/>
  <c r="HO136" i="1"/>
  <c r="HJ166" i="1"/>
  <c r="HJ167" i="1"/>
  <c r="HJ168" i="1"/>
  <c r="HJ165" i="1"/>
  <c r="HJ171" i="1"/>
  <c r="HJ172" i="1"/>
  <c r="HJ173" i="1"/>
  <c r="HJ175" i="1"/>
  <c r="HJ169" i="1"/>
  <c r="HJ170" i="1"/>
  <c r="HJ174" i="1"/>
  <c r="HH165" i="1"/>
  <c r="HH166" i="1"/>
  <c r="HH172" i="1"/>
  <c r="HH173" i="1"/>
  <c r="HH175" i="1"/>
  <c r="HH171" i="1"/>
  <c r="HH167" i="1"/>
  <c r="HH169" i="1"/>
  <c r="HH170" i="1"/>
  <c r="HH168" i="1"/>
  <c r="HH174" i="1"/>
  <c r="HI152" i="1"/>
  <c r="HI160" i="1"/>
  <c r="HI148" i="1"/>
  <c r="HI150" i="1"/>
  <c r="HI159" i="1"/>
  <c r="HI153" i="1"/>
  <c r="HI154" i="1"/>
  <c r="HI157" i="1"/>
  <c r="HI158" i="1"/>
  <c r="HI151" i="1"/>
  <c r="HI155" i="1"/>
  <c r="HI156" i="1"/>
  <c r="HI149" i="1"/>
  <c r="HI162" i="1"/>
  <c r="HI163" i="1"/>
  <c r="HI161" i="1"/>
  <c r="HC131" i="1"/>
  <c r="HC132" i="1"/>
  <c r="HC137" i="1"/>
  <c r="HC138" i="1"/>
  <c r="HC139" i="1"/>
  <c r="HC146" i="1"/>
  <c r="HC136" i="1"/>
  <c r="HC142" i="1"/>
  <c r="HC135" i="1"/>
  <c r="HC134" i="1"/>
  <c r="HC143" i="1"/>
  <c r="HC133" i="1"/>
  <c r="HC145" i="1"/>
  <c r="HC141" i="1"/>
  <c r="HC144" i="1"/>
  <c r="HC140" i="1"/>
  <c r="HH120" i="1"/>
  <c r="HH2" i="1" s="1"/>
  <c r="HH122" i="1"/>
  <c r="HH123" i="1"/>
  <c r="HH126" i="1"/>
  <c r="HH127" i="1"/>
  <c r="HH128" i="1"/>
  <c r="HH121" i="1"/>
  <c r="HH129" i="1"/>
  <c r="HH125" i="1"/>
  <c r="HH124" i="1"/>
  <c r="HF140" i="1"/>
  <c r="HF145" i="1"/>
  <c r="HF133" i="1"/>
  <c r="HF141" i="1"/>
  <c r="HF144" i="1"/>
  <c r="HF131" i="1"/>
  <c r="HF132" i="1"/>
  <c r="HF137" i="1"/>
  <c r="HF138" i="1"/>
  <c r="HF139" i="1"/>
  <c r="HF146" i="1"/>
  <c r="HF135" i="1"/>
  <c r="HF136" i="1"/>
  <c r="HF143" i="1"/>
  <c r="HF134" i="1"/>
  <c r="HF142" i="1"/>
  <c r="HK125" i="1"/>
  <c r="HK121" i="1"/>
  <c r="HK126" i="1"/>
  <c r="HE111" i="1"/>
  <c r="HE118" i="1" s="1"/>
  <c r="HE116" i="1"/>
  <c r="HE114" i="1"/>
  <c r="HE112" i="1"/>
  <c r="HE117" i="1"/>
  <c r="HE115" i="1"/>
  <c r="HE113" i="1"/>
  <c r="GP152" i="1"/>
  <c r="GP160" i="1"/>
  <c r="GS104" i="1"/>
  <c r="GS107" i="1"/>
  <c r="FO134" i="1"/>
  <c r="FO143" i="1"/>
  <c r="FO145" i="1"/>
  <c r="FO140" i="1"/>
  <c r="FO133" i="1"/>
  <c r="FO144" i="1"/>
  <c r="FO141" i="1"/>
  <c r="FO146" i="1"/>
  <c r="FO131" i="1"/>
  <c r="FO132" i="1"/>
  <c r="FO136" i="1"/>
  <c r="FO139" i="1"/>
  <c r="FO138" i="1"/>
  <c r="FO137" i="1"/>
  <c r="FO142" i="1"/>
  <c r="FO135" i="1"/>
  <c r="FA137" i="1"/>
  <c r="FA143" i="1"/>
  <c r="FA145" i="1"/>
  <c r="FR71" i="1"/>
  <c r="FR78" i="1"/>
  <c r="FR81" i="1"/>
  <c r="FR72" i="1"/>
  <c r="FR77" i="1"/>
  <c r="FR80" i="1"/>
  <c r="FR74" i="1"/>
  <c r="FR73" i="1"/>
  <c r="FR79" i="1"/>
  <c r="FB139" i="1"/>
  <c r="FB141" i="1"/>
  <c r="FB146" i="1"/>
  <c r="FB140" i="1"/>
  <c r="FB144" i="1"/>
  <c r="FB145" i="1"/>
  <c r="FB143" i="1"/>
  <c r="EF101" i="1"/>
  <c r="EF97" i="1"/>
  <c r="EF100" i="1"/>
  <c r="EF109" i="1"/>
  <c r="EF106" i="1"/>
  <c r="EF107" i="1"/>
  <c r="EF108" i="1"/>
  <c r="EF95" i="1"/>
  <c r="EF96" i="1" s="1"/>
  <c r="EF105" i="1"/>
  <c r="EF98" i="1"/>
  <c r="EF103" i="1"/>
  <c r="EF102" i="1"/>
  <c r="EF99" i="1"/>
  <c r="EF104" i="1"/>
  <c r="JD236" i="1"/>
  <c r="JD237" i="1"/>
  <c r="JD238" i="1"/>
  <c r="JD239" i="1"/>
  <c r="JD229" i="1"/>
  <c r="JD231" i="1"/>
  <c r="JD232" i="1"/>
  <c r="JD240" i="1"/>
  <c r="JD233" i="1"/>
  <c r="JD241" i="1"/>
  <c r="JD234" i="1"/>
  <c r="JD242" i="1"/>
  <c r="JD235" i="1"/>
  <c r="JD244" i="1"/>
  <c r="JD243" i="1"/>
  <c r="BE7" i="1"/>
  <c r="BE9" i="1"/>
  <c r="BE8" i="1"/>
  <c r="BE14" i="1"/>
  <c r="AW7" i="1"/>
  <c r="AW9" i="1"/>
  <c r="AW14" i="1"/>
  <c r="AW8" i="1"/>
  <c r="JF248" i="1"/>
  <c r="JF251" i="1"/>
  <c r="JF246" i="1"/>
  <c r="JF249" i="1"/>
  <c r="JF247" i="1"/>
  <c r="JF250" i="1"/>
  <c r="KA233" i="1"/>
  <c r="KA241" i="1"/>
  <c r="KA234" i="1"/>
  <c r="KA242" i="1"/>
  <c r="KA235" i="1"/>
  <c r="KA236" i="1"/>
  <c r="KA237" i="1"/>
  <c r="KA238" i="1"/>
  <c r="KA239" i="1"/>
  <c r="KA232" i="1"/>
  <c r="KA231" i="1"/>
  <c r="KA243" i="1"/>
  <c r="KA244" i="1"/>
  <c r="KA229" i="1"/>
  <c r="KA240" i="1"/>
  <c r="JI229" i="1"/>
  <c r="JI231" i="1"/>
  <c r="JI232" i="1"/>
  <c r="JI240" i="1"/>
  <c r="JI233" i="1"/>
  <c r="JI241" i="1"/>
  <c r="JI234" i="1"/>
  <c r="JI242" i="1"/>
  <c r="JI235" i="1"/>
  <c r="JI243" i="1"/>
  <c r="JI236" i="1"/>
  <c r="JI237" i="1"/>
  <c r="JI238" i="1"/>
  <c r="JI244" i="1"/>
  <c r="JI239" i="1"/>
  <c r="JR250" i="1"/>
  <c r="JR248" i="1"/>
  <c r="JR251" i="1"/>
  <c r="JR246" i="1"/>
  <c r="JR249" i="1"/>
  <c r="JR247" i="1"/>
  <c r="CY92" i="1"/>
  <c r="GM137" i="1"/>
  <c r="GM141" i="1"/>
  <c r="GM122" i="1"/>
  <c r="GM129" i="1"/>
  <c r="GN97" i="1"/>
  <c r="GO18" i="1"/>
  <c r="GZ8" i="1"/>
  <c r="GY139" i="1"/>
  <c r="GY179" i="1"/>
  <c r="GZ97" i="1"/>
  <c r="HA90" i="1"/>
  <c r="HA92" i="1"/>
  <c r="GX152" i="1"/>
  <c r="HH79" i="1"/>
  <c r="HK6" i="1"/>
  <c r="JB225" i="1"/>
  <c r="JB224" i="1"/>
  <c r="JK225" i="1"/>
  <c r="JK224" i="1"/>
  <c r="HK184" i="1"/>
  <c r="IC193" i="1"/>
  <c r="IC204" i="1"/>
  <c r="IJ182" i="1"/>
  <c r="IC165" i="1"/>
  <c r="IC225" i="1"/>
  <c r="IC106" i="1"/>
  <c r="IC84" i="1"/>
  <c r="IC7" i="1"/>
  <c r="IL181" i="1"/>
  <c r="IL185" i="1"/>
  <c r="IL186" i="1"/>
  <c r="IL187" i="1"/>
  <c r="IL178" i="1"/>
  <c r="IL179" i="1"/>
  <c r="IL180" i="1"/>
  <c r="IL184" i="1"/>
  <c r="IL188" i="1"/>
  <c r="IL183" i="1"/>
  <c r="IL182" i="1"/>
  <c r="IL177" i="1"/>
  <c r="IQ84" i="1"/>
  <c r="IQ85" i="1"/>
  <c r="IQ86" i="1"/>
  <c r="IQ87" i="1"/>
  <c r="IQ88" i="1"/>
  <c r="IQ89" i="1"/>
  <c r="IQ90" i="1"/>
  <c r="IQ92" i="1"/>
  <c r="IQ93" i="1"/>
  <c r="IL7" i="1"/>
  <c r="IL9" i="1"/>
  <c r="IL14" i="1"/>
  <c r="IL8" i="1"/>
  <c r="IQ112" i="1"/>
  <c r="IQ117" i="1"/>
  <c r="IQ111" i="1"/>
  <c r="IQ118" i="1" s="1"/>
  <c r="IQ114" i="1"/>
  <c r="IQ116" i="1"/>
  <c r="IQ113" i="1"/>
  <c r="IQ115" i="1"/>
  <c r="IO28" i="1"/>
  <c r="IO30" i="1"/>
  <c r="IO29" i="1"/>
  <c r="IO34" i="1"/>
  <c r="IO27" i="1"/>
  <c r="IO31" i="1"/>
  <c r="IO33" i="1"/>
  <c r="IN161" i="1"/>
  <c r="IN152" i="1"/>
  <c r="IN157" i="1"/>
  <c r="IN159" i="1"/>
  <c r="IN151" i="1"/>
  <c r="IN158" i="1"/>
  <c r="IN149" i="1"/>
  <c r="IN153" i="1"/>
  <c r="IN154" i="1"/>
  <c r="IN155" i="1"/>
  <c r="IN156" i="1"/>
  <c r="IN162" i="1"/>
  <c r="IN163" i="1"/>
  <c r="IN150" i="1"/>
  <c r="IN160" i="1"/>
  <c r="IN148" i="1"/>
  <c r="IN85" i="1"/>
  <c r="IN86" i="1"/>
  <c r="IN87" i="1"/>
  <c r="IN88" i="1"/>
  <c r="IN89" i="1"/>
  <c r="IN90" i="1"/>
  <c r="IN92" i="1"/>
  <c r="IN93" i="1"/>
  <c r="IN84" i="1"/>
  <c r="IN218" i="1"/>
  <c r="IN214" i="1"/>
  <c r="IN220" i="1"/>
  <c r="IN212" i="1"/>
  <c r="IN217" i="1"/>
  <c r="IN215" i="1"/>
  <c r="IN213" i="1"/>
  <c r="IN219" i="1"/>
  <c r="IN222" i="1"/>
  <c r="IN223" i="1"/>
  <c r="IN216" i="1"/>
  <c r="IN211" i="1"/>
  <c r="IH131" i="1"/>
  <c r="IH132" i="1"/>
  <c r="IH137" i="1"/>
  <c r="IH138" i="1"/>
  <c r="IH139" i="1"/>
  <c r="IH142" i="1"/>
  <c r="IH146" i="1"/>
  <c r="IH135" i="1"/>
  <c r="IH136" i="1"/>
  <c r="IH143" i="1"/>
  <c r="IH133" i="1"/>
  <c r="IH140" i="1"/>
  <c r="IH144" i="1"/>
  <c r="IH141" i="1"/>
  <c r="IH145" i="1"/>
  <c r="IH134" i="1"/>
  <c r="IH6" i="1"/>
  <c r="IH5" i="1"/>
  <c r="IH3" i="1"/>
  <c r="IH12" i="1"/>
  <c r="IH11" i="1"/>
  <c r="IH10" i="1"/>
  <c r="IH35" i="1"/>
  <c r="IH13" i="1"/>
  <c r="IC19" i="1"/>
  <c r="IC18" i="1"/>
  <c r="IC25" i="1"/>
  <c r="HX30" i="1"/>
  <c r="HX28" i="1"/>
  <c r="HX29" i="1"/>
  <c r="HX27" i="1"/>
  <c r="HX31" i="1"/>
  <c r="HX34" i="1"/>
  <c r="HX33" i="1"/>
  <c r="IB112" i="1"/>
  <c r="IB111" i="1"/>
  <c r="IB118" i="1" s="1"/>
  <c r="IB114" i="1"/>
  <c r="IB116" i="1"/>
  <c r="IB117" i="1"/>
  <c r="IB113" i="1"/>
  <c r="IB115" i="1"/>
  <c r="IG225" i="1"/>
  <c r="IG224" i="1"/>
  <c r="IG165" i="1"/>
  <c r="IG166" i="1"/>
  <c r="IG167" i="1"/>
  <c r="IG170" i="1"/>
  <c r="IG171" i="1"/>
  <c r="IG174" i="1"/>
  <c r="IG168" i="1"/>
  <c r="IG169" i="1"/>
  <c r="IG173" i="1"/>
  <c r="IG175" i="1"/>
  <c r="IG172" i="1"/>
  <c r="IA99" i="1"/>
  <c r="IA104" i="1"/>
  <c r="IA98" i="1"/>
  <c r="IA103" i="1"/>
  <c r="IA102" i="1"/>
  <c r="IA97" i="1"/>
  <c r="IA101" i="1"/>
  <c r="IA95" i="1"/>
  <c r="IA96" i="1" s="1"/>
  <c r="IA106" i="1"/>
  <c r="IA107" i="1"/>
  <c r="IA108" i="1"/>
  <c r="IA105" i="1"/>
  <c r="IA100" i="1"/>
  <c r="IA109" i="1"/>
  <c r="IF97" i="1"/>
  <c r="IF100" i="1"/>
  <c r="IF109" i="1"/>
  <c r="IF106" i="1"/>
  <c r="IF108" i="1"/>
  <c r="IF95" i="1"/>
  <c r="IF96" i="1" s="1"/>
  <c r="IF105" i="1"/>
  <c r="IF107" i="1"/>
  <c r="IF99" i="1"/>
  <c r="IF104" i="1"/>
  <c r="IF102" i="1"/>
  <c r="IF101" i="1"/>
  <c r="IF98" i="1"/>
  <c r="IF103" i="1"/>
  <c r="HW114" i="1"/>
  <c r="HW111" i="1"/>
  <c r="HW118" i="1" s="1"/>
  <c r="HW113" i="1"/>
  <c r="HW115" i="1"/>
  <c r="HW112" i="1"/>
  <c r="HW116" i="1"/>
  <c r="HW117" i="1"/>
  <c r="IE3" i="1"/>
  <c r="IE6" i="1"/>
  <c r="IE5" i="1"/>
  <c r="IE11" i="1"/>
  <c r="IE10" i="1"/>
  <c r="IE13" i="1"/>
  <c r="IE12" i="1"/>
  <c r="IE35" i="1"/>
  <c r="IE73" i="1"/>
  <c r="IE72" i="1"/>
  <c r="IE71" i="1"/>
  <c r="IE74" i="1"/>
  <c r="IE79" i="1"/>
  <c r="IE81" i="1"/>
  <c r="IE78" i="1"/>
  <c r="IE77" i="1"/>
  <c r="IE80" i="1"/>
  <c r="HZ225" i="1"/>
  <c r="HZ224" i="1"/>
  <c r="HZ165" i="1"/>
  <c r="HZ166" i="1"/>
  <c r="HZ167" i="1"/>
  <c r="HZ169" i="1"/>
  <c r="HZ173" i="1"/>
  <c r="HZ175" i="1"/>
  <c r="HZ170" i="1"/>
  <c r="HZ168" i="1"/>
  <c r="HZ171" i="1"/>
  <c r="HZ172" i="1"/>
  <c r="HZ174" i="1"/>
  <c r="HU73" i="1"/>
  <c r="HU72" i="1"/>
  <c r="HU71" i="1"/>
  <c r="HU74" i="1"/>
  <c r="HU79" i="1"/>
  <c r="HU81" i="1"/>
  <c r="HU78" i="1"/>
  <c r="HU77" i="1"/>
  <c r="HU80" i="1"/>
  <c r="HU100" i="1"/>
  <c r="HU109" i="1"/>
  <c r="HU95" i="1"/>
  <c r="HU96" i="1" s="1"/>
  <c r="HU106" i="1"/>
  <c r="HU107" i="1"/>
  <c r="HU108" i="1"/>
  <c r="HU105" i="1"/>
  <c r="HU99" i="1"/>
  <c r="HU104" i="1"/>
  <c r="HU98" i="1"/>
  <c r="HU103" i="1"/>
  <c r="HU97" i="1"/>
  <c r="HU101" i="1"/>
  <c r="HU102" i="1"/>
  <c r="IJ71" i="1"/>
  <c r="IJ81" i="1"/>
  <c r="IJ78" i="1"/>
  <c r="IJ72" i="1"/>
  <c r="IJ77" i="1"/>
  <c r="IJ80" i="1"/>
  <c r="IJ73" i="1"/>
  <c r="IJ74" i="1"/>
  <c r="IJ79" i="1"/>
  <c r="IJ99" i="1"/>
  <c r="IJ104" i="1"/>
  <c r="IJ98" i="1"/>
  <c r="IJ103" i="1"/>
  <c r="IJ102" i="1"/>
  <c r="IJ101" i="1"/>
  <c r="IJ97" i="1"/>
  <c r="IJ106" i="1"/>
  <c r="IJ108" i="1"/>
  <c r="IJ95" i="1"/>
  <c r="IJ96" i="1" s="1"/>
  <c r="IJ105" i="1"/>
  <c r="IJ100" i="1"/>
  <c r="IJ107" i="1"/>
  <c r="IJ109" i="1"/>
  <c r="ID197" i="1"/>
  <c r="ID196" i="1"/>
  <c r="ID206" i="1"/>
  <c r="ID207" i="1"/>
  <c r="ID194" i="1"/>
  <c r="ID195" i="1"/>
  <c r="ID205" i="1"/>
  <c r="ID193" i="1"/>
  <c r="ID204" i="1"/>
  <c r="ID192" i="1"/>
  <c r="ID202" i="1"/>
  <c r="ID203" i="1"/>
  <c r="ID190" i="1"/>
  <c r="ID191" i="1"/>
  <c r="ID201" i="1"/>
  <c r="ID209" i="1"/>
  <c r="ID198" i="1"/>
  <c r="ID199" i="1"/>
  <c r="ID200" i="1"/>
  <c r="ID208" i="1"/>
  <c r="ID7" i="1"/>
  <c r="ID9" i="1"/>
  <c r="ID14" i="1"/>
  <c r="ID8" i="1"/>
  <c r="HY193" i="1"/>
  <c r="HY191" i="1"/>
  <c r="HY192" i="1"/>
  <c r="HY202" i="1"/>
  <c r="HY190" i="1"/>
  <c r="HY201" i="1"/>
  <c r="HY199" i="1"/>
  <c r="HY200" i="1"/>
  <c r="HY198" i="1"/>
  <c r="HY197" i="1"/>
  <c r="HY207" i="1"/>
  <c r="HY195" i="1"/>
  <c r="HY196" i="1"/>
  <c r="HY206" i="1"/>
  <c r="HY204" i="1"/>
  <c r="HY208" i="1"/>
  <c r="HY205" i="1"/>
  <c r="HY203" i="1"/>
  <c r="HY194" i="1"/>
  <c r="HY209" i="1"/>
  <c r="HY14" i="1"/>
  <c r="HY8" i="1"/>
  <c r="HY7" i="1"/>
  <c r="HY9" i="1"/>
  <c r="II16" i="1"/>
  <c r="II24" i="1"/>
  <c r="II20" i="1"/>
  <c r="II17" i="1"/>
  <c r="II18" i="1"/>
  <c r="II21" i="1"/>
  <c r="II23" i="1"/>
  <c r="II25" i="1"/>
  <c r="II19" i="1"/>
  <c r="II22" i="1"/>
  <c r="II84" i="1"/>
  <c r="II85" i="1"/>
  <c r="II86" i="1"/>
  <c r="II93" i="1"/>
  <c r="II90" i="1"/>
  <c r="II92" i="1"/>
  <c r="II87" i="1"/>
  <c r="II88" i="1"/>
  <c r="II89" i="1"/>
  <c r="HH113" i="1"/>
  <c r="HH115" i="1"/>
  <c r="HH112" i="1"/>
  <c r="HH111" i="1"/>
  <c r="HH118" i="1" s="1"/>
  <c r="HH114" i="1"/>
  <c r="HH116" i="1"/>
  <c r="HH117" i="1"/>
  <c r="HO168" i="1"/>
  <c r="HO165" i="1"/>
  <c r="HO166" i="1"/>
  <c r="HO173" i="1"/>
  <c r="HO175" i="1"/>
  <c r="HO167" i="1"/>
  <c r="HO169" i="1"/>
  <c r="HO171" i="1"/>
  <c r="HO172" i="1"/>
  <c r="HO174" i="1"/>
  <c r="HO170" i="1"/>
  <c r="HJ193" i="1"/>
  <c r="HJ191" i="1"/>
  <c r="HJ192" i="1"/>
  <c r="HJ202" i="1"/>
  <c r="HJ190" i="1"/>
  <c r="HJ201" i="1"/>
  <c r="HJ199" i="1"/>
  <c r="HJ200" i="1"/>
  <c r="HJ198" i="1"/>
  <c r="HJ197" i="1"/>
  <c r="HJ207" i="1"/>
  <c r="HJ195" i="1"/>
  <c r="HJ196" i="1"/>
  <c r="HJ206" i="1"/>
  <c r="HJ203" i="1"/>
  <c r="HJ194" i="1"/>
  <c r="HJ204" i="1"/>
  <c r="HJ205" i="1"/>
  <c r="HJ208" i="1"/>
  <c r="HJ209" i="1"/>
  <c r="HN125" i="1"/>
  <c r="HN123" i="1"/>
  <c r="HN124" i="1"/>
  <c r="HN121" i="1"/>
  <c r="HN122" i="1"/>
  <c r="HN129" i="1"/>
  <c r="HN127" i="1"/>
  <c r="HN120" i="1"/>
  <c r="HN128" i="1"/>
  <c r="HN126" i="1"/>
  <c r="HI188" i="1"/>
  <c r="HI177" i="1"/>
  <c r="HI178" i="1"/>
  <c r="HI179" i="1"/>
  <c r="HI180" i="1"/>
  <c r="HI183" i="1"/>
  <c r="HI184" i="1"/>
  <c r="HI181" i="1"/>
  <c r="HI182" i="1"/>
  <c r="HI185" i="1"/>
  <c r="HI186" i="1"/>
  <c r="HI187" i="1"/>
  <c r="HC166" i="1"/>
  <c r="HC167" i="1"/>
  <c r="HC170" i="1"/>
  <c r="HC174" i="1"/>
  <c r="HC171" i="1"/>
  <c r="HC168" i="1"/>
  <c r="HC165" i="1"/>
  <c r="HC169" i="1"/>
  <c r="HC172" i="1"/>
  <c r="HC173" i="1"/>
  <c r="HC175" i="1"/>
  <c r="HH152" i="1"/>
  <c r="HH160" i="1"/>
  <c r="HH149" i="1"/>
  <c r="HH151" i="1"/>
  <c r="HH154" i="1"/>
  <c r="HH155" i="1"/>
  <c r="HH156" i="1"/>
  <c r="HH159" i="1"/>
  <c r="HH162" i="1"/>
  <c r="HH163" i="1"/>
  <c r="HH150" i="1"/>
  <c r="HH153" i="1"/>
  <c r="HH157" i="1"/>
  <c r="HH158" i="1"/>
  <c r="HH148" i="1"/>
  <c r="HH161" i="1"/>
  <c r="HF168" i="1"/>
  <c r="HF165" i="1"/>
  <c r="HF166" i="1"/>
  <c r="HF173" i="1"/>
  <c r="HF175" i="1"/>
  <c r="HF169" i="1"/>
  <c r="HF171" i="1"/>
  <c r="HF172" i="1"/>
  <c r="HF167" i="1"/>
  <c r="HF170" i="1"/>
  <c r="HF174" i="1"/>
  <c r="HQ28" i="1"/>
  <c r="HQ30" i="1"/>
  <c r="HQ29" i="1"/>
  <c r="HQ31" i="1"/>
  <c r="HQ34" i="1"/>
  <c r="HQ27" i="1"/>
  <c r="HQ33" i="1"/>
  <c r="HE133" i="1"/>
  <c r="HE141" i="1"/>
  <c r="HE144" i="1"/>
  <c r="HE131" i="1"/>
  <c r="HE132" i="1"/>
  <c r="HE137" i="1"/>
  <c r="HE138" i="1"/>
  <c r="HE139" i="1"/>
  <c r="HE146" i="1"/>
  <c r="HE136" i="1"/>
  <c r="HE142" i="1"/>
  <c r="HE134" i="1"/>
  <c r="HE143" i="1"/>
  <c r="HE135" i="1"/>
  <c r="HE145" i="1"/>
  <c r="HE140" i="1"/>
  <c r="FV113" i="1"/>
  <c r="FV115" i="1"/>
  <c r="FV112" i="1"/>
  <c r="FV117" i="1"/>
  <c r="FV111" i="1"/>
  <c r="FV118" i="1" s="1"/>
  <c r="FV114" i="1"/>
  <c r="FV116" i="1"/>
  <c r="FZ71" i="1"/>
  <c r="FZ78" i="1"/>
  <c r="FZ81" i="1"/>
  <c r="FZ72" i="1"/>
  <c r="FZ77" i="1"/>
  <c r="FZ80" i="1"/>
  <c r="FZ74" i="1"/>
  <c r="FZ73" i="1"/>
  <c r="FZ79" i="1"/>
  <c r="GT127" i="1"/>
  <c r="GT128" i="1"/>
  <c r="GT121" i="1"/>
  <c r="GT123" i="1"/>
  <c r="GT124" i="1"/>
  <c r="GT125" i="1"/>
  <c r="GT122" i="1"/>
  <c r="GT120" i="1"/>
  <c r="GT126" i="1"/>
  <c r="GT129" i="1"/>
  <c r="FK116" i="1"/>
  <c r="FK117" i="1"/>
  <c r="FK114" i="1"/>
  <c r="FK115" i="1"/>
  <c r="FK112" i="1"/>
  <c r="FK111" i="1"/>
  <c r="FK118" i="1" s="1"/>
  <c r="FK113" i="1"/>
  <c r="ES142" i="1"/>
  <c r="ES132" i="1"/>
  <c r="ES139" i="1"/>
  <c r="ES143" i="1"/>
  <c r="ES145" i="1"/>
  <c r="ES136" i="1"/>
  <c r="ES140" i="1"/>
  <c r="ES144" i="1"/>
  <c r="ES146" i="1"/>
  <c r="ES141" i="1"/>
  <c r="EK84" i="1"/>
  <c r="EK85" i="1"/>
  <c r="EK86" i="1"/>
  <c r="EK87" i="1"/>
  <c r="EK88" i="1"/>
  <c r="EK89" i="1"/>
  <c r="EK90" i="1"/>
  <c r="EK92" i="1"/>
  <c r="EK93" i="1"/>
  <c r="EK71" i="1"/>
  <c r="EK73" i="1"/>
  <c r="EK78" i="1"/>
  <c r="EK81" i="1"/>
  <c r="EK77" i="1"/>
  <c r="EK80" i="1"/>
  <c r="EK72" i="1"/>
  <c r="EK74" i="1"/>
  <c r="EK79" i="1"/>
  <c r="FB100" i="1"/>
  <c r="FB109" i="1"/>
  <c r="FB95" i="1"/>
  <c r="FB96" i="1" s="1"/>
  <c r="FB106" i="1"/>
  <c r="FB107" i="1"/>
  <c r="FB108" i="1"/>
  <c r="FB105" i="1"/>
  <c r="FB99" i="1"/>
  <c r="FB104" i="1"/>
  <c r="FB102" i="1"/>
  <c r="FB97" i="1"/>
  <c r="FB101" i="1"/>
  <c r="FB98" i="1"/>
  <c r="FB103" i="1"/>
  <c r="ET84" i="1"/>
  <c r="ET87" i="1"/>
  <c r="ET88" i="1"/>
  <c r="ET89" i="1"/>
  <c r="ET90" i="1"/>
  <c r="ET92" i="1"/>
  <c r="ET93" i="1"/>
  <c r="ET86" i="1"/>
  <c r="ET85" i="1"/>
  <c r="EF84" i="1"/>
  <c r="EF85" i="1"/>
  <c r="EF86" i="1"/>
  <c r="EF87" i="1"/>
  <c r="EF88" i="1"/>
  <c r="EF89" i="1"/>
  <c r="EF90" i="1"/>
  <c r="EF92" i="1"/>
  <c r="EF93" i="1"/>
  <c r="JB238" i="1"/>
  <c r="JB239" i="1"/>
  <c r="JB229" i="1"/>
  <c r="JB231" i="1"/>
  <c r="JB232" i="1"/>
  <c r="JB240" i="1"/>
  <c r="JB233" i="1"/>
  <c r="JB241" i="1"/>
  <c r="JB234" i="1"/>
  <c r="JB242" i="1"/>
  <c r="JB235" i="1"/>
  <c r="JB236" i="1"/>
  <c r="JB243" i="1"/>
  <c r="JB237" i="1"/>
  <c r="JB244" i="1"/>
  <c r="JK247" i="1"/>
  <c r="JK250" i="1"/>
  <c r="JK248" i="1"/>
  <c r="JK251" i="1"/>
  <c r="JK249" i="1"/>
  <c r="JK246" i="1"/>
  <c r="JL249" i="1"/>
  <c r="JL247" i="1"/>
  <c r="JL250" i="1"/>
  <c r="JL248" i="1"/>
  <c r="JL251" i="1"/>
  <c r="JL246" i="1"/>
  <c r="JD246" i="1"/>
  <c r="JD249" i="1"/>
  <c r="JD247" i="1"/>
  <c r="JD250" i="1"/>
  <c r="JD248" i="1"/>
  <c r="JD251" i="1"/>
  <c r="JM246" i="1"/>
  <c r="JM249" i="1"/>
  <c r="JM247" i="1"/>
  <c r="JM250" i="1"/>
  <c r="JM248" i="1"/>
  <c r="JM251" i="1"/>
  <c r="JK8" i="1"/>
  <c r="JK15" i="1"/>
  <c r="JK7" i="1"/>
  <c r="JK9" i="1"/>
  <c r="JK14" i="1"/>
  <c r="JE28" i="1"/>
  <c r="JE30" i="1"/>
  <c r="JE29" i="1"/>
  <c r="JE34" i="1"/>
  <c r="JE27" i="1"/>
  <c r="JE31" i="1"/>
  <c r="JE33" i="1"/>
  <c r="JY235" i="1"/>
  <c r="JY236" i="1"/>
  <c r="JY237" i="1"/>
  <c r="JY238" i="1"/>
  <c r="JY239" i="1"/>
  <c r="JY229" i="1"/>
  <c r="JY231" i="1"/>
  <c r="JY232" i="1"/>
  <c r="JY240" i="1"/>
  <c r="JY233" i="1"/>
  <c r="JY241" i="1"/>
  <c r="JY243" i="1"/>
  <c r="JY244" i="1"/>
  <c r="JY242" i="1"/>
  <c r="JY234" i="1"/>
  <c r="CK75" i="1"/>
  <c r="CK76" i="1"/>
  <c r="JO234" i="1"/>
  <c r="JO242" i="1"/>
  <c r="JO235" i="1"/>
  <c r="JO236" i="1"/>
  <c r="JO237" i="1"/>
  <c r="JO238" i="1"/>
  <c r="JO239" i="1"/>
  <c r="JO229" i="1"/>
  <c r="JO231" i="1"/>
  <c r="JO232" i="1"/>
  <c r="JO240" i="1"/>
  <c r="JO243" i="1"/>
  <c r="JO244" i="1"/>
  <c r="JO241" i="1"/>
  <c r="JO233" i="1"/>
  <c r="JZ250" i="1"/>
  <c r="JZ248" i="1"/>
  <c r="JZ251" i="1"/>
  <c r="JZ246" i="1"/>
  <c r="JZ249" i="1"/>
  <c r="JZ247" i="1"/>
  <c r="AP8" i="1"/>
  <c r="AP7" i="1"/>
  <c r="AP9" i="1"/>
  <c r="AP14" i="1"/>
  <c r="CJ76" i="1"/>
  <c r="CJ75" i="1"/>
  <c r="HF8" i="1"/>
  <c r="HF7" i="1"/>
  <c r="HF9" i="1"/>
  <c r="HF14" i="1"/>
  <c r="JA247" i="1"/>
  <c r="JA250" i="1"/>
  <c r="JA248" i="1"/>
  <c r="JA251" i="1"/>
  <c r="JA246" i="1"/>
  <c r="JA249" i="1"/>
  <c r="JJ239" i="1"/>
  <c r="JJ229" i="1"/>
  <c r="JJ231" i="1"/>
  <c r="JJ232" i="1"/>
  <c r="JJ240" i="1"/>
  <c r="JJ233" i="1"/>
  <c r="JJ241" i="1"/>
  <c r="JJ234" i="1"/>
  <c r="JJ242" i="1"/>
  <c r="JJ235" i="1"/>
  <c r="JJ236" i="1"/>
  <c r="JJ237" i="1"/>
  <c r="JJ238" i="1"/>
  <c r="JJ243" i="1"/>
  <c r="JJ244" i="1"/>
  <c r="CY93" i="1"/>
  <c r="GY143" i="1"/>
  <c r="GZ99" i="1"/>
  <c r="GZ169" i="1"/>
  <c r="GX156" i="1"/>
  <c r="JL225" i="1"/>
  <c r="JL224" i="1"/>
  <c r="JU225" i="1"/>
  <c r="JU224" i="1"/>
  <c r="IM8" i="1"/>
  <c r="IM7" i="1"/>
  <c r="IM9" i="1"/>
  <c r="IM14" i="1"/>
  <c r="IM214" i="1"/>
  <c r="IM220" i="1"/>
  <c r="IM212" i="1"/>
  <c r="IM217" i="1"/>
  <c r="IM215" i="1"/>
  <c r="IM213" i="1"/>
  <c r="IM219" i="1"/>
  <c r="IM222" i="1"/>
  <c r="IM218" i="1"/>
  <c r="IM223" i="1"/>
  <c r="IM216" i="1"/>
  <c r="IM211" i="1"/>
  <c r="IP127" i="1"/>
  <c r="IP123" i="1"/>
  <c r="IP122" i="1"/>
  <c r="IP120" i="1"/>
  <c r="IP124" i="1"/>
  <c r="IP128" i="1"/>
  <c r="IP121" i="1"/>
  <c r="IP125" i="1"/>
  <c r="IP126" i="1"/>
  <c r="IP129" i="1"/>
  <c r="IM29" i="1"/>
  <c r="IM34" i="1"/>
  <c r="IM27" i="1"/>
  <c r="IM31" i="1"/>
  <c r="IM33" i="1"/>
  <c r="IM28" i="1"/>
  <c r="IM30" i="1"/>
  <c r="IP148" i="1"/>
  <c r="IP150" i="1"/>
  <c r="IP153" i="1"/>
  <c r="IP158" i="1"/>
  <c r="IP162" i="1"/>
  <c r="IP152" i="1"/>
  <c r="IP157" i="1"/>
  <c r="IP149" i="1"/>
  <c r="IP156" i="1"/>
  <c r="IP159" i="1"/>
  <c r="IP151" i="1"/>
  <c r="IP154" i="1"/>
  <c r="IP155" i="1"/>
  <c r="IP161" i="1"/>
  <c r="IP163" i="1"/>
  <c r="IP160" i="1"/>
  <c r="IQ73" i="1"/>
  <c r="IQ72" i="1"/>
  <c r="IQ77" i="1"/>
  <c r="IQ80" i="1"/>
  <c r="IQ71" i="1"/>
  <c r="IQ74" i="1"/>
  <c r="IQ79" i="1"/>
  <c r="IQ81" i="1"/>
  <c r="IQ78" i="1"/>
  <c r="IN116" i="1"/>
  <c r="IN111" i="1"/>
  <c r="IN118" i="1" s="1"/>
  <c r="IN114" i="1"/>
  <c r="IN113" i="1"/>
  <c r="IN112" i="1"/>
  <c r="IN117" i="1"/>
  <c r="IN115" i="1"/>
  <c r="IN17" i="1"/>
  <c r="IN18" i="1"/>
  <c r="IN21" i="1"/>
  <c r="IN23" i="1"/>
  <c r="IN25" i="1"/>
  <c r="IN16" i="1"/>
  <c r="IN19" i="1"/>
  <c r="IN22" i="1"/>
  <c r="IN24" i="1"/>
  <c r="IN20" i="1"/>
  <c r="IN100" i="1"/>
  <c r="IN109" i="1"/>
  <c r="IN106" i="1"/>
  <c r="IN108" i="1"/>
  <c r="IN95" i="1"/>
  <c r="IN96" i="1" s="1"/>
  <c r="IN105" i="1"/>
  <c r="IN107" i="1"/>
  <c r="IN99" i="1"/>
  <c r="IN104" i="1"/>
  <c r="IN98" i="1"/>
  <c r="IN103" i="1"/>
  <c r="IN101" i="1"/>
  <c r="IN97" i="1"/>
  <c r="IN102" i="1"/>
  <c r="IH30" i="1"/>
  <c r="IH28" i="1"/>
  <c r="IH29" i="1"/>
  <c r="IH31" i="1"/>
  <c r="IH34" i="1"/>
  <c r="IH27" i="1"/>
  <c r="IH33" i="1"/>
  <c r="IC148" i="1"/>
  <c r="IC159" i="1"/>
  <c r="IC154" i="1"/>
  <c r="IC157" i="1"/>
  <c r="IC161" i="1"/>
  <c r="HX187" i="1"/>
  <c r="HX177" i="1"/>
  <c r="HX178" i="1"/>
  <c r="HX188" i="1"/>
  <c r="HX179" i="1"/>
  <c r="HX180" i="1"/>
  <c r="HX183" i="1"/>
  <c r="HX184" i="1"/>
  <c r="HX185" i="1"/>
  <c r="HX182" i="1"/>
  <c r="HX186" i="1"/>
  <c r="HX181" i="1"/>
  <c r="HX16" i="1"/>
  <c r="HX18" i="1"/>
  <c r="HX25" i="1"/>
  <c r="HX21" i="1"/>
  <c r="HX23" i="1"/>
  <c r="HX17" i="1"/>
  <c r="HX19" i="1"/>
  <c r="HX22" i="1"/>
  <c r="HX24" i="1"/>
  <c r="HX20" i="1"/>
  <c r="IB16" i="1"/>
  <c r="IB19" i="1"/>
  <c r="IB22" i="1"/>
  <c r="IB24" i="1"/>
  <c r="IB20" i="1"/>
  <c r="IB18" i="1"/>
  <c r="IB25" i="1"/>
  <c r="IB17" i="1"/>
  <c r="IB21" i="1"/>
  <c r="IB23" i="1"/>
  <c r="IB124" i="1"/>
  <c r="IB126" i="1"/>
  <c r="IB121" i="1"/>
  <c r="IB127" i="1"/>
  <c r="IB129" i="1"/>
  <c r="IB120" i="1"/>
  <c r="IB122" i="1"/>
  <c r="IB128" i="1"/>
  <c r="IB123" i="1"/>
  <c r="IB125" i="1"/>
  <c r="IG192" i="1"/>
  <c r="IG190" i="1"/>
  <c r="IG191" i="1"/>
  <c r="IG201" i="1"/>
  <c r="IG200" i="1"/>
  <c r="IG198" i="1"/>
  <c r="IG199" i="1"/>
  <c r="IG197" i="1"/>
  <c r="IG208" i="1"/>
  <c r="IG196" i="1"/>
  <c r="IG206" i="1"/>
  <c r="IG207" i="1"/>
  <c r="IG194" i="1"/>
  <c r="IG195" i="1"/>
  <c r="IG205" i="1"/>
  <c r="IG193" i="1"/>
  <c r="IG204" i="1"/>
  <c r="IG202" i="1"/>
  <c r="IG209" i="1"/>
  <c r="IG203" i="1"/>
  <c r="IG137" i="1"/>
  <c r="IG138" i="1"/>
  <c r="IG139" i="1"/>
  <c r="IG142" i="1"/>
  <c r="IG146" i="1"/>
  <c r="IG135" i="1"/>
  <c r="IG136" i="1"/>
  <c r="IG143" i="1"/>
  <c r="IG134" i="1"/>
  <c r="IG140" i="1"/>
  <c r="IG145" i="1"/>
  <c r="IG141" i="1"/>
  <c r="IG144" i="1"/>
  <c r="IG131" i="1"/>
  <c r="IG132" i="1"/>
  <c r="IG133" i="1"/>
  <c r="IA149" i="1"/>
  <c r="IA151" i="1"/>
  <c r="IA156" i="1"/>
  <c r="IA159" i="1"/>
  <c r="IA154" i="1"/>
  <c r="IA155" i="1"/>
  <c r="IA148" i="1"/>
  <c r="IA150" i="1"/>
  <c r="IA153" i="1"/>
  <c r="IA158" i="1"/>
  <c r="IA157" i="1"/>
  <c r="IA162" i="1"/>
  <c r="IA163" i="1"/>
  <c r="IA152" i="1"/>
  <c r="IA161" i="1"/>
  <c r="IA160" i="1"/>
  <c r="IA111" i="1"/>
  <c r="IA118" i="1" s="1"/>
  <c r="IA114" i="1"/>
  <c r="IA116" i="1"/>
  <c r="IA117" i="1"/>
  <c r="IA113" i="1"/>
  <c r="IA115" i="1"/>
  <c r="IA112" i="1"/>
  <c r="IF127" i="1"/>
  <c r="IF123" i="1"/>
  <c r="IF120" i="1"/>
  <c r="IF122" i="1"/>
  <c r="IF121" i="1"/>
  <c r="IF125" i="1"/>
  <c r="IF126" i="1"/>
  <c r="IF128" i="1"/>
  <c r="IF129" i="1"/>
  <c r="IF124" i="1"/>
  <c r="HW225" i="1"/>
  <c r="HW224" i="1"/>
  <c r="HW166" i="1"/>
  <c r="HW167" i="1"/>
  <c r="HW171" i="1"/>
  <c r="HW174" i="1"/>
  <c r="HW172" i="1"/>
  <c r="HW168" i="1"/>
  <c r="HW169" i="1"/>
  <c r="HW170" i="1"/>
  <c r="HW173" i="1"/>
  <c r="HW165" i="1"/>
  <c r="HW175" i="1"/>
  <c r="HW136" i="1"/>
  <c r="HW139" i="1"/>
  <c r="HW142" i="1"/>
  <c r="HW146" i="1"/>
  <c r="HW135" i="1"/>
  <c r="HW143" i="1"/>
  <c r="HW134" i="1"/>
  <c r="HW140" i="1"/>
  <c r="HW145" i="1"/>
  <c r="HW133" i="1"/>
  <c r="HW131" i="1"/>
  <c r="HW132" i="1"/>
  <c r="HW138" i="1"/>
  <c r="HW137" i="1"/>
  <c r="HW141" i="1"/>
  <c r="HW144" i="1"/>
  <c r="IE218" i="1"/>
  <c r="IE214" i="1"/>
  <c r="IE220" i="1"/>
  <c r="IE212" i="1"/>
  <c r="IE217" i="1"/>
  <c r="IE215" i="1"/>
  <c r="IE213" i="1"/>
  <c r="IE219" i="1"/>
  <c r="IE222" i="1"/>
  <c r="IE216" i="1"/>
  <c r="IE211" i="1"/>
  <c r="IE223" i="1"/>
  <c r="IE85" i="1"/>
  <c r="IE86" i="1"/>
  <c r="IE87" i="1"/>
  <c r="IE88" i="1"/>
  <c r="IE89" i="1"/>
  <c r="IE90" i="1"/>
  <c r="IE92" i="1"/>
  <c r="IE93" i="1"/>
  <c r="IE84" i="1"/>
  <c r="HZ9" i="1"/>
  <c r="HZ14" i="1"/>
  <c r="HZ8" i="1"/>
  <c r="HZ7" i="1"/>
  <c r="HU157" i="1"/>
  <c r="HU152" i="1"/>
  <c r="HU154" i="1"/>
  <c r="HU151" i="1"/>
  <c r="HU160" i="1"/>
  <c r="HU148" i="1"/>
  <c r="HU156" i="1"/>
  <c r="HU158" i="1"/>
  <c r="HU153" i="1"/>
  <c r="HU155" i="1"/>
  <c r="HU149" i="1"/>
  <c r="HU162" i="1"/>
  <c r="HU163" i="1"/>
  <c r="HU150" i="1"/>
  <c r="HU159" i="1"/>
  <c r="HU161" i="1"/>
  <c r="HU116" i="1"/>
  <c r="HU115" i="1"/>
  <c r="HU112" i="1"/>
  <c r="HU111" i="1"/>
  <c r="HU118" i="1" s="1"/>
  <c r="HU114" i="1"/>
  <c r="HU113" i="1"/>
  <c r="HU117" i="1"/>
  <c r="IJ149" i="1"/>
  <c r="IJ151" i="1"/>
  <c r="IJ156" i="1"/>
  <c r="IJ159" i="1"/>
  <c r="IJ154" i="1"/>
  <c r="IJ155" i="1"/>
  <c r="IJ148" i="1"/>
  <c r="IJ150" i="1"/>
  <c r="IJ153" i="1"/>
  <c r="IJ158" i="1"/>
  <c r="IJ161" i="1"/>
  <c r="IJ160" i="1"/>
  <c r="IJ163" i="1"/>
  <c r="IJ157" i="1"/>
  <c r="IJ162" i="1"/>
  <c r="IJ152" i="1"/>
  <c r="IJ111" i="1"/>
  <c r="IJ118" i="1" s="1"/>
  <c r="IJ114" i="1"/>
  <c r="IJ113" i="1"/>
  <c r="IJ115" i="1"/>
  <c r="IJ112" i="1"/>
  <c r="IJ117" i="1"/>
  <c r="IJ116" i="1"/>
  <c r="ID113" i="1"/>
  <c r="ID115" i="1"/>
  <c r="ID111" i="1"/>
  <c r="ID118" i="1" s="1"/>
  <c r="ID114" i="1"/>
  <c r="ID116" i="1"/>
  <c r="ID112" i="1"/>
  <c r="ID117" i="1"/>
  <c r="ID31" i="1"/>
  <c r="ID34" i="1"/>
  <c r="ID27" i="1"/>
  <c r="ID33" i="1"/>
  <c r="ID30" i="1"/>
  <c r="ID28" i="1"/>
  <c r="ID29" i="1"/>
  <c r="HY213" i="1"/>
  <c r="HY219" i="1"/>
  <c r="HY222" i="1"/>
  <c r="HY211" i="1"/>
  <c r="HY216" i="1"/>
  <c r="HY218" i="1"/>
  <c r="HY220" i="1"/>
  <c r="HY214" i="1"/>
  <c r="HY212" i="1"/>
  <c r="HY217" i="1"/>
  <c r="HY223" i="1"/>
  <c r="HY215" i="1"/>
  <c r="HY17" i="1"/>
  <c r="HY20" i="1"/>
  <c r="HY16" i="1"/>
  <c r="HY18" i="1"/>
  <c r="HY25" i="1"/>
  <c r="HY21" i="1"/>
  <c r="HY23" i="1"/>
  <c r="HY19" i="1"/>
  <c r="HY22" i="1"/>
  <c r="HY24" i="1"/>
  <c r="II98" i="1"/>
  <c r="II103" i="1"/>
  <c r="II102" i="1"/>
  <c r="II101" i="1"/>
  <c r="II97" i="1"/>
  <c r="II100" i="1"/>
  <c r="II109" i="1"/>
  <c r="II95" i="1"/>
  <c r="II96" i="1" s="1"/>
  <c r="II105" i="1"/>
  <c r="II107" i="1"/>
  <c r="II99" i="1"/>
  <c r="II104" i="1"/>
  <c r="II108" i="1"/>
  <c r="II106" i="1"/>
  <c r="HO197" i="1"/>
  <c r="HO207" i="1"/>
  <c r="HO195" i="1"/>
  <c r="HO196" i="1"/>
  <c r="HO206" i="1"/>
  <c r="HO194" i="1"/>
  <c r="HO205" i="1"/>
  <c r="HO193" i="1"/>
  <c r="HO203" i="1"/>
  <c r="HO204" i="1"/>
  <c r="HO191" i="1"/>
  <c r="HO192" i="1"/>
  <c r="HO202" i="1"/>
  <c r="HO190" i="1"/>
  <c r="HO201" i="1"/>
  <c r="HO199" i="1"/>
  <c r="HO208" i="1"/>
  <c r="HO200" i="1"/>
  <c r="HO209" i="1"/>
  <c r="HO198" i="1"/>
  <c r="HD112" i="1"/>
  <c r="HD117" i="1"/>
  <c r="HD111" i="1"/>
  <c r="HD118" i="1" s="1"/>
  <c r="HD114" i="1"/>
  <c r="HD113" i="1"/>
  <c r="HD116" i="1"/>
  <c r="HD115" i="1"/>
  <c r="HN111" i="1"/>
  <c r="HN118" i="1" s="1"/>
  <c r="HN116" i="1"/>
  <c r="HN114" i="1"/>
  <c r="HN117" i="1"/>
  <c r="HN113" i="1"/>
  <c r="HN112" i="1"/>
  <c r="HN115" i="1"/>
  <c r="HI114" i="1"/>
  <c r="HI111" i="1"/>
  <c r="HI118" i="1" s="1"/>
  <c r="HI116" i="1"/>
  <c r="HI113" i="1"/>
  <c r="HI115" i="1"/>
  <c r="HI112" i="1"/>
  <c r="HI117" i="1"/>
  <c r="HC194" i="1"/>
  <c r="HC193" i="1"/>
  <c r="HC203" i="1"/>
  <c r="HC204" i="1"/>
  <c r="HC191" i="1"/>
  <c r="HC192" i="1"/>
  <c r="HC202" i="1"/>
  <c r="HC190" i="1"/>
  <c r="HC201" i="1"/>
  <c r="HC199" i="1"/>
  <c r="HC200" i="1"/>
  <c r="HC198" i="1"/>
  <c r="HC197" i="1"/>
  <c r="HC207" i="1"/>
  <c r="HC208" i="1"/>
  <c r="HC206" i="1"/>
  <c r="HC195" i="1"/>
  <c r="HC209" i="1"/>
  <c r="HC205" i="1"/>
  <c r="HC196" i="1"/>
  <c r="HH177" i="1"/>
  <c r="HH178" i="1"/>
  <c r="HH179" i="1"/>
  <c r="HH180" i="1"/>
  <c r="HH183" i="1"/>
  <c r="HH184" i="1"/>
  <c r="HH181" i="1"/>
  <c r="HH182" i="1"/>
  <c r="HH185" i="1"/>
  <c r="HH186" i="1"/>
  <c r="HH188" i="1"/>
  <c r="HH187" i="1"/>
  <c r="HL115" i="1"/>
  <c r="HL113" i="1"/>
  <c r="HL111" i="1"/>
  <c r="HL118" i="1" s="1"/>
  <c r="HL114" i="1"/>
  <c r="HL117" i="1"/>
  <c r="HL116" i="1"/>
  <c r="HL112" i="1"/>
  <c r="HF197" i="1"/>
  <c r="HF207" i="1"/>
  <c r="HF195" i="1"/>
  <c r="HF196" i="1"/>
  <c r="HF206" i="1"/>
  <c r="HF194" i="1"/>
  <c r="HF205" i="1"/>
  <c r="HF193" i="1"/>
  <c r="HF203" i="1"/>
  <c r="HF204" i="1"/>
  <c r="HF191" i="1"/>
  <c r="HF192" i="1"/>
  <c r="HF202" i="1"/>
  <c r="HF190" i="1"/>
  <c r="HF201" i="1"/>
  <c r="HF209" i="1"/>
  <c r="HF198" i="1"/>
  <c r="HF208" i="1"/>
  <c r="HF200" i="1"/>
  <c r="HF199" i="1"/>
  <c r="GL168" i="1"/>
  <c r="GL172" i="1"/>
  <c r="GL173" i="1"/>
  <c r="GL175" i="1"/>
  <c r="GL170" i="1"/>
  <c r="GL174" i="1"/>
  <c r="HE165" i="1"/>
  <c r="HE166" i="1"/>
  <c r="HE167" i="1"/>
  <c r="HE169" i="1"/>
  <c r="HE170" i="1"/>
  <c r="HE174" i="1"/>
  <c r="HE171" i="1"/>
  <c r="HE168" i="1"/>
  <c r="HE172" i="1"/>
  <c r="HE173" i="1"/>
  <c r="HE175" i="1"/>
  <c r="ES125" i="1"/>
  <c r="ES121" i="1"/>
  <c r="ES129" i="1"/>
  <c r="ES127" i="1"/>
  <c r="ES120" i="1"/>
  <c r="ES128" i="1"/>
  <c r="ES123" i="1"/>
  <c r="ES124" i="1"/>
  <c r="ES126" i="1"/>
  <c r="ES122" i="1"/>
  <c r="EC86" i="1"/>
  <c r="EC87" i="1"/>
  <c r="EC88" i="1"/>
  <c r="EC89" i="1"/>
  <c r="EC90" i="1"/>
  <c r="EC92" i="1"/>
  <c r="EC93" i="1"/>
  <c r="EC84" i="1"/>
  <c r="EC85" i="1"/>
  <c r="EK99" i="1"/>
  <c r="EK104" i="1"/>
  <c r="EK98" i="1"/>
  <c r="EK103" i="1"/>
  <c r="EK102" i="1"/>
  <c r="EK101" i="1"/>
  <c r="EK97" i="1"/>
  <c r="EK106" i="1"/>
  <c r="EK107" i="1"/>
  <c r="EK108" i="1"/>
  <c r="EK95" i="1"/>
  <c r="EK96" i="1" s="1"/>
  <c r="EK105" i="1"/>
  <c r="EK100" i="1"/>
  <c r="EK109" i="1"/>
  <c r="FB120" i="1"/>
  <c r="FB122" i="1"/>
  <c r="FB123" i="1"/>
  <c r="FB126" i="1"/>
  <c r="FB128" i="1"/>
  <c r="FB124" i="1"/>
  <c r="FB121" i="1"/>
  <c r="FB125" i="1"/>
  <c r="FB129" i="1"/>
  <c r="FB127" i="1"/>
  <c r="DN105" i="1"/>
  <c r="DN99" i="1"/>
  <c r="DN104" i="1"/>
  <c r="DN103" i="1"/>
  <c r="DN102" i="1"/>
  <c r="DN101" i="1"/>
  <c r="DN109" i="1"/>
  <c r="DN106" i="1"/>
  <c r="DN108" i="1"/>
  <c r="DN107" i="1"/>
  <c r="EM120" i="1"/>
  <c r="EM127" i="1"/>
  <c r="EM122" i="1"/>
  <c r="EM128" i="1"/>
  <c r="EM125" i="1"/>
  <c r="EM126" i="1"/>
  <c r="EM129" i="1"/>
  <c r="JD261" i="1"/>
  <c r="JD263" i="1"/>
  <c r="JD259" i="1"/>
  <c r="JD260" i="1"/>
  <c r="JE251" i="1"/>
  <c r="JE246" i="1"/>
  <c r="JE249" i="1"/>
  <c r="JE247" i="1"/>
  <c r="JE250" i="1"/>
  <c r="JE248" i="1"/>
  <c r="AY8" i="1"/>
  <c r="AY7" i="1"/>
  <c r="AY9" i="1"/>
  <c r="AY14" i="1"/>
  <c r="IY233" i="1"/>
  <c r="IY241" i="1"/>
  <c r="IY234" i="1"/>
  <c r="IY242" i="1"/>
  <c r="IY235" i="1"/>
  <c r="IY236" i="1"/>
  <c r="IY237" i="1"/>
  <c r="IY238" i="1"/>
  <c r="IY239" i="1"/>
  <c r="IY243" i="1"/>
  <c r="IY229" i="1"/>
  <c r="IY240" i="1"/>
  <c r="IY244" i="1"/>
  <c r="IY232" i="1"/>
  <c r="IY231" i="1"/>
  <c r="DO16" i="1"/>
  <c r="DO23" i="1"/>
  <c r="DO18" i="1"/>
  <c r="DO21" i="1"/>
  <c r="DO19" i="1"/>
  <c r="DO22" i="1"/>
  <c r="DO24" i="1"/>
  <c r="DO17" i="1"/>
  <c r="DO20" i="1"/>
  <c r="DO25" i="1"/>
  <c r="JR17" i="1"/>
  <c r="JR24" i="1"/>
  <c r="JR16" i="1"/>
  <c r="JR20" i="1"/>
  <c r="JR18" i="1"/>
  <c r="JR21" i="1"/>
  <c r="JR23" i="1"/>
  <c r="JR25" i="1"/>
  <c r="JR19" i="1"/>
  <c r="JR22" i="1"/>
  <c r="JC225" i="1"/>
  <c r="JC224" i="1"/>
  <c r="JV225" i="1"/>
  <c r="JV224" i="1"/>
  <c r="IL16" i="1"/>
  <c r="IL19" i="1"/>
  <c r="IL22" i="1"/>
  <c r="IL24" i="1"/>
  <c r="IL20" i="1"/>
  <c r="IL17" i="1"/>
  <c r="IL18" i="1"/>
  <c r="IL21" i="1"/>
  <c r="IL23" i="1"/>
  <c r="IL25" i="1"/>
  <c r="IL232" i="1"/>
  <c r="IL231" i="1"/>
  <c r="IL233" i="1"/>
  <c r="IL241" i="1"/>
  <c r="IL234" i="1"/>
  <c r="IL242" i="1"/>
  <c r="IL235" i="1"/>
  <c r="IL243" i="1"/>
  <c r="IL236" i="1"/>
  <c r="IL237" i="1"/>
  <c r="IL238" i="1"/>
  <c r="IL239" i="1"/>
  <c r="IL240" i="1"/>
  <c r="IL244" i="1"/>
  <c r="IL134" i="1"/>
  <c r="IL140" i="1"/>
  <c r="IL145" i="1"/>
  <c r="IL133" i="1"/>
  <c r="IL141" i="1"/>
  <c r="IL144" i="1"/>
  <c r="IL132" i="1"/>
  <c r="IL131" i="1"/>
  <c r="IL137" i="1"/>
  <c r="IL138" i="1"/>
  <c r="IL135" i="1"/>
  <c r="IL136" i="1"/>
  <c r="IL142" i="1"/>
  <c r="IL146" i="1"/>
  <c r="IL139" i="1"/>
  <c r="IL143" i="1"/>
  <c r="IP84" i="1"/>
  <c r="IP85" i="1"/>
  <c r="IP86" i="1"/>
  <c r="IP87" i="1"/>
  <c r="IP88" i="1"/>
  <c r="IP89" i="1"/>
  <c r="IP90" i="1"/>
  <c r="IP92" i="1"/>
  <c r="IP93" i="1"/>
  <c r="IL224" i="1"/>
  <c r="IL225" i="1"/>
  <c r="IL165" i="1"/>
  <c r="IL167" i="1"/>
  <c r="IL168" i="1"/>
  <c r="IL169" i="1"/>
  <c r="IL173" i="1"/>
  <c r="IL175" i="1"/>
  <c r="IL170" i="1"/>
  <c r="IL166" i="1"/>
  <c r="IL174" i="1"/>
  <c r="IL172" i="1"/>
  <c r="IL171" i="1"/>
  <c r="IP114" i="1"/>
  <c r="IP111" i="1"/>
  <c r="IP118" i="1" s="1"/>
  <c r="IP116" i="1"/>
  <c r="IP115" i="1"/>
  <c r="IP112" i="1"/>
  <c r="IP117" i="1"/>
  <c r="IP113" i="1"/>
  <c r="IN123" i="1"/>
  <c r="IN120" i="1"/>
  <c r="IN122" i="1"/>
  <c r="IN124" i="1"/>
  <c r="IN126" i="1"/>
  <c r="IN128" i="1"/>
  <c r="IN121" i="1"/>
  <c r="IN129" i="1"/>
  <c r="IN125" i="1"/>
  <c r="IN127" i="1"/>
  <c r="IN8" i="1"/>
  <c r="IN7" i="1"/>
  <c r="IN9" i="1"/>
  <c r="IN14" i="1"/>
  <c r="IH213" i="1"/>
  <c r="IH219" i="1"/>
  <c r="IH222" i="1"/>
  <c r="IH211" i="1"/>
  <c r="IH216" i="1"/>
  <c r="IH218" i="1"/>
  <c r="IH214" i="1"/>
  <c r="IH220" i="1"/>
  <c r="IH212" i="1"/>
  <c r="IH217" i="1"/>
  <c r="IH215" i="1"/>
  <c r="IH223" i="1"/>
  <c r="IH187" i="1"/>
  <c r="IH177" i="1"/>
  <c r="IH178" i="1"/>
  <c r="IH188" i="1"/>
  <c r="IH179" i="1"/>
  <c r="IH180" i="1"/>
  <c r="IH183" i="1"/>
  <c r="IH184" i="1"/>
  <c r="IH185" i="1"/>
  <c r="IH182" i="1"/>
  <c r="IH186" i="1"/>
  <c r="IH181" i="1"/>
  <c r="IC102" i="1"/>
  <c r="IC95" i="1"/>
  <c r="IC96" i="1" s="1"/>
  <c r="IC107" i="1"/>
  <c r="IC97" i="1"/>
  <c r="IC113" i="1"/>
  <c r="IC117" i="1"/>
  <c r="HX191" i="1"/>
  <c r="HX192" i="1"/>
  <c r="HX190" i="1"/>
  <c r="HX201" i="1"/>
  <c r="HX199" i="1"/>
  <c r="HX200" i="1"/>
  <c r="HX198" i="1"/>
  <c r="HX197" i="1"/>
  <c r="HX207" i="1"/>
  <c r="HX208" i="1"/>
  <c r="HX195" i="1"/>
  <c r="HX196" i="1"/>
  <c r="HX206" i="1"/>
  <c r="HX194" i="1"/>
  <c r="HX205" i="1"/>
  <c r="HX202" i="1"/>
  <c r="HX203" i="1"/>
  <c r="HX209" i="1"/>
  <c r="HX193" i="1"/>
  <c r="HX204" i="1"/>
  <c r="HX73" i="1"/>
  <c r="HX72" i="1"/>
  <c r="HX77" i="1"/>
  <c r="HX80" i="1"/>
  <c r="HX71" i="1"/>
  <c r="HX74" i="1"/>
  <c r="HX79" i="1"/>
  <c r="HX81" i="1"/>
  <c r="HX78" i="1"/>
  <c r="IB224" i="1"/>
  <c r="IB225" i="1"/>
  <c r="IB165" i="1"/>
  <c r="IB167" i="1"/>
  <c r="IB166" i="1"/>
  <c r="IB168" i="1"/>
  <c r="IB169" i="1"/>
  <c r="IB173" i="1"/>
  <c r="IB175" i="1"/>
  <c r="IB170" i="1"/>
  <c r="IB171" i="1"/>
  <c r="IB172" i="1"/>
  <c r="IB174" i="1"/>
  <c r="IB134" i="1"/>
  <c r="IB140" i="1"/>
  <c r="IB145" i="1"/>
  <c r="IB133" i="1"/>
  <c r="IB141" i="1"/>
  <c r="IB144" i="1"/>
  <c r="IB131" i="1"/>
  <c r="IB132" i="1"/>
  <c r="IB137" i="1"/>
  <c r="IB138" i="1"/>
  <c r="IB135" i="1"/>
  <c r="IB136" i="1"/>
  <c r="IB139" i="1"/>
  <c r="IB143" i="1"/>
  <c r="IB146" i="1"/>
  <c r="IB142" i="1"/>
  <c r="IG6" i="1"/>
  <c r="IG5" i="1"/>
  <c r="IG3" i="1"/>
  <c r="IG12" i="1"/>
  <c r="IG11" i="1"/>
  <c r="IG10" i="1"/>
  <c r="IG35" i="1"/>
  <c r="IG13" i="1"/>
  <c r="IG30" i="1"/>
  <c r="IG28" i="1"/>
  <c r="IG29" i="1"/>
  <c r="IG31" i="1"/>
  <c r="IG34" i="1"/>
  <c r="IG27" i="1"/>
  <c r="IG33" i="1"/>
  <c r="IA24" i="1"/>
  <c r="IA16" i="1"/>
  <c r="IA20" i="1"/>
  <c r="IA18" i="1"/>
  <c r="IA25" i="1"/>
  <c r="IA17" i="1"/>
  <c r="IA21" i="1"/>
  <c r="IA23" i="1"/>
  <c r="IA19" i="1"/>
  <c r="IA22" i="1"/>
  <c r="IA125" i="1"/>
  <c r="IA126" i="1"/>
  <c r="IA127" i="1"/>
  <c r="IA129" i="1"/>
  <c r="IA120" i="1"/>
  <c r="IA123" i="1"/>
  <c r="IA122" i="1"/>
  <c r="IA128" i="1"/>
  <c r="IA121" i="1"/>
  <c r="IA124" i="1"/>
  <c r="IF8" i="1"/>
  <c r="IF7" i="1"/>
  <c r="IF9" i="1"/>
  <c r="IF14" i="1"/>
  <c r="HW122" i="1"/>
  <c r="HW123" i="1"/>
  <c r="HW120" i="1"/>
  <c r="HW128" i="1"/>
  <c r="HW124" i="1"/>
  <c r="HW121" i="1"/>
  <c r="HW125" i="1"/>
  <c r="HW126" i="1"/>
  <c r="HW127" i="1"/>
  <c r="HW129" i="1"/>
  <c r="HW8" i="1"/>
  <c r="HW7" i="1"/>
  <c r="HW9" i="1"/>
  <c r="HW14" i="1"/>
  <c r="HZ215" i="1"/>
  <c r="HZ213" i="1"/>
  <c r="HZ219" i="1"/>
  <c r="HZ222" i="1"/>
  <c r="HZ211" i="1"/>
  <c r="HZ216" i="1"/>
  <c r="HZ218" i="1"/>
  <c r="HZ220" i="1"/>
  <c r="HZ214" i="1"/>
  <c r="HZ217" i="1"/>
  <c r="HZ223" i="1"/>
  <c r="HZ212" i="1"/>
  <c r="HZ185" i="1"/>
  <c r="HZ186" i="1"/>
  <c r="HZ187" i="1"/>
  <c r="HZ177" i="1"/>
  <c r="HZ178" i="1"/>
  <c r="HZ188" i="1"/>
  <c r="HZ179" i="1"/>
  <c r="HZ180" i="1"/>
  <c r="HZ183" i="1"/>
  <c r="HZ184" i="1"/>
  <c r="HZ182" i="1"/>
  <c r="HZ181" i="1"/>
  <c r="HU225" i="1"/>
  <c r="HU224" i="1"/>
  <c r="HU167" i="1"/>
  <c r="HU168" i="1"/>
  <c r="HU165" i="1"/>
  <c r="HU172" i="1"/>
  <c r="HU169" i="1"/>
  <c r="HU173" i="1"/>
  <c r="HU175" i="1"/>
  <c r="HU166" i="1"/>
  <c r="HU170" i="1"/>
  <c r="HU171" i="1"/>
  <c r="HU174" i="1"/>
  <c r="HU122" i="1"/>
  <c r="HU123" i="1"/>
  <c r="HU120" i="1"/>
  <c r="HU124" i="1"/>
  <c r="HU126" i="1"/>
  <c r="HU128" i="1"/>
  <c r="HU121" i="1"/>
  <c r="HU129" i="1"/>
  <c r="HU127" i="1"/>
  <c r="HU125" i="1"/>
  <c r="IJ224" i="1"/>
  <c r="IJ225" i="1"/>
  <c r="IJ165" i="1"/>
  <c r="IJ166" i="1"/>
  <c r="IJ167" i="1"/>
  <c r="IJ169" i="1"/>
  <c r="IJ173" i="1"/>
  <c r="IJ175" i="1"/>
  <c r="IJ171" i="1"/>
  <c r="IJ174" i="1"/>
  <c r="IJ172" i="1"/>
  <c r="IJ168" i="1"/>
  <c r="IJ170" i="1"/>
  <c r="IJ125" i="1"/>
  <c r="IJ127" i="1"/>
  <c r="IJ123" i="1"/>
  <c r="IJ121" i="1"/>
  <c r="IJ124" i="1"/>
  <c r="IJ129" i="1"/>
  <c r="IJ122" i="1"/>
  <c r="IJ126" i="1"/>
  <c r="IJ120" i="1"/>
  <c r="IJ128" i="1"/>
  <c r="ID214" i="1"/>
  <c r="ID220" i="1"/>
  <c r="ID212" i="1"/>
  <c r="ID217" i="1"/>
  <c r="ID215" i="1"/>
  <c r="ID213" i="1"/>
  <c r="ID219" i="1"/>
  <c r="ID222" i="1"/>
  <c r="ID218" i="1"/>
  <c r="ID216" i="1"/>
  <c r="ID211" i="1"/>
  <c r="ID223" i="1"/>
  <c r="ID19" i="1"/>
  <c r="ID22" i="1"/>
  <c r="ID16" i="1"/>
  <c r="ID24" i="1"/>
  <c r="ID20" i="1"/>
  <c r="ID17" i="1"/>
  <c r="ID18" i="1"/>
  <c r="ID21" i="1"/>
  <c r="ID23" i="1"/>
  <c r="ID25" i="1"/>
  <c r="HY131" i="1"/>
  <c r="HY132" i="1"/>
  <c r="HY137" i="1"/>
  <c r="HY138" i="1"/>
  <c r="HY136" i="1"/>
  <c r="HY139" i="1"/>
  <c r="HY142" i="1"/>
  <c r="HY146" i="1"/>
  <c r="HY135" i="1"/>
  <c r="HY143" i="1"/>
  <c r="HY133" i="1"/>
  <c r="HY145" i="1"/>
  <c r="HY141" i="1"/>
  <c r="HY134" i="1"/>
  <c r="HY140" i="1"/>
  <c r="HY144" i="1"/>
  <c r="HY73" i="1"/>
  <c r="HY72" i="1"/>
  <c r="HY77" i="1"/>
  <c r="HY80" i="1"/>
  <c r="HY71" i="1"/>
  <c r="HY74" i="1"/>
  <c r="HY79" i="1"/>
  <c r="HY81" i="1"/>
  <c r="HY78" i="1"/>
  <c r="II71" i="1"/>
  <c r="II73" i="1"/>
  <c r="II78" i="1"/>
  <c r="II72" i="1"/>
  <c r="II77" i="1"/>
  <c r="II80" i="1"/>
  <c r="II74" i="1"/>
  <c r="II79" i="1"/>
  <c r="II81" i="1"/>
  <c r="II116" i="1"/>
  <c r="II113" i="1"/>
  <c r="II115" i="1"/>
  <c r="II112" i="1"/>
  <c r="II117" i="1"/>
  <c r="II114" i="1"/>
  <c r="II111" i="1"/>
  <c r="II118" i="1" s="1"/>
  <c r="HO105" i="1"/>
  <c r="HO99" i="1"/>
  <c r="HO104" i="1"/>
  <c r="HO98" i="1"/>
  <c r="HO103" i="1"/>
  <c r="HO102" i="1"/>
  <c r="HO97" i="1"/>
  <c r="HO101" i="1"/>
  <c r="HO100" i="1"/>
  <c r="HO109" i="1"/>
  <c r="HO95" i="1"/>
  <c r="HO96" i="1" s="1"/>
  <c r="HO107" i="1"/>
  <c r="HO108" i="1"/>
  <c r="HO106" i="1"/>
  <c r="HJ127" i="1"/>
  <c r="HJ122" i="1"/>
  <c r="HJ123" i="1"/>
  <c r="HJ124" i="1"/>
  <c r="HJ126" i="1"/>
  <c r="HJ128" i="1"/>
  <c r="HJ120" i="1"/>
  <c r="HJ125" i="1"/>
  <c r="HJ129" i="1"/>
  <c r="HJ121" i="1"/>
  <c r="HD141" i="1"/>
  <c r="HD144" i="1"/>
  <c r="HD131" i="1"/>
  <c r="HD132" i="1"/>
  <c r="HD137" i="1"/>
  <c r="HD138" i="1"/>
  <c r="HD139" i="1"/>
  <c r="HD146" i="1"/>
  <c r="HD136" i="1"/>
  <c r="HD142" i="1"/>
  <c r="HD135" i="1"/>
  <c r="HD140" i="1"/>
  <c r="HD145" i="1"/>
  <c r="HD143" i="1"/>
  <c r="HD133" i="1"/>
  <c r="HD134" i="1"/>
  <c r="HN133" i="1"/>
  <c r="HN141" i="1"/>
  <c r="HN144" i="1"/>
  <c r="HN131" i="1"/>
  <c r="HN132" i="1"/>
  <c r="HN137" i="1"/>
  <c r="HN138" i="1"/>
  <c r="HN146" i="1"/>
  <c r="HN136" i="1"/>
  <c r="HN139" i="1"/>
  <c r="HN142" i="1"/>
  <c r="HN143" i="1"/>
  <c r="HN134" i="1"/>
  <c r="HN140" i="1"/>
  <c r="HN135" i="1"/>
  <c r="HN145" i="1"/>
  <c r="HI136" i="1"/>
  <c r="HI142" i="1"/>
  <c r="HI135" i="1"/>
  <c r="HI134" i="1"/>
  <c r="HI143" i="1"/>
  <c r="HI140" i="1"/>
  <c r="HI145" i="1"/>
  <c r="HI133" i="1"/>
  <c r="HI131" i="1"/>
  <c r="HI132" i="1"/>
  <c r="HI144" i="1"/>
  <c r="HI146" i="1"/>
  <c r="HI139" i="1"/>
  <c r="HI138" i="1"/>
  <c r="HI141" i="1"/>
  <c r="HI137" i="1"/>
  <c r="HC121" i="1"/>
  <c r="HC125" i="1"/>
  <c r="HC127" i="1"/>
  <c r="HC120" i="1"/>
  <c r="HC122" i="1"/>
  <c r="HC123" i="1"/>
  <c r="HC126" i="1"/>
  <c r="HC124" i="1"/>
  <c r="HC128" i="1"/>
  <c r="HC129" i="1"/>
  <c r="HL131" i="1"/>
  <c r="HL132" i="1"/>
  <c r="HL137" i="1"/>
  <c r="HL138" i="1"/>
  <c r="HL146" i="1"/>
  <c r="HL136" i="1"/>
  <c r="HL139" i="1"/>
  <c r="HL142" i="1"/>
  <c r="HL135" i="1"/>
  <c r="HL143" i="1"/>
  <c r="HL133" i="1"/>
  <c r="HL134" i="1"/>
  <c r="HL140" i="1"/>
  <c r="HL144" i="1"/>
  <c r="HL145" i="1"/>
  <c r="HL141" i="1"/>
  <c r="HF128" i="1"/>
  <c r="HF124" i="1"/>
  <c r="HF120" i="1"/>
  <c r="HF121" i="1"/>
  <c r="HF129" i="1"/>
  <c r="HF123" i="1"/>
  <c r="HF126" i="1"/>
  <c r="HF127" i="1"/>
  <c r="HF122" i="1"/>
  <c r="HF125" i="1"/>
  <c r="HE195" i="1"/>
  <c r="HE196" i="1"/>
  <c r="HE206" i="1"/>
  <c r="HE194" i="1"/>
  <c r="HE205" i="1"/>
  <c r="HE193" i="1"/>
  <c r="HE203" i="1"/>
  <c r="HE204" i="1"/>
  <c r="HE191" i="1"/>
  <c r="HE192" i="1"/>
  <c r="HE202" i="1"/>
  <c r="HE190" i="1"/>
  <c r="HE201" i="1"/>
  <c r="HE199" i="1"/>
  <c r="HE200" i="1"/>
  <c r="HE209" i="1"/>
  <c r="HE197" i="1"/>
  <c r="HE198" i="1"/>
  <c r="HE208" i="1"/>
  <c r="HE207" i="1"/>
  <c r="GA150" i="1"/>
  <c r="GA157" i="1"/>
  <c r="GA160" i="1"/>
  <c r="GA152" i="1"/>
  <c r="GA149" i="1"/>
  <c r="GA151" i="1"/>
  <c r="GA154" i="1"/>
  <c r="GA159" i="1"/>
  <c r="GA161" i="1"/>
  <c r="GA153" i="1"/>
  <c r="GA158" i="1"/>
  <c r="GA155" i="1"/>
  <c r="GA148" i="1"/>
  <c r="GA156" i="1"/>
  <c r="GA162" i="1"/>
  <c r="GA163" i="1"/>
  <c r="FA73" i="1"/>
  <c r="FA72" i="1"/>
  <c r="FA74" i="1"/>
  <c r="FA79" i="1"/>
  <c r="FA71" i="1"/>
  <c r="FA78" i="1"/>
  <c r="FA81" i="1"/>
  <c r="FA80" i="1"/>
  <c r="FA77" i="1"/>
  <c r="ES84" i="1"/>
  <c r="ES85" i="1"/>
  <c r="ES86" i="1"/>
  <c r="ES87" i="1"/>
  <c r="ES88" i="1"/>
  <c r="ES89" i="1"/>
  <c r="ES90" i="1"/>
  <c r="ES92" i="1"/>
  <c r="ES93" i="1"/>
  <c r="EC122" i="1"/>
  <c r="EC120" i="1"/>
  <c r="EC121" i="1"/>
  <c r="EC124" i="1"/>
  <c r="EC127" i="1"/>
  <c r="EK122" i="1"/>
  <c r="EK121" i="1"/>
  <c r="EK127" i="1"/>
  <c r="EK120" i="1"/>
  <c r="EK124" i="1"/>
  <c r="ET114" i="1"/>
  <c r="ET116" i="1"/>
  <c r="ET117" i="1"/>
  <c r="ET111" i="1"/>
  <c r="ET118" i="1" s="1"/>
  <c r="ET113" i="1"/>
  <c r="ET112" i="1"/>
  <c r="ET115" i="1"/>
  <c r="EN84" i="1"/>
  <c r="EN85" i="1"/>
  <c r="EN86" i="1"/>
  <c r="EN87" i="1"/>
  <c r="EN88" i="1"/>
  <c r="EN89" i="1"/>
  <c r="EN90" i="1"/>
  <c r="EN92" i="1"/>
  <c r="EN93" i="1"/>
  <c r="EF71" i="1"/>
  <c r="EF73" i="1"/>
  <c r="EF77" i="1"/>
  <c r="EF80" i="1"/>
  <c r="EF72" i="1"/>
  <c r="EF74" i="1"/>
  <c r="EF79" i="1"/>
  <c r="EF81" i="1"/>
  <c r="EF78" i="1"/>
  <c r="DY73" i="1"/>
  <c r="DY72" i="1"/>
  <c r="DY71" i="1"/>
  <c r="DY77" i="1"/>
  <c r="DY80" i="1"/>
  <c r="DY74" i="1"/>
  <c r="DY79" i="1"/>
  <c r="DY78" i="1"/>
  <c r="DY81" i="1"/>
  <c r="EE123" i="1"/>
  <c r="EE126" i="1"/>
  <c r="EE122" i="1"/>
  <c r="EE128" i="1"/>
  <c r="EE124" i="1"/>
  <c r="EE120" i="1"/>
  <c r="EE121" i="1"/>
  <c r="EE129" i="1"/>
  <c r="EE125" i="1"/>
  <c r="EE127" i="1"/>
  <c r="JC237" i="1"/>
  <c r="JC238" i="1"/>
  <c r="JC239" i="1"/>
  <c r="JC229" i="1"/>
  <c r="JC231" i="1"/>
  <c r="JC232" i="1"/>
  <c r="JC240" i="1"/>
  <c r="JC233" i="1"/>
  <c r="JC241" i="1"/>
  <c r="JC234" i="1"/>
  <c r="JC242" i="1"/>
  <c r="JC235" i="1"/>
  <c r="JC243" i="1"/>
  <c r="JC244" i="1"/>
  <c r="JC236" i="1"/>
  <c r="BM7" i="1"/>
  <c r="BM9" i="1"/>
  <c r="BM14" i="1"/>
  <c r="BM8" i="1"/>
  <c r="DK72" i="1"/>
  <c r="DK71" i="1"/>
  <c r="DK74" i="1"/>
  <c r="DK79" i="1"/>
  <c r="DK78" i="1"/>
  <c r="DK81" i="1"/>
  <c r="DK73" i="1"/>
  <c r="DK77" i="1"/>
  <c r="DK80" i="1"/>
  <c r="JX236" i="1"/>
  <c r="JX237" i="1"/>
  <c r="JX238" i="1"/>
  <c r="JX239" i="1"/>
  <c r="JX229" i="1"/>
  <c r="JX231" i="1"/>
  <c r="JX232" i="1"/>
  <c r="JX240" i="1"/>
  <c r="JX233" i="1"/>
  <c r="JX241" i="1"/>
  <c r="JX234" i="1"/>
  <c r="JX242" i="1"/>
  <c r="JX243" i="1"/>
  <c r="JX244" i="1"/>
  <c r="JX235" i="1"/>
  <c r="JP233" i="1"/>
  <c r="JP241" i="1"/>
  <c r="JP234" i="1"/>
  <c r="JP242" i="1"/>
  <c r="JP235" i="1"/>
  <c r="JP236" i="1"/>
  <c r="JP237" i="1"/>
  <c r="JP238" i="1"/>
  <c r="JP239" i="1"/>
  <c r="JP231" i="1"/>
  <c r="JP229" i="1"/>
  <c r="JP243" i="1"/>
  <c r="JP244" i="1"/>
  <c r="JP232" i="1"/>
  <c r="JP240" i="1"/>
  <c r="KA247" i="1"/>
  <c r="KA250" i="1"/>
  <c r="KA248" i="1"/>
  <c r="KA251" i="1"/>
  <c r="KA246" i="1"/>
  <c r="KA249" i="1"/>
  <c r="HE8" i="1"/>
  <c r="HE7" i="1"/>
  <c r="HE9" i="1"/>
  <c r="HE14" i="1"/>
  <c r="JI250" i="1"/>
  <c r="JI248" i="1"/>
  <c r="JI251" i="1"/>
  <c r="JI246" i="1"/>
  <c r="JI249" i="1"/>
  <c r="JI247" i="1"/>
  <c r="JP224" i="1"/>
  <c r="JP225" i="1"/>
  <c r="IM225" i="1"/>
  <c r="IM224" i="1"/>
  <c r="IM166" i="1"/>
  <c r="IM172" i="1"/>
  <c r="IM167" i="1"/>
  <c r="IM168" i="1"/>
  <c r="IM171" i="1"/>
  <c r="IM174" i="1"/>
  <c r="IM173" i="1"/>
  <c r="IM165" i="1"/>
  <c r="IM175" i="1"/>
  <c r="IM169" i="1"/>
  <c r="IM170" i="1"/>
  <c r="IL95" i="1"/>
  <c r="IL96" i="1" s="1"/>
  <c r="IL105" i="1"/>
  <c r="IL107" i="1"/>
  <c r="IL99" i="1"/>
  <c r="IL104" i="1"/>
  <c r="IL98" i="1"/>
  <c r="IL103" i="1"/>
  <c r="IL102" i="1"/>
  <c r="IL101" i="1"/>
  <c r="IL100" i="1"/>
  <c r="IL109" i="1"/>
  <c r="IL108" i="1"/>
  <c r="IL106" i="1"/>
  <c r="IL97" i="1"/>
  <c r="IM197" i="1"/>
  <c r="IM196" i="1"/>
  <c r="IM206" i="1"/>
  <c r="IM194" i="1"/>
  <c r="IM195" i="1"/>
  <c r="IM205" i="1"/>
  <c r="IM193" i="1"/>
  <c r="IM204" i="1"/>
  <c r="IM192" i="1"/>
  <c r="IM202" i="1"/>
  <c r="IM203" i="1"/>
  <c r="IM190" i="1"/>
  <c r="IM191" i="1"/>
  <c r="IM201" i="1"/>
  <c r="IM209" i="1"/>
  <c r="IM208" i="1"/>
  <c r="IM198" i="1"/>
  <c r="IM200" i="1"/>
  <c r="IM207" i="1"/>
  <c r="IM199" i="1"/>
  <c r="IL124" i="1"/>
  <c r="IL126" i="1"/>
  <c r="IL121" i="1"/>
  <c r="IL120" i="1"/>
  <c r="IL123" i="1"/>
  <c r="IL125" i="1"/>
  <c r="IL129" i="1"/>
  <c r="IL127" i="1"/>
  <c r="IL122" i="1"/>
  <c r="IL128" i="1"/>
  <c r="IN28" i="1"/>
  <c r="IN30" i="1"/>
  <c r="IN29" i="1"/>
  <c r="IN34" i="1"/>
  <c r="IN27" i="1"/>
  <c r="IN31" i="1"/>
  <c r="IN33" i="1"/>
  <c r="IN135" i="1"/>
  <c r="IN136" i="1"/>
  <c r="IN143" i="1"/>
  <c r="IN134" i="1"/>
  <c r="IN140" i="1"/>
  <c r="IN145" i="1"/>
  <c r="IN133" i="1"/>
  <c r="IN141" i="1"/>
  <c r="IN144" i="1"/>
  <c r="IN131" i="1"/>
  <c r="IN137" i="1"/>
  <c r="IN138" i="1"/>
  <c r="IN142" i="1"/>
  <c r="IN146" i="1"/>
  <c r="IN132" i="1"/>
  <c r="IN139" i="1"/>
  <c r="IH17" i="1"/>
  <c r="IH20" i="1"/>
  <c r="IH18" i="1"/>
  <c r="IH21" i="1"/>
  <c r="IH23" i="1"/>
  <c r="IH25" i="1"/>
  <c r="IH19" i="1"/>
  <c r="IH22" i="1"/>
  <c r="IH16" i="1"/>
  <c r="IH24" i="1"/>
  <c r="IH73" i="1"/>
  <c r="IH72" i="1"/>
  <c r="IH77" i="1"/>
  <c r="IH80" i="1"/>
  <c r="IH74" i="1"/>
  <c r="IH79" i="1"/>
  <c r="IH71" i="1"/>
  <c r="IH81" i="1"/>
  <c r="IH78" i="1"/>
  <c r="IC125" i="1"/>
  <c r="IC127" i="1"/>
  <c r="IC122" i="1"/>
  <c r="HX211" i="1"/>
  <c r="HX216" i="1"/>
  <c r="HX218" i="1"/>
  <c r="HX220" i="1"/>
  <c r="HX214" i="1"/>
  <c r="HX212" i="1"/>
  <c r="HX217" i="1"/>
  <c r="HX219" i="1"/>
  <c r="HX213" i="1"/>
  <c r="HX215" i="1"/>
  <c r="HX222" i="1"/>
  <c r="HX223" i="1"/>
  <c r="HX84" i="1"/>
  <c r="HX85" i="1"/>
  <c r="HX86" i="1"/>
  <c r="HX87" i="1"/>
  <c r="HX88" i="1"/>
  <c r="HX89" i="1"/>
  <c r="HX90" i="1"/>
  <c r="HX92" i="1"/>
  <c r="HX93" i="1"/>
  <c r="IB179" i="1"/>
  <c r="IB188" i="1"/>
  <c r="IB7" i="1"/>
  <c r="IB9" i="1"/>
  <c r="IB8" i="1"/>
  <c r="IB14" i="1"/>
  <c r="IG211" i="1"/>
  <c r="IG216" i="1"/>
  <c r="IG218" i="1"/>
  <c r="IG214" i="1"/>
  <c r="IG220" i="1"/>
  <c r="IG212" i="1"/>
  <c r="IG217" i="1"/>
  <c r="IG219" i="1"/>
  <c r="IG213" i="1"/>
  <c r="IG222" i="1"/>
  <c r="IG223" i="1"/>
  <c r="IG215" i="1"/>
  <c r="IG16" i="1"/>
  <c r="IG17" i="1"/>
  <c r="IG18" i="1"/>
  <c r="IG21" i="1"/>
  <c r="IG23" i="1"/>
  <c r="IG25" i="1"/>
  <c r="IG19" i="1"/>
  <c r="IG22" i="1"/>
  <c r="IG24" i="1"/>
  <c r="IG20" i="1"/>
  <c r="IA224" i="1"/>
  <c r="IA225" i="1"/>
  <c r="IA165" i="1"/>
  <c r="IA166" i="1"/>
  <c r="IA169" i="1"/>
  <c r="IA173" i="1"/>
  <c r="IA175" i="1"/>
  <c r="IA171" i="1"/>
  <c r="IA174" i="1"/>
  <c r="IA172" i="1"/>
  <c r="IA167" i="1"/>
  <c r="IA168" i="1"/>
  <c r="IA170" i="1"/>
  <c r="IA133" i="1"/>
  <c r="IA141" i="1"/>
  <c r="IA144" i="1"/>
  <c r="IA131" i="1"/>
  <c r="IA132" i="1"/>
  <c r="IA137" i="1"/>
  <c r="IA138" i="1"/>
  <c r="IA136" i="1"/>
  <c r="IA139" i="1"/>
  <c r="IA142" i="1"/>
  <c r="IA146" i="1"/>
  <c r="IA143" i="1"/>
  <c r="IA145" i="1"/>
  <c r="IA134" i="1"/>
  <c r="IA135" i="1"/>
  <c r="IA140" i="1"/>
  <c r="IF177" i="1"/>
  <c r="IF178" i="1"/>
  <c r="IF188" i="1"/>
  <c r="IF179" i="1"/>
  <c r="IF180" i="1"/>
  <c r="IF183" i="1"/>
  <c r="IF184" i="1"/>
  <c r="IF181" i="1"/>
  <c r="IF182" i="1"/>
  <c r="IF185" i="1"/>
  <c r="IF187" i="1"/>
  <c r="IF186" i="1"/>
  <c r="IF148" i="1"/>
  <c r="IF150" i="1"/>
  <c r="IF153" i="1"/>
  <c r="IF158" i="1"/>
  <c r="IF161" i="1"/>
  <c r="IF152" i="1"/>
  <c r="IF157" i="1"/>
  <c r="IF149" i="1"/>
  <c r="IF151" i="1"/>
  <c r="IF156" i="1"/>
  <c r="IF159" i="1"/>
  <c r="IF162" i="1"/>
  <c r="IF163" i="1"/>
  <c r="IF154" i="1"/>
  <c r="IF160" i="1"/>
  <c r="IF155" i="1"/>
  <c r="HW177" i="1"/>
  <c r="HW178" i="1"/>
  <c r="HW188" i="1"/>
  <c r="HW179" i="1"/>
  <c r="HW180" i="1"/>
  <c r="HW183" i="1"/>
  <c r="HW184" i="1"/>
  <c r="HW181" i="1"/>
  <c r="HW182" i="1"/>
  <c r="HW186" i="1"/>
  <c r="HW185" i="1"/>
  <c r="HW187" i="1"/>
  <c r="HW148" i="1"/>
  <c r="HW150" i="1"/>
  <c r="HW153" i="1"/>
  <c r="HW158" i="1"/>
  <c r="HW157" i="1"/>
  <c r="HW152" i="1"/>
  <c r="HW149" i="1"/>
  <c r="HW151" i="1"/>
  <c r="HW156" i="1"/>
  <c r="HW159" i="1"/>
  <c r="HW154" i="1"/>
  <c r="HW160" i="1"/>
  <c r="HW155" i="1"/>
  <c r="HW162" i="1"/>
  <c r="HW163" i="1"/>
  <c r="HW161" i="1"/>
  <c r="IE123" i="1"/>
  <c r="IE120" i="1"/>
  <c r="IE122" i="1"/>
  <c r="IE124" i="1"/>
  <c r="IE126" i="1"/>
  <c r="IE128" i="1"/>
  <c r="IE129" i="1"/>
  <c r="IE125" i="1"/>
  <c r="IE127" i="1"/>
  <c r="IE121" i="1"/>
  <c r="HZ141" i="1"/>
  <c r="HZ144" i="1"/>
  <c r="HZ131" i="1"/>
  <c r="HZ132" i="1"/>
  <c r="HZ137" i="1"/>
  <c r="HZ138" i="1"/>
  <c r="HZ136" i="1"/>
  <c r="HZ139" i="1"/>
  <c r="HZ142" i="1"/>
  <c r="HZ146" i="1"/>
  <c r="HZ135" i="1"/>
  <c r="HZ134" i="1"/>
  <c r="HZ140" i="1"/>
  <c r="HZ145" i="1"/>
  <c r="HZ143" i="1"/>
  <c r="HZ133" i="1"/>
  <c r="HZ71" i="1"/>
  <c r="HZ73" i="1"/>
  <c r="HZ78" i="1"/>
  <c r="HZ77" i="1"/>
  <c r="HZ80" i="1"/>
  <c r="HZ74" i="1"/>
  <c r="HZ72" i="1"/>
  <c r="HZ79" i="1"/>
  <c r="HZ81" i="1"/>
  <c r="HU177" i="1"/>
  <c r="HU178" i="1"/>
  <c r="HU188" i="1"/>
  <c r="HU179" i="1"/>
  <c r="HU180" i="1"/>
  <c r="HU183" i="1"/>
  <c r="HU184" i="1"/>
  <c r="HU181" i="1"/>
  <c r="HU182" i="1"/>
  <c r="HU185" i="1"/>
  <c r="HU187" i="1"/>
  <c r="HU186" i="1"/>
  <c r="HU135" i="1"/>
  <c r="HU143" i="1"/>
  <c r="HU134" i="1"/>
  <c r="HU140" i="1"/>
  <c r="HU145" i="1"/>
  <c r="HU133" i="1"/>
  <c r="HU141" i="1"/>
  <c r="HU144" i="1"/>
  <c r="HU137" i="1"/>
  <c r="HU138" i="1"/>
  <c r="HU136" i="1"/>
  <c r="HU139" i="1"/>
  <c r="HU131" i="1"/>
  <c r="HU142" i="1"/>
  <c r="HU146" i="1"/>
  <c r="HU132" i="1"/>
  <c r="IJ179" i="1"/>
  <c r="IJ188" i="1"/>
  <c r="IJ6" i="1"/>
  <c r="IJ5" i="1"/>
  <c r="IJ3" i="1"/>
  <c r="IJ13" i="1"/>
  <c r="IJ12" i="1"/>
  <c r="IJ11" i="1"/>
  <c r="IJ35" i="1"/>
  <c r="IJ10" i="1"/>
  <c r="ID72" i="1"/>
  <c r="ID71" i="1"/>
  <c r="ID79" i="1"/>
  <c r="ID81" i="1"/>
  <c r="ID73" i="1"/>
  <c r="ID78" i="1"/>
  <c r="ID77" i="1"/>
  <c r="ID80" i="1"/>
  <c r="ID74" i="1"/>
  <c r="HY30" i="1"/>
  <c r="HY28" i="1"/>
  <c r="HY29" i="1"/>
  <c r="HY27" i="1"/>
  <c r="HY31" i="1"/>
  <c r="HY34" i="1"/>
  <c r="HY33" i="1"/>
  <c r="HY84" i="1"/>
  <c r="HY85" i="1"/>
  <c r="HY86" i="1"/>
  <c r="HY87" i="1"/>
  <c r="HY88" i="1"/>
  <c r="HY89" i="1"/>
  <c r="HY90" i="1"/>
  <c r="HY92" i="1"/>
  <c r="HY93" i="1"/>
  <c r="II159" i="1"/>
  <c r="II154" i="1"/>
  <c r="II155" i="1"/>
  <c r="II149" i="1"/>
  <c r="II156" i="1"/>
  <c r="II160" i="1"/>
  <c r="II161" i="1"/>
  <c r="II150" i="1"/>
  <c r="II148" i="1"/>
  <c r="II152" i="1"/>
  <c r="II157" i="1"/>
  <c r="II158" i="1"/>
  <c r="II162" i="1"/>
  <c r="II163" i="1"/>
  <c r="II151" i="1"/>
  <c r="II153" i="1"/>
  <c r="II125" i="1"/>
  <c r="II121" i="1"/>
  <c r="II123" i="1"/>
  <c r="II124" i="1"/>
  <c r="II129" i="1"/>
  <c r="II122" i="1"/>
  <c r="II127" i="1"/>
  <c r="II128" i="1"/>
  <c r="II126" i="1"/>
  <c r="II120" i="1"/>
  <c r="HO124" i="1"/>
  <c r="HO126" i="1"/>
  <c r="HO125" i="1"/>
  <c r="HO121" i="1"/>
  <c r="HO127" i="1"/>
  <c r="HO123" i="1"/>
  <c r="HO122" i="1"/>
  <c r="HO129" i="1"/>
  <c r="HO120" i="1"/>
  <c r="HO2" i="1" s="1"/>
  <c r="HO128" i="1"/>
  <c r="HJ150" i="1"/>
  <c r="HJ157" i="1"/>
  <c r="HJ152" i="1"/>
  <c r="HJ149" i="1"/>
  <c r="HJ151" i="1"/>
  <c r="HJ154" i="1"/>
  <c r="HJ155" i="1"/>
  <c r="HJ156" i="1"/>
  <c r="HJ159" i="1"/>
  <c r="HJ160" i="1"/>
  <c r="HJ148" i="1"/>
  <c r="HJ153" i="1"/>
  <c r="HJ158" i="1"/>
  <c r="HJ162" i="1"/>
  <c r="HJ163" i="1"/>
  <c r="HJ161" i="1"/>
  <c r="HD165" i="1"/>
  <c r="HD166" i="1"/>
  <c r="HD167" i="1"/>
  <c r="HD168" i="1"/>
  <c r="HD170" i="1"/>
  <c r="HD174" i="1"/>
  <c r="HD171" i="1"/>
  <c r="HD172" i="1"/>
  <c r="HD173" i="1"/>
  <c r="HD175" i="1"/>
  <c r="HD169" i="1"/>
  <c r="HN165" i="1"/>
  <c r="HN166" i="1"/>
  <c r="HN167" i="1"/>
  <c r="HN168" i="1"/>
  <c r="HN169" i="1"/>
  <c r="HN170" i="1"/>
  <c r="HN174" i="1"/>
  <c r="HN175" i="1"/>
  <c r="HN171" i="1"/>
  <c r="HN172" i="1"/>
  <c r="HN173" i="1"/>
  <c r="HI167" i="1"/>
  <c r="HI168" i="1"/>
  <c r="HI172" i="1"/>
  <c r="HI166" i="1"/>
  <c r="HI169" i="1"/>
  <c r="HI165" i="1"/>
  <c r="HI170" i="1"/>
  <c r="HI174" i="1"/>
  <c r="HI175" i="1"/>
  <c r="HI171" i="1"/>
  <c r="HI173" i="1"/>
  <c r="HC148" i="1"/>
  <c r="HC153" i="1"/>
  <c r="HC158" i="1"/>
  <c r="HC161" i="1"/>
  <c r="HC150" i="1"/>
  <c r="HC157" i="1"/>
  <c r="HC162" i="1"/>
  <c r="HC163" i="1"/>
  <c r="HC149" i="1"/>
  <c r="HC159" i="1"/>
  <c r="HC160" i="1"/>
  <c r="HC154" i="1"/>
  <c r="HC152" i="1"/>
  <c r="HC155" i="1"/>
  <c r="HC151" i="1"/>
  <c r="HC156" i="1"/>
  <c r="HN186" i="1"/>
  <c r="HN187" i="1"/>
  <c r="HN188" i="1"/>
  <c r="HN179" i="1"/>
  <c r="HN180" i="1"/>
  <c r="HN183" i="1"/>
  <c r="HN184" i="1"/>
  <c r="HN181" i="1"/>
  <c r="HN177" i="1"/>
  <c r="HN185" i="1"/>
  <c r="HN178" i="1"/>
  <c r="HN182" i="1"/>
  <c r="HL166" i="1"/>
  <c r="HL167" i="1"/>
  <c r="HL170" i="1"/>
  <c r="HL174" i="1"/>
  <c r="HL171" i="1"/>
  <c r="HL168" i="1"/>
  <c r="HL169" i="1"/>
  <c r="HL165" i="1"/>
  <c r="HL175" i="1"/>
  <c r="HL172" i="1"/>
  <c r="HL173" i="1"/>
  <c r="HF149" i="1"/>
  <c r="HF151" i="1"/>
  <c r="HF154" i="1"/>
  <c r="HF155" i="1"/>
  <c r="HF156" i="1"/>
  <c r="HF159" i="1"/>
  <c r="HF150" i="1"/>
  <c r="HF157" i="1"/>
  <c r="HF152" i="1"/>
  <c r="HF161" i="1"/>
  <c r="HF162" i="1"/>
  <c r="HF163" i="1"/>
  <c r="HF153" i="1"/>
  <c r="HF158" i="1"/>
  <c r="HF160" i="1"/>
  <c r="HF148" i="1"/>
  <c r="HK131" i="1"/>
  <c r="HK139" i="1"/>
  <c r="HK134" i="1"/>
  <c r="HE124" i="1"/>
  <c r="HE121" i="1"/>
  <c r="HE125" i="1"/>
  <c r="HE127" i="1"/>
  <c r="HE120" i="1"/>
  <c r="HE129" i="1"/>
  <c r="HE122" i="1"/>
  <c r="HE126" i="1"/>
  <c r="HE128" i="1"/>
  <c r="HE123" i="1"/>
  <c r="ES114" i="1"/>
  <c r="ES116" i="1"/>
  <c r="ES113" i="1"/>
  <c r="ES115" i="1"/>
  <c r="ES111" i="1"/>
  <c r="ES118" i="1" s="1"/>
  <c r="ES117" i="1"/>
  <c r="ES112" i="1"/>
  <c r="FR160" i="1"/>
  <c r="FR152" i="1"/>
  <c r="FR156" i="1"/>
  <c r="FR155" i="1"/>
  <c r="FR162" i="1"/>
  <c r="FR163" i="1"/>
  <c r="FR148" i="1"/>
  <c r="FR149" i="1"/>
  <c r="FR153" i="1"/>
  <c r="FR158" i="1"/>
  <c r="FR159" i="1"/>
  <c r="FR154" i="1"/>
  <c r="FR150" i="1"/>
  <c r="FR157" i="1"/>
  <c r="FR151" i="1"/>
  <c r="FR161" i="1"/>
  <c r="ET73" i="1"/>
  <c r="ET72" i="1"/>
  <c r="ET71" i="1"/>
  <c r="ET74" i="1"/>
  <c r="ET79" i="1"/>
  <c r="ET78" i="1"/>
  <c r="ET81" i="1"/>
  <c r="ET77" i="1"/>
  <c r="ET80" i="1"/>
  <c r="ET17" i="1"/>
  <c r="ET24" i="1"/>
  <c r="ET20" i="1"/>
  <c r="ET25" i="1"/>
  <c r="ET18" i="1"/>
  <c r="ET21" i="1"/>
  <c r="ET23" i="1"/>
  <c r="ET16" i="1"/>
  <c r="ET19" i="1"/>
  <c r="ET22" i="1"/>
  <c r="EF120" i="1"/>
  <c r="EF126" i="1"/>
  <c r="EF127" i="1"/>
  <c r="EF128" i="1"/>
  <c r="EF124" i="1"/>
  <c r="EF129" i="1"/>
  <c r="JB29" i="1"/>
  <c r="JB34" i="1"/>
  <c r="JB27" i="1"/>
  <c r="JB31" i="1"/>
  <c r="JB33" i="1"/>
  <c r="JB28" i="1"/>
  <c r="JB30" i="1"/>
  <c r="JU238" i="1"/>
  <c r="JU239" i="1"/>
  <c r="JU229" i="1"/>
  <c r="JU231" i="1"/>
  <c r="JU232" i="1"/>
  <c r="JU240" i="1"/>
  <c r="JU233" i="1"/>
  <c r="JU241" i="1"/>
  <c r="JU234" i="1"/>
  <c r="JU242" i="1"/>
  <c r="JU235" i="1"/>
  <c r="JU236" i="1"/>
  <c r="JU237" i="1"/>
  <c r="JU244" i="1"/>
  <c r="JU243" i="1"/>
  <c r="JC249" i="1"/>
  <c r="JC247" i="1"/>
  <c r="JC250" i="1"/>
  <c r="JC248" i="1"/>
  <c r="JC246" i="1"/>
  <c r="JC251" i="1"/>
  <c r="BV9" i="1"/>
  <c r="BV14" i="1"/>
  <c r="BV8" i="1"/>
  <c r="BV7" i="1"/>
  <c r="DK84" i="1"/>
  <c r="DK85" i="1"/>
  <c r="DK86" i="1"/>
  <c r="DK87" i="1"/>
  <c r="DK89" i="1"/>
  <c r="DK90" i="1"/>
  <c r="DK92" i="1"/>
  <c r="DK93" i="1"/>
  <c r="DK88" i="1"/>
  <c r="JD28" i="1"/>
  <c r="JD30" i="1"/>
  <c r="JD29" i="1"/>
  <c r="JD34" i="1"/>
  <c r="JD27" i="1"/>
  <c r="JD31" i="1"/>
  <c r="JD33" i="1"/>
  <c r="JN235" i="1"/>
  <c r="JN236" i="1"/>
  <c r="JN237" i="1"/>
  <c r="JN238" i="1"/>
  <c r="JN239" i="1"/>
  <c r="JN229" i="1"/>
  <c r="JN231" i="1"/>
  <c r="JN232" i="1"/>
  <c r="JN240" i="1"/>
  <c r="JN233" i="1"/>
  <c r="JN241" i="1"/>
  <c r="JN242" i="1"/>
  <c r="JN243" i="1"/>
  <c r="JN244" i="1"/>
  <c r="JN234" i="1"/>
  <c r="JY248" i="1"/>
  <c r="JY251" i="1"/>
  <c r="JY246" i="1"/>
  <c r="JY249" i="1"/>
  <c r="JY247" i="1"/>
  <c r="JY250" i="1"/>
  <c r="JO248" i="1"/>
  <c r="JO251" i="1"/>
  <c r="JO246" i="1"/>
  <c r="JO249" i="1"/>
  <c r="JO247" i="1"/>
  <c r="JO250" i="1"/>
  <c r="JA27" i="1"/>
  <c r="JA31" i="1"/>
  <c r="JA33" i="1"/>
  <c r="JA28" i="1"/>
  <c r="JA30" i="1"/>
  <c r="JA29" i="1"/>
  <c r="JA34" i="1"/>
  <c r="JJ247" i="1"/>
  <c r="JJ250" i="1"/>
  <c r="JJ248" i="1"/>
  <c r="JJ251" i="1"/>
  <c r="JJ246" i="1"/>
  <c r="JJ249" i="1"/>
  <c r="JT7" i="1"/>
  <c r="JT9" i="1"/>
  <c r="JT14" i="1"/>
  <c r="JT8" i="1"/>
  <c r="JT15" i="1"/>
  <c r="GR160" i="1"/>
  <c r="GM143" i="1"/>
  <c r="GM125" i="1"/>
  <c r="GZ7" i="1"/>
  <c r="HH72" i="1"/>
  <c r="KA224" i="1"/>
  <c r="KA225" i="1"/>
  <c r="HK183" i="1"/>
  <c r="IC194" i="1"/>
  <c r="IC209" i="1"/>
  <c r="IJ181" i="1"/>
  <c r="IJ187" i="1"/>
  <c r="IB178" i="1"/>
  <c r="IC168" i="1"/>
  <c r="IC149" i="1"/>
  <c r="IC152" i="1"/>
  <c r="IC128" i="1"/>
  <c r="IC112" i="1"/>
  <c r="IC98" i="1"/>
  <c r="IC89" i="1"/>
  <c r="IQ30" i="1"/>
  <c r="IL72" i="1"/>
  <c r="IL71" i="1"/>
  <c r="IL81" i="1"/>
  <c r="IL78" i="1"/>
  <c r="IL77" i="1"/>
  <c r="IL80" i="1"/>
  <c r="IL73" i="1"/>
  <c r="IL74" i="1"/>
  <c r="IL79" i="1"/>
  <c r="IQ192" i="1"/>
  <c r="IQ190" i="1"/>
  <c r="IQ191" i="1"/>
  <c r="IQ201" i="1"/>
  <c r="IQ200" i="1"/>
  <c r="IQ198" i="1"/>
  <c r="IQ199" i="1"/>
  <c r="IQ197" i="1"/>
  <c r="IQ196" i="1"/>
  <c r="IQ206" i="1"/>
  <c r="IQ194" i="1"/>
  <c r="IQ195" i="1"/>
  <c r="IQ205" i="1"/>
  <c r="IQ207" i="1"/>
  <c r="IQ203" i="1"/>
  <c r="IQ193" i="1"/>
  <c r="IQ204" i="1"/>
  <c r="IQ209" i="1"/>
  <c r="IQ208" i="1"/>
  <c r="IQ202" i="1"/>
  <c r="IM120" i="1"/>
  <c r="IM122" i="1"/>
  <c r="IM124" i="1"/>
  <c r="IM126" i="1"/>
  <c r="IM125" i="1"/>
  <c r="IM121" i="1"/>
  <c r="IM123" i="1"/>
  <c r="IM127" i="1"/>
  <c r="IM128" i="1"/>
  <c r="IM129" i="1"/>
  <c r="IM152" i="1"/>
  <c r="IM157" i="1"/>
  <c r="IM149" i="1"/>
  <c r="IM151" i="1"/>
  <c r="IM156" i="1"/>
  <c r="IM155" i="1"/>
  <c r="IM148" i="1"/>
  <c r="IM150" i="1"/>
  <c r="IM158" i="1"/>
  <c r="IM159" i="1"/>
  <c r="IM153" i="1"/>
  <c r="IM154" i="1"/>
  <c r="IM162" i="1"/>
  <c r="IM163" i="1"/>
  <c r="IM160" i="1"/>
  <c r="IM161" i="1"/>
  <c r="IN239" i="1"/>
  <c r="IN231" i="1"/>
  <c r="IN232" i="1"/>
  <c r="IN240" i="1"/>
  <c r="IN229" i="1"/>
  <c r="IN233" i="1"/>
  <c r="IN241" i="1"/>
  <c r="IN234" i="1"/>
  <c r="IN242" i="1"/>
  <c r="IN235" i="1"/>
  <c r="IN243" i="1"/>
  <c r="IN236" i="1"/>
  <c r="IN237" i="1"/>
  <c r="IN244" i="1"/>
  <c r="IN238" i="1"/>
  <c r="IH84" i="1"/>
  <c r="IH85" i="1"/>
  <c r="IH86" i="1"/>
  <c r="IH87" i="1"/>
  <c r="IH88" i="1"/>
  <c r="IH89" i="1"/>
  <c r="IH90" i="1"/>
  <c r="IH92" i="1"/>
  <c r="IH93" i="1"/>
  <c r="IC188" i="1"/>
  <c r="IC177" i="1"/>
  <c r="IC178" i="1"/>
  <c r="IC6" i="1"/>
  <c r="IC5" i="1"/>
  <c r="IC3" i="1"/>
  <c r="IC10" i="1"/>
  <c r="IC13" i="1"/>
  <c r="IC12" i="1"/>
  <c r="IC35" i="1"/>
  <c r="IC11" i="1"/>
  <c r="HX137" i="1"/>
  <c r="HX138" i="1"/>
  <c r="HX136" i="1"/>
  <c r="HX139" i="1"/>
  <c r="HX142" i="1"/>
  <c r="HX146" i="1"/>
  <c r="HX135" i="1"/>
  <c r="HX143" i="1"/>
  <c r="HX134" i="1"/>
  <c r="HX140" i="1"/>
  <c r="HX145" i="1"/>
  <c r="HX141" i="1"/>
  <c r="HX144" i="1"/>
  <c r="HX132" i="1"/>
  <c r="HX133" i="1"/>
  <c r="HX131" i="1"/>
  <c r="HX97" i="1"/>
  <c r="HX101" i="1"/>
  <c r="HX100" i="1"/>
  <c r="HX109" i="1"/>
  <c r="HX95" i="1"/>
  <c r="HX96" i="1" s="1"/>
  <c r="HX106" i="1"/>
  <c r="HX107" i="1"/>
  <c r="HX108" i="1"/>
  <c r="HX105" i="1"/>
  <c r="HX98" i="1"/>
  <c r="HX103" i="1"/>
  <c r="HX102" i="1"/>
  <c r="HX99" i="1"/>
  <c r="HX104" i="1"/>
  <c r="IB71" i="1"/>
  <c r="IB81" i="1"/>
  <c r="IB73" i="1"/>
  <c r="IB78" i="1"/>
  <c r="IB77" i="1"/>
  <c r="IB80" i="1"/>
  <c r="IB74" i="1"/>
  <c r="IB72" i="1"/>
  <c r="IB79" i="1"/>
  <c r="IB160" i="1"/>
  <c r="IB149" i="1"/>
  <c r="IB151" i="1"/>
  <c r="IB156" i="1"/>
  <c r="IB159" i="1"/>
  <c r="IB154" i="1"/>
  <c r="IB161" i="1"/>
  <c r="IB162" i="1"/>
  <c r="IB150" i="1"/>
  <c r="IB157" i="1"/>
  <c r="IB163" i="1"/>
  <c r="IB148" i="1"/>
  <c r="IB152" i="1"/>
  <c r="IB158" i="1"/>
  <c r="IB153" i="1"/>
  <c r="IB155" i="1"/>
  <c r="IG73" i="1"/>
  <c r="IG72" i="1"/>
  <c r="IG77" i="1"/>
  <c r="IG80" i="1"/>
  <c r="IG74" i="1"/>
  <c r="IG79" i="1"/>
  <c r="IG71" i="1"/>
  <c r="IG81" i="1"/>
  <c r="IG78" i="1"/>
  <c r="IA181" i="1"/>
  <c r="IA182" i="1"/>
  <c r="IA185" i="1"/>
  <c r="IA186" i="1"/>
  <c r="IA187" i="1"/>
  <c r="IA178" i="1"/>
  <c r="IA184" i="1"/>
  <c r="IA177" i="1"/>
  <c r="IA179" i="1"/>
  <c r="IA188" i="1"/>
  <c r="IA183" i="1"/>
  <c r="IA180" i="1"/>
  <c r="IA7" i="1"/>
  <c r="IA9" i="1"/>
  <c r="IA14" i="1"/>
  <c r="IA8" i="1"/>
  <c r="IF190" i="1"/>
  <c r="IF191" i="1"/>
  <c r="IF200" i="1"/>
  <c r="IF198" i="1"/>
  <c r="IF199" i="1"/>
  <c r="IF197" i="1"/>
  <c r="IF208" i="1"/>
  <c r="IF196" i="1"/>
  <c r="IF206" i="1"/>
  <c r="IF207" i="1"/>
  <c r="IF194" i="1"/>
  <c r="IF195" i="1"/>
  <c r="IF205" i="1"/>
  <c r="IF193" i="1"/>
  <c r="IF204" i="1"/>
  <c r="IF192" i="1"/>
  <c r="IF202" i="1"/>
  <c r="IF209" i="1"/>
  <c r="IF201" i="1"/>
  <c r="IF203" i="1"/>
  <c r="IF30" i="1"/>
  <c r="IF28" i="1"/>
  <c r="IF29" i="1"/>
  <c r="IF31" i="1"/>
  <c r="IF34" i="1"/>
  <c r="IF27" i="1"/>
  <c r="IF33" i="1"/>
  <c r="HW190" i="1"/>
  <c r="HW199" i="1"/>
  <c r="HW200" i="1"/>
  <c r="HW198" i="1"/>
  <c r="HW197" i="1"/>
  <c r="HW207" i="1"/>
  <c r="HW208" i="1"/>
  <c r="HW195" i="1"/>
  <c r="HW196" i="1"/>
  <c r="HW206" i="1"/>
  <c r="HW194" i="1"/>
  <c r="HW205" i="1"/>
  <c r="HW193" i="1"/>
  <c r="HW203" i="1"/>
  <c r="HW204" i="1"/>
  <c r="HW209" i="1"/>
  <c r="HW201" i="1"/>
  <c r="HW191" i="1"/>
  <c r="HW202" i="1"/>
  <c r="HW192" i="1"/>
  <c r="HW30" i="1"/>
  <c r="HW28" i="1"/>
  <c r="HW29" i="1"/>
  <c r="HW27" i="1"/>
  <c r="HW31" i="1"/>
  <c r="HW34" i="1"/>
  <c r="HW33" i="1"/>
  <c r="IE225" i="1"/>
  <c r="IE224" i="1"/>
  <c r="IE167" i="1"/>
  <c r="IE165" i="1"/>
  <c r="IE166" i="1"/>
  <c r="IE172" i="1"/>
  <c r="IE168" i="1"/>
  <c r="IE169" i="1"/>
  <c r="IE173" i="1"/>
  <c r="IE175" i="1"/>
  <c r="IE170" i="1"/>
  <c r="IE171" i="1"/>
  <c r="IE174" i="1"/>
  <c r="IE135" i="1"/>
  <c r="IE136" i="1"/>
  <c r="IE143" i="1"/>
  <c r="IE134" i="1"/>
  <c r="IE140" i="1"/>
  <c r="IE145" i="1"/>
  <c r="IE133" i="1"/>
  <c r="IE141" i="1"/>
  <c r="IE144" i="1"/>
  <c r="IE137" i="1"/>
  <c r="IE138" i="1"/>
  <c r="IE132" i="1"/>
  <c r="IE139" i="1"/>
  <c r="IE146" i="1"/>
  <c r="IE142" i="1"/>
  <c r="IE131" i="1"/>
  <c r="HZ30" i="1"/>
  <c r="HZ28" i="1"/>
  <c r="HZ29" i="1"/>
  <c r="HZ27" i="1"/>
  <c r="HZ31" i="1"/>
  <c r="HZ34" i="1"/>
  <c r="HZ33" i="1"/>
  <c r="HZ84" i="1"/>
  <c r="HZ85" i="1"/>
  <c r="HZ86" i="1"/>
  <c r="HZ93" i="1"/>
  <c r="HZ87" i="1"/>
  <c r="HZ88" i="1"/>
  <c r="HZ89" i="1"/>
  <c r="HZ90" i="1"/>
  <c r="HZ92" i="1"/>
  <c r="HU85" i="1"/>
  <c r="HU86" i="1"/>
  <c r="HU87" i="1"/>
  <c r="HU88" i="1"/>
  <c r="HU89" i="1"/>
  <c r="HU90" i="1"/>
  <c r="HU92" i="1"/>
  <c r="HU93" i="1"/>
  <c r="HU84" i="1"/>
  <c r="HU8" i="1"/>
  <c r="HU7" i="1"/>
  <c r="HU9" i="1"/>
  <c r="HU14" i="1"/>
  <c r="IJ84" i="1"/>
  <c r="IJ87" i="1"/>
  <c r="IJ88" i="1"/>
  <c r="IJ89" i="1"/>
  <c r="IJ90" i="1"/>
  <c r="IJ92" i="1"/>
  <c r="IJ86" i="1"/>
  <c r="IJ93" i="1"/>
  <c r="IJ85" i="1"/>
  <c r="IJ133" i="1"/>
  <c r="IJ141" i="1"/>
  <c r="IJ144" i="1"/>
  <c r="IJ131" i="1"/>
  <c r="IJ132" i="1"/>
  <c r="IJ137" i="1"/>
  <c r="IJ138" i="1"/>
  <c r="IJ139" i="1"/>
  <c r="IJ142" i="1"/>
  <c r="IJ146" i="1"/>
  <c r="IJ143" i="1"/>
  <c r="IJ134" i="1"/>
  <c r="IJ135" i="1"/>
  <c r="IJ140" i="1"/>
  <c r="IJ136" i="1"/>
  <c r="IJ145" i="1"/>
  <c r="ID152" i="1"/>
  <c r="ID157" i="1"/>
  <c r="ID160" i="1"/>
  <c r="ID149" i="1"/>
  <c r="ID151" i="1"/>
  <c r="ID156" i="1"/>
  <c r="ID154" i="1"/>
  <c r="ID155" i="1"/>
  <c r="ID163" i="1"/>
  <c r="ID148" i="1"/>
  <c r="ID150" i="1"/>
  <c r="ID159" i="1"/>
  <c r="ID162" i="1"/>
  <c r="ID158" i="1"/>
  <c r="ID161" i="1"/>
  <c r="ID153" i="1"/>
  <c r="ID87" i="1"/>
  <c r="ID88" i="1"/>
  <c r="ID89" i="1"/>
  <c r="ID90" i="1"/>
  <c r="ID92" i="1"/>
  <c r="ID93" i="1"/>
  <c r="ID84" i="1"/>
  <c r="ID86" i="1"/>
  <c r="ID85" i="1"/>
  <c r="HY102" i="1"/>
  <c r="HY97" i="1"/>
  <c r="HY101" i="1"/>
  <c r="HY100" i="1"/>
  <c r="HY109" i="1"/>
  <c r="HY95" i="1"/>
  <c r="HY96" i="1" s="1"/>
  <c r="HY106" i="1"/>
  <c r="HY107" i="1"/>
  <c r="HY108" i="1"/>
  <c r="HY99" i="1"/>
  <c r="HY104" i="1"/>
  <c r="HY98" i="1"/>
  <c r="HY103" i="1"/>
  <c r="HY105" i="1"/>
  <c r="II225" i="1"/>
  <c r="II165" i="1"/>
  <c r="II166" i="1"/>
  <c r="II167" i="1"/>
  <c r="II224" i="1"/>
  <c r="II169" i="1"/>
  <c r="II173" i="1"/>
  <c r="II175" i="1"/>
  <c r="II170" i="1"/>
  <c r="II168" i="1"/>
  <c r="II174" i="1"/>
  <c r="II171" i="1"/>
  <c r="II172" i="1"/>
  <c r="II6" i="1"/>
  <c r="II5" i="1"/>
  <c r="II3" i="1"/>
  <c r="II12" i="1"/>
  <c r="II11" i="1"/>
  <c r="II10" i="1"/>
  <c r="II35" i="1"/>
  <c r="II13" i="1"/>
  <c r="HO149" i="1"/>
  <c r="HO151" i="1"/>
  <c r="HO156" i="1"/>
  <c r="HO159" i="1"/>
  <c r="HO154" i="1"/>
  <c r="HO155" i="1"/>
  <c r="HO148" i="1"/>
  <c r="HO150" i="1"/>
  <c r="HO157" i="1"/>
  <c r="HO162" i="1"/>
  <c r="HO163" i="1"/>
  <c r="HO161" i="1"/>
  <c r="HO160" i="1"/>
  <c r="HO152" i="1"/>
  <c r="HO153" i="1"/>
  <c r="HO158" i="1"/>
  <c r="HJ188" i="1"/>
  <c r="HJ177" i="1"/>
  <c r="HJ178" i="1"/>
  <c r="HJ179" i="1"/>
  <c r="HJ180" i="1"/>
  <c r="HJ183" i="1"/>
  <c r="HJ184" i="1"/>
  <c r="HJ181" i="1"/>
  <c r="HJ182" i="1"/>
  <c r="HJ185" i="1"/>
  <c r="HJ187" i="1"/>
  <c r="HJ186" i="1"/>
  <c r="HD194" i="1"/>
  <c r="HD205" i="1"/>
  <c r="HD193" i="1"/>
  <c r="HD203" i="1"/>
  <c r="HD204" i="1"/>
  <c r="HD191" i="1"/>
  <c r="HD192" i="1"/>
  <c r="HD202" i="1"/>
  <c r="HD190" i="1"/>
  <c r="HD201" i="1"/>
  <c r="HD199" i="1"/>
  <c r="HD200" i="1"/>
  <c r="HD198" i="1"/>
  <c r="HD197" i="1"/>
  <c r="HD206" i="1"/>
  <c r="HD208" i="1"/>
  <c r="HD195" i="1"/>
  <c r="HD207" i="1"/>
  <c r="HD196" i="1"/>
  <c r="HD209" i="1"/>
  <c r="HN195" i="1"/>
  <c r="HN196" i="1"/>
  <c r="HN206" i="1"/>
  <c r="HN194" i="1"/>
  <c r="HN205" i="1"/>
  <c r="HN193" i="1"/>
  <c r="HN203" i="1"/>
  <c r="HN204" i="1"/>
  <c r="HN191" i="1"/>
  <c r="HN192" i="1"/>
  <c r="HN202" i="1"/>
  <c r="HN190" i="1"/>
  <c r="HN201" i="1"/>
  <c r="HN199" i="1"/>
  <c r="HN200" i="1"/>
  <c r="HN209" i="1"/>
  <c r="HN197" i="1"/>
  <c r="HN198" i="1"/>
  <c r="HN207" i="1"/>
  <c r="HN208" i="1"/>
  <c r="HI191" i="1"/>
  <c r="HI192" i="1"/>
  <c r="HI190" i="1"/>
  <c r="HI201" i="1"/>
  <c r="HI199" i="1"/>
  <c r="HI200" i="1"/>
  <c r="HI198" i="1"/>
  <c r="HI197" i="1"/>
  <c r="HI207" i="1"/>
  <c r="HI208" i="1"/>
  <c r="HI195" i="1"/>
  <c r="HI196" i="1"/>
  <c r="HI206" i="1"/>
  <c r="HI194" i="1"/>
  <c r="HI205" i="1"/>
  <c r="HI204" i="1"/>
  <c r="HI193" i="1"/>
  <c r="HI202" i="1"/>
  <c r="HI209" i="1"/>
  <c r="HI203" i="1"/>
  <c r="HC187" i="1"/>
  <c r="HC188" i="1"/>
  <c r="HC177" i="1"/>
  <c r="HC178" i="1"/>
  <c r="HC179" i="1"/>
  <c r="HC180" i="1"/>
  <c r="HC183" i="1"/>
  <c r="HC184" i="1"/>
  <c r="HC186" i="1"/>
  <c r="HC182" i="1"/>
  <c r="HC185" i="1"/>
  <c r="HC181" i="1"/>
  <c r="HD162" i="1"/>
  <c r="HD163" i="1"/>
  <c r="HD148" i="1"/>
  <c r="HD153" i="1"/>
  <c r="HD158" i="1"/>
  <c r="HD150" i="1"/>
  <c r="HD157" i="1"/>
  <c r="HD152" i="1"/>
  <c r="HD160" i="1"/>
  <c r="HD149" i="1"/>
  <c r="HD151" i="1"/>
  <c r="HD156" i="1"/>
  <c r="HD161" i="1"/>
  <c r="HD159" i="1"/>
  <c r="HD154" i="1"/>
  <c r="HD155" i="1"/>
  <c r="HL194" i="1"/>
  <c r="HL193" i="1"/>
  <c r="HL203" i="1"/>
  <c r="HL204" i="1"/>
  <c r="HL191" i="1"/>
  <c r="HL192" i="1"/>
  <c r="HL202" i="1"/>
  <c r="HL190" i="1"/>
  <c r="HL201" i="1"/>
  <c r="HL199" i="1"/>
  <c r="HL200" i="1"/>
  <c r="HL198" i="1"/>
  <c r="HL197" i="1"/>
  <c r="HL207" i="1"/>
  <c r="HL208" i="1"/>
  <c r="HL196" i="1"/>
  <c r="HL205" i="1"/>
  <c r="HL206" i="1"/>
  <c r="HL209" i="1"/>
  <c r="HL195" i="1"/>
  <c r="HF181" i="1"/>
  <c r="HF182" i="1"/>
  <c r="HF185" i="1"/>
  <c r="HF186" i="1"/>
  <c r="HF187" i="1"/>
  <c r="HF177" i="1"/>
  <c r="HF178" i="1"/>
  <c r="HF183" i="1"/>
  <c r="HF180" i="1"/>
  <c r="HF184" i="1"/>
  <c r="HF179" i="1"/>
  <c r="HF188" i="1"/>
  <c r="HE148" i="1"/>
  <c r="HE153" i="1"/>
  <c r="HE158" i="1"/>
  <c r="HE151" i="1"/>
  <c r="HE155" i="1"/>
  <c r="HE156" i="1"/>
  <c r="HE161" i="1"/>
  <c r="HE162" i="1"/>
  <c r="HE163" i="1"/>
  <c r="HE149" i="1"/>
  <c r="HE160" i="1"/>
  <c r="HE150" i="1"/>
  <c r="HE157" i="1"/>
  <c r="HE159" i="1"/>
  <c r="HE154" i="1"/>
  <c r="HE152" i="1"/>
  <c r="GJ84" i="1"/>
  <c r="GJ85" i="1"/>
  <c r="GJ86" i="1"/>
  <c r="GJ87" i="1"/>
  <c r="GJ88" i="1"/>
  <c r="GJ89" i="1"/>
  <c r="GJ90" i="1"/>
  <c r="GJ92" i="1"/>
  <c r="GJ93" i="1"/>
  <c r="EH102" i="1"/>
  <c r="EH101" i="1"/>
  <c r="EH97" i="1"/>
  <c r="EH100" i="1"/>
  <c r="EH109" i="1"/>
  <c r="EH106" i="1"/>
  <c r="EH107" i="1"/>
  <c r="EH108" i="1"/>
  <c r="EH99" i="1"/>
  <c r="EH104" i="1"/>
  <c r="EH98" i="1"/>
  <c r="EH103" i="1"/>
  <c r="EH105" i="1"/>
  <c r="EH95" i="1"/>
  <c r="EH96" i="1" s="1"/>
  <c r="ET142" i="1"/>
  <c r="ET138" i="1"/>
  <c r="ET139" i="1"/>
  <c r="ET143" i="1"/>
  <c r="ET145" i="1"/>
  <c r="ET140" i="1"/>
  <c r="ET141" i="1"/>
  <c r="ET146" i="1"/>
  <c r="ET144" i="1"/>
  <c r="EN71" i="1"/>
  <c r="EN73" i="1"/>
  <c r="EN78" i="1"/>
  <c r="EN81" i="1"/>
  <c r="EN77" i="1"/>
  <c r="EN80" i="1"/>
  <c r="EN72" i="1"/>
  <c r="EN74" i="1"/>
  <c r="EN79" i="1"/>
  <c r="EJ98" i="1"/>
  <c r="EJ103" i="1"/>
  <c r="EJ102" i="1"/>
  <c r="EJ101" i="1"/>
  <c r="EJ97" i="1"/>
  <c r="EJ100" i="1"/>
  <c r="EJ109" i="1"/>
  <c r="EJ95" i="1"/>
  <c r="EJ96" i="1" s="1"/>
  <c r="EJ105" i="1"/>
  <c r="EJ99" i="1"/>
  <c r="EJ104" i="1"/>
  <c r="EJ107" i="1"/>
  <c r="EJ108" i="1"/>
  <c r="EJ106" i="1"/>
  <c r="JB247" i="1"/>
  <c r="JB250" i="1"/>
  <c r="JB248" i="1"/>
  <c r="JB251" i="1"/>
  <c r="JB246" i="1"/>
  <c r="JB249" i="1"/>
  <c r="JV246" i="1"/>
  <c r="JV249" i="1"/>
  <c r="JV247" i="1"/>
  <c r="JV250" i="1"/>
  <c r="JV248" i="1"/>
  <c r="JV251" i="1"/>
  <c r="DK95" i="1"/>
  <c r="DK96" i="1" s="1"/>
  <c r="DK103" i="1"/>
  <c r="DK102" i="1"/>
  <c r="DK109" i="1"/>
  <c r="DK105" i="1"/>
  <c r="DK99" i="1"/>
  <c r="DK104" i="1"/>
  <c r="DK108" i="1"/>
  <c r="DK106" i="1"/>
  <c r="DK107" i="1"/>
  <c r="JM236" i="1"/>
  <c r="JM237" i="1"/>
  <c r="JM238" i="1"/>
  <c r="JM239" i="1"/>
  <c r="JM229" i="1"/>
  <c r="JM231" i="1"/>
  <c r="JM232" i="1"/>
  <c r="JM240" i="1"/>
  <c r="JM233" i="1"/>
  <c r="JM241" i="1"/>
  <c r="JM234" i="1"/>
  <c r="JM242" i="1"/>
  <c r="JM235" i="1"/>
  <c r="JM243" i="1"/>
  <c r="JM244" i="1"/>
  <c r="DW117" i="1"/>
  <c r="DW111" i="1"/>
  <c r="DW118" i="1" s="1"/>
  <c r="DW112" i="1"/>
  <c r="DW113" i="1"/>
  <c r="DW115" i="1"/>
  <c r="DW116" i="1"/>
  <c r="DW114" i="1"/>
  <c r="JE235" i="1"/>
  <c r="JE243" i="1"/>
  <c r="JE236" i="1"/>
  <c r="JE237" i="1"/>
  <c r="JE238" i="1"/>
  <c r="JE239" i="1"/>
  <c r="JE229" i="1"/>
  <c r="JE231" i="1"/>
  <c r="JE232" i="1"/>
  <c r="JE240" i="1"/>
  <c r="JE233" i="1"/>
  <c r="JE241" i="1"/>
  <c r="JE242" i="1"/>
  <c r="JE234" i="1"/>
  <c r="JE244" i="1"/>
  <c r="JF234" i="1"/>
  <c r="JF242" i="1"/>
  <c r="JF235" i="1"/>
  <c r="JF236" i="1"/>
  <c r="JF237" i="1"/>
  <c r="JF238" i="1"/>
  <c r="JF239" i="1"/>
  <c r="JF229" i="1"/>
  <c r="JF231" i="1"/>
  <c r="JF232" i="1"/>
  <c r="JF240" i="1"/>
  <c r="JF241" i="1"/>
  <c r="JF244" i="1"/>
  <c r="JF233" i="1"/>
  <c r="JF243" i="1"/>
  <c r="JR229" i="1"/>
  <c r="JR231" i="1"/>
  <c r="JR232" i="1"/>
  <c r="JR240" i="1"/>
  <c r="JR233" i="1"/>
  <c r="JR241" i="1"/>
  <c r="JR234" i="1"/>
  <c r="JR242" i="1"/>
  <c r="JR235" i="1"/>
  <c r="JR243" i="1"/>
  <c r="JR236" i="1"/>
  <c r="JR237" i="1"/>
  <c r="JR238" i="1"/>
  <c r="JR239" i="1"/>
  <c r="JR244" i="1"/>
  <c r="BW7" i="1"/>
  <c r="BW9" i="1"/>
  <c r="BW14" i="1"/>
  <c r="BW8" i="1"/>
  <c r="CF14" i="1"/>
  <c r="CF8" i="1"/>
  <c r="CF7" i="1"/>
  <c r="CF9" i="1"/>
  <c r="CO8" i="1"/>
  <c r="CO7" i="1"/>
  <c r="CO9" i="1"/>
  <c r="CO14" i="1"/>
  <c r="DE7" i="1"/>
  <c r="DE9" i="1"/>
  <c r="DE14" i="1"/>
  <c r="DE8" i="1"/>
  <c r="DM14" i="1"/>
  <c r="DM8" i="1"/>
  <c r="DM7" i="1"/>
  <c r="DM9" i="1"/>
  <c r="IC75" i="1"/>
  <c r="IC76" i="1"/>
  <c r="DD34" i="1"/>
  <c r="CV30" i="1"/>
  <c r="DX88" i="1"/>
  <c r="DX100" i="1"/>
  <c r="HI107" i="1"/>
  <c r="HI28" i="1"/>
  <c r="HI29" i="1"/>
  <c r="HI34" i="1"/>
  <c r="HI31" i="1"/>
  <c r="HI27" i="1"/>
  <c r="HI33" i="1"/>
  <c r="HI30" i="1"/>
  <c r="HH29" i="1"/>
  <c r="HH34" i="1"/>
  <c r="HH31" i="1"/>
  <c r="HH27" i="1"/>
  <c r="HH33" i="1"/>
  <c r="HH30" i="1"/>
  <c r="HH28" i="1"/>
  <c r="HL73" i="1"/>
  <c r="HL79" i="1"/>
  <c r="HL71" i="1"/>
  <c r="HL78" i="1"/>
  <c r="HL80" i="1"/>
  <c r="HL72" i="1"/>
  <c r="HL74" i="1"/>
  <c r="HF17" i="1"/>
  <c r="HF18" i="1"/>
  <c r="HF16" i="1"/>
  <c r="HF20" i="1"/>
  <c r="HF23" i="1"/>
  <c r="HF24" i="1"/>
  <c r="HF25" i="1"/>
  <c r="HF22" i="1"/>
  <c r="HF19" i="1"/>
  <c r="HF21" i="1"/>
  <c r="HP27" i="1"/>
  <c r="HP31" i="1"/>
  <c r="HP33" i="1"/>
  <c r="HP30" i="1"/>
  <c r="HP34" i="1"/>
  <c r="HP29" i="1"/>
  <c r="HP28" i="1"/>
  <c r="HE71" i="1"/>
  <c r="HE79" i="1"/>
  <c r="HE73" i="1"/>
  <c r="HE78" i="1"/>
  <c r="HE81" i="1"/>
  <c r="HE72" i="1"/>
  <c r="HE77" i="1"/>
  <c r="HE80" i="1"/>
  <c r="HE74" i="1"/>
  <c r="HD97" i="1"/>
  <c r="HD99" i="1"/>
  <c r="HD98" i="1"/>
  <c r="HD95" i="1"/>
  <c r="HD96" i="1" s="1"/>
  <c r="HD109" i="1"/>
  <c r="HD108" i="1"/>
  <c r="HD104" i="1"/>
  <c r="HD106" i="1"/>
  <c r="HD101" i="1"/>
  <c r="HD102" i="1"/>
  <c r="HD105" i="1"/>
  <c r="HD107" i="1"/>
  <c r="HD100" i="1"/>
  <c r="HD103" i="1"/>
  <c r="GS71" i="1"/>
  <c r="GS72" i="1"/>
  <c r="GS77" i="1"/>
  <c r="GS73" i="1"/>
  <c r="GS81" i="1"/>
  <c r="GS79" i="1"/>
  <c r="GS80" i="1"/>
  <c r="GS74" i="1"/>
  <c r="GS78" i="1"/>
  <c r="GM99" i="1"/>
  <c r="GM105" i="1"/>
  <c r="GM100" i="1"/>
  <c r="GM103" i="1"/>
  <c r="GM109" i="1"/>
  <c r="GM102" i="1"/>
  <c r="GM106" i="1"/>
  <c r="GM95" i="1"/>
  <c r="GM96" i="1" s="1"/>
  <c r="GM107" i="1"/>
  <c r="GM97" i="1"/>
  <c r="GM101" i="1"/>
  <c r="GM108" i="1"/>
  <c r="GH8" i="1"/>
  <c r="GH7" i="1"/>
  <c r="GH9" i="1"/>
  <c r="GH14" i="1"/>
  <c r="GT166" i="1"/>
  <c r="GT168" i="1"/>
  <c r="GT170" i="1"/>
  <c r="GT172" i="1"/>
  <c r="GT165" i="1"/>
  <c r="GT175" i="1"/>
  <c r="GT167" i="1"/>
  <c r="GT171" i="1"/>
  <c r="GT174" i="1"/>
  <c r="GT169" i="1"/>
  <c r="GT173" i="1"/>
  <c r="GT30" i="1"/>
  <c r="GT34" i="1"/>
  <c r="GT29" i="1"/>
  <c r="GT28" i="1"/>
  <c r="GT27" i="1"/>
  <c r="GT31" i="1"/>
  <c r="GT33" i="1"/>
  <c r="GO153" i="1"/>
  <c r="GO155" i="1"/>
  <c r="GO157" i="1"/>
  <c r="GO148" i="1"/>
  <c r="GO151" i="1"/>
  <c r="GO149" i="1"/>
  <c r="GO152" i="1"/>
  <c r="GO154" i="1"/>
  <c r="GO159" i="1"/>
  <c r="GO150" i="1"/>
  <c r="GO156" i="1"/>
  <c r="GO162" i="1"/>
  <c r="GO160" i="1"/>
  <c r="GO158" i="1"/>
  <c r="GO161" i="1"/>
  <c r="GO163" i="1"/>
  <c r="GJ114" i="1"/>
  <c r="GJ115" i="1"/>
  <c r="GJ116" i="1"/>
  <c r="GJ117" i="1"/>
  <c r="GJ113" i="1"/>
  <c r="GJ111" i="1"/>
  <c r="GJ118" i="1" s="1"/>
  <c r="GJ112" i="1"/>
  <c r="GY120" i="1"/>
  <c r="GY129" i="1"/>
  <c r="GY127" i="1"/>
  <c r="GY125" i="1"/>
  <c r="GY121" i="1"/>
  <c r="GY128" i="1"/>
  <c r="GY124" i="1"/>
  <c r="GY122" i="1"/>
  <c r="GY123" i="1"/>
  <c r="GY126" i="1"/>
  <c r="GY84" i="1"/>
  <c r="GY92" i="1"/>
  <c r="GY85" i="1"/>
  <c r="GY87" i="1"/>
  <c r="GY89" i="1"/>
  <c r="GQ95" i="1"/>
  <c r="GQ96" i="1" s="1"/>
  <c r="GQ101" i="1"/>
  <c r="GQ108" i="1"/>
  <c r="GQ98" i="1"/>
  <c r="GQ103" i="1"/>
  <c r="GQ107" i="1"/>
  <c r="GQ105" i="1"/>
  <c r="GQ102" i="1"/>
  <c r="GQ99" i="1"/>
  <c r="GQ106" i="1"/>
  <c r="GQ109" i="1"/>
  <c r="GQ104" i="1"/>
  <c r="GQ97" i="1"/>
  <c r="GX120" i="1"/>
  <c r="GX127" i="1"/>
  <c r="GX125" i="1"/>
  <c r="GX123" i="1"/>
  <c r="GX121" i="1"/>
  <c r="GX129" i="1"/>
  <c r="GN93" i="1"/>
  <c r="GN84" i="1"/>
  <c r="GN88" i="1"/>
  <c r="GN90" i="1"/>
  <c r="GN86" i="1"/>
  <c r="GN87" i="1"/>
  <c r="GN92" i="1"/>
  <c r="GN85" i="1"/>
  <c r="GN89" i="1"/>
  <c r="GH98" i="1"/>
  <c r="GH100" i="1"/>
  <c r="GH101" i="1"/>
  <c r="GH99" i="1"/>
  <c r="GH108" i="1"/>
  <c r="GH104" i="1"/>
  <c r="GH106" i="1"/>
  <c r="GH95" i="1"/>
  <c r="GH96" i="1" s="1"/>
  <c r="GH102" i="1"/>
  <c r="GH105" i="1"/>
  <c r="GH107" i="1"/>
  <c r="GH103" i="1"/>
  <c r="GH97" i="1"/>
  <c r="GH109" i="1"/>
  <c r="GI114" i="1"/>
  <c r="GI115" i="1"/>
  <c r="GI116" i="1"/>
  <c r="GI117" i="1"/>
  <c r="GI111" i="1"/>
  <c r="GI118" i="1" s="1"/>
  <c r="GI112" i="1"/>
  <c r="GI113" i="1"/>
  <c r="GW72" i="1"/>
  <c r="GW77" i="1"/>
  <c r="GW80" i="1"/>
  <c r="GW74" i="1"/>
  <c r="GW71" i="1"/>
  <c r="GW79" i="1"/>
  <c r="GW73" i="1"/>
  <c r="GW78" i="1"/>
  <c r="GW81" i="1"/>
  <c r="GQ136" i="1"/>
  <c r="GQ131" i="1"/>
  <c r="GQ139" i="1"/>
  <c r="GQ141" i="1"/>
  <c r="GQ146" i="1"/>
  <c r="GQ133" i="1"/>
  <c r="GQ134" i="1"/>
  <c r="GQ135" i="1"/>
  <c r="GQ144" i="1"/>
  <c r="GQ140" i="1"/>
  <c r="GQ142" i="1"/>
  <c r="GQ143" i="1"/>
  <c r="GQ132" i="1"/>
  <c r="GQ137" i="1"/>
  <c r="GQ145" i="1"/>
  <c r="GQ138" i="1"/>
  <c r="GI84" i="1"/>
  <c r="GI86" i="1"/>
  <c r="GI88" i="1"/>
  <c r="GI89" i="1"/>
  <c r="GI85" i="1"/>
  <c r="GI87" i="1"/>
  <c r="GI93" i="1"/>
  <c r="GI92" i="1"/>
  <c r="GI90" i="1"/>
  <c r="FV17" i="1"/>
  <c r="FV18" i="1"/>
  <c r="FV16" i="1"/>
  <c r="FV20" i="1"/>
  <c r="FV23" i="1"/>
  <c r="FV24" i="1"/>
  <c r="FV21" i="1"/>
  <c r="FV25" i="1"/>
  <c r="FV22" i="1"/>
  <c r="FV19" i="1"/>
  <c r="FW30" i="1"/>
  <c r="FW34" i="1"/>
  <c r="FW29" i="1"/>
  <c r="FW28" i="1"/>
  <c r="FW33" i="1"/>
  <c r="FW27" i="1"/>
  <c r="FW31" i="1"/>
  <c r="GD136" i="1"/>
  <c r="GD133" i="1"/>
  <c r="GD134" i="1"/>
  <c r="GD135" i="1"/>
  <c r="GD131" i="1"/>
  <c r="GD132" i="1"/>
  <c r="GD137" i="1"/>
  <c r="GD142" i="1"/>
  <c r="GD144" i="1"/>
  <c r="GD140" i="1"/>
  <c r="GD143" i="1"/>
  <c r="GD145" i="1"/>
  <c r="GD139" i="1"/>
  <c r="GD141" i="1"/>
  <c r="GD138" i="1"/>
  <c r="GD146" i="1"/>
  <c r="GE7" i="1"/>
  <c r="GE9" i="1"/>
  <c r="GE14" i="1"/>
  <c r="GE8" i="1"/>
  <c r="HA124" i="1"/>
  <c r="HA122" i="1"/>
  <c r="HA120" i="1"/>
  <c r="HA129" i="1"/>
  <c r="HA125" i="1"/>
  <c r="HA121" i="1"/>
  <c r="HA128" i="1"/>
  <c r="HA126" i="1"/>
  <c r="HA127" i="1"/>
  <c r="HA123" i="1"/>
  <c r="GV181" i="1"/>
  <c r="GV184" i="1"/>
  <c r="GL148" i="1"/>
  <c r="GL149" i="1"/>
  <c r="GL152" i="1"/>
  <c r="GL154" i="1"/>
  <c r="GL156" i="1"/>
  <c r="GL150" i="1"/>
  <c r="GL151" i="1"/>
  <c r="GL162" i="1"/>
  <c r="GL160" i="1"/>
  <c r="GL158" i="1"/>
  <c r="GL155" i="1"/>
  <c r="GL157" i="1"/>
  <c r="GL161" i="1"/>
  <c r="GL163" i="1"/>
  <c r="GL153" i="1"/>
  <c r="GL159" i="1"/>
  <c r="GL123" i="1"/>
  <c r="GL120" i="1"/>
  <c r="GL127" i="1"/>
  <c r="GL125" i="1"/>
  <c r="GL126" i="1"/>
  <c r="GL124" i="1"/>
  <c r="GL122" i="1"/>
  <c r="GL129" i="1"/>
  <c r="GL121" i="1"/>
  <c r="GL128" i="1"/>
  <c r="FV165" i="1"/>
  <c r="FV167" i="1"/>
  <c r="FV168" i="1"/>
  <c r="FV170" i="1"/>
  <c r="FV172" i="1"/>
  <c r="FV174" i="1"/>
  <c r="FV175" i="1"/>
  <c r="FV173" i="1"/>
  <c r="FV171" i="1"/>
  <c r="FV166" i="1"/>
  <c r="FV169" i="1"/>
  <c r="GU74" i="1"/>
  <c r="GU71" i="1"/>
  <c r="GU79" i="1"/>
  <c r="GU73" i="1"/>
  <c r="GU78" i="1"/>
  <c r="GU81" i="1"/>
  <c r="GU72" i="1"/>
  <c r="GU77" i="1"/>
  <c r="GU80" i="1"/>
  <c r="GP29" i="1"/>
  <c r="GP28" i="1"/>
  <c r="GP30" i="1"/>
  <c r="GK71" i="1"/>
  <c r="GK79" i="1"/>
  <c r="GK73" i="1"/>
  <c r="GK78" i="1"/>
  <c r="GK81" i="1"/>
  <c r="GK72" i="1"/>
  <c r="GK77" i="1"/>
  <c r="GK80" i="1"/>
  <c r="GK74" i="1"/>
  <c r="GE165" i="1"/>
  <c r="GE167" i="1"/>
  <c r="GE168" i="1"/>
  <c r="GE170" i="1"/>
  <c r="GE172" i="1"/>
  <c r="GE174" i="1"/>
  <c r="GE173" i="1"/>
  <c r="GE175" i="1"/>
  <c r="GE166" i="1"/>
  <c r="GE171" i="1"/>
  <c r="GE169" i="1"/>
  <c r="GD29" i="1"/>
  <c r="GD28" i="1"/>
  <c r="GD27" i="1"/>
  <c r="GD31" i="1"/>
  <c r="GD33" i="1"/>
  <c r="GD30" i="1"/>
  <c r="GD34" i="1"/>
  <c r="FZ85" i="1"/>
  <c r="FZ87" i="1"/>
  <c r="FZ84" i="1"/>
  <c r="FZ86" i="1"/>
  <c r="FZ88" i="1"/>
  <c r="FZ89" i="1"/>
  <c r="FZ93" i="1"/>
  <c r="FZ90" i="1"/>
  <c r="FZ92" i="1"/>
  <c r="FU8" i="1"/>
  <c r="FU7" i="1"/>
  <c r="FU9" i="1"/>
  <c r="FU14" i="1"/>
  <c r="FU111" i="1"/>
  <c r="FU118" i="1" s="1"/>
  <c r="FU112" i="1"/>
  <c r="FU116" i="1"/>
  <c r="FU113" i="1"/>
  <c r="FU117" i="1"/>
  <c r="FU114" i="1"/>
  <c r="FU115" i="1"/>
  <c r="FW113" i="1"/>
  <c r="FW114" i="1"/>
  <c r="FW115" i="1"/>
  <c r="FW116" i="1"/>
  <c r="FW117" i="1"/>
  <c r="FW111" i="1"/>
  <c r="FW118" i="1" s="1"/>
  <c r="FW112" i="1"/>
  <c r="FO86" i="1"/>
  <c r="FO84" i="1"/>
  <c r="FO88" i="1"/>
  <c r="FO89" i="1"/>
  <c r="FO87" i="1"/>
  <c r="FO85" i="1"/>
  <c r="FO93" i="1"/>
  <c r="FO92" i="1"/>
  <c r="FO90" i="1"/>
  <c r="FK17" i="1"/>
  <c r="FK18" i="1"/>
  <c r="FK19" i="1"/>
  <c r="FK20" i="1"/>
  <c r="FK21" i="1"/>
  <c r="FK16" i="1"/>
  <c r="FK24" i="1"/>
  <c r="FK25" i="1"/>
  <c r="FK22" i="1"/>
  <c r="FK23" i="1"/>
  <c r="FR95" i="1"/>
  <c r="FR96" i="1" s="1"/>
  <c r="FR99" i="1"/>
  <c r="FR101" i="1"/>
  <c r="FR97" i="1"/>
  <c r="FR107" i="1"/>
  <c r="FR109" i="1"/>
  <c r="FR103" i="1"/>
  <c r="FR98" i="1"/>
  <c r="FR108" i="1"/>
  <c r="FR100" i="1"/>
  <c r="FR104" i="1"/>
  <c r="FR106" i="1"/>
  <c r="FR102" i="1"/>
  <c r="FR105" i="1"/>
  <c r="FM114" i="1"/>
  <c r="FM116" i="1"/>
  <c r="FM111" i="1"/>
  <c r="FM118" i="1" s="1"/>
  <c r="FM112" i="1"/>
  <c r="FM113" i="1"/>
  <c r="FM115" i="1"/>
  <c r="FM117" i="1"/>
  <c r="FI18" i="1"/>
  <c r="FI19" i="1"/>
  <c r="FI16" i="1"/>
  <c r="FI17" i="1"/>
  <c r="FI22" i="1"/>
  <c r="FI20" i="1"/>
  <c r="FI21" i="1"/>
  <c r="FI23" i="1"/>
  <c r="FI24" i="1"/>
  <c r="FI25" i="1"/>
  <c r="GC150" i="1"/>
  <c r="GC148" i="1"/>
  <c r="GC153" i="1"/>
  <c r="GC156" i="1"/>
  <c r="GC159" i="1"/>
  <c r="FY123" i="1"/>
  <c r="FY121" i="1"/>
  <c r="FY120" i="1"/>
  <c r="FY126" i="1"/>
  <c r="FY128" i="1"/>
  <c r="FY129" i="1"/>
  <c r="FY124" i="1"/>
  <c r="FY125" i="1"/>
  <c r="FY122" i="1"/>
  <c r="FY127" i="1"/>
  <c r="FL121" i="1"/>
  <c r="FL122" i="1"/>
  <c r="FL125" i="1"/>
  <c r="FL123" i="1"/>
  <c r="FL124" i="1"/>
  <c r="FL127" i="1"/>
  <c r="FL120" i="1"/>
  <c r="FL128" i="1"/>
  <c r="FL129" i="1"/>
  <c r="FL126" i="1"/>
  <c r="FQ87" i="1"/>
  <c r="FQ93" i="1"/>
  <c r="FL17" i="1"/>
  <c r="FL18" i="1"/>
  <c r="FL19" i="1"/>
  <c r="FL20" i="1"/>
  <c r="FL16" i="1"/>
  <c r="FL23" i="1"/>
  <c r="FL24" i="1"/>
  <c r="FL25" i="1"/>
  <c r="FL22" i="1"/>
  <c r="FL21" i="1"/>
  <c r="GB17" i="1"/>
  <c r="GB18" i="1"/>
  <c r="GB19" i="1"/>
  <c r="GB20" i="1"/>
  <c r="GB21" i="1"/>
  <c r="GB16" i="1"/>
  <c r="GB24" i="1"/>
  <c r="GB25" i="1"/>
  <c r="GB22" i="1"/>
  <c r="GB23" i="1"/>
  <c r="GB74" i="1"/>
  <c r="GB71" i="1"/>
  <c r="GB78" i="1"/>
  <c r="GB79" i="1"/>
  <c r="GB73" i="1"/>
  <c r="GB81" i="1"/>
  <c r="GB72" i="1"/>
  <c r="GB77" i="1"/>
  <c r="GB80" i="1"/>
  <c r="FP78" i="1"/>
  <c r="FP79" i="1"/>
  <c r="FP73" i="1"/>
  <c r="FP81" i="1"/>
  <c r="FP72" i="1"/>
  <c r="FP77" i="1"/>
  <c r="FP80" i="1"/>
  <c r="FP74" i="1"/>
  <c r="FP71" i="1"/>
  <c r="FJ123" i="1"/>
  <c r="FJ125" i="1"/>
  <c r="FJ127" i="1"/>
  <c r="FJ124" i="1"/>
  <c r="FJ122" i="1"/>
  <c r="FJ121" i="1"/>
  <c r="FJ120" i="1"/>
  <c r="FJ126" i="1"/>
  <c r="FJ129" i="1"/>
  <c r="FJ128" i="1"/>
  <c r="EU89" i="1"/>
  <c r="EU92" i="1"/>
  <c r="EU87" i="1"/>
  <c r="EU85" i="1"/>
  <c r="EU86" i="1"/>
  <c r="EU84" i="1"/>
  <c r="EU88" i="1"/>
  <c r="EU90" i="1"/>
  <c r="EU93" i="1"/>
  <c r="EV9" i="1"/>
  <c r="EV14" i="1"/>
  <c r="EV8" i="1"/>
  <c r="EV7" i="1"/>
  <c r="FD121" i="1"/>
  <c r="FD122" i="1"/>
  <c r="FD128" i="1"/>
  <c r="FD126" i="1"/>
  <c r="FD120" i="1"/>
  <c r="FD127" i="1"/>
  <c r="FD125" i="1"/>
  <c r="FD123" i="1"/>
  <c r="FD124" i="1"/>
  <c r="FD129" i="1"/>
  <c r="FD72" i="1"/>
  <c r="FD77" i="1"/>
  <c r="FD80" i="1"/>
  <c r="FD74" i="1"/>
  <c r="FD71" i="1"/>
  <c r="FD78" i="1"/>
  <c r="FD79" i="1"/>
  <c r="FD73" i="1"/>
  <c r="FD81" i="1"/>
  <c r="FE98" i="1"/>
  <c r="FE100" i="1"/>
  <c r="FE101" i="1"/>
  <c r="FE99" i="1"/>
  <c r="FE95" i="1"/>
  <c r="FE96" i="1" s="1"/>
  <c r="FE106" i="1"/>
  <c r="FE108" i="1"/>
  <c r="FE104" i="1"/>
  <c r="FE97" i="1"/>
  <c r="FE102" i="1"/>
  <c r="FE105" i="1"/>
  <c r="FE109" i="1"/>
  <c r="FE107" i="1"/>
  <c r="FE103" i="1"/>
  <c r="EY18" i="1"/>
  <c r="EY19" i="1"/>
  <c r="EY20" i="1"/>
  <c r="EY16" i="1"/>
  <c r="EY17" i="1"/>
  <c r="EY22" i="1"/>
  <c r="EY23" i="1"/>
  <c r="EY21" i="1"/>
  <c r="EY24" i="1"/>
  <c r="EY25" i="1"/>
  <c r="EX78" i="1"/>
  <c r="EX81" i="1"/>
  <c r="EX73" i="1"/>
  <c r="EX72" i="1"/>
  <c r="EX77" i="1"/>
  <c r="EX80" i="1"/>
  <c r="EX74" i="1"/>
  <c r="EX71" i="1"/>
  <c r="EX79" i="1"/>
  <c r="FG138" i="1"/>
  <c r="FG136" i="1"/>
  <c r="FG133" i="1"/>
  <c r="FG134" i="1"/>
  <c r="FG135" i="1"/>
  <c r="FG139" i="1"/>
  <c r="FG146" i="1"/>
  <c r="FG137" i="1"/>
  <c r="FG132" i="1"/>
  <c r="FG142" i="1"/>
  <c r="FG144" i="1"/>
  <c r="FG140" i="1"/>
  <c r="FG131" i="1"/>
  <c r="FG143" i="1"/>
  <c r="FG145" i="1"/>
  <c r="FG141" i="1"/>
  <c r="FG85" i="1"/>
  <c r="FG86" i="1"/>
  <c r="FG84" i="1"/>
  <c r="FG88" i="1"/>
  <c r="FG89" i="1"/>
  <c r="FG87" i="1"/>
  <c r="FG93" i="1"/>
  <c r="FG90" i="1"/>
  <c r="FG92" i="1"/>
  <c r="FG19" i="1"/>
  <c r="FG20" i="1"/>
  <c r="FG21" i="1"/>
  <c r="FG16" i="1"/>
  <c r="FG17" i="1"/>
  <c r="FG18" i="1"/>
  <c r="FG23" i="1"/>
  <c r="FG24" i="1"/>
  <c r="FG25" i="1"/>
  <c r="FG22" i="1"/>
  <c r="ET8" i="1"/>
  <c r="ET7" i="1"/>
  <c r="ET9" i="1"/>
  <c r="ET14" i="1"/>
  <c r="EZ89" i="1"/>
  <c r="EZ88" i="1"/>
  <c r="EJ124" i="1"/>
  <c r="EJ121" i="1"/>
  <c r="EJ126" i="1"/>
  <c r="EJ123" i="1"/>
  <c r="EJ127" i="1"/>
  <c r="EJ122" i="1"/>
  <c r="EJ120" i="1"/>
  <c r="EJ125" i="1"/>
  <c r="EJ129" i="1"/>
  <c r="EJ128" i="1"/>
  <c r="EJ18" i="1"/>
  <c r="EJ19" i="1"/>
  <c r="EJ16" i="1"/>
  <c r="EJ17" i="1"/>
  <c r="EJ20" i="1"/>
  <c r="EJ22" i="1"/>
  <c r="EJ21" i="1"/>
  <c r="EJ23" i="1"/>
  <c r="EJ24" i="1"/>
  <c r="EJ25" i="1"/>
  <c r="EB18" i="1"/>
  <c r="EB19" i="1"/>
  <c r="EB20" i="1"/>
  <c r="EB21" i="1"/>
  <c r="EB16" i="1"/>
  <c r="EB17" i="1"/>
  <c r="EB25" i="1"/>
  <c r="EB22" i="1"/>
  <c r="EB23" i="1"/>
  <c r="EB24" i="1"/>
  <c r="EI16" i="1"/>
  <c r="EI22" i="1"/>
  <c r="EM112" i="1"/>
  <c r="EM113" i="1"/>
  <c r="EM114" i="1"/>
  <c r="EM115" i="1"/>
  <c r="EM116" i="1"/>
  <c r="EM117" i="1"/>
  <c r="EM111" i="1"/>
  <c r="EM118" i="1" s="1"/>
  <c r="EE86" i="1"/>
  <c r="EE84" i="1"/>
  <c r="EE88" i="1"/>
  <c r="EE85" i="1"/>
  <c r="EE87" i="1"/>
  <c r="EE89" i="1"/>
  <c r="EE93" i="1"/>
  <c r="EE92" i="1"/>
  <c r="EE90" i="1"/>
  <c r="FF73" i="1"/>
  <c r="FF81" i="1"/>
  <c r="FF72" i="1"/>
  <c r="FF77" i="1"/>
  <c r="FF80" i="1"/>
  <c r="FF74" i="1"/>
  <c r="FF71" i="1"/>
  <c r="FF78" i="1"/>
  <c r="FF79" i="1"/>
  <c r="EW114" i="1"/>
  <c r="EW115" i="1"/>
  <c r="EW116" i="1"/>
  <c r="EW111" i="1"/>
  <c r="EW118" i="1" s="1"/>
  <c r="EW112" i="1"/>
  <c r="EW113" i="1"/>
  <c r="EW117" i="1"/>
  <c r="ES18" i="1"/>
  <c r="ES19" i="1"/>
  <c r="ES20" i="1"/>
  <c r="ES21" i="1"/>
  <c r="ES16" i="1"/>
  <c r="ES17" i="1"/>
  <c r="ES25" i="1"/>
  <c r="ES22" i="1"/>
  <c r="ES23" i="1"/>
  <c r="ES24" i="1"/>
  <c r="EG19" i="1"/>
  <c r="EG20" i="1"/>
  <c r="EG21" i="1"/>
  <c r="EG16" i="1"/>
  <c r="EG17" i="1"/>
  <c r="EG18" i="1"/>
  <c r="EG23" i="1"/>
  <c r="EG24" i="1"/>
  <c r="EG25" i="1"/>
  <c r="EG22" i="1"/>
  <c r="EL112" i="1"/>
  <c r="EL113" i="1"/>
  <c r="EL114" i="1"/>
  <c r="EL115" i="1"/>
  <c r="EL116" i="1"/>
  <c r="EL117" i="1"/>
  <c r="EL111" i="1"/>
  <c r="EL118" i="1" s="1"/>
  <c r="EH7" i="1"/>
  <c r="EH9" i="1"/>
  <c r="EH14" i="1"/>
  <c r="EH8" i="1"/>
  <c r="EO16" i="1"/>
  <c r="EO17" i="1"/>
  <c r="EO18" i="1"/>
  <c r="EO19" i="1"/>
  <c r="EO20" i="1"/>
  <c r="EO21" i="1"/>
  <c r="EO23" i="1"/>
  <c r="EO24" i="1"/>
  <c r="EO25" i="1"/>
  <c r="EO22" i="1"/>
  <c r="EA29" i="1"/>
  <c r="EA28" i="1"/>
  <c r="EA33" i="1"/>
  <c r="EA27" i="1"/>
  <c r="EA31" i="1"/>
  <c r="EA30" i="1"/>
  <c r="EA34" i="1"/>
  <c r="JC178" i="1"/>
  <c r="JC177" i="1"/>
  <c r="JC179" i="1"/>
  <c r="JC184" i="1"/>
  <c r="JC181" i="1"/>
  <c r="JC183" i="1"/>
  <c r="JC186" i="1"/>
  <c r="JC188" i="1"/>
  <c r="JC185" i="1"/>
  <c r="JC180" i="1"/>
  <c r="JC187" i="1"/>
  <c r="JC182" i="1"/>
  <c r="JL197" i="1"/>
  <c r="JL191" i="1"/>
  <c r="JL196" i="1"/>
  <c r="JL193" i="1"/>
  <c r="JL190" i="1"/>
  <c r="JL195" i="1"/>
  <c r="JL200" i="1"/>
  <c r="JL208" i="1"/>
  <c r="JL198" i="1"/>
  <c r="JL205" i="1"/>
  <c r="JL202" i="1"/>
  <c r="JL199" i="1"/>
  <c r="JL207" i="1"/>
  <c r="JL204" i="1"/>
  <c r="JL194" i="1"/>
  <c r="JL201" i="1"/>
  <c r="JL192" i="1"/>
  <c r="JL206" i="1"/>
  <c r="JL203" i="1"/>
  <c r="JL209" i="1"/>
  <c r="JV178" i="1"/>
  <c r="JV179" i="1"/>
  <c r="JV184" i="1"/>
  <c r="JV181" i="1"/>
  <c r="JV183" i="1"/>
  <c r="JV186" i="1"/>
  <c r="JV188" i="1"/>
  <c r="JV185" i="1"/>
  <c r="JV180" i="1"/>
  <c r="JV187" i="1"/>
  <c r="JV182" i="1"/>
  <c r="JV177" i="1"/>
  <c r="GO36" i="1"/>
  <c r="GO46" i="1" s="1"/>
  <c r="GO41" i="1"/>
  <c r="GO49" i="1"/>
  <c r="GO52" i="1"/>
  <c r="GO39" i="1"/>
  <c r="GO42" i="1"/>
  <c r="GO50" i="1"/>
  <c r="GO65" i="1"/>
  <c r="GO45" i="1"/>
  <c r="GO53" i="1"/>
  <c r="GO58" i="1"/>
  <c r="GO37" i="1"/>
  <c r="GO40" i="1"/>
  <c r="GO43" i="1"/>
  <c r="GO66" i="1"/>
  <c r="GO38" i="1"/>
  <c r="GO54" i="1"/>
  <c r="GO59" i="1"/>
  <c r="GO64" i="1"/>
  <c r="GO63" i="1"/>
  <c r="GO44" i="1"/>
  <c r="GO51" i="1"/>
  <c r="GO57" i="1"/>
  <c r="GO68" i="1"/>
  <c r="GO60" i="1"/>
  <c r="GO47" i="1"/>
  <c r="GO55" i="1"/>
  <c r="GO56" i="1"/>
  <c r="GO67" i="1"/>
  <c r="GO61" i="1"/>
  <c r="GO62" i="1"/>
  <c r="GO48" i="1"/>
  <c r="JD137" i="1"/>
  <c r="JD132" i="1"/>
  <c r="JD133" i="1"/>
  <c r="JD141" i="1"/>
  <c r="JD142" i="1"/>
  <c r="JD140" i="1"/>
  <c r="JD134" i="1"/>
  <c r="JD143" i="1"/>
  <c r="JD135" i="1"/>
  <c r="JM133" i="1"/>
  <c r="JM136" i="1"/>
  <c r="JM131" i="1"/>
  <c r="JM134" i="1"/>
  <c r="JM135" i="1"/>
  <c r="JM141" i="1"/>
  <c r="JM144" i="1"/>
  <c r="JM132" i="1"/>
  <c r="JM140" i="1"/>
  <c r="JM142" i="1"/>
  <c r="JM145" i="1"/>
  <c r="JM138" i="1"/>
  <c r="JM143" i="1"/>
  <c r="JM137" i="1"/>
  <c r="JM139" i="1"/>
  <c r="JM146" i="1"/>
  <c r="JN136" i="1"/>
  <c r="JN133" i="1"/>
  <c r="JN134" i="1"/>
  <c r="JN135" i="1"/>
  <c r="JN141" i="1"/>
  <c r="JN131" i="1"/>
  <c r="JN142" i="1"/>
  <c r="JN143" i="1"/>
  <c r="JN139" i="1"/>
  <c r="JY216" i="1"/>
  <c r="JY215" i="1"/>
  <c r="JY214" i="1"/>
  <c r="JY213" i="1"/>
  <c r="JY212" i="1"/>
  <c r="JY211" i="1"/>
  <c r="JY220" i="1"/>
  <c r="JY219" i="1"/>
  <c r="JY218" i="1"/>
  <c r="JY217" i="1"/>
  <c r="JY223" i="1"/>
  <c r="JY222" i="1"/>
  <c r="JO215" i="1"/>
  <c r="JO214" i="1"/>
  <c r="JO213" i="1"/>
  <c r="JO212" i="1"/>
  <c r="JO211" i="1"/>
  <c r="JO218" i="1"/>
  <c r="JO217" i="1"/>
  <c r="JO223" i="1"/>
  <c r="JO222" i="1"/>
  <c r="JO220" i="1"/>
  <c r="JO216" i="1"/>
  <c r="JO219" i="1"/>
  <c r="JZ177" i="1"/>
  <c r="JZ178" i="1"/>
  <c r="JZ185" i="1"/>
  <c r="JZ180" i="1"/>
  <c r="JZ182" i="1"/>
  <c r="JZ187" i="1"/>
  <c r="JZ179" i="1"/>
  <c r="JZ184" i="1"/>
  <c r="JZ188" i="1"/>
  <c r="JZ183" i="1"/>
  <c r="JZ186" i="1"/>
  <c r="JZ181" i="1"/>
  <c r="KA131" i="1"/>
  <c r="KA134" i="1"/>
  <c r="KA133" i="1"/>
  <c r="KA140" i="1"/>
  <c r="KA137" i="1"/>
  <c r="KA138" i="1"/>
  <c r="KA136" i="1"/>
  <c r="KA141" i="1"/>
  <c r="KA142" i="1"/>
  <c r="IY215" i="1"/>
  <c r="IY214" i="1"/>
  <c r="IY213" i="1"/>
  <c r="IY212" i="1"/>
  <c r="IY211" i="1"/>
  <c r="IY218" i="1"/>
  <c r="IY217" i="1"/>
  <c r="IY216" i="1"/>
  <c r="IY223" i="1"/>
  <c r="IY222" i="1"/>
  <c r="IY220" i="1"/>
  <c r="IY219" i="1"/>
  <c r="JI216" i="1"/>
  <c r="JI215" i="1"/>
  <c r="JI214" i="1"/>
  <c r="JI213" i="1"/>
  <c r="JI212" i="1"/>
  <c r="JI211" i="1"/>
  <c r="JI220" i="1"/>
  <c r="JI219" i="1"/>
  <c r="JI218" i="1"/>
  <c r="JI217" i="1"/>
  <c r="JI223" i="1"/>
  <c r="JI222" i="1"/>
  <c r="JR191" i="1"/>
  <c r="JR193" i="1"/>
  <c r="JR190" i="1"/>
  <c r="JR198" i="1"/>
  <c r="JR195" i="1"/>
  <c r="JR192" i="1"/>
  <c r="JR197" i="1"/>
  <c r="JR202" i="1"/>
  <c r="JR199" i="1"/>
  <c r="JR207" i="1"/>
  <c r="JR204" i="1"/>
  <c r="JR201" i="1"/>
  <c r="JR206" i="1"/>
  <c r="JR200" i="1"/>
  <c r="JR208" i="1"/>
  <c r="JR209" i="1"/>
  <c r="JR194" i="1"/>
  <c r="JR203" i="1"/>
  <c r="JR205" i="1"/>
  <c r="JR196" i="1"/>
  <c r="JA216" i="1"/>
  <c r="JA215" i="1"/>
  <c r="JA214" i="1"/>
  <c r="JA213" i="1"/>
  <c r="JA212" i="1"/>
  <c r="JA211" i="1"/>
  <c r="JA220" i="1"/>
  <c r="JA219" i="1"/>
  <c r="JA218" i="1"/>
  <c r="JA217" i="1"/>
  <c r="JA223" i="1"/>
  <c r="JA222" i="1"/>
  <c r="JJ191" i="1"/>
  <c r="JJ193" i="1"/>
  <c r="JJ190" i="1"/>
  <c r="JJ198" i="1"/>
  <c r="JJ195" i="1"/>
  <c r="JJ192" i="1"/>
  <c r="JJ197" i="1"/>
  <c r="JJ202" i="1"/>
  <c r="JJ199" i="1"/>
  <c r="JJ207" i="1"/>
  <c r="JJ204" i="1"/>
  <c r="JJ201" i="1"/>
  <c r="JJ194" i="1"/>
  <c r="JJ196" i="1"/>
  <c r="JJ206" i="1"/>
  <c r="JJ200" i="1"/>
  <c r="JJ208" i="1"/>
  <c r="JJ203" i="1"/>
  <c r="JJ205" i="1"/>
  <c r="JJ209" i="1"/>
  <c r="JT178" i="1"/>
  <c r="JT177" i="1"/>
  <c r="JT179" i="1"/>
  <c r="JT184" i="1"/>
  <c r="JT181" i="1"/>
  <c r="JT183" i="1"/>
  <c r="JT186" i="1"/>
  <c r="JT188" i="1"/>
  <c r="JT185" i="1"/>
  <c r="JT187" i="1"/>
  <c r="JT182" i="1"/>
  <c r="JT180" i="1"/>
  <c r="JB191" i="1"/>
  <c r="JB193" i="1"/>
  <c r="JB190" i="1"/>
  <c r="JB198" i="1"/>
  <c r="JB195" i="1"/>
  <c r="JB192" i="1"/>
  <c r="JB197" i="1"/>
  <c r="JB202" i="1"/>
  <c r="JB194" i="1"/>
  <c r="JB196" i="1"/>
  <c r="JB199" i="1"/>
  <c r="JB207" i="1"/>
  <c r="JB204" i="1"/>
  <c r="JB201" i="1"/>
  <c r="JB209" i="1"/>
  <c r="JB206" i="1"/>
  <c r="JB200" i="1"/>
  <c r="JB208" i="1"/>
  <c r="JB203" i="1"/>
  <c r="JB205" i="1"/>
  <c r="JK148" i="1"/>
  <c r="JK154" i="1"/>
  <c r="JK156" i="1"/>
  <c r="JK150" i="1"/>
  <c r="JK153" i="1"/>
  <c r="JK155" i="1"/>
  <c r="JK157" i="1"/>
  <c r="JK151" i="1"/>
  <c r="JK149" i="1"/>
  <c r="JK152" i="1"/>
  <c r="JK161" i="1"/>
  <c r="JK163" i="1"/>
  <c r="JK159" i="1"/>
  <c r="JK162" i="1"/>
  <c r="JK160" i="1"/>
  <c r="JK158" i="1"/>
  <c r="JU166" i="1"/>
  <c r="JU168" i="1"/>
  <c r="JU170" i="1"/>
  <c r="JU172" i="1"/>
  <c r="JU165" i="1"/>
  <c r="JU167" i="1"/>
  <c r="JU171" i="1"/>
  <c r="JU174" i="1"/>
  <c r="JU169" i="1"/>
  <c r="JU175" i="1"/>
  <c r="JU173" i="1"/>
  <c r="HI97" i="1"/>
  <c r="HI98" i="1"/>
  <c r="HI100" i="1"/>
  <c r="HI108" i="1"/>
  <c r="HC29" i="1"/>
  <c r="HC28" i="1"/>
  <c r="HC27" i="1"/>
  <c r="HC31" i="1"/>
  <c r="HC33" i="1"/>
  <c r="HC30" i="1"/>
  <c r="HC34" i="1"/>
  <c r="HH100" i="1"/>
  <c r="HH102" i="1"/>
  <c r="HH105" i="1"/>
  <c r="HH98" i="1"/>
  <c r="HH107" i="1"/>
  <c r="HH95" i="1"/>
  <c r="HH96" i="1" s="1"/>
  <c r="HH103" i="1"/>
  <c r="HH109" i="1"/>
  <c r="HH108" i="1"/>
  <c r="HH97" i="1"/>
  <c r="HH104" i="1"/>
  <c r="HH106" i="1"/>
  <c r="HH99" i="1"/>
  <c r="HH101" i="1"/>
  <c r="HL87" i="1"/>
  <c r="HL84" i="1"/>
  <c r="HL86" i="1"/>
  <c r="HL88" i="1"/>
  <c r="HL85" i="1"/>
  <c r="HL89" i="1"/>
  <c r="HL90" i="1"/>
  <c r="HL93" i="1"/>
  <c r="HL92" i="1"/>
  <c r="HF95" i="1"/>
  <c r="HF96" i="1" s="1"/>
  <c r="HF101" i="1"/>
  <c r="HF98" i="1"/>
  <c r="HF100" i="1"/>
  <c r="HF107" i="1"/>
  <c r="HF103" i="1"/>
  <c r="HF109" i="1"/>
  <c r="HF108" i="1"/>
  <c r="HF97" i="1"/>
  <c r="HF104" i="1"/>
  <c r="HF106" i="1"/>
  <c r="HF99" i="1"/>
  <c r="HF102" i="1"/>
  <c r="HF105" i="1"/>
  <c r="HP19" i="1"/>
  <c r="HP20" i="1"/>
  <c r="HP21" i="1"/>
  <c r="HP16" i="1"/>
  <c r="HP17" i="1"/>
  <c r="HP18" i="1"/>
  <c r="HP23" i="1"/>
  <c r="HP24" i="1"/>
  <c r="HP25" i="1"/>
  <c r="HP22" i="1"/>
  <c r="HE29" i="1"/>
  <c r="HE28" i="1"/>
  <c r="HE27" i="1"/>
  <c r="HE31" i="1"/>
  <c r="HE33" i="1"/>
  <c r="HE30" i="1"/>
  <c r="HE34" i="1"/>
  <c r="HJ72" i="1"/>
  <c r="HJ71" i="1"/>
  <c r="HJ73" i="1"/>
  <c r="HJ78" i="1"/>
  <c r="HJ74" i="1"/>
  <c r="HJ77" i="1"/>
  <c r="HJ79" i="1"/>
  <c r="HJ81" i="1"/>
  <c r="GM126" i="1"/>
  <c r="GM127" i="1"/>
  <c r="GR150" i="1"/>
  <c r="GR151" i="1"/>
  <c r="GR154" i="1"/>
  <c r="GR158" i="1"/>
  <c r="GR159" i="1"/>
  <c r="GR155" i="1"/>
  <c r="GR162" i="1"/>
  <c r="GR163" i="1"/>
  <c r="GZ165" i="1"/>
  <c r="GZ166" i="1"/>
  <c r="GZ170" i="1"/>
  <c r="GZ174" i="1"/>
  <c r="GZ168" i="1"/>
  <c r="GZ172" i="1"/>
  <c r="GZ149" i="1"/>
  <c r="GZ154" i="1"/>
  <c r="GZ163" i="1"/>
  <c r="GZ152" i="1"/>
  <c r="GZ161" i="1"/>
  <c r="GZ150" i="1"/>
  <c r="GZ159" i="1"/>
  <c r="GZ157" i="1"/>
  <c r="GZ155" i="1"/>
  <c r="GZ162" i="1"/>
  <c r="GZ148" i="1"/>
  <c r="GZ151" i="1"/>
  <c r="GZ158" i="1"/>
  <c r="GZ153" i="1"/>
  <c r="GZ156" i="1"/>
  <c r="GZ160" i="1"/>
  <c r="GW152" i="1"/>
  <c r="GW150" i="1"/>
  <c r="GW153" i="1"/>
  <c r="GW155" i="1"/>
  <c r="GW149" i="1"/>
  <c r="GW157" i="1"/>
  <c r="GW158" i="1"/>
  <c r="GW160" i="1"/>
  <c r="GW161" i="1"/>
  <c r="GW163" i="1"/>
  <c r="GW151" i="1"/>
  <c r="GW156" i="1"/>
  <c r="GW159" i="1"/>
  <c r="GW154" i="1"/>
  <c r="GW148" i="1"/>
  <c r="GW162" i="1"/>
  <c r="GT95" i="1"/>
  <c r="GT96" i="1" s="1"/>
  <c r="GT99" i="1"/>
  <c r="GT98" i="1"/>
  <c r="GJ166" i="1"/>
  <c r="GJ168" i="1"/>
  <c r="GJ170" i="1"/>
  <c r="GJ172" i="1"/>
  <c r="GJ174" i="1"/>
  <c r="GJ165" i="1"/>
  <c r="GJ171" i="1"/>
  <c r="GJ173" i="1"/>
  <c r="GJ167" i="1"/>
  <c r="GJ169" i="1"/>
  <c r="GJ175" i="1"/>
  <c r="GY148" i="1"/>
  <c r="GY149" i="1"/>
  <c r="GY152" i="1"/>
  <c r="GY161" i="1"/>
  <c r="GY150" i="1"/>
  <c r="GY159" i="1"/>
  <c r="GY157" i="1"/>
  <c r="GY155" i="1"/>
  <c r="GY162" i="1"/>
  <c r="GY153" i="1"/>
  <c r="GY160" i="1"/>
  <c r="GY156" i="1"/>
  <c r="GY154" i="1"/>
  <c r="GY163" i="1"/>
  <c r="GY158" i="1"/>
  <c r="GY151" i="1"/>
  <c r="GY7" i="1"/>
  <c r="GY8" i="1"/>
  <c r="GY14" i="1"/>
  <c r="GY111" i="1"/>
  <c r="GY118" i="1" s="1"/>
  <c r="GY116" i="1"/>
  <c r="GY112" i="1"/>
  <c r="GY114" i="1"/>
  <c r="GQ121" i="1"/>
  <c r="GQ124" i="1"/>
  <c r="GQ127" i="1"/>
  <c r="GQ126" i="1"/>
  <c r="GQ129" i="1"/>
  <c r="GQ120" i="1"/>
  <c r="GQ122" i="1"/>
  <c r="GQ123" i="1"/>
  <c r="GQ128" i="1"/>
  <c r="GQ125" i="1"/>
  <c r="GX132" i="1"/>
  <c r="GX135" i="1"/>
  <c r="GX142" i="1"/>
  <c r="GX136" i="1"/>
  <c r="GX145" i="1"/>
  <c r="GX139" i="1"/>
  <c r="GX146" i="1"/>
  <c r="GX134" i="1"/>
  <c r="GX143" i="1"/>
  <c r="GX138" i="1"/>
  <c r="GX144" i="1"/>
  <c r="GX137" i="1"/>
  <c r="GX131" i="1"/>
  <c r="GX133" i="1"/>
  <c r="GX140" i="1"/>
  <c r="GX141" i="1"/>
  <c r="GX86" i="1"/>
  <c r="GX90" i="1"/>
  <c r="GX87" i="1"/>
  <c r="GX92" i="1"/>
  <c r="GX85" i="1"/>
  <c r="GX89" i="1"/>
  <c r="GX93" i="1"/>
  <c r="GX84" i="1"/>
  <c r="GX88" i="1"/>
  <c r="GR87" i="1"/>
  <c r="GR85" i="1"/>
  <c r="GR89" i="1"/>
  <c r="GR90" i="1"/>
  <c r="GR88" i="1"/>
  <c r="GR92" i="1"/>
  <c r="GR29" i="1"/>
  <c r="GR31" i="1"/>
  <c r="GR34" i="1"/>
  <c r="GR28" i="1"/>
  <c r="GR30" i="1"/>
  <c r="GR33" i="1"/>
  <c r="GR27" i="1"/>
  <c r="GH151" i="1"/>
  <c r="GH149" i="1"/>
  <c r="GH154" i="1"/>
  <c r="GH156" i="1"/>
  <c r="GH163" i="1"/>
  <c r="GJ8" i="1"/>
  <c r="GJ7" i="1"/>
  <c r="GJ9" i="1"/>
  <c r="GJ14" i="1"/>
  <c r="GQ85" i="1"/>
  <c r="GQ89" i="1"/>
  <c r="GQ93" i="1"/>
  <c r="GQ84" i="1"/>
  <c r="GQ86" i="1"/>
  <c r="GQ90" i="1"/>
  <c r="GQ87" i="1"/>
  <c r="GQ88" i="1"/>
  <c r="GQ92" i="1"/>
  <c r="GI133" i="1"/>
  <c r="GI134" i="1"/>
  <c r="GI135" i="1"/>
  <c r="GI131" i="1"/>
  <c r="GI132" i="1"/>
  <c r="GI138" i="1"/>
  <c r="GI145" i="1"/>
  <c r="GI139" i="1"/>
  <c r="GI141" i="1"/>
  <c r="GI146" i="1"/>
  <c r="GI136" i="1"/>
  <c r="GI137" i="1"/>
  <c r="GI142" i="1"/>
  <c r="GI144" i="1"/>
  <c r="GI140" i="1"/>
  <c r="GI143" i="1"/>
  <c r="FW72" i="1"/>
  <c r="FW77" i="1"/>
  <c r="FW80" i="1"/>
  <c r="FW74" i="1"/>
  <c r="FW71" i="1"/>
  <c r="FW78" i="1"/>
  <c r="FW79" i="1"/>
  <c r="FW73" i="1"/>
  <c r="FW81" i="1"/>
  <c r="FZ99" i="1"/>
  <c r="FZ97" i="1"/>
  <c r="FZ98" i="1"/>
  <c r="FZ100" i="1"/>
  <c r="FZ103" i="1"/>
  <c r="FZ109" i="1"/>
  <c r="FZ95" i="1"/>
  <c r="FZ96" i="1" s="1"/>
  <c r="FZ101" i="1"/>
  <c r="FZ108" i="1"/>
  <c r="FZ104" i="1"/>
  <c r="FZ106" i="1"/>
  <c r="FZ102" i="1"/>
  <c r="FZ105" i="1"/>
  <c r="FZ107" i="1"/>
  <c r="GE30" i="1"/>
  <c r="GE34" i="1"/>
  <c r="GE29" i="1"/>
  <c r="GE28" i="1"/>
  <c r="GE27" i="1"/>
  <c r="GE31" i="1"/>
  <c r="GE33" i="1"/>
  <c r="GA85" i="1"/>
  <c r="GA87" i="1"/>
  <c r="GA84" i="1"/>
  <c r="GA86" i="1"/>
  <c r="GA90" i="1"/>
  <c r="GA88" i="1"/>
  <c r="GA89" i="1"/>
  <c r="GA93" i="1"/>
  <c r="GA92" i="1"/>
  <c r="GV166" i="1"/>
  <c r="GV168" i="1"/>
  <c r="GV170" i="1"/>
  <c r="GV172" i="1"/>
  <c r="GV174" i="1"/>
  <c r="GV165" i="1"/>
  <c r="GV173" i="1"/>
  <c r="GV175" i="1"/>
  <c r="GV167" i="1"/>
  <c r="GV171" i="1"/>
  <c r="GV169" i="1"/>
  <c r="GL17" i="1"/>
  <c r="GL18" i="1"/>
  <c r="GL19" i="1"/>
  <c r="GL20" i="1"/>
  <c r="GL16" i="1"/>
  <c r="GL23" i="1"/>
  <c r="GL24" i="1"/>
  <c r="GL25" i="1"/>
  <c r="GL22" i="1"/>
  <c r="GL21" i="1"/>
  <c r="FV7" i="1"/>
  <c r="FV9" i="1"/>
  <c r="FV14" i="1"/>
  <c r="FV8" i="1"/>
  <c r="GU7" i="1"/>
  <c r="GU9" i="1"/>
  <c r="GU14" i="1"/>
  <c r="GU8" i="1"/>
  <c r="GP112" i="1"/>
  <c r="GP116" i="1"/>
  <c r="GP111" i="1"/>
  <c r="GP118" i="1" s="1"/>
  <c r="GP113" i="1"/>
  <c r="GP115" i="1"/>
  <c r="GP114" i="1"/>
  <c r="GP117" i="1"/>
  <c r="GK29" i="1"/>
  <c r="GK28" i="1"/>
  <c r="GK27" i="1"/>
  <c r="GK31" i="1"/>
  <c r="GK33" i="1"/>
  <c r="GK30" i="1"/>
  <c r="GK34" i="1"/>
  <c r="FZ120" i="1"/>
  <c r="FZ125" i="1"/>
  <c r="FZ126" i="1"/>
  <c r="FZ123" i="1"/>
  <c r="FZ128" i="1"/>
  <c r="FZ129" i="1"/>
  <c r="FZ124" i="1"/>
  <c r="FZ121" i="1"/>
  <c r="FZ122" i="1"/>
  <c r="FZ127" i="1"/>
  <c r="GD74" i="1"/>
  <c r="GD71" i="1"/>
  <c r="GD79" i="1"/>
  <c r="GD78" i="1"/>
  <c r="GD73" i="1"/>
  <c r="GD81" i="1"/>
  <c r="GD72" i="1"/>
  <c r="GD77" i="1"/>
  <c r="GD80" i="1"/>
  <c r="FZ113" i="1"/>
  <c r="FZ114" i="1"/>
  <c r="FZ115" i="1"/>
  <c r="FZ116" i="1"/>
  <c r="FZ117" i="1"/>
  <c r="FZ111" i="1"/>
  <c r="FZ118" i="1" s="1"/>
  <c r="FZ112" i="1"/>
  <c r="GA8" i="1"/>
  <c r="GA7" i="1"/>
  <c r="GA9" i="1"/>
  <c r="GA14" i="1"/>
  <c r="FU17" i="1"/>
  <c r="FU18" i="1"/>
  <c r="FU19" i="1"/>
  <c r="FU20" i="1"/>
  <c r="FU16" i="1"/>
  <c r="FU23" i="1"/>
  <c r="FU24" i="1"/>
  <c r="FU21" i="1"/>
  <c r="FU25" i="1"/>
  <c r="FU22" i="1"/>
  <c r="FU136" i="1"/>
  <c r="FU133" i="1"/>
  <c r="FU134" i="1"/>
  <c r="FU135" i="1"/>
  <c r="FU131" i="1"/>
  <c r="FU132" i="1"/>
  <c r="FU137" i="1"/>
  <c r="FU142" i="1"/>
  <c r="FU144" i="1"/>
  <c r="FU138" i="1"/>
  <c r="FU140" i="1"/>
  <c r="FU143" i="1"/>
  <c r="FU145" i="1"/>
  <c r="FU141" i="1"/>
  <c r="FU139" i="1"/>
  <c r="FU146" i="1"/>
  <c r="GE89" i="1"/>
  <c r="GE85" i="1"/>
  <c r="GE87" i="1"/>
  <c r="GE84" i="1"/>
  <c r="GE86" i="1"/>
  <c r="GE88" i="1"/>
  <c r="GE92" i="1"/>
  <c r="GE90" i="1"/>
  <c r="GE93" i="1"/>
  <c r="FX7" i="1"/>
  <c r="FX9" i="1"/>
  <c r="FX14" i="1"/>
  <c r="FX8" i="1"/>
  <c r="FX84" i="1"/>
  <c r="FX86" i="1"/>
  <c r="FX90" i="1"/>
  <c r="FX88" i="1"/>
  <c r="FX89" i="1"/>
  <c r="FX85" i="1"/>
  <c r="FX87" i="1"/>
  <c r="FX93" i="1"/>
  <c r="FX92" i="1"/>
  <c r="FI154" i="1"/>
  <c r="FI156" i="1"/>
  <c r="FI152" i="1"/>
  <c r="FI148" i="1"/>
  <c r="FI150" i="1"/>
  <c r="FI153" i="1"/>
  <c r="FI155" i="1"/>
  <c r="FI151" i="1"/>
  <c r="FI157" i="1"/>
  <c r="FI160" i="1"/>
  <c r="FI163" i="1"/>
  <c r="FI159" i="1"/>
  <c r="FI161" i="1"/>
  <c r="FI158" i="1"/>
  <c r="FI149" i="1"/>
  <c r="FI162" i="1"/>
  <c r="FO7" i="1"/>
  <c r="FO9" i="1"/>
  <c r="FO14" i="1"/>
  <c r="FO8" i="1"/>
  <c r="FK99" i="1"/>
  <c r="FK98" i="1"/>
  <c r="FK100" i="1"/>
  <c r="FK102" i="1"/>
  <c r="FK105" i="1"/>
  <c r="FK109" i="1"/>
  <c r="FK95" i="1"/>
  <c r="FK96" i="1" s="1"/>
  <c r="FK107" i="1"/>
  <c r="FK103" i="1"/>
  <c r="FK97" i="1"/>
  <c r="FK108" i="1"/>
  <c r="FK101" i="1"/>
  <c r="FK104" i="1"/>
  <c r="FK106" i="1"/>
  <c r="FS18" i="1"/>
  <c r="FS19" i="1"/>
  <c r="FS20" i="1"/>
  <c r="FS21" i="1"/>
  <c r="FS16" i="1"/>
  <c r="FS17" i="1"/>
  <c r="FS25" i="1"/>
  <c r="FS22" i="1"/>
  <c r="FS23" i="1"/>
  <c r="FS24" i="1"/>
  <c r="FR133" i="1"/>
  <c r="FR134" i="1"/>
  <c r="FR135" i="1"/>
  <c r="FR131" i="1"/>
  <c r="FR132" i="1"/>
  <c r="FR138" i="1"/>
  <c r="FR137" i="1"/>
  <c r="FR141" i="1"/>
  <c r="FR139" i="1"/>
  <c r="FR146" i="1"/>
  <c r="FR136" i="1"/>
  <c r="FR142" i="1"/>
  <c r="FR144" i="1"/>
  <c r="FR140" i="1"/>
  <c r="FR145" i="1"/>
  <c r="FR143" i="1"/>
  <c r="FM34" i="1"/>
  <c r="FM29" i="1"/>
  <c r="FM28" i="1"/>
  <c r="FM33" i="1"/>
  <c r="FM27" i="1"/>
  <c r="FM31" i="1"/>
  <c r="FM30" i="1"/>
  <c r="FI114" i="1"/>
  <c r="FI116" i="1"/>
  <c r="FI113" i="1"/>
  <c r="FI117" i="1"/>
  <c r="FI115" i="1"/>
  <c r="FI111" i="1"/>
  <c r="FI118" i="1" s="1"/>
  <c r="FI112" i="1"/>
  <c r="GC131" i="1"/>
  <c r="GC145" i="1"/>
  <c r="GC141" i="1"/>
  <c r="FY148" i="1"/>
  <c r="FY150" i="1"/>
  <c r="FY155" i="1"/>
  <c r="FY157" i="1"/>
  <c r="FY149" i="1"/>
  <c r="FY151" i="1"/>
  <c r="FY152" i="1"/>
  <c r="FY154" i="1"/>
  <c r="FY158" i="1"/>
  <c r="FY163" i="1"/>
  <c r="FY153" i="1"/>
  <c r="FY156" i="1"/>
  <c r="FY159" i="1"/>
  <c r="FY161" i="1"/>
  <c r="FY162" i="1"/>
  <c r="FY160" i="1"/>
  <c r="FL148" i="1"/>
  <c r="FL155" i="1"/>
  <c r="FL157" i="1"/>
  <c r="FL149" i="1"/>
  <c r="FL151" i="1"/>
  <c r="FL154" i="1"/>
  <c r="FL156" i="1"/>
  <c r="FL152" i="1"/>
  <c r="FL153" i="1"/>
  <c r="FL162" i="1"/>
  <c r="FL160" i="1"/>
  <c r="FL150" i="1"/>
  <c r="FL163" i="1"/>
  <c r="FL161" i="1"/>
  <c r="FL159" i="1"/>
  <c r="FL158" i="1"/>
  <c r="FQ14" i="1"/>
  <c r="FQ8" i="1"/>
  <c r="FQ7" i="1"/>
  <c r="FL95" i="1"/>
  <c r="FL96" i="1" s="1"/>
  <c r="FL98" i="1"/>
  <c r="FL100" i="1"/>
  <c r="FL102" i="1"/>
  <c r="FL105" i="1"/>
  <c r="FL109" i="1"/>
  <c r="FL107" i="1"/>
  <c r="FL103" i="1"/>
  <c r="FL99" i="1"/>
  <c r="FL97" i="1"/>
  <c r="FL108" i="1"/>
  <c r="FL101" i="1"/>
  <c r="FL104" i="1"/>
  <c r="FL106" i="1"/>
  <c r="GF7" i="1"/>
  <c r="GF9" i="1"/>
  <c r="GF14" i="1"/>
  <c r="GF8" i="1"/>
  <c r="GF86" i="1"/>
  <c r="GF88" i="1"/>
  <c r="GF89" i="1"/>
  <c r="GF85" i="1"/>
  <c r="GF87" i="1"/>
  <c r="GF84" i="1"/>
  <c r="GF90" i="1"/>
  <c r="GF93" i="1"/>
  <c r="GF92" i="1"/>
  <c r="GB95" i="1"/>
  <c r="GB96" i="1" s="1"/>
  <c r="GB99" i="1"/>
  <c r="GB101" i="1"/>
  <c r="GB100" i="1"/>
  <c r="GB107" i="1"/>
  <c r="GB103" i="1"/>
  <c r="GB109" i="1"/>
  <c r="GB108" i="1"/>
  <c r="GB97" i="1"/>
  <c r="GB104" i="1"/>
  <c r="GB106" i="1"/>
  <c r="GB98" i="1"/>
  <c r="GB102" i="1"/>
  <c r="GB105" i="1"/>
  <c r="FP131" i="1"/>
  <c r="FP132" i="1"/>
  <c r="FP136" i="1"/>
  <c r="FP141" i="1"/>
  <c r="FP139" i="1"/>
  <c r="FP146" i="1"/>
  <c r="FP133" i="1"/>
  <c r="FP134" i="1"/>
  <c r="FP135" i="1"/>
  <c r="FP142" i="1"/>
  <c r="FP144" i="1"/>
  <c r="FP138" i="1"/>
  <c r="FP140" i="1"/>
  <c r="FP143" i="1"/>
  <c r="FP145" i="1"/>
  <c r="FP137" i="1"/>
  <c r="FJ154" i="1"/>
  <c r="FJ152" i="1"/>
  <c r="FJ148" i="1"/>
  <c r="FJ150" i="1"/>
  <c r="FJ153" i="1"/>
  <c r="FJ149" i="1"/>
  <c r="FJ151" i="1"/>
  <c r="FJ162" i="1"/>
  <c r="FJ157" i="1"/>
  <c r="FJ160" i="1"/>
  <c r="FJ156" i="1"/>
  <c r="FJ163" i="1"/>
  <c r="FJ155" i="1"/>
  <c r="FJ159" i="1"/>
  <c r="FJ161" i="1"/>
  <c r="FJ158" i="1"/>
  <c r="EU72" i="1"/>
  <c r="EU77" i="1"/>
  <c r="EU80" i="1"/>
  <c r="EU74" i="1"/>
  <c r="EU71" i="1"/>
  <c r="EU79" i="1"/>
  <c r="EU78" i="1"/>
  <c r="EU81" i="1"/>
  <c r="EU73" i="1"/>
  <c r="EV17" i="1"/>
  <c r="EV18" i="1"/>
  <c r="EV16" i="1"/>
  <c r="EV19" i="1"/>
  <c r="EV23" i="1"/>
  <c r="EV24" i="1"/>
  <c r="EV21" i="1"/>
  <c r="EV25" i="1"/>
  <c r="EV22" i="1"/>
  <c r="EV20" i="1"/>
  <c r="EV114" i="1"/>
  <c r="EV115" i="1"/>
  <c r="EV116" i="1"/>
  <c r="EV111" i="1"/>
  <c r="EV118" i="1" s="1"/>
  <c r="EV112" i="1"/>
  <c r="EV113" i="1"/>
  <c r="EV117" i="1"/>
  <c r="FE84" i="1"/>
  <c r="FE90" i="1"/>
  <c r="FE88" i="1"/>
  <c r="FE89" i="1"/>
  <c r="FE87" i="1"/>
  <c r="FE85" i="1"/>
  <c r="FE86" i="1"/>
  <c r="FE92" i="1"/>
  <c r="FE93" i="1"/>
  <c r="EY28" i="1"/>
  <c r="EY33" i="1"/>
  <c r="EY27" i="1"/>
  <c r="EY30" i="1"/>
  <c r="EY31" i="1"/>
  <c r="EY34" i="1"/>
  <c r="EY29" i="1"/>
  <c r="EY122" i="1"/>
  <c r="EY125" i="1"/>
  <c r="EY123" i="1"/>
  <c r="EY124" i="1"/>
  <c r="EY129" i="1"/>
  <c r="EY128" i="1"/>
  <c r="EY121" i="1"/>
  <c r="EY126" i="1"/>
  <c r="EY120" i="1"/>
  <c r="EY127" i="1"/>
  <c r="EY71" i="1"/>
  <c r="EY79" i="1"/>
  <c r="EY78" i="1"/>
  <c r="EY81" i="1"/>
  <c r="EY73" i="1"/>
  <c r="EY72" i="1"/>
  <c r="EY77" i="1"/>
  <c r="EY80" i="1"/>
  <c r="EY74" i="1"/>
  <c r="FG27" i="1"/>
  <c r="FG30" i="1"/>
  <c r="FG31" i="1"/>
  <c r="FG34" i="1"/>
  <c r="FG29" i="1"/>
  <c r="FG28" i="1"/>
  <c r="FG33" i="1"/>
  <c r="ET29" i="1"/>
  <c r="ET28" i="1"/>
  <c r="ET33" i="1"/>
  <c r="ET27" i="1"/>
  <c r="ET30" i="1"/>
  <c r="ET31" i="1"/>
  <c r="ET34" i="1"/>
  <c r="EZ134" i="1"/>
  <c r="EZ131" i="1"/>
  <c r="EZ146" i="1"/>
  <c r="ER89" i="1"/>
  <c r="ER92" i="1"/>
  <c r="ER87" i="1"/>
  <c r="ER85" i="1"/>
  <c r="ER86" i="1"/>
  <c r="ER84" i="1"/>
  <c r="ER88" i="1"/>
  <c r="ER90" i="1"/>
  <c r="ER93" i="1"/>
  <c r="EB111" i="1"/>
  <c r="EB118" i="1" s="1"/>
  <c r="EB116" i="1"/>
  <c r="EB112" i="1"/>
  <c r="EB113" i="1"/>
  <c r="EB117" i="1"/>
  <c r="EB114" i="1"/>
  <c r="EB115" i="1"/>
  <c r="EJ8" i="1"/>
  <c r="EJ7" i="1"/>
  <c r="EJ9" i="1"/>
  <c r="EJ14" i="1"/>
  <c r="EM86" i="1"/>
  <c r="EM90" i="1"/>
  <c r="EM84" i="1"/>
  <c r="EM88" i="1"/>
  <c r="EM85" i="1"/>
  <c r="EM87" i="1"/>
  <c r="EM89" i="1"/>
  <c r="EM93" i="1"/>
  <c r="EM92" i="1"/>
  <c r="FA95" i="1"/>
  <c r="FA96" i="1" s="1"/>
  <c r="FA97" i="1"/>
  <c r="FA105" i="1"/>
  <c r="FA109" i="1"/>
  <c r="FA107" i="1"/>
  <c r="FA98" i="1"/>
  <c r="FA103" i="1"/>
  <c r="FA100" i="1"/>
  <c r="FA106" i="1"/>
  <c r="FA108" i="1"/>
  <c r="FA104" i="1"/>
  <c r="FA99" i="1"/>
  <c r="FA101" i="1"/>
  <c r="FA102" i="1"/>
  <c r="FF86" i="1"/>
  <c r="FF84" i="1"/>
  <c r="FF88" i="1"/>
  <c r="FF89" i="1"/>
  <c r="FF87" i="1"/>
  <c r="FF85" i="1"/>
  <c r="FF93" i="1"/>
  <c r="FF90" i="1"/>
  <c r="FF92" i="1"/>
  <c r="EW123" i="1"/>
  <c r="EW129" i="1"/>
  <c r="EW128" i="1"/>
  <c r="EW122" i="1"/>
  <c r="EW126" i="1"/>
  <c r="EW121" i="1"/>
  <c r="EW127" i="1"/>
  <c r="EW120" i="1"/>
  <c r="EW124" i="1"/>
  <c r="EW125" i="1"/>
  <c r="ES8" i="1"/>
  <c r="ES7" i="1"/>
  <c r="ES9" i="1"/>
  <c r="ES14" i="1"/>
  <c r="EG27" i="1"/>
  <c r="EG31" i="1"/>
  <c r="EG30" i="1"/>
  <c r="EG34" i="1"/>
  <c r="EG29" i="1"/>
  <c r="EG28" i="1"/>
  <c r="EG33" i="1"/>
  <c r="EP95" i="1"/>
  <c r="EP96" i="1" s="1"/>
  <c r="EP97" i="1"/>
  <c r="EP99" i="1"/>
  <c r="EP101" i="1"/>
  <c r="EP103" i="1"/>
  <c r="EP108" i="1"/>
  <c r="EP104" i="1"/>
  <c r="EP106" i="1"/>
  <c r="EP98" i="1"/>
  <c r="EP100" i="1"/>
  <c r="EP102" i="1"/>
  <c r="EP109" i="1"/>
  <c r="EP105" i="1"/>
  <c r="EP107" i="1"/>
  <c r="EL120" i="1"/>
  <c r="EL126" i="1"/>
  <c r="EL128" i="1"/>
  <c r="EL123" i="1"/>
  <c r="EL122" i="1"/>
  <c r="EL129" i="1"/>
  <c r="EL125" i="1"/>
  <c r="EH18" i="1"/>
  <c r="EH19" i="1"/>
  <c r="EH20" i="1"/>
  <c r="EH16" i="1"/>
  <c r="EH17" i="1"/>
  <c r="EH21" i="1"/>
  <c r="EH23" i="1"/>
  <c r="EH24" i="1"/>
  <c r="EH25" i="1"/>
  <c r="EH22" i="1"/>
  <c r="ED112" i="1"/>
  <c r="ED113" i="1"/>
  <c r="ED114" i="1"/>
  <c r="ED115" i="1"/>
  <c r="ED116" i="1"/>
  <c r="ED117" i="1"/>
  <c r="ED111" i="1"/>
  <c r="ED118" i="1" s="1"/>
  <c r="EO120" i="1"/>
  <c r="EO121" i="1"/>
  <c r="EO124" i="1"/>
  <c r="EO125" i="1"/>
  <c r="EO123" i="1"/>
  <c r="EO129" i="1"/>
  <c r="EO126" i="1"/>
  <c r="EO128" i="1"/>
  <c r="EO122" i="1"/>
  <c r="EO127" i="1"/>
  <c r="EO27" i="1"/>
  <c r="EO31" i="1"/>
  <c r="EO30" i="1"/>
  <c r="EO34" i="1"/>
  <c r="EO29" i="1"/>
  <c r="EO28" i="1"/>
  <c r="EO33" i="1"/>
  <c r="JC211" i="1"/>
  <c r="JC216" i="1"/>
  <c r="JC215" i="1"/>
  <c r="JC214" i="1"/>
  <c r="JC213" i="1"/>
  <c r="JC223" i="1"/>
  <c r="JC222" i="1"/>
  <c r="JC220" i="1"/>
  <c r="JC219" i="1"/>
  <c r="JC218" i="1"/>
  <c r="JC217" i="1"/>
  <c r="JC212" i="1"/>
  <c r="JL212" i="1"/>
  <c r="JL211" i="1"/>
  <c r="JL216" i="1"/>
  <c r="JL215" i="1"/>
  <c r="JL214" i="1"/>
  <c r="JL223" i="1"/>
  <c r="JL222" i="1"/>
  <c r="JL213" i="1"/>
  <c r="JL220" i="1"/>
  <c r="JL219" i="1"/>
  <c r="JL218" i="1"/>
  <c r="JL217" i="1"/>
  <c r="JV195" i="1"/>
  <c r="JV197" i="1"/>
  <c r="JV194" i="1"/>
  <c r="JV191" i="1"/>
  <c r="JV196" i="1"/>
  <c r="JV193" i="1"/>
  <c r="JV190" i="1"/>
  <c r="JV198" i="1"/>
  <c r="JV206" i="1"/>
  <c r="JV203" i="1"/>
  <c r="JV192" i="1"/>
  <c r="JV200" i="1"/>
  <c r="JV208" i="1"/>
  <c r="JV205" i="1"/>
  <c r="JV202" i="1"/>
  <c r="JV199" i="1"/>
  <c r="JV204" i="1"/>
  <c r="JV201" i="1"/>
  <c r="JV209" i="1"/>
  <c r="JV207" i="1"/>
  <c r="JX133" i="1"/>
  <c r="JX137" i="1"/>
  <c r="JX132" i="1"/>
  <c r="JX131" i="1"/>
  <c r="JX135" i="1"/>
  <c r="JX140" i="1"/>
  <c r="JX138" i="1"/>
  <c r="JX145" i="1"/>
  <c r="JX136" i="1"/>
  <c r="JX141" i="1"/>
  <c r="JX134" i="1"/>
  <c r="JX146" i="1"/>
  <c r="JX142" i="1"/>
  <c r="JX143" i="1"/>
  <c r="JX139" i="1"/>
  <c r="JX144" i="1"/>
  <c r="GP38" i="1"/>
  <c r="GP67" i="1"/>
  <c r="GP39" i="1"/>
  <c r="GP47" i="1"/>
  <c r="GP55" i="1"/>
  <c r="GP63" i="1"/>
  <c r="GP45" i="1"/>
  <c r="GP53" i="1"/>
  <c r="GP51" i="1"/>
  <c r="GP61" i="1"/>
  <c r="GP43" i="1"/>
  <c r="GP59" i="1"/>
  <c r="GP37" i="1"/>
  <c r="JE152" i="1"/>
  <c r="JE150" i="1"/>
  <c r="JE148" i="1"/>
  <c r="JE153" i="1"/>
  <c r="JE155" i="1"/>
  <c r="JE149" i="1"/>
  <c r="JE158" i="1"/>
  <c r="JE160" i="1"/>
  <c r="JE151" i="1"/>
  <c r="JE157" i="1"/>
  <c r="JE161" i="1"/>
  <c r="JE163" i="1"/>
  <c r="JE159" i="1"/>
  <c r="JE154" i="1"/>
  <c r="JE156" i="1"/>
  <c r="JE162" i="1"/>
  <c r="JY131" i="1"/>
  <c r="JY141" i="1"/>
  <c r="JY142" i="1"/>
  <c r="JF149" i="1"/>
  <c r="JF154" i="1"/>
  <c r="JF156" i="1"/>
  <c r="JF150" i="1"/>
  <c r="JF151" i="1"/>
  <c r="JF155" i="1"/>
  <c r="JF162" i="1"/>
  <c r="JF158" i="1"/>
  <c r="JF160" i="1"/>
  <c r="JF148" i="1"/>
  <c r="JF157" i="1"/>
  <c r="JF161" i="1"/>
  <c r="JF163" i="1"/>
  <c r="JF153" i="1"/>
  <c r="JF159" i="1"/>
  <c r="JF152" i="1"/>
  <c r="JO135" i="1"/>
  <c r="JO134" i="1"/>
  <c r="JO133" i="1"/>
  <c r="JO144" i="1"/>
  <c r="JO132" i="1"/>
  <c r="JO141" i="1"/>
  <c r="JO142" i="1"/>
  <c r="JO146" i="1"/>
  <c r="JO145" i="1"/>
  <c r="JZ216" i="1"/>
  <c r="JZ215" i="1"/>
  <c r="JZ214" i="1"/>
  <c r="JZ213" i="1"/>
  <c r="JZ212" i="1"/>
  <c r="JZ222" i="1"/>
  <c r="JZ211" i="1"/>
  <c r="JZ220" i="1"/>
  <c r="JZ219" i="1"/>
  <c r="JZ218" i="1"/>
  <c r="JZ217" i="1"/>
  <c r="JZ223" i="1"/>
  <c r="HJ38" i="1"/>
  <c r="HJ47" i="1"/>
  <c r="HJ51" i="1"/>
  <c r="HJ55" i="1"/>
  <c r="HJ59" i="1"/>
  <c r="HJ63" i="1"/>
  <c r="HJ67" i="1"/>
  <c r="JI142" i="1"/>
  <c r="JI131" i="1"/>
  <c r="JI132" i="1"/>
  <c r="JI144" i="1"/>
  <c r="JI145" i="1"/>
  <c r="JI137" i="1"/>
  <c r="JI140" i="1"/>
  <c r="JI136" i="1"/>
  <c r="JR216" i="1"/>
  <c r="JR215" i="1"/>
  <c r="JR214" i="1"/>
  <c r="JR213" i="1"/>
  <c r="JR212" i="1"/>
  <c r="JR222" i="1"/>
  <c r="JR220" i="1"/>
  <c r="JR219" i="1"/>
  <c r="JR218" i="1"/>
  <c r="JR217" i="1"/>
  <c r="JR223" i="1"/>
  <c r="JR211" i="1"/>
  <c r="JJ216" i="1"/>
  <c r="JJ215" i="1"/>
  <c r="JJ214" i="1"/>
  <c r="JJ213" i="1"/>
  <c r="JJ212" i="1"/>
  <c r="JJ222" i="1"/>
  <c r="JJ220" i="1"/>
  <c r="JJ219" i="1"/>
  <c r="JJ218" i="1"/>
  <c r="JJ217" i="1"/>
  <c r="JJ211" i="1"/>
  <c r="JJ223" i="1"/>
  <c r="JT197" i="1"/>
  <c r="JT191" i="1"/>
  <c r="JT196" i="1"/>
  <c r="JT193" i="1"/>
  <c r="JT190" i="1"/>
  <c r="JT195" i="1"/>
  <c r="JT194" i="1"/>
  <c r="JT200" i="1"/>
  <c r="JT208" i="1"/>
  <c r="JT192" i="1"/>
  <c r="JT205" i="1"/>
  <c r="JT202" i="1"/>
  <c r="JT199" i="1"/>
  <c r="JT207" i="1"/>
  <c r="JT204" i="1"/>
  <c r="JT201" i="1"/>
  <c r="JT198" i="1"/>
  <c r="JT206" i="1"/>
  <c r="JT209" i="1"/>
  <c r="JT203" i="1"/>
  <c r="JB177" i="1"/>
  <c r="JB181" i="1"/>
  <c r="JB183" i="1"/>
  <c r="JB186" i="1"/>
  <c r="JB188" i="1"/>
  <c r="JB185" i="1"/>
  <c r="JB178" i="1"/>
  <c r="JB180" i="1"/>
  <c r="JB182" i="1"/>
  <c r="JB187" i="1"/>
  <c r="JB179" i="1"/>
  <c r="JB184" i="1"/>
  <c r="JK178" i="1"/>
  <c r="JK177" i="1"/>
  <c r="JK179" i="1"/>
  <c r="JK184" i="1"/>
  <c r="JK181" i="1"/>
  <c r="JK183" i="1"/>
  <c r="JK186" i="1"/>
  <c r="JK188" i="1"/>
  <c r="JK185" i="1"/>
  <c r="JK182" i="1"/>
  <c r="JK180" i="1"/>
  <c r="JK187" i="1"/>
  <c r="JU154" i="1"/>
  <c r="JU156" i="1"/>
  <c r="JU150" i="1"/>
  <c r="JU148" i="1"/>
  <c r="JU153" i="1"/>
  <c r="JU155" i="1"/>
  <c r="JU157" i="1"/>
  <c r="JU151" i="1"/>
  <c r="JU149" i="1"/>
  <c r="JU152" i="1"/>
  <c r="JU161" i="1"/>
  <c r="JU163" i="1"/>
  <c r="JU159" i="1"/>
  <c r="JU162" i="1"/>
  <c r="JU160" i="1"/>
  <c r="JU158" i="1"/>
  <c r="DX90" i="1"/>
  <c r="DX109" i="1"/>
  <c r="GZ171" i="1"/>
  <c r="HI104" i="1"/>
  <c r="HC73" i="1"/>
  <c r="HC78" i="1"/>
  <c r="HC81" i="1"/>
  <c r="HC72" i="1"/>
  <c r="HC77" i="1"/>
  <c r="HC80" i="1"/>
  <c r="HC74" i="1"/>
  <c r="HC71" i="1"/>
  <c r="HC79" i="1"/>
  <c r="HL18" i="1"/>
  <c r="HL22" i="1"/>
  <c r="HL17" i="1"/>
  <c r="HL21" i="1"/>
  <c r="HL25" i="1"/>
  <c r="HL16" i="1"/>
  <c r="HL20" i="1"/>
  <c r="HL24" i="1"/>
  <c r="HL23" i="1"/>
  <c r="HL19" i="1"/>
  <c r="HK71" i="1"/>
  <c r="HK73" i="1"/>
  <c r="HK78" i="1"/>
  <c r="HK80" i="1"/>
  <c r="HK72" i="1"/>
  <c r="HK74" i="1"/>
  <c r="HK77" i="1"/>
  <c r="HK81" i="1"/>
  <c r="HK79" i="1"/>
  <c r="HE17" i="1"/>
  <c r="HE18" i="1"/>
  <c r="HE19" i="1"/>
  <c r="HE20" i="1"/>
  <c r="HE16" i="1"/>
  <c r="HE23" i="1"/>
  <c r="HE24" i="1"/>
  <c r="HE25" i="1"/>
  <c r="HE22" i="1"/>
  <c r="HE21" i="1"/>
  <c r="HJ84" i="1"/>
  <c r="HJ90" i="1"/>
  <c r="HJ86" i="1"/>
  <c r="HJ88" i="1"/>
  <c r="HJ89" i="1"/>
  <c r="HJ85" i="1"/>
  <c r="HJ87" i="1"/>
  <c r="HJ93" i="1"/>
  <c r="HJ92" i="1"/>
  <c r="GM16" i="1"/>
  <c r="GM19" i="1"/>
  <c r="GM17" i="1"/>
  <c r="GM22" i="1"/>
  <c r="GM25" i="1"/>
  <c r="GM20" i="1"/>
  <c r="GM18" i="1"/>
  <c r="GM24" i="1"/>
  <c r="GM21" i="1"/>
  <c r="GM23" i="1"/>
  <c r="GZ84" i="1"/>
  <c r="GZ85" i="1"/>
  <c r="GZ89" i="1"/>
  <c r="GZ87" i="1"/>
  <c r="GZ92" i="1"/>
  <c r="GZ95" i="1"/>
  <c r="GZ96" i="1" s="1"/>
  <c r="GZ106" i="1"/>
  <c r="GZ100" i="1"/>
  <c r="GZ98" i="1"/>
  <c r="GZ102" i="1"/>
  <c r="GZ104" i="1"/>
  <c r="GZ108" i="1"/>
  <c r="GJ120" i="1"/>
  <c r="GJ125" i="1"/>
  <c r="GJ123" i="1"/>
  <c r="GJ126" i="1"/>
  <c r="GJ124" i="1"/>
  <c r="GJ128" i="1"/>
  <c r="GJ129" i="1"/>
  <c r="GJ121" i="1"/>
  <c r="GJ122" i="1"/>
  <c r="GJ127" i="1"/>
  <c r="GT150" i="1"/>
  <c r="GT148" i="1"/>
  <c r="GT151" i="1"/>
  <c r="GT149" i="1"/>
  <c r="GT154" i="1"/>
  <c r="GT156" i="1"/>
  <c r="GT161" i="1"/>
  <c r="GT163" i="1"/>
  <c r="GT159" i="1"/>
  <c r="GT152" i="1"/>
  <c r="GT162" i="1"/>
  <c r="GT158" i="1"/>
  <c r="GT160" i="1"/>
  <c r="GT155" i="1"/>
  <c r="GT153" i="1"/>
  <c r="GT157" i="1"/>
  <c r="GT178" i="1"/>
  <c r="GT177" i="1"/>
  <c r="GT179" i="1"/>
  <c r="GT181" i="1"/>
  <c r="GT183" i="1"/>
  <c r="GT186" i="1"/>
  <c r="GT188" i="1"/>
  <c r="GT185" i="1"/>
  <c r="GT180" i="1"/>
  <c r="GT184" i="1"/>
  <c r="GT187" i="1"/>
  <c r="GT182" i="1"/>
  <c r="GO28" i="1"/>
  <c r="GO30" i="1"/>
  <c r="GO33" i="1"/>
  <c r="GO31" i="1"/>
  <c r="GO34" i="1"/>
  <c r="GO27" i="1"/>
  <c r="GO29" i="1"/>
  <c r="GW167" i="1"/>
  <c r="GW169" i="1"/>
  <c r="GW171" i="1"/>
  <c r="GW173" i="1"/>
  <c r="GW166" i="1"/>
  <c r="GW168" i="1"/>
  <c r="GW170" i="1"/>
  <c r="GW172" i="1"/>
  <c r="GW165" i="1"/>
  <c r="GW175" i="1"/>
  <c r="GW174" i="1"/>
  <c r="GY165" i="1"/>
  <c r="GY166" i="1"/>
  <c r="GY170" i="1"/>
  <c r="GY174" i="1"/>
  <c r="GY168" i="1"/>
  <c r="GY172" i="1"/>
  <c r="GJ152" i="1"/>
  <c r="GJ154" i="1"/>
  <c r="GJ150" i="1"/>
  <c r="GJ153" i="1"/>
  <c r="GJ155" i="1"/>
  <c r="GJ157" i="1"/>
  <c r="GJ151" i="1"/>
  <c r="GJ148" i="1"/>
  <c r="GJ156" i="1"/>
  <c r="GJ158" i="1"/>
  <c r="GJ149" i="1"/>
  <c r="GJ161" i="1"/>
  <c r="GJ163" i="1"/>
  <c r="GJ159" i="1"/>
  <c r="GJ162" i="1"/>
  <c r="GJ160" i="1"/>
  <c r="GX9" i="1"/>
  <c r="GX14" i="1"/>
  <c r="GX7" i="1"/>
  <c r="GX8" i="1"/>
  <c r="GX113" i="1"/>
  <c r="GX114" i="1"/>
  <c r="GX111" i="1"/>
  <c r="GX118" i="1" s="1"/>
  <c r="GX115" i="1"/>
  <c r="GX112" i="1"/>
  <c r="GX116" i="1"/>
  <c r="GX117" i="1"/>
  <c r="GN27" i="1"/>
  <c r="GN28" i="1"/>
  <c r="GN33" i="1"/>
  <c r="GQ113" i="1"/>
  <c r="GQ114" i="1"/>
  <c r="GQ116" i="1"/>
  <c r="GQ115" i="1"/>
  <c r="GW18" i="1"/>
  <c r="GW19" i="1"/>
  <c r="GW20" i="1"/>
  <c r="GW16" i="1"/>
  <c r="GW17" i="1"/>
  <c r="GW22" i="1"/>
  <c r="GW21" i="1"/>
  <c r="GW23" i="1"/>
  <c r="GW24" i="1"/>
  <c r="GW25" i="1"/>
  <c r="GQ16" i="1"/>
  <c r="GQ23" i="1"/>
  <c r="GQ17" i="1"/>
  <c r="GQ25" i="1"/>
  <c r="GQ22" i="1"/>
  <c r="GU154" i="1"/>
  <c r="GU156" i="1"/>
  <c r="GU150" i="1"/>
  <c r="GU153" i="1"/>
  <c r="GU155" i="1"/>
  <c r="GU157" i="1"/>
  <c r="GU148" i="1"/>
  <c r="GU151" i="1"/>
  <c r="GU149" i="1"/>
  <c r="GU152" i="1"/>
  <c r="GU161" i="1"/>
  <c r="GU163" i="1"/>
  <c r="GU159" i="1"/>
  <c r="GU162" i="1"/>
  <c r="GU160" i="1"/>
  <c r="GU158" i="1"/>
  <c r="FW98" i="1"/>
  <c r="FW100" i="1"/>
  <c r="FW97" i="1"/>
  <c r="FW104" i="1"/>
  <c r="FW106" i="1"/>
  <c r="FW99" i="1"/>
  <c r="FW102" i="1"/>
  <c r="FW105" i="1"/>
  <c r="FW107" i="1"/>
  <c r="FW103" i="1"/>
  <c r="FW109" i="1"/>
  <c r="FW95" i="1"/>
  <c r="FW96" i="1" s="1"/>
  <c r="FW101" i="1"/>
  <c r="FW108" i="1"/>
  <c r="GE72" i="1"/>
  <c r="GE77" i="1"/>
  <c r="GE80" i="1"/>
  <c r="GE74" i="1"/>
  <c r="GE71" i="1"/>
  <c r="GE79" i="1"/>
  <c r="GE78" i="1"/>
  <c r="GE73" i="1"/>
  <c r="GE81" i="1"/>
  <c r="GA111" i="1"/>
  <c r="GA118" i="1" s="1"/>
  <c r="GA112" i="1"/>
  <c r="GA115" i="1"/>
  <c r="GA116" i="1"/>
  <c r="GA113" i="1"/>
  <c r="GA117" i="1"/>
  <c r="GA114" i="1"/>
  <c r="GV98" i="1"/>
  <c r="GV95" i="1"/>
  <c r="GV96" i="1" s="1"/>
  <c r="GV97" i="1"/>
  <c r="GV101" i="1"/>
  <c r="GV102" i="1"/>
  <c r="GV105" i="1"/>
  <c r="GV99" i="1"/>
  <c r="GV107" i="1"/>
  <c r="GV103" i="1"/>
  <c r="GV109" i="1"/>
  <c r="GV100" i="1"/>
  <c r="GV108" i="1"/>
  <c r="GV104" i="1"/>
  <c r="GV106" i="1"/>
  <c r="GL177" i="1"/>
  <c r="GL178" i="1"/>
  <c r="GL185" i="1"/>
  <c r="GL180" i="1"/>
  <c r="GL182" i="1"/>
  <c r="GL187" i="1"/>
  <c r="GL184" i="1"/>
  <c r="GL181" i="1"/>
  <c r="GL183" i="1"/>
  <c r="GL186" i="1"/>
  <c r="GL188" i="1"/>
  <c r="GL179" i="1"/>
  <c r="FV30" i="1"/>
  <c r="FV34" i="1"/>
  <c r="FV29" i="1"/>
  <c r="FV28" i="1"/>
  <c r="FV33" i="1"/>
  <c r="FV27" i="1"/>
  <c r="FV31" i="1"/>
  <c r="GU121" i="1"/>
  <c r="GU122" i="1"/>
  <c r="GU120" i="1"/>
  <c r="GU127" i="1"/>
  <c r="GU123" i="1"/>
  <c r="GU125" i="1"/>
  <c r="GU126" i="1"/>
  <c r="GU124" i="1"/>
  <c r="GU128" i="1"/>
  <c r="GU129" i="1"/>
  <c r="GP140" i="1"/>
  <c r="GP142" i="1"/>
  <c r="GK95" i="1"/>
  <c r="GK96" i="1" s="1"/>
  <c r="GK99" i="1"/>
  <c r="GK101" i="1"/>
  <c r="GK97" i="1"/>
  <c r="GK107" i="1"/>
  <c r="GK103" i="1"/>
  <c r="GK109" i="1"/>
  <c r="GK98" i="1"/>
  <c r="GK108" i="1"/>
  <c r="GK100" i="1"/>
  <c r="GK104" i="1"/>
  <c r="GK106" i="1"/>
  <c r="GK102" i="1"/>
  <c r="GK105" i="1"/>
  <c r="GK85" i="1"/>
  <c r="GK87" i="1"/>
  <c r="GK84" i="1"/>
  <c r="GK90" i="1"/>
  <c r="GK86" i="1"/>
  <c r="GK88" i="1"/>
  <c r="GK89" i="1"/>
  <c r="GK93" i="1"/>
  <c r="GK92" i="1"/>
  <c r="GD99" i="1"/>
  <c r="GD98" i="1"/>
  <c r="GD100" i="1"/>
  <c r="GD102" i="1"/>
  <c r="GD105" i="1"/>
  <c r="GD95" i="1"/>
  <c r="GD96" i="1" s="1"/>
  <c r="GD107" i="1"/>
  <c r="GD101" i="1"/>
  <c r="GD103" i="1"/>
  <c r="GD109" i="1"/>
  <c r="GD97" i="1"/>
  <c r="GD108" i="1"/>
  <c r="GD104" i="1"/>
  <c r="GD106" i="1"/>
  <c r="FZ133" i="1"/>
  <c r="FZ134" i="1"/>
  <c r="FZ135" i="1"/>
  <c r="FZ131" i="1"/>
  <c r="FZ132" i="1"/>
  <c r="FZ138" i="1"/>
  <c r="FZ141" i="1"/>
  <c r="FZ139" i="1"/>
  <c r="FZ146" i="1"/>
  <c r="FZ137" i="1"/>
  <c r="FZ142" i="1"/>
  <c r="FZ144" i="1"/>
  <c r="FZ140" i="1"/>
  <c r="FZ136" i="1"/>
  <c r="FZ143" i="1"/>
  <c r="FZ145" i="1"/>
  <c r="FU74" i="1"/>
  <c r="FU71" i="1"/>
  <c r="FU78" i="1"/>
  <c r="FU79" i="1"/>
  <c r="FU73" i="1"/>
  <c r="FU81" i="1"/>
  <c r="FU72" i="1"/>
  <c r="FU77" i="1"/>
  <c r="FU80" i="1"/>
  <c r="FU165" i="1"/>
  <c r="FU167" i="1"/>
  <c r="FU169" i="1"/>
  <c r="FU171" i="1"/>
  <c r="FU166" i="1"/>
  <c r="FU168" i="1"/>
  <c r="FU174" i="1"/>
  <c r="FU173" i="1"/>
  <c r="FU172" i="1"/>
  <c r="FU170" i="1"/>
  <c r="FU175" i="1"/>
  <c r="GA29" i="1"/>
  <c r="GA28" i="1"/>
  <c r="GA33" i="1"/>
  <c r="GA27" i="1"/>
  <c r="GA31" i="1"/>
  <c r="GA30" i="1"/>
  <c r="GA34" i="1"/>
  <c r="FX27" i="1"/>
  <c r="FX31" i="1"/>
  <c r="FX30" i="1"/>
  <c r="FX34" i="1"/>
  <c r="FX29" i="1"/>
  <c r="FX28" i="1"/>
  <c r="FX33" i="1"/>
  <c r="FX113" i="1"/>
  <c r="FX114" i="1"/>
  <c r="FX115" i="1"/>
  <c r="FX116" i="1"/>
  <c r="FX117" i="1"/>
  <c r="FX111" i="1"/>
  <c r="FX118" i="1" s="1"/>
  <c r="FX112" i="1"/>
  <c r="FS89" i="1"/>
  <c r="FS87" i="1"/>
  <c r="FS85" i="1"/>
  <c r="FS86" i="1"/>
  <c r="FS84" i="1"/>
  <c r="FS90" i="1"/>
  <c r="FS88" i="1"/>
  <c r="FS93" i="1"/>
  <c r="FS92" i="1"/>
  <c r="FO19" i="1"/>
  <c r="FO20" i="1"/>
  <c r="FO21" i="1"/>
  <c r="FO16" i="1"/>
  <c r="FO17" i="1"/>
  <c r="FO18" i="1"/>
  <c r="FO23" i="1"/>
  <c r="FO24" i="1"/>
  <c r="FO25" i="1"/>
  <c r="FO22" i="1"/>
  <c r="FO123" i="1"/>
  <c r="FO121" i="1"/>
  <c r="FO122" i="1"/>
  <c r="FO120" i="1"/>
  <c r="FO126" i="1"/>
  <c r="FO128" i="1"/>
  <c r="FO129" i="1"/>
  <c r="FO125" i="1"/>
  <c r="FO124" i="1"/>
  <c r="FO127" i="1"/>
  <c r="FK136" i="1"/>
  <c r="FK133" i="1"/>
  <c r="FK134" i="1"/>
  <c r="FK135" i="1"/>
  <c r="FK131" i="1"/>
  <c r="FK132" i="1"/>
  <c r="FK137" i="1"/>
  <c r="FK138" i="1"/>
  <c r="FK140" i="1"/>
  <c r="FK143" i="1"/>
  <c r="FK145" i="1"/>
  <c r="FK141" i="1"/>
  <c r="FK139" i="1"/>
  <c r="FK146" i="1"/>
  <c r="FK144" i="1"/>
  <c r="FK142" i="1"/>
  <c r="FS95" i="1"/>
  <c r="FS96" i="1" s="1"/>
  <c r="FS97" i="1"/>
  <c r="FS102" i="1"/>
  <c r="FS105" i="1"/>
  <c r="FS99" i="1"/>
  <c r="FS107" i="1"/>
  <c r="FS109" i="1"/>
  <c r="FS103" i="1"/>
  <c r="FS98" i="1"/>
  <c r="FS101" i="1"/>
  <c r="FS108" i="1"/>
  <c r="FS100" i="1"/>
  <c r="FS104" i="1"/>
  <c r="FS106" i="1"/>
  <c r="FQ132" i="1"/>
  <c r="FQ138" i="1"/>
  <c r="FR116" i="1"/>
  <c r="FR112" i="1"/>
  <c r="FR113" i="1"/>
  <c r="FR117" i="1"/>
  <c r="FR114" i="1"/>
  <c r="FR115" i="1"/>
  <c r="FR111" i="1"/>
  <c r="FR118" i="1" s="1"/>
  <c r="FM9" i="1"/>
  <c r="FM14" i="1"/>
  <c r="FM8" i="1"/>
  <c r="FM7" i="1"/>
  <c r="FM153" i="1"/>
  <c r="FM155" i="1"/>
  <c r="FM149" i="1"/>
  <c r="FM151" i="1"/>
  <c r="FM154" i="1"/>
  <c r="FM156" i="1"/>
  <c r="FM148" i="1"/>
  <c r="FM152" i="1"/>
  <c r="FM150" i="1"/>
  <c r="FM158" i="1"/>
  <c r="FM159" i="1"/>
  <c r="FM161" i="1"/>
  <c r="FM157" i="1"/>
  <c r="FM162" i="1"/>
  <c r="FM160" i="1"/>
  <c r="FM163" i="1"/>
  <c r="GC166" i="1"/>
  <c r="GC167" i="1"/>
  <c r="GC175" i="1"/>
  <c r="FY18" i="1"/>
  <c r="FY19" i="1"/>
  <c r="FY20" i="1"/>
  <c r="FY16" i="1"/>
  <c r="FY17" i="1"/>
  <c r="FY22" i="1"/>
  <c r="FY23" i="1"/>
  <c r="FY24" i="1"/>
  <c r="FY21" i="1"/>
  <c r="FY25" i="1"/>
  <c r="FK89" i="1"/>
  <c r="FK87" i="1"/>
  <c r="FK85" i="1"/>
  <c r="FK86" i="1"/>
  <c r="FK84" i="1"/>
  <c r="FK88" i="1"/>
  <c r="FK92" i="1"/>
  <c r="FK90" i="1"/>
  <c r="FK93" i="1"/>
  <c r="FQ128" i="1"/>
  <c r="FQ127" i="1"/>
  <c r="FL136" i="1"/>
  <c r="FL133" i="1"/>
  <c r="FL134" i="1"/>
  <c r="FL135" i="1"/>
  <c r="FL131" i="1"/>
  <c r="FL132" i="1"/>
  <c r="FL137" i="1"/>
  <c r="FL142" i="1"/>
  <c r="FL144" i="1"/>
  <c r="FL138" i="1"/>
  <c r="FL140" i="1"/>
  <c r="FL143" i="1"/>
  <c r="FL145" i="1"/>
  <c r="FL141" i="1"/>
  <c r="FL139" i="1"/>
  <c r="FL146" i="1"/>
  <c r="GF30" i="1"/>
  <c r="GF34" i="1"/>
  <c r="GF29" i="1"/>
  <c r="GF28" i="1"/>
  <c r="GF27" i="1"/>
  <c r="GF31" i="1"/>
  <c r="GF33" i="1"/>
  <c r="GF113" i="1"/>
  <c r="GF114" i="1"/>
  <c r="GF115" i="1"/>
  <c r="GF116" i="1"/>
  <c r="GF117" i="1"/>
  <c r="GF111" i="1"/>
  <c r="GF118" i="1" s="1"/>
  <c r="GF112" i="1"/>
  <c r="GB89" i="1"/>
  <c r="GB85" i="1"/>
  <c r="GB87" i="1"/>
  <c r="GB84" i="1"/>
  <c r="GB86" i="1"/>
  <c r="GB90" i="1"/>
  <c r="GB88" i="1"/>
  <c r="GB92" i="1"/>
  <c r="GB93" i="1"/>
  <c r="GB123" i="1"/>
  <c r="GB122" i="1"/>
  <c r="GB121" i="1"/>
  <c r="GB127" i="1"/>
  <c r="GB120" i="1"/>
  <c r="GB126" i="1"/>
  <c r="GB125" i="1"/>
  <c r="GB124" i="1"/>
  <c r="GB128" i="1"/>
  <c r="GB129" i="1"/>
  <c r="FP18" i="1"/>
  <c r="FP19" i="1"/>
  <c r="FP20" i="1"/>
  <c r="FP16" i="1"/>
  <c r="FP17" i="1"/>
  <c r="FP21" i="1"/>
  <c r="FP22" i="1"/>
  <c r="FP23" i="1"/>
  <c r="FP24" i="1"/>
  <c r="FP25" i="1"/>
  <c r="FP114" i="1"/>
  <c r="FP116" i="1"/>
  <c r="FP111" i="1"/>
  <c r="FP118" i="1" s="1"/>
  <c r="FP112" i="1"/>
  <c r="FP113" i="1"/>
  <c r="FP115" i="1"/>
  <c r="FP117" i="1"/>
  <c r="FJ18" i="1"/>
  <c r="FJ19" i="1"/>
  <c r="FJ20" i="1"/>
  <c r="FJ21" i="1"/>
  <c r="FJ16" i="1"/>
  <c r="FJ17" i="1"/>
  <c r="FJ25" i="1"/>
  <c r="FJ22" i="1"/>
  <c r="FJ23" i="1"/>
  <c r="FJ24" i="1"/>
  <c r="FE9" i="1"/>
  <c r="FE14" i="1"/>
  <c r="FE8" i="1"/>
  <c r="FE7" i="1"/>
  <c r="EV34" i="1"/>
  <c r="EV29" i="1"/>
  <c r="EV28" i="1"/>
  <c r="EV33" i="1"/>
  <c r="EV27" i="1"/>
  <c r="EV30" i="1"/>
  <c r="EV31" i="1"/>
  <c r="FD114" i="1"/>
  <c r="FD116" i="1"/>
  <c r="FD111" i="1"/>
  <c r="FD118" i="1" s="1"/>
  <c r="FD112" i="1"/>
  <c r="FD113" i="1"/>
  <c r="FD115" i="1"/>
  <c r="FD117" i="1"/>
  <c r="FE72" i="1"/>
  <c r="FE77" i="1"/>
  <c r="FE80" i="1"/>
  <c r="FE74" i="1"/>
  <c r="FE71" i="1"/>
  <c r="FE78" i="1"/>
  <c r="FE79" i="1"/>
  <c r="FE73" i="1"/>
  <c r="FE81" i="1"/>
  <c r="EU8" i="1"/>
  <c r="EU7" i="1"/>
  <c r="EU9" i="1"/>
  <c r="EU14" i="1"/>
  <c r="FG120" i="1"/>
  <c r="FG121" i="1"/>
  <c r="FG129" i="1"/>
  <c r="FG122" i="1"/>
  <c r="FG128" i="1"/>
  <c r="FG126" i="1"/>
  <c r="FG127" i="1"/>
  <c r="FG123" i="1"/>
  <c r="FG124" i="1"/>
  <c r="FG125" i="1"/>
  <c r="FG78" i="1"/>
  <c r="FG79" i="1"/>
  <c r="FG73" i="1"/>
  <c r="FG81" i="1"/>
  <c r="FG72" i="1"/>
  <c r="FG77" i="1"/>
  <c r="FG80" i="1"/>
  <c r="FG74" i="1"/>
  <c r="FG71" i="1"/>
  <c r="FB8" i="1"/>
  <c r="FB7" i="1"/>
  <c r="FB9" i="1"/>
  <c r="FB14" i="1"/>
  <c r="EZ124" i="1"/>
  <c r="EZ127" i="1"/>
  <c r="EZ71" i="1"/>
  <c r="EZ79" i="1"/>
  <c r="EZ81" i="1"/>
  <c r="EJ112" i="1"/>
  <c r="EJ113" i="1"/>
  <c r="EJ114" i="1"/>
  <c r="EJ115" i="1"/>
  <c r="EJ116" i="1"/>
  <c r="EJ117" i="1"/>
  <c r="EJ111" i="1"/>
  <c r="EJ118" i="1" s="1"/>
  <c r="EJ29" i="1"/>
  <c r="EJ28" i="1"/>
  <c r="EJ33" i="1"/>
  <c r="EJ27" i="1"/>
  <c r="EJ31" i="1"/>
  <c r="EJ30" i="1"/>
  <c r="EJ34" i="1"/>
  <c r="EE7" i="1"/>
  <c r="EE9" i="1"/>
  <c r="EE14" i="1"/>
  <c r="EE8" i="1"/>
  <c r="EE73" i="1"/>
  <c r="EE72" i="1"/>
  <c r="EE77" i="1"/>
  <c r="EE80" i="1"/>
  <c r="EE74" i="1"/>
  <c r="EE71" i="1"/>
  <c r="EE79" i="1"/>
  <c r="EE78" i="1"/>
  <c r="EE81" i="1"/>
  <c r="ES74" i="1"/>
  <c r="ES71" i="1"/>
  <c r="ES79" i="1"/>
  <c r="ES78" i="1"/>
  <c r="ES81" i="1"/>
  <c r="ES73" i="1"/>
  <c r="ES72" i="1"/>
  <c r="ES77" i="1"/>
  <c r="ES80" i="1"/>
  <c r="FF97" i="1"/>
  <c r="FF95" i="1"/>
  <c r="FF96" i="1" s="1"/>
  <c r="FF106" i="1"/>
  <c r="FF108" i="1"/>
  <c r="FF104" i="1"/>
  <c r="FF99" i="1"/>
  <c r="FF101" i="1"/>
  <c r="FF102" i="1"/>
  <c r="FF98" i="1"/>
  <c r="FF105" i="1"/>
  <c r="FF109" i="1"/>
  <c r="FF100" i="1"/>
  <c r="FF107" i="1"/>
  <c r="FF103" i="1"/>
  <c r="EW132" i="1"/>
  <c r="EW136" i="1"/>
  <c r="EW131" i="1"/>
  <c r="EW135" i="1"/>
  <c r="EW142" i="1"/>
  <c r="EW144" i="1"/>
  <c r="EW140" i="1"/>
  <c r="EW137" i="1"/>
  <c r="EW143" i="1"/>
  <c r="EW145" i="1"/>
  <c r="EW134" i="1"/>
  <c r="EW133" i="1"/>
  <c r="EW141" i="1"/>
  <c r="EW146" i="1"/>
  <c r="EW138" i="1"/>
  <c r="EW139" i="1"/>
  <c r="ES29" i="1"/>
  <c r="ES28" i="1"/>
  <c r="ES33" i="1"/>
  <c r="ES27" i="1"/>
  <c r="ES30" i="1"/>
  <c r="ES31" i="1"/>
  <c r="ES34" i="1"/>
  <c r="EC17" i="1"/>
  <c r="EC18" i="1"/>
  <c r="EC19" i="1"/>
  <c r="EC20" i="1"/>
  <c r="EC21" i="1"/>
  <c r="EC16" i="1"/>
  <c r="EC24" i="1"/>
  <c r="EC25" i="1"/>
  <c r="EC22" i="1"/>
  <c r="EC23" i="1"/>
  <c r="DN86" i="1"/>
  <c r="DN90" i="1"/>
  <c r="DN84" i="1"/>
  <c r="DN88" i="1"/>
  <c r="DN85" i="1"/>
  <c r="DN87" i="1"/>
  <c r="DN89" i="1"/>
  <c r="DN93" i="1"/>
  <c r="DN92" i="1"/>
  <c r="EA112" i="1"/>
  <c r="EA113" i="1"/>
  <c r="EA114" i="1"/>
  <c r="EA115" i="1"/>
  <c r="EA116" i="1"/>
  <c r="EA117" i="1"/>
  <c r="EA111" i="1"/>
  <c r="EA118" i="1" s="1"/>
  <c r="EP112" i="1"/>
  <c r="EP113" i="1"/>
  <c r="EP114" i="1"/>
  <c r="EP115" i="1"/>
  <c r="EP116" i="1"/>
  <c r="EP117" i="1"/>
  <c r="EP111" i="1"/>
  <c r="EP118" i="1" s="1"/>
  <c r="EL72" i="1"/>
  <c r="EL77" i="1"/>
  <c r="EL80" i="1"/>
  <c r="EL74" i="1"/>
  <c r="EL71" i="1"/>
  <c r="EL79" i="1"/>
  <c r="EL78" i="1"/>
  <c r="EL81" i="1"/>
  <c r="EL73" i="1"/>
  <c r="EH28" i="1"/>
  <c r="EH33" i="1"/>
  <c r="EH27" i="1"/>
  <c r="EH31" i="1"/>
  <c r="EH30" i="1"/>
  <c r="EH34" i="1"/>
  <c r="EH29" i="1"/>
  <c r="ED120" i="1"/>
  <c r="ED122" i="1"/>
  <c r="ED125" i="1"/>
  <c r="ED126" i="1"/>
  <c r="ED129" i="1"/>
  <c r="ED128" i="1"/>
  <c r="ED123" i="1"/>
  <c r="EP89" i="1"/>
  <c r="EP85" i="1"/>
  <c r="EP87" i="1"/>
  <c r="JV214" i="1"/>
  <c r="JV213" i="1"/>
  <c r="JV212" i="1"/>
  <c r="JV211" i="1"/>
  <c r="JV216" i="1"/>
  <c r="JV217" i="1"/>
  <c r="JV223" i="1"/>
  <c r="JV222" i="1"/>
  <c r="JV220" i="1"/>
  <c r="JV215" i="1"/>
  <c r="JV219" i="1"/>
  <c r="JV218" i="1"/>
  <c r="JD166" i="1"/>
  <c r="JD168" i="1"/>
  <c r="JD170" i="1"/>
  <c r="JD172" i="1"/>
  <c r="JD174" i="1"/>
  <c r="JD165" i="1"/>
  <c r="JD167" i="1"/>
  <c r="JD173" i="1"/>
  <c r="JD171" i="1"/>
  <c r="JD175" i="1"/>
  <c r="JD169" i="1"/>
  <c r="JM167" i="1"/>
  <c r="JM169" i="1"/>
  <c r="JM171" i="1"/>
  <c r="JM173" i="1"/>
  <c r="JM166" i="1"/>
  <c r="JM168" i="1"/>
  <c r="JM170" i="1"/>
  <c r="JM172" i="1"/>
  <c r="JM165" i="1"/>
  <c r="JM174" i="1"/>
  <c r="JM175" i="1"/>
  <c r="JE135" i="1"/>
  <c r="JE132" i="1"/>
  <c r="JE133" i="1"/>
  <c r="JE136" i="1"/>
  <c r="JE139" i="1"/>
  <c r="JE137" i="1"/>
  <c r="JE146" i="1"/>
  <c r="JE131" i="1"/>
  <c r="JE141" i="1"/>
  <c r="JE144" i="1"/>
  <c r="JE142" i="1"/>
  <c r="JE140" i="1"/>
  <c r="JE145" i="1"/>
  <c r="JE134" i="1"/>
  <c r="JE143" i="1"/>
  <c r="JE138" i="1"/>
  <c r="JF131" i="1"/>
  <c r="JF134" i="1"/>
  <c r="JF135" i="1"/>
  <c r="JF133" i="1"/>
  <c r="JF138" i="1"/>
  <c r="JF143" i="1"/>
  <c r="JF139" i="1"/>
  <c r="JF137" i="1"/>
  <c r="JF146" i="1"/>
  <c r="JF136" i="1"/>
  <c r="JF141" i="1"/>
  <c r="JF144" i="1"/>
  <c r="JF142" i="1"/>
  <c r="JF140" i="1"/>
  <c r="JF145" i="1"/>
  <c r="JZ132" i="1"/>
  <c r="JZ133" i="1"/>
  <c r="JZ131" i="1"/>
  <c r="JZ135" i="1"/>
  <c r="JZ134" i="1"/>
  <c r="JZ141" i="1"/>
  <c r="JZ143" i="1"/>
  <c r="JZ139" i="1"/>
  <c r="JZ142" i="1"/>
  <c r="JP165" i="1"/>
  <c r="JP167" i="1"/>
  <c r="JP169" i="1"/>
  <c r="JP171" i="1"/>
  <c r="JP173" i="1"/>
  <c r="JP166" i="1"/>
  <c r="JP175" i="1"/>
  <c r="JP170" i="1"/>
  <c r="JP168" i="1"/>
  <c r="JP172" i="1"/>
  <c r="JP174" i="1"/>
  <c r="IY151" i="1"/>
  <c r="IY149" i="1"/>
  <c r="IY152" i="1"/>
  <c r="IY154" i="1"/>
  <c r="IY156" i="1"/>
  <c r="IY150" i="1"/>
  <c r="IY148" i="1"/>
  <c r="IY153" i="1"/>
  <c r="IY155" i="1"/>
  <c r="IY157" i="1"/>
  <c r="IY162" i="1"/>
  <c r="IY158" i="1"/>
  <c r="IY160" i="1"/>
  <c r="IY161" i="1"/>
  <c r="IY163" i="1"/>
  <c r="IY159" i="1"/>
  <c r="JR132" i="1"/>
  <c r="JR131" i="1"/>
  <c r="JR135" i="1"/>
  <c r="JR134" i="1"/>
  <c r="JR133" i="1"/>
  <c r="JR142" i="1"/>
  <c r="JR143" i="1"/>
  <c r="JR139" i="1"/>
  <c r="JR141" i="1"/>
  <c r="JA138" i="1"/>
  <c r="JA136" i="1"/>
  <c r="JA133" i="1"/>
  <c r="JA135" i="1"/>
  <c r="JA144" i="1"/>
  <c r="JA143" i="1"/>
  <c r="JA141" i="1"/>
  <c r="JJ132" i="1"/>
  <c r="JJ131" i="1"/>
  <c r="JJ134" i="1"/>
  <c r="JJ135" i="1"/>
  <c r="JJ133" i="1"/>
  <c r="JJ142" i="1"/>
  <c r="JJ143" i="1"/>
  <c r="JJ139" i="1"/>
  <c r="JJ141" i="1"/>
  <c r="JT212" i="1"/>
  <c r="JT211" i="1"/>
  <c r="JT216" i="1"/>
  <c r="JT215" i="1"/>
  <c r="JT214" i="1"/>
  <c r="JT223" i="1"/>
  <c r="JT222" i="1"/>
  <c r="JT220" i="1"/>
  <c r="JT219" i="1"/>
  <c r="JT213" i="1"/>
  <c r="JT218" i="1"/>
  <c r="JT217" i="1"/>
  <c r="JB216" i="1"/>
  <c r="JB215" i="1"/>
  <c r="JB214" i="1"/>
  <c r="JB213" i="1"/>
  <c r="JB212" i="1"/>
  <c r="JB222" i="1"/>
  <c r="JB220" i="1"/>
  <c r="JB219" i="1"/>
  <c r="JB211" i="1"/>
  <c r="JB218" i="1"/>
  <c r="JB217" i="1"/>
  <c r="JB223" i="1"/>
  <c r="JK194" i="1"/>
  <c r="JK196" i="1"/>
  <c r="JK193" i="1"/>
  <c r="JK190" i="1"/>
  <c r="JK195" i="1"/>
  <c r="JK192" i="1"/>
  <c r="JK198" i="1"/>
  <c r="JK205" i="1"/>
  <c r="JK191" i="1"/>
  <c r="JK202" i="1"/>
  <c r="JK197" i="1"/>
  <c r="JK199" i="1"/>
  <c r="JK207" i="1"/>
  <c r="JK204" i="1"/>
  <c r="JK201" i="1"/>
  <c r="JK209" i="1"/>
  <c r="JK203" i="1"/>
  <c r="JK208" i="1"/>
  <c r="JK200" i="1"/>
  <c r="JK206" i="1"/>
  <c r="JU177" i="1"/>
  <c r="JU179" i="1"/>
  <c r="JU184" i="1"/>
  <c r="JU178" i="1"/>
  <c r="JU181" i="1"/>
  <c r="JU183" i="1"/>
  <c r="JU186" i="1"/>
  <c r="JU188" i="1"/>
  <c r="JU180" i="1"/>
  <c r="JU182" i="1"/>
  <c r="JU187" i="1"/>
  <c r="JU185" i="1"/>
  <c r="CV31" i="1"/>
  <c r="DX85" i="1"/>
  <c r="DX106" i="1"/>
  <c r="DX102" i="1"/>
  <c r="GZ173" i="1"/>
  <c r="HL77" i="1"/>
  <c r="HI102" i="1"/>
  <c r="HN30" i="1"/>
  <c r="HN34" i="1"/>
  <c r="HN29" i="1"/>
  <c r="HN28" i="1"/>
  <c r="HN27" i="1"/>
  <c r="HN31" i="1"/>
  <c r="HN33" i="1"/>
  <c r="HI73" i="1"/>
  <c r="HI78" i="1"/>
  <c r="HI80" i="1"/>
  <c r="HI74" i="1"/>
  <c r="HI72" i="1"/>
  <c r="HJ100" i="1"/>
  <c r="HJ98" i="1"/>
  <c r="HJ95" i="1"/>
  <c r="HJ96" i="1" s="1"/>
  <c r="HJ99" i="1"/>
  <c r="HJ101" i="1"/>
  <c r="HJ102" i="1"/>
  <c r="HJ105" i="1"/>
  <c r="HJ107" i="1"/>
  <c r="HJ103" i="1"/>
  <c r="HJ109" i="1"/>
  <c r="HJ97" i="1"/>
  <c r="HJ104" i="1"/>
  <c r="HJ106" i="1"/>
  <c r="HJ108" i="1"/>
  <c r="HH16" i="1"/>
  <c r="HH20" i="1"/>
  <c r="HH24" i="1"/>
  <c r="HH19" i="1"/>
  <c r="HH23" i="1"/>
  <c r="HH18" i="1"/>
  <c r="HH22" i="1"/>
  <c r="HH25" i="1"/>
  <c r="HH17" i="1"/>
  <c r="HH21" i="1"/>
  <c r="HL28" i="1"/>
  <c r="HL30" i="1"/>
  <c r="HL29" i="1"/>
  <c r="HL31" i="1"/>
  <c r="HL27" i="1"/>
  <c r="HL34" i="1"/>
  <c r="HL33" i="1"/>
  <c r="HJ29" i="1"/>
  <c r="HJ34" i="1"/>
  <c r="HJ33" i="1"/>
  <c r="HJ30" i="1"/>
  <c r="HK92" i="1"/>
  <c r="HK89" i="1"/>
  <c r="HK87" i="1"/>
  <c r="HE97" i="1"/>
  <c r="HE99" i="1"/>
  <c r="HE100" i="1"/>
  <c r="HE103" i="1"/>
  <c r="HE95" i="1"/>
  <c r="HE96" i="1" s="1"/>
  <c r="HE109" i="1"/>
  <c r="HE108" i="1"/>
  <c r="HE104" i="1"/>
  <c r="HE106" i="1"/>
  <c r="HE101" i="1"/>
  <c r="HE102" i="1"/>
  <c r="HE105" i="1"/>
  <c r="HE98" i="1"/>
  <c r="HE107" i="1"/>
  <c r="HO73" i="1"/>
  <c r="HO78" i="1"/>
  <c r="HO80" i="1"/>
  <c r="HO72" i="1"/>
  <c r="HJ17" i="1"/>
  <c r="HJ21" i="1"/>
  <c r="HJ25" i="1"/>
  <c r="HJ16" i="1"/>
  <c r="HJ20" i="1"/>
  <c r="HJ24" i="1"/>
  <c r="HJ19" i="1"/>
  <c r="HJ23" i="1"/>
  <c r="HJ18" i="1"/>
  <c r="HJ22" i="1"/>
  <c r="GM117" i="1"/>
  <c r="GM111" i="1"/>
  <c r="GM118" i="1" s="1"/>
  <c r="GM114" i="1"/>
  <c r="GM112" i="1"/>
  <c r="GM79" i="1"/>
  <c r="GM81" i="1"/>
  <c r="GM80" i="1"/>
  <c r="GM72" i="1"/>
  <c r="GM71" i="1"/>
  <c r="GM77" i="1"/>
  <c r="GM73" i="1"/>
  <c r="GM78" i="1"/>
  <c r="GM74" i="1"/>
  <c r="GQ168" i="1"/>
  <c r="GQ170" i="1"/>
  <c r="GQ172" i="1"/>
  <c r="GQ174" i="1"/>
  <c r="GQ165" i="1"/>
  <c r="GQ167" i="1"/>
  <c r="GQ169" i="1"/>
  <c r="GQ171" i="1"/>
  <c r="GQ175" i="1"/>
  <c r="GQ166" i="1"/>
  <c r="GQ173" i="1"/>
  <c r="GZ71" i="1"/>
  <c r="GZ72" i="1"/>
  <c r="GZ74" i="1"/>
  <c r="GZ80" i="1"/>
  <c r="GZ78" i="1"/>
  <c r="GO101" i="1"/>
  <c r="GO102" i="1"/>
  <c r="GH114" i="1"/>
  <c r="GH115" i="1"/>
  <c r="GH116" i="1"/>
  <c r="GH117" i="1"/>
  <c r="GH111" i="1"/>
  <c r="GH118" i="1" s="1"/>
  <c r="GH112" i="1"/>
  <c r="GH113" i="1"/>
  <c r="GO165" i="1"/>
  <c r="GO167" i="1"/>
  <c r="GO169" i="1"/>
  <c r="GO171" i="1"/>
  <c r="GO173" i="1"/>
  <c r="GO166" i="1"/>
  <c r="GO175" i="1"/>
  <c r="GO172" i="1"/>
  <c r="GO170" i="1"/>
  <c r="GO174" i="1"/>
  <c r="GO168" i="1"/>
  <c r="GO74" i="1"/>
  <c r="GO73" i="1"/>
  <c r="GO81" i="1"/>
  <c r="GO71" i="1"/>
  <c r="GO79" i="1"/>
  <c r="GO77" i="1"/>
  <c r="GO78" i="1"/>
  <c r="GJ133" i="1"/>
  <c r="GJ134" i="1"/>
  <c r="GJ135" i="1"/>
  <c r="GJ131" i="1"/>
  <c r="GJ132" i="1"/>
  <c r="GJ137" i="1"/>
  <c r="GJ143" i="1"/>
  <c r="GJ145" i="1"/>
  <c r="GJ138" i="1"/>
  <c r="GJ139" i="1"/>
  <c r="GJ141" i="1"/>
  <c r="GJ146" i="1"/>
  <c r="GJ136" i="1"/>
  <c r="GJ142" i="1"/>
  <c r="GJ144" i="1"/>
  <c r="GJ140" i="1"/>
  <c r="GY95" i="1"/>
  <c r="GY96" i="1" s="1"/>
  <c r="GY100" i="1"/>
  <c r="GY104" i="1"/>
  <c r="GY108" i="1"/>
  <c r="GY106" i="1"/>
  <c r="GY98" i="1"/>
  <c r="GY102" i="1"/>
  <c r="GN136" i="1"/>
  <c r="GN133" i="1"/>
  <c r="GN134" i="1"/>
  <c r="GN135" i="1"/>
  <c r="GN131" i="1"/>
  <c r="GN132" i="1"/>
  <c r="GN137" i="1"/>
  <c r="GN142" i="1"/>
  <c r="GN144" i="1"/>
  <c r="GN140" i="1"/>
  <c r="GN143" i="1"/>
  <c r="GN145" i="1"/>
  <c r="GN138" i="1"/>
  <c r="GN139" i="1"/>
  <c r="GN141" i="1"/>
  <c r="GN146" i="1"/>
  <c r="GX16" i="1"/>
  <c r="GX19" i="1"/>
  <c r="GX21" i="1"/>
  <c r="GX23" i="1"/>
  <c r="GX25" i="1"/>
  <c r="GX17" i="1"/>
  <c r="GX20" i="1"/>
  <c r="GX22" i="1"/>
  <c r="GX24" i="1"/>
  <c r="GX170" i="1"/>
  <c r="GX173" i="1"/>
  <c r="GX167" i="1"/>
  <c r="GX174" i="1"/>
  <c r="GX168" i="1"/>
  <c r="GX171" i="1"/>
  <c r="GX165" i="1"/>
  <c r="GX175" i="1"/>
  <c r="GX166" i="1"/>
  <c r="GX169" i="1"/>
  <c r="GX172" i="1"/>
  <c r="GN9" i="1"/>
  <c r="GN14" i="1"/>
  <c r="GN181" i="1"/>
  <c r="GN184" i="1"/>
  <c r="GR122" i="1"/>
  <c r="GR123" i="1"/>
  <c r="GR124" i="1"/>
  <c r="GR127" i="1"/>
  <c r="GR125" i="1"/>
  <c r="GH178" i="1"/>
  <c r="GH186" i="1"/>
  <c r="GH179" i="1"/>
  <c r="GH181" i="1"/>
  <c r="GH183" i="1"/>
  <c r="GH188" i="1"/>
  <c r="GH180" i="1"/>
  <c r="GH185" i="1"/>
  <c r="GH184" i="1"/>
  <c r="GH187" i="1"/>
  <c r="GH182" i="1"/>
  <c r="GH177" i="1"/>
  <c r="GQ177" i="1"/>
  <c r="GQ179" i="1"/>
  <c r="GQ178" i="1"/>
  <c r="GQ181" i="1"/>
  <c r="GQ183" i="1"/>
  <c r="GQ186" i="1"/>
  <c r="GQ188" i="1"/>
  <c r="GQ185" i="1"/>
  <c r="GQ180" i="1"/>
  <c r="GQ182" i="1"/>
  <c r="GQ187" i="1"/>
  <c r="GQ184" i="1"/>
  <c r="GW136" i="1"/>
  <c r="GW133" i="1"/>
  <c r="GW134" i="1"/>
  <c r="GW135" i="1"/>
  <c r="GW131" i="1"/>
  <c r="GW132" i="1"/>
  <c r="GW140" i="1"/>
  <c r="GW142" i="1"/>
  <c r="GW137" i="1"/>
  <c r="GW143" i="1"/>
  <c r="GW138" i="1"/>
  <c r="GW145" i="1"/>
  <c r="GW139" i="1"/>
  <c r="GW141" i="1"/>
  <c r="GW146" i="1"/>
  <c r="GW144" i="1"/>
  <c r="GW84" i="1"/>
  <c r="GW90" i="1"/>
  <c r="GW86" i="1"/>
  <c r="GW88" i="1"/>
  <c r="GW89" i="1"/>
  <c r="GW85" i="1"/>
  <c r="GW87" i="1"/>
  <c r="GW93" i="1"/>
  <c r="GW92" i="1"/>
  <c r="GQ28" i="1"/>
  <c r="GQ30" i="1"/>
  <c r="GQ27" i="1"/>
  <c r="GQ29" i="1"/>
  <c r="GQ31" i="1"/>
  <c r="GL74" i="1"/>
  <c r="GL71" i="1"/>
  <c r="GL79" i="1"/>
  <c r="GL73" i="1"/>
  <c r="GL78" i="1"/>
  <c r="GL81" i="1"/>
  <c r="GL72" i="1"/>
  <c r="GL77" i="1"/>
  <c r="GL80" i="1"/>
  <c r="FW128" i="1"/>
  <c r="FW129" i="1"/>
  <c r="FW123" i="1"/>
  <c r="FW125" i="1"/>
  <c r="FW124" i="1"/>
  <c r="FW122" i="1"/>
  <c r="FW127" i="1"/>
  <c r="FW121" i="1"/>
  <c r="FW120" i="1"/>
  <c r="FW126" i="1"/>
  <c r="GE95" i="1"/>
  <c r="GE96" i="1" s="1"/>
  <c r="GE98" i="1"/>
  <c r="GE100" i="1"/>
  <c r="GE102" i="1"/>
  <c r="GE105" i="1"/>
  <c r="GE107" i="1"/>
  <c r="GE101" i="1"/>
  <c r="GE103" i="1"/>
  <c r="GE109" i="1"/>
  <c r="GE97" i="1"/>
  <c r="GE99" i="1"/>
  <c r="GE108" i="1"/>
  <c r="GE104" i="1"/>
  <c r="GE106" i="1"/>
  <c r="GA133" i="1"/>
  <c r="GA134" i="1"/>
  <c r="GA135" i="1"/>
  <c r="GA131" i="1"/>
  <c r="GA132" i="1"/>
  <c r="GA137" i="1"/>
  <c r="GA136" i="1"/>
  <c r="GA143" i="1"/>
  <c r="GA145" i="1"/>
  <c r="GA141" i="1"/>
  <c r="GA139" i="1"/>
  <c r="GA146" i="1"/>
  <c r="GA138" i="1"/>
  <c r="GA142" i="1"/>
  <c r="GA144" i="1"/>
  <c r="GA140" i="1"/>
  <c r="HA149" i="1"/>
  <c r="HA148" i="1"/>
  <c r="HA156" i="1"/>
  <c r="HA154" i="1"/>
  <c r="HA163" i="1"/>
  <c r="HA152" i="1"/>
  <c r="HA161" i="1"/>
  <c r="HA150" i="1"/>
  <c r="HA159" i="1"/>
  <c r="HA157" i="1"/>
  <c r="HA153" i="1"/>
  <c r="HA160" i="1"/>
  <c r="HA162" i="1"/>
  <c r="HA155" i="1"/>
  <c r="HA158" i="1"/>
  <c r="HA151" i="1"/>
  <c r="GV72" i="1"/>
  <c r="GV77" i="1"/>
  <c r="GV80" i="1"/>
  <c r="GV74" i="1"/>
  <c r="GV71" i="1"/>
  <c r="GV79" i="1"/>
  <c r="GV73" i="1"/>
  <c r="GV78" i="1"/>
  <c r="GV81" i="1"/>
  <c r="FX168" i="1"/>
  <c r="FX170" i="1"/>
  <c r="FX172" i="1"/>
  <c r="FX174" i="1"/>
  <c r="FX165" i="1"/>
  <c r="FX167" i="1"/>
  <c r="FX169" i="1"/>
  <c r="FX171" i="1"/>
  <c r="FX166" i="1"/>
  <c r="FX175" i="1"/>
  <c r="FX173" i="1"/>
  <c r="FV72" i="1"/>
  <c r="FV77" i="1"/>
  <c r="FV80" i="1"/>
  <c r="FV74" i="1"/>
  <c r="FV71" i="1"/>
  <c r="FV78" i="1"/>
  <c r="FV79" i="1"/>
  <c r="FV73" i="1"/>
  <c r="FV81" i="1"/>
  <c r="GU89" i="1"/>
  <c r="GU85" i="1"/>
  <c r="GU87" i="1"/>
  <c r="GU84" i="1"/>
  <c r="GU86" i="1"/>
  <c r="GU88" i="1"/>
  <c r="GU90" i="1"/>
  <c r="GU92" i="1"/>
  <c r="GU93" i="1"/>
  <c r="GU30" i="1"/>
  <c r="GU34" i="1"/>
  <c r="GU29" i="1"/>
  <c r="GU28" i="1"/>
  <c r="GU27" i="1"/>
  <c r="GU31" i="1"/>
  <c r="GU33" i="1"/>
  <c r="GK148" i="1"/>
  <c r="GK152" i="1"/>
  <c r="GK150" i="1"/>
  <c r="GK153" i="1"/>
  <c r="GK155" i="1"/>
  <c r="GK149" i="1"/>
  <c r="GK160" i="1"/>
  <c r="GK156" i="1"/>
  <c r="GK158" i="1"/>
  <c r="GK151" i="1"/>
  <c r="GK157" i="1"/>
  <c r="GK161" i="1"/>
  <c r="GK163" i="1"/>
  <c r="GK154" i="1"/>
  <c r="GK159" i="1"/>
  <c r="GK162" i="1"/>
  <c r="GK136" i="1"/>
  <c r="GK133" i="1"/>
  <c r="GK134" i="1"/>
  <c r="GK135" i="1"/>
  <c r="GK131" i="1"/>
  <c r="GK132" i="1"/>
  <c r="GK140" i="1"/>
  <c r="GK143" i="1"/>
  <c r="GK145" i="1"/>
  <c r="GK137" i="1"/>
  <c r="GK138" i="1"/>
  <c r="GK139" i="1"/>
  <c r="GK141" i="1"/>
  <c r="GK146" i="1"/>
  <c r="GK144" i="1"/>
  <c r="GK142" i="1"/>
  <c r="FZ8" i="1"/>
  <c r="FZ7" i="1"/>
  <c r="FZ9" i="1"/>
  <c r="FZ14" i="1"/>
  <c r="GD124" i="1"/>
  <c r="GD126" i="1"/>
  <c r="GD120" i="1"/>
  <c r="GD125" i="1"/>
  <c r="GD122" i="1"/>
  <c r="GD121" i="1"/>
  <c r="GD127" i="1"/>
  <c r="GD123" i="1"/>
  <c r="GD128" i="1"/>
  <c r="GD129" i="1"/>
  <c r="FZ166" i="1"/>
  <c r="FZ168" i="1"/>
  <c r="FZ169" i="1"/>
  <c r="FZ171" i="1"/>
  <c r="FZ173" i="1"/>
  <c r="FZ175" i="1"/>
  <c r="FZ167" i="1"/>
  <c r="FZ165" i="1"/>
  <c r="FZ174" i="1"/>
  <c r="FZ172" i="1"/>
  <c r="FZ170" i="1"/>
  <c r="FU99" i="1"/>
  <c r="FU98" i="1"/>
  <c r="FU100" i="1"/>
  <c r="FU97" i="1"/>
  <c r="FU102" i="1"/>
  <c r="FU105" i="1"/>
  <c r="FU107" i="1"/>
  <c r="FU103" i="1"/>
  <c r="FU109" i="1"/>
  <c r="FU101" i="1"/>
  <c r="FU108" i="1"/>
  <c r="FU95" i="1"/>
  <c r="FU96" i="1" s="1"/>
  <c r="FU104" i="1"/>
  <c r="FU106" i="1"/>
  <c r="FX73" i="1"/>
  <c r="FX81" i="1"/>
  <c r="FX72" i="1"/>
  <c r="FX77" i="1"/>
  <c r="FX80" i="1"/>
  <c r="FX74" i="1"/>
  <c r="FX71" i="1"/>
  <c r="FX78" i="1"/>
  <c r="FX79" i="1"/>
  <c r="FX136" i="1"/>
  <c r="FX132" i="1"/>
  <c r="FX139" i="1"/>
  <c r="FX146" i="1"/>
  <c r="FX131" i="1"/>
  <c r="FX137" i="1"/>
  <c r="FX138" i="1"/>
  <c r="FX142" i="1"/>
  <c r="FX144" i="1"/>
  <c r="FX140" i="1"/>
  <c r="FX143" i="1"/>
  <c r="FX145" i="1"/>
  <c r="FX133" i="1"/>
  <c r="FX134" i="1"/>
  <c r="FX135" i="1"/>
  <c r="FX141" i="1"/>
  <c r="FO97" i="1"/>
  <c r="FO95" i="1"/>
  <c r="FO96" i="1" s="1"/>
  <c r="FO99" i="1"/>
  <c r="FO108" i="1"/>
  <c r="FO98" i="1"/>
  <c r="FO101" i="1"/>
  <c r="FO104" i="1"/>
  <c r="FO106" i="1"/>
  <c r="FO100" i="1"/>
  <c r="FO102" i="1"/>
  <c r="FO105" i="1"/>
  <c r="FO109" i="1"/>
  <c r="FO107" i="1"/>
  <c r="FO103" i="1"/>
  <c r="FK29" i="1"/>
  <c r="FK28" i="1"/>
  <c r="FK33" i="1"/>
  <c r="FK27" i="1"/>
  <c r="FK31" i="1"/>
  <c r="FK30" i="1"/>
  <c r="FK34" i="1"/>
  <c r="FK74" i="1"/>
  <c r="FK71" i="1"/>
  <c r="FK78" i="1"/>
  <c r="FK79" i="1"/>
  <c r="FK73" i="1"/>
  <c r="FK81" i="1"/>
  <c r="FK72" i="1"/>
  <c r="FK77" i="1"/>
  <c r="FK80" i="1"/>
  <c r="FS133" i="1"/>
  <c r="FS134" i="1"/>
  <c r="FS135" i="1"/>
  <c r="FS131" i="1"/>
  <c r="FS132" i="1"/>
  <c r="FS137" i="1"/>
  <c r="FS143" i="1"/>
  <c r="FS145" i="1"/>
  <c r="FS141" i="1"/>
  <c r="FS139" i="1"/>
  <c r="FS146" i="1"/>
  <c r="FS136" i="1"/>
  <c r="FS142" i="1"/>
  <c r="FS144" i="1"/>
  <c r="FS138" i="1"/>
  <c r="FS140" i="1"/>
  <c r="FR28" i="1"/>
  <c r="FR33" i="1"/>
  <c r="FR27" i="1"/>
  <c r="FR31" i="1"/>
  <c r="FR30" i="1"/>
  <c r="FR34" i="1"/>
  <c r="FR29" i="1"/>
  <c r="FR87" i="1"/>
  <c r="FR85" i="1"/>
  <c r="FR86" i="1"/>
  <c r="FR84" i="1"/>
  <c r="FR90" i="1"/>
  <c r="FR88" i="1"/>
  <c r="FR89" i="1"/>
  <c r="FR93" i="1"/>
  <c r="FR92" i="1"/>
  <c r="FM120" i="1"/>
  <c r="FM126" i="1"/>
  <c r="FM128" i="1"/>
  <c r="FM129" i="1"/>
  <c r="FM125" i="1"/>
  <c r="FM123" i="1"/>
  <c r="FM124" i="1"/>
  <c r="FM127" i="1"/>
  <c r="FM122" i="1"/>
  <c r="FM121" i="1"/>
  <c r="FI87" i="1"/>
  <c r="FI85" i="1"/>
  <c r="FI86" i="1"/>
  <c r="FI84" i="1"/>
  <c r="FI90" i="1"/>
  <c r="FI88" i="1"/>
  <c r="FI89" i="1"/>
  <c r="FI93" i="1"/>
  <c r="FI92" i="1"/>
  <c r="FL72" i="1"/>
  <c r="FL77" i="1"/>
  <c r="FL80" i="1"/>
  <c r="FL74" i="1"/>
  <c r="FL71" i="1"/>
  <c r="FL78" i="1"/>
  <c r="FL79" i="1"/>
  <c r="FL73" i="1"/>
  <c r="FL81" i="1"/>
  <c r="GF165" i="1"/>
  <c r="GF167" i="1"/>
  <c r="GF169" i="1"/>
  <c r="GF171" i="1"/>
  <c r="GF173" i="1"/>
  <c r="GF166" i="1"/>
  <c r="GF172" i="1"/>
  <c r="GF170" i="1"/>
  <c r="GF175" i="1"/>
  <c r="GF168" i="1"/>
  <c r="GF174" i="1"/>
  <c r="GF72" i="1"/>
  <c r="GF77" i="1"/>
  <c r="GF80" i="1"/>
  <c r="GF74" i="1"/>
  <c r="GF71" i="1"/>
  <c r="GF79" i="1"/>
  <c r="GF78" i="1"/>
  <c r="GF73" i="1"/>
  <c r="GF81" i="1"/>
  <c r="GF138" i="1"/>
  <c r="GF136" i="1"/>
  <c r="GF133" i="1"/>
  <c r="GF134" i="1"/>
  <c r="GF135" i="1"/>
  <c r="GF137" i="1"/>
  <c r="GF132" i="1"/>
  <c r="GF142" i="1"/>
  <c r="GF144" i="1"/>
  <c r="GF140" i="1"/>
  <c r="GF131" i="1"/>
  <c r="GF143" i="1"/>
  <c r="GF145" i="1"/>
  <c r="GF146" i="1"/>
  <c r="GF141" i="1"/>
  <c r="GF139" i="1"/>
  <c r="GB113" i="1"/>
  <c r="GB114" i="1"/>
  <c r="GB115" i="1"/>
  <c r="GB116" i="1"/>
  <c r="GB117" i="1"/>
  <c r="GB111" i="1"/>
  <c r="GB118" i="1" s="1"/>
  <c r="GB112" i="1"/>
  <c r="FI122" i="1"/>
  <c r="FI125" i="1"/>
  <c r="FI123" i="1"/>
  <c r="FI124" i="1"/>
  <c r="FI121" i="1"/>
  <c r="FI128" i="1"/>
  <c r="FI129" i="1"/>
  <c r="FI120" i="1"/>
  <c r="FI126" i="1"/>
  <c r="FI127" i="1"/>
  <c r="FP33" i="1"/>
  <c r="FP27" i="1"/>
  <c r="FP31" i="1"/>
  <c r="FP30" i="1"/>
  <c r="FP34" i="1"/>
  <c r="FP29" i="1"/>
  <c r="FP28" i="1"/>
  <c r="FJ74" i="1"/>
  <c r="FJ71" i="1"/>
  <c r="FJ78" i="1"/>
  <c r="FJ79" i="1"/>
  <c r="FJ73" i="1"/>
  <c r="FJ81" i="1"/>
  <c r="FJ72" i="1"/>
  <c r="FJ77" i="1"/>
  <c r="FJ80" i="1"/>
  <c r="FJ95" i="1"/>
  <c r="FJ96" i="1" s="1"/>
  <c r="FJ97" i="1"/>
  <c r="FJ100" i="1"/>
  <c r="FJ105" i="1"/>
  <c r="FJ109" i="1"/>
  <c r="FJ107" i="1"/>
  <c r="FJ103" i="1"/>
  <c r="FJ99" i="1"/>
  <c r="FJ108" i="1"/>
  <c r="FJ101" i="1"/>
  <c r="FJ104" i="1"/>
  <c r="FJ106" i="1"/>
  <c r="FJ98" i="1"/>
  <c r="FJ102" i="1"/>
  <c r="FE17" i="1"/>
  <c r="FE18" i="1"/>
  <c r="FE16" i="1"/>
  <c r="FE20" i="1"/>
  <c r="FE21" i="1"/>
  <c r="FE23" i="1"/>
  <c r="FE19" i="1"/>
  <c r="FE24" i="1"/>
  <c r="FE25" i="1"/>
  <c r="FE22" i="1"/>
  <c r="ER8" i="1"/>
  <c r="ER7" i="1"/>
  <c r="ER9" i="1"/>
  <c r="ER14" i="1"/>
  <c r="EV98" i="1"/>
  <c r="EV100" i="1"/>
  <c r="EV101" i="1"/>
  <c r="EV99" i="1"/>
  <c r="EV104" i="1"/>
  <c r="EV106" i="1"/>
  <c r="EV108" i="1"/>
  <c r="EV95" i="1"/>
  <c r="EV96" i="1" s="1"/>
  <c r="EV102" i="1"/>
  <c r="EV105" i="1"/>
  <c r="EV109" i="1"/>
  <c r="EV107" i="1"/>
  <c r="EV103" i="1"/>
  <c r="EV97" i="1"/>
  <c r="EU17" i="1"/>
  <c r="EU18" i="1"/>
  <c r="EU19" i="1"/>
  <c r="EU20" i="1"/>
  <c r="EU16" i="1"/>
  <c r="EU24" i="1"/>
  <c r="EU21" i="1"/>
  <c r="EU25" i="1"/>
  <c r="EU22" i="1"/>
  <c r="EU23" i="1"/>
  <c r="EX133" i="1"/>
  <c r="EX132" i="1"/>
  <c r="EX138" i="1"/>
  <c r="EX136" i="1"/>
  <c r="EX139" i="1"/>
  <c r="EX131" i="1"/>
  <c r="EX142" i="1"/>
  <c r="EX144" i="1"/>
  <c r="EX140" i="1"/>
  <c r="EX135" i="1"/>
  <c r="EX137" i="1"/>
  <c r="EX143" i="1"/>
  <c r="EX145" i="1"/>
  <c r="EX134" i="1"/>
  <c r="EX141" i="1"/>
  <c r="EX146" i="1"/>
  <c r="EY114" i="1"/>
  <c r="EY115" i="1"/>
  <c r="EY116" i="1"/>
  <c r="EY111" i="1"/>
  <c r="EY118" i="1" s="1"/>
  <c r="EY112" i="1"/>
  <c r="EY113" i="1"/>
  <c r="EY117" i="1"/>
  <c r="FB29" i="1"/>
  <c r="FB28" i="1"/>
  <c r="FB33" i="1"/>
  <c r="FB27" i="1"/>
  <c r="FB30" i="1"/>
  <c r="FB31" i="1"/>
  <c r="FB34" i="1"/>
  <c r="ER123" i="1"/>
  <c r="ER120" i="1"/>
  <c r="ER121" i="1"/>
  <c r="ER125" i="1"/>
  <c r="ER124" i="1"/>
  <c r="ER129" i="1"/>
  <c r="ER122" i="1"/>
  <c r="ER126" i="1"/>
  <c r="ER128" i="1"/>
  <c r="ER127" i="1"/>
  <c r="ER74" i="1"/>
  <c r="ER71" i="1"/>
  <c r="ER79" i="1"/>
  <c r="ER78" i="1"/>
  <c r="ER81" i="1"/>
  <c r="ER73" i="1"/>
  <c r="ER72" i="1"/>
  <c r="ER77" i="1"/>
  <c r="ER80" i="1"/>
  <c r="EI100" i="1"/>
  <c r="EI97" i="1"/>
  <c r="EI106" i="1"/>
  <c r="EF7" i="1"/>
  <c r="EF9" i="1"/>
  <c r="EF14" i="1"/>
  <c r="EF8" i="1"/>
  <c r="EE16" i="1"/>
  <c r="EE17" i="1"/>
  <c r="EE18" i="1"/>
  <c r="EE20" i="1"/>
  <c r="EE23" i="1"/>
  <c r="EE21" i="1"/>
  <c r="EE24" i="1"/>
  <c r="EE25" i="1"/>
  <c r="EE19" i="1"/>
  <c r="EE22" i="1"/>
  <c r="EN120" i="1"/>
  <c r="EN124" i="1"/>
  <c r="EN129" i="1"/>
  <c r="EN126" i="1"/>
  <c r="EN128" i="1"/>
  <c r="EN127" i="1"/>
  <c r="EM72" i="1"/>
  <c r="EM77" i="1"/>
  <c r="EM80" i="1"/>
  <c r="EM74" i="1"/>
  <c r="EM71" i="1"/>
  <c r="EM79" i="1"/>
  <c r="EM78" i="1"/>
  <c r="EM81" i="1"/>
  <c r="EM73" i="1"/>
  <c r="FF114" i="1"/>
  <c r="FF116" i="1"/>
  <c r="FF111" i="1"/>
  <c r="FF118" i="1" s="1"/>
  <c r="FF112" i="1"/>
  <c r="FF113" i="1"/>
  <c r="FF115" i="1"/>
  <c r="FF117" i="1"/>
  <c r="EG95" i="1"/>
  <c r="EG96" i="1" s="1"/>
  <c r="EG97" i="1"/>
  <c r="EG99" i="1"/>
  <c r="EG101" i="1"/>
  <c r="EG100" i="1"/>
  <c r="EG103" i="1"/>
  <c r="EG106" i="1"/>
  <c r="EG108" i="1"/>
  <c r="EG104" i="1"/>
  <c r="EG102" i="1"/>
  <c r="EG109" i="1"/>
  <c r="EG98" i="1"/>
  <c r="EG105" i="1"/>
  <c r="EG107" i="1"/>
  <c r="EC8" i="1"/>
  <c r="EC7" i="1"/>
  <c r="EC9" i="1"/>
  <c r="EC14" i="1"/>
  <c r="EO112" i="1"/>
  <c r="EO113" i="1"/>
  <c r="EO114" i="1"/>
  <c r="EO115" i="1"/>
  <c r="EO116" i="1"/>
  <c r="EO117" i="1"/>
  <c r="EO111" i="1"/>
  <c r="EO118" i="1" s="1"/>
  <c r="EP122" i="1"/>
  <c r="EP125" i="1"/>
  <c r="EP124" i="1"/>
  <c r="EP123" i="1"/>
  <c r="EP129" i="1"/>
  <c r="EP126" i="1"/>
  <c r="EP128" i="1"/>
  <c r="EP127" i="1"/>
  <c r="EP120" i="1"/>
  <c r="EP121" i="1"/>
  <c r="EL84" i="1"/>
  <c r="EL88" i="1"/>
  <c r="EL92" i="1"/>
  <c r="EL85" i="1"/>
  <c r="EL87" i="1"/>
  <c r="EL89" i="1"/>
  <c r="EL86" i="1"/>
  <c r="EL90" i="1"/>
  <c r="EL93" i="1"/>
  <c r="EH111" i="1"/>
  <c r="EH118" i="1" s="1"/>
  <c r="EH114" i="1"/>
  <c r="EH115" i="1"/>
  <c r="EH116" i="1"/>
  <c r="EH112" i="1"/>
  <c r="EH113" i="1"/>
  <c r="EH117" i="1"/>
  <c r="EA74" i="1"/>
  <c r="EA71" i="1"/>
  <c r="EA79" i="1"/>
  <c r="EA78" i="1"/>
  <c r="EA81" i="1"/>
  <c r="EA73" i="1"/>
  <c r="EA72" i="1"/>
  <c r="EA77" i="1"/>
  <c r="EA80" i="1"/>
  <c r="DH86" i="1"/>
  <c r="DH90" i="1"/>
  <c r="DH84" i="1"/>
  <c r="DH88" i="1"/>
  <c r="DH85" i="1"/>
  <c r="DH87" i="1"/>
  <c r="DH89" i="1"/>
  <c r="DH93" i="1"/>
  <c r="DH92" i="1"/>
  <c r="JD178" i="1"/>
  <c r="JD177" i="1"/>
  <c r="JD179" i="1"/>
  <c r="JD184" i="1"/>
  <c r="JD181" i="1"/>
  <c r="JD183" i="1"/>
  <c r="JD186" i="1"/>
  <c r="JD188" i="1"/>
  <c r="JD180" i="1"/>
  <c r="JD182" i="1"/>
  <c r="JD187" i="1"/>
  <c r="JD185" i="1"/>
  <c r="JM152" i="1"/>
  <c r="JM150" i="1"/>
  <c r="JM148" i="1"/>
  <c r="JM153" i="1"/>
  <c r="JM149" i="1"/>
  <c r="JM154" i="1"/>
  <c r="JM158" i="1"/>
  <c r="JM160" i="1"/>
  <c r="JM156" i="1"/>
  <c r="JM157" i="1"/>
  <c r="JM151" i="1"/>
  <c r="JM155" i="1"/>
  <c r="JM161" i="1"/>
  <c r="JM163" i="1"/>
  <c r="JM159" i="1"/>
  <c r="JM162" i="1"/>
  <c r="JX165" i="1"/>
  <c r="JX167" i="1"/>
  <c r="JX169" i="1"/>
  <c r="JX171" i="1"/>
  <c r="JX166" i="1"/>
  <c r="JX172" i="1"/>
  <c r="JX170" i="1"/>
  <c r="JX174" i="1"/>
  <c r="JX168" i="1"/>
  <c r="JX173" i="1"/>
  <c r="JX175" i="1"/>
  <c r="JN149" i="1"/>
  <c r="JN154" i="1"/>
  <c r="JN156" i="1"/>
  <c r="JN150" i="1"/>
  <c r="JN148" i="1"/>
  <c r="JN151" i="1"/>
  <c r="JN162" i="1"/>
  <c r="JN153" i="1"/>
  <c r="JN152" i="1"/>
  <c r="JN158" i="1"/>
  <c r="JN160" i="1"/>
  <c r="JN157" i="1"/>
  <c r="JN155" i="1"/>
  <c r="JN161" i="1"/>
  <c r="JN163" i="1"/>
  <c r="JN159" i="1"/>
  <c r="GQ37" i="1"/>
  <c r="GQ44" i="1"/>
  <c r="GQ59" i="1"/>
  <c r="GQ62" i="1"/>
  <c r="GQ36" i="1"/>
  <c r="GQ46" i="1" s="1"/>
  <c r="GQ60" i="1"/>
  <c r="GQ39" i="1"/>
  <c r="GQ47" i="1"/>
  <c r="GQ55" i="1"/>
  <c r="GQ68" i="1"/>
  <c r="GQ43" i="1"/>
  <c r="GQ48" i="1"/>
  <c r="GQ56" i="1"/>
  <c r="GQ67" i="1"/>
  <c r="GQ63" i="1"/>
  <c r="GQ52" i="1"/>
  <c r="GQ64" i="1"/>
  <c r="GQ38" i="1"/>
  <c r="GQ54" i="1"/>
  <c r="GQ51" i="1"/>
  <c r="GQ40" i="1"/>
  <c r="HI8" i="1"/>
  <c r="HI9" i="1"/>
  <c r="HI14" i="1"/>
  <c r="HI7" i="1"/>
  <c r="JP153" i="1"/>
  <c r="JP155" i="1"/>
  <c r="JP151" i="1"/>
  <c r="JP149" i="1"/>
  <c r="JP152" i="1"/>
  <c r="JP154" i="1"/>
  <c r="JP148" i="1"/>
  <c r="JP159" i="1"/>
  <c r="JP162" i="1"/>
  <c r="JP156" i="1"/>
  <c r="JP158" i="1"/>
  <c r="JP160" i="1"/>
  <c r="JP157" i="1"/>
  <c r="JP150" i="1"/>
  <c r="JP163" i="1"/>
  <c r="JP161" i="1"/>
  <c r="KA168" i="1"/>
  <c r="KA170" i="1"/>
  <c r="KA172" i="1"/>
  <c r="KA165" i="1"/>
  <c r="KA167" i="1"/>
  <c r="KA169" i="1"/>
  <c r="KA171" i="1"/>
  <c r="KA166" i="1"/>
  <c r="KA173" i="1"/>
  <c r="KA175" i="1"/>
  <c r="KA174" i="1"/>
  <c r="IY136" i="1"/>
  <c r="IY133" i="1"/>
  <c r="IY134" i="1"/>
  <c r="IY135" i="1"/>
  <c r="IY131" i="1"/>
  <c r="IY132" i="1"/>
  <c r="IY137" i="1"/>
  <c r="IY144" i="1"/>
  <c r="IY140" i="1"/>
  <c r="IY142" i="1"/>
  <c r="IY143" i="1"/>
  <c r="IY138" i="1"/>
  <c r="IY145" i="1"/>
  <c r="IY139" i="1"/>
  <c r="IY141" i="1"/>
  <c r="IY146" i="1"/>
  <c r="JA148" i="1"/>
  <c r="JA153" i="1"/>
  <c r="JA151" i="1"/>
  <c r="JA149" i="1"/>
  <c r="JA152" i="1"/>
  <c r="JA150" i="1"/>
  <c r="JA161" i="1"/>
  <c r="JA163" i="1"/>
  <c r="JA157" i="1"/>
  <c r="JA159" i="1"/>
  <c r="JA162" i="1"/>
  <c r="JA156" i="1"/>
  <c r="JA154" i="1"/>
  <c r="JA158" i="1"/>
  <c r="JA160" i="1"/>
  <c r="JA155" i="1"/>
  <c r="JT131" i="1"/>
  <c r="JT132" i="1"/>
  <c r="JT135" i="1"/>
  <c r="JT134" i="1"/>
  <c r="JT133" i="1"/>
  <c r="JT136" i="1"/>
  <c r="JT137" i="1"/>
  <c r="JT142" i="1"/>
  <c r="JT143" i="1"/>
  <c r="JT146" i="1"/>
  <c r="JT139" i="1"/>
  <c r="JT144" i="1"/>
  <c r="JT140" i="1"/>
  <c r="JT138" i="1"/>
  <c r="JT141" i="1"/>
  <c r="JT145" i="1"/>
  <c r="JK211" i="1"/>
  <c r="JK216" i="1"/>
  <c r="JK215" i="1"/>
  <c r="JK214" i="1"/>
  <c r="JK213" i="1"/>
  <c r="JK212" i="1"/>
  <c r="JK223" i="1"/>
  <c r="JK222" i="1"/>
  <c r="JK220" i="1"/>
  <c r="JK219" i="1"/>
  <c r="JK218" i="1"/>
  <c r="JK217" i="1"/>
  <c r="JU192" i="1"/>
  <c r="JU194" i="1"/>
  <c r="JU191" i="1"/>
  <c r="JU196" i="1"/>
  <c r="JU193" i="1"/>
  <c r="JU190" i="1"/>
  <c r="JU203" i="1"/>
  <c r="JU200" i="1"/>
  <c r="JU208" i="1"/>
  <c r="JU205" i="1"/>
  <c r="JU202" i="1"/>
  <c r="JU199" i="1"/>
  <c r="JU207" i="1"/>
  <c r="JU195" i="1"/>
  <c r="JU197" i="1"/>
  <c r="JU201" i="1"/>
  <c r="JU209" i="1"/>
  <c r="JU198" i="1"/>
  <c r="JU204" i="1"/>
  <c r="JU206" i="1"/>
  <c r="CV28" i="1"/>
  <c r="DX86" i="1"/>
  <c r="DX95" i="1"/>
  <c r="DX96" i="1" s="1"/>
  <c r="DX114" i="1"/>
  <c r="HI106" i="1"/>
  <c r="HN16" i="1"/>
  <c r="HN17" i="1"/>
  <c r="HN18" i="1"/>
  <c r="HN19" i="1"/>
  <c r="HN20" i="1"/>
  <c r="HN23" i="1"/>
  <c r="HN24" i="1"/>
  <c r="HN25" i="1"/>
  <c r="HN22" i="1"/>
  <c r="HN21" i="1"/>
  <c r="HI86" i="1"/>
  <c r="HI88" i="1"/>
  <c r="HI89" i="1"/>
  <c r="HI85" i="1"/>
  <c r="HI87" i="1"/>
  <c r="HI84" i="1"/>
  <c r="HI90" i="1"/>
  <c r="HI93" i="1"/>
  <c r="HI92" i="1"/>
  <c r="HH73" i="1"/>
  <c r="HH78" i="1"/>
  <c r="HL98" i="1"/>
  <c r="HL101" i="1"/>
  <c r="HL97" i="1"/>
  <c r="HL99" i="1"/>
  <c r="HL104" i="1"/>
  <c r="HL106" i="1"/>
  <c r="HL108" i="1"/>
  <c r="HL100" i="1"/>
  <c r="HL102" i="1"/>
  <c r="HL105" i="1"/>
  <c r="HL95" i="1"/>
  <c r="HL96" i="1" s="1"/>
  <c r="HL107" i="1"/>
  <c r="HL103" i="1"/>
  <c r="HL109" i="1"/>
  <c r="HN74" i="1"/>
  <c r="HN71" i="1"/>
  <c r="HN79" i="1"/>
  <c r="HN73" i="1"/>
  <c r="HN78" i="1"/>
  <c r="HN81" i="1"/>
  <c r="HN72" i="1"/>
  <c r="HN77" i="1"/>
  <c r="HN80" i="1"/>
  <c r="HQ18" i="1"/>
  <c r="HQ19" i="1"/>
  <c r="HQ20" i="1"/>
  <c r="HQ16" i="1"/>
  <c r="HQ17" i="1"/>
  <c r="HQ21" i="1"/>
  <c r="HQ22" i="1"/>
  <c r="HQ23" i="1"/>
  <c r="HQ24" i="1"/>
  <c r="HQ25" i="1"/>
  <c r="HK18" i="1"/>
  <c r="HK22" i="1"/>
  <c r="HK17" i="1"/>
  <c r="HK21" i="1"/>
  <c r="HK25" i="1"/>
  <c r="HK16" i="1"/>
  <c r="HK20" i="1"/>
  <c r="HK24" i="1"/>
  <c r="HK19" i="1"/>
  <c r="HK23" i="1"/>
  <c r="HO16" i="1"/>
  <c r="HO24" i="1"/>
  <c r="HO17" i="1"/>
  <c r="HO25" i="1"/>
  <c r="HO18" i="1"/>
  <c r="HO19" i="1"/>
  <c r="HO20" i="1"/>
  <c r="HO21" i="1"/>
  <c r="HO22" i="1"/>
  <c r="HO23" i="1"/>
  <c r="HD85" i="1"/>
  <c r="HD87" i="1"/>
  <c r="HD84" i="1"/>
  <c r="HD86" i="1"/>
  <c r="HD88" i="1"/>
  <c r="HD89" i="1"/>
  <c r="HD93" i="1"/>
  <c r="HD90" i="1"/>
  <c r="HD92" i="1"/>
  <c r="GS123" i="1"/>
  <c r="GS125" i="1"/>
  <c r="GS128" i="1"/>
  <c r="GS124" i="1"/>
  <c r="GS127" i="1"/>
  <c r="GS126" i="1"/>
  <c r="GS129" i="1"/>
  <c r="GS120" i="1"/>
  <c r="GM8" i="1"/>
  <c r="GM9" i="1"/>
  <c r="GI123" i="1"/>
  <c r="GI121" i="1"/>
  <c r="GI126" i="1"/>
  <c r="GI124" i="1"/>
  <c r="GI125" i="1"/>
  <c r="GI128" i="1"/>
  <c r="GI129" i="1"/>
  <c r="GI122" i="1"/>
  <c r="GI120" i="1"/>
  <c r="GI127" i="1"/>
  <c r="GO14" i="1"/>
  <c r="GO7" i="1"/>
  <c r="GY27" i="1"/>
  <c r="GY30" i="1"/>
  <c r="GY33" i="1"/>
  <c r="GY28" i="1"/>
  <c r="GW124" i="1"/>
  <c r="GW122" i="1"/>
  <c r="GW128" i="1"/>
  <c r="GW129" i="1"/>
  <c r="GW121" i="1"/>
  <c r="GW120" i="1"/>
  <c r="GW127" i="1"/>
  <c r="GW123" i="1"/>
  <c r="GW125" i="1"/>
  <c r="GW126" i="1"/>
  <c r="GX72" i="1"/>
  <c r="GX77" i="1"/>
  <c r="GX81" i="1"/>
  <c r="GX78" i="1"/>
  <c r="GX74" i="1"/>
  <c r="GX79" i="1"/>
  <c r="GX80" i="1"/>
  <c r="GX71" i="1"/>
  <c r="GX73" i="1"/>
  <c r="GN126" i="1"/>
  <c r="GN128" i="1"/>
  <c r="GN127" i="1"/>
  <c r="GN120" i="1"/>
  <c r="GN17" i="1"/>
  <c r="GN19" i="1"/>
  <c r="GN22" i="1"/>
  <c r="GN25" i="1"/>
  <c r="GN20" i="1"/>
  <c r="GN16" i="1"/>
  <c r="GN23" i="1"/>
  <c r="GN21" i="1"/>
  <c r="GN24" i="1"/>
  <c r="GN18" i="1"/>
  <c r="GR131" i="1"/>
  <c r="GR134" i="1"/>
  <c r="GR135" i="1"/>
  <c r="GR139" i="1"/>
  <c r="GR142" i="1"/>
  <c r="GR138" i="1"/>
  <c r="GR146" i="1"/>
  <c r="GR143" i="1"/>
  <c r="GR104" i="1"/>
  <c r="GR97" i="1"/>
  <c r="GR106" i="1"/>
  <c r="GR100" i="1"/>
  <c r="GR105" i="1"/>
  <c r="GR98" i="1"/>
  <c r="GR108" i="1"/>
  <c r="GR102" i="1"/>
  <c r="GR107" i="1"/>
  <c r="GO138" i="1"/>
  <c r="GO136" i="1"/>
  <c r="GO133" i="1"/>
  <c r="GO134" i="1"/>
  <c r="GO135" i="1"/>
  <c r="GO142" i="1"/>
  <c r="GO144" i="1"/>
  <c r="GO140" i="1"/>
  <c r="GO143" i="1"/>
  <c r="GO132" i="1"/>
  <c r="GO137" i="1"/>
  <c r="GO145" i="1"/>
  <c r="GO146" i="1"/>
  <c r="GO141" i="1"/>
  <c r="GO131" i="1"/>
  <c r="GO139" i="1"/>
  <c r="GH28" i="1"/>
  <c r="GH27" i="1"/>
  <c r="GH31" i="1"/>
  <c r="GH33" i="1"/>
  <c r="GH30" i="1"/>
  <c r="GH34" i="1"/>
  <c r="GH29" i="1"/>
  <c r="GW28" i="1"/>
  <c r="GW27" i="1"/>
  <c r="GW31" i="1"/>
  <c r="GW33" i="1"/>
  <c r="GW30" i="1"/>
  <c r="GW34" i="1"/>
  <c r="GW29" i="1"/>
  <c r="GQ8" i="1"/>
  <c r="GQ14" i="1"/>
  <c r="GQ7" i="1"/>
  <c r="GQ9" i="1"/>
  <c r="GQ77" i="1"/>
  <c r="GQ78" i="1"/>
  <c r="FW153" i="1"/>
  <c r="FW148" i="1"/>
  <c r="FW155" i="1"/>
  <c r="FW149" i="1"/>
  <c r="FW151" i="1"/>
  <c r="FW156" i="1"/>
  <c r="FW152" i="1"/>
  <c r="FW154" i="1"/>
  <c r="FW150" i="1"/>
  <c r="FW159" i="1"/>
  <c r="FW161" i="1"/>
  <c r="FW162" i="1"/>
  <c r="FW160" i="1"/>
  <c r="FW157" i="1"/>
  <c r="FW163" i="1"/>
  <c r="FW158" i="1"/>
  <c r="GE121" i="1"/>
  <c r="GE122" i="1"/>
  <c r="GE120" i="1"/>
  <c r="GE127" i="1"/>
  <c r="GE126" i="1"/>
  <c r="GE123" i="1"/>
  <c r="GE125" i="1"/>
  <c r="GE129" i="1"/>
  <c r="GE124" i="1"/>
  <c r="GE128" i="1"/>
  <c r="GA166" i="1"/>
  <c r="GA168" i="1"/>
  <c r="GA170" i="1"/>
  <c r="GA172" i="1"/>
  <c r="GA174" i="1"/>
  <c r="GA165" i="1"/>
  <c r="GA167" i="1"/>
  <c r="GA171" i="1"/>
  <c r="GA169" i="1"/>
  <c r="GA175" i="1"/>
  <c r="GA173" i="1"/>
  <c r="HA27" i="1"/>
  <c r="HA30" i="1"/>
  <c r="HA33" i="1"/>
  <c r="HA100" i="1"/>
  <c r="HA106" i="1"/>
  <c r="HA104" i="1"/>
  <c r="HA108" i="1"/>
  <c r="HA102" i="1"/>
  <c r="GV7" i="1"/>
  <c r="GV9" i="1"/>
  <c r="GV14" i="1"/>
  <c r="GV8" i="1"/>
  <c r="FV95" i="1"/>
  <c r="FV96" i="1" s="1"/>
  <c r="FV97" i="1"/>
  <c r="FV99" i="1"/>
  <c r="FV102" i="1"/>
  <c r="FV105" i="1"/>
  <c r="FV107" i="1"/>
  <c r="FV103" i="1"/>
  <c r="FV109" i="1"/>
  <c r="FV98" i="1"/>
  <c r="FV100" i="1"/>
  <c r="FV101" i="1"/>
  <c r="FV108" i="1"/>
  <c r="FV104" i="1"/>
  <c r="FV106" i="1"/>
  <c r="GU100" i="1"/>
  <c r="GU97" i="1"/>
  <c r="GU101" i="1"/>
  <c r="GU102" i="1"/>
  <c r="GU105" i="1"/>
  <c r="GU99" i="1"/>
  <c r="GU107" i="1"/>
  <c r="GU103" i="1"/>
  <c r="GU109" i="1"/>
  <c r="GU98" i="1"/>
  <c r="GU108" i="1"/>
  <c r="GU95" i="1"/>
  <c r="GU96" i="1" s="1"/>
  <c r="GU104" i="1"/>
  <c r="GU106" i="1"/>
  <c r="GP120" i="1"/>
  <c r="GP124" i="1"/>
  <c r="GP127" i="1"/>
  <c r="GP122" i="1"/>
  <c r="GP123" i="1"/>
  <c r="GP126" i="1"/>
  <c r="GP129" i="1"/>
  <c r="GP125" i="1"/>
  <c r="GP128" i="1"/>
  <c r="GP121" i="1"/>
  <c r="GP9" i="1"/>
  <c r="GP8" i="1"/>
  <c r="GP14" i="1"/>
  <c r="GP7" i="1"/>
  <c r="GK177" i="1"/>
  <c r="GK179" i="1"/>
  <c r="GK178" i="1"/>
  <c r="GK185" i="1"/>
  <c r="GK180" i="1"/>
  <c r="GK182" i="1"/>
  <c r="GK187" i="1"/>
  <c r="GK184" i="1"/>
  <c r="GK188" i="1"/>
  <c r="GK181" i="1"/>
  <c r="GK183" i="1"/>
  <c r="GK186" i="1"/>
  <c r="GK111" i="1"/>
  <c r="GK118" i="1" s="1"/>
  <c r="GK112" i="1"/>
  <c r="GK113" i="1"/>
  <c r="GK117" i="1"/>
  <c r="GK114" i="1"/>
  <c r="GK115" i="1"/>
  <c r="GK116" i="1"/>
  <c r="GD148" i="1"/>
  <c r="GD149" i="1"/>
  <c r="GD151" i="1"/>
  <c r="GD152" i="1"/>
  <c r="GD154" i="1"/>
  <c r="GD156" i="1"/>
  <c r="GD158" i="1"/>
  <c r="GD150" i="1"/>
  <c r="GD153" i="1"/>
  <c r="GD155" i="1"/>
  <c r="GD157" i="1"/>
  <c r="GD162" i="1"/>
  <c r="GD160" i="1"/>
  <c r="GD163" i="1"/>
  <c r="GD161" i="1"/>
  <c r="GD159" i="1"/>
  <c r="FU124" i="1"/>
  <c r="FU126" i="1"/>
  <c r="FU120" i="1"/>
  <c r="FU125" i="1"/>
  <c r="FU127" i="1"/>
  <c r="FU122" i="1"/>
  <c r="FU121" i="1"/>
  <c r="FU128" i="1"/>
  <c r="FU129" i="1"/>
  <c r="FU123" i="1"/>
  <c r="FX98" i="1"/>
  <c r="FX100" i="1"/>
  <c r="FX101" i="1"/>
  <c r="FX99" i="1"/>
  <c r="FX95" i="1"/>
  <c r="FX96" i="1" s="1"/>
  <c r="FX108" i="1"/>
  <c r="FX104" i="1"/>
  <c r="FX106" i="1"/>
  <c r="FX97" i="1"/>
  <c r="FX102" i="1"/>
  <c r="FX105" i="1"/>
  <c r="FX107" i="1"/>
  <c r="FX103" i="1"/>
  <c r="FX109" i="1"/>
  <c r="FO73" i="1"/>
  <c r="FO81" i="1"/>
  <c r="FO72" i="1"/>
  <c r="FO77" i="1"/>
  <c r="FO80" i="1"/>
  <c r="FO74" i="1"/>
  <c r="FO71" i="1"/>
  <c r="FO78" i="1"/>
  <c r="FO79" i="1"/>
  <c r="FK148" i="1"/>
  <c r="FK149" i="1"/>
  <c r="FK151" i="1"/>
  <c r="FK152" i="1"/>
  <c r="FK158" i="1"/>
  <c r="FK150" i="1"/>
  <c r="FK155" i="1"/>
  <c r="FK157" i="1"/>
  <c r="FK162" i="1"/>
  <c r="FK160" i="1"/>
  <c r="FK156" i="1"/>
  <c r="FK154" i="1"/>
  <c r="FK163" i="1"/>
  <c r="FK153" i="1"/>
  <c r="FK159" i="1"/>
  <c r="FK161" i="1"/>
  <c r="FS111" i="1"/>
  <c r="FS118" i="1" s="1"/>
  <c r="FS113" i="1"/>
  <c r="FS114" i="1"/>
  <c r="FS115" i="1"/>
  <c r="FS117" i="1"/>
  <c r="FS116" i="1"/>
  <c r="FS112" i="1"/>
  <c r="FS29" i="1"/>
  <c r="FS28" i="1"/>
  <c r="FS33" i="1"/>
  <c r="FS27" i="1"/>
  <c r="FS31" i="1"/>
  <c r="FS30" i="1"/>
  <c r="FS34" i="1"/>
  <c r="FS74" i="1"/>
  <c r="FS71" i="1"/>
  <c r="FS78" i="1"/>
  <c r="FS79" i="1"/>
  <c r="FS81" i="1"/>
  <c r="FS73" i="1"/>
  <c r="FS72" i="1"/>
  <c r="FS77" i="1"/>
  <c r="FS80" i="1"/>
  <c r="FR8" i="1"/>
  <c r="FR7" i="1"/>
  <c r="FR9" i="1"/>
  <c r="FR14" i="1"/>
  <c r="FM17" i="1"/>
  <c r="FM18" i="1"/>
  <c r="FM16" i="1"/>
  <c r="FM23" i="1"/>
  <c r="FM24" i="1"/>
  <c r="FM25" i="1"/>
  <c r="FM19" i="1"/>
  <c r="FM20" i="1"/>
  <c r="FM22" i="1"/>
  <c r="FM21" i="1"/>
  <c r="GC18" i="1"/>
  <c r="GC24" i="1"/>
  <c r="GC29" i="1"/>
  <c r="GC28" i="1"/>
  <c r="GC33" i="1"/>
  <c r="FY8" i="1"/>
  <c r="FY7" i="1"/>
  <c r="FY9" i="1"/>
  <c r="FY14" i="1"/>
  <c r="FY84" i="1"/>
  <c r="FY86" i="1"/>
  <c r="FY88" i="1"/>
  <c r="FY89" i="1"/>
  <c r="FY85" i="1"/>
  <c r="FY87" i="1"/>
  <c r="FY93" i="1"/>
  <c r="FY90" i="1"/>
  <c r="FY92" i="1"/>
  <c r="FQ20" i="1"/>
  <c r="FQ25" i="1"/>
  <c r="FL111" i="1"/>
  <c r="FL118" i="1" s="1"/>
  <c r="FL112" i="1"/>
  <c r="FL113" i="1"/>
  <c r="FL115" i="1"/>
  <c r="FL117" i="1"/>
  <c r="FL114" i="1"/>
  <c r="FL116" i="1"/>
  <c r="GF98" i="1"/>
  <c r="GF100" i="1"/>
  <c r="GF97" i="1"/>
  <c r="GF104" i="1"/>
  <c r="GF106" i="1"/>
  <c r="GF95" i="1"/>
  <c r="GF96" i="1" s="1"/>
  <c r="GF102" i="1"/>
  <c r="GF105" i="1"/>
  <c r="GF107" i="1"/>
  <c r="GF101" i="1"/>
  <c r="GF103" i="1"/>
  <c r="GF109" i="1"/>
  <c r="GF99" i="1"/>
  <c r="GF108" i="1"/>
  <c r="GB136" i="1"/>
  <c r="GB133" i="1"/>
  <c r="GB134" i="1"/>
  <c r="GB135" i="1"/>
  <c r="GB131" i="1"/>
  <c r="GB132" i="1"/>
  <c r="GB140" i="1"/>
  <c r="GB143" i="1"/>
  <c r="GB145" i="1"/>
  <c r="GB141" i="1"/>
  <c r="GB139" i="1"/>
  <c r="GB146" i="1"/>
  <c r="GB137" i="1"/>
  <c r="GB138" i="1"/>
  <c r="GB144" i="1"/>
  <c r="GB142" i="1"/>
  <c r="FM88" i="1"/>
  <c r="FM89" i="1"/>
  <c r="FM92" i="1"/>
  <c r="FM87" i="1"/>
  <c r="FM85" i="1"/>
  <c r="FM86" i="1"/>
  <c r="FM84" i="1"/>
  <c r="FM90" i="1"/>
  <c r="FM93" i="1"/>
  <c r="FP148" i="1"/>
  <c r="FP152" i="1"/>
  <c r="FP150" i="1"/>
  <c r="FP153" i="1"/>
  <c r="FP155" i="1"/>
  <c r="FP157" i="1"/>
  <c r="FP149" i="1"/>
  <c r="FP151" i="1"/>
  <c r="FP154" i="1"/>
  <c r="FP156" i="1"/>
  <c r="FP163" i="1"/>
  <c r="FP158" i="1"/>
  <c r="FP159" i="1"/>
  <c r="FP161" i="1"/>
  <c r="FP162" i="1"/>
  <c r="FP160" i="1"/>
  <c r="FJ29" i="1"/>
  <c r="FJ28" i="1"/>
  <c r="FJ33" i="1"/>
  <c r="FJ27" i="1"/>
  <c r="FJ31" i="1"/>
  <c r="FJ30" i="1"/>
  <c r="FJ34" i="1"/>
  <c r="FJ133" i="1"/>
  <c r="FJ134" i="1"/>
  <c r="FJ135" i="1"/>
  <c r="FJ131" i="1"/>
  <c r="FJ132" i="1"/>
  <c r="FJ137" i="1"/>
  <c r="FJ138" i="1"/>
  <c r="FJ143" i="1"/>
  <c r="FJ145" i="1"/>
  <c r="FJ136" i="1"/>
  <c r="FJ141" i="1"/>
  <c r="FJ139" i="1"/>
  <c r="FJ146" i="1"/>
  <c r="FJ142" i="1"/>
  <c r="FJ144" i="1"/>
  <c r="FJ140" i="1"/>
  <c r="EU136" i="1"/>
  <c r="EU131" i="1"/>
  <c r="EU135" i="1"/>
  <c r="EU137" i="1"/>
  <c r="EU134" i="1"/>
  <c r="EU132" i="1"/>
  <c r="EU142" i="1"/>
  <c r="EU144" i="1"/>
  <c r="EU140" i="1"/>
  <c r="EU143" i="1"/>
  <c r="EU145" i="1"/>
  <c r="EU141" i="1"/>
  <c r="EU146" i="1"/>
  <c r="EU133" i="1"/>
  <c r="EU138" i="1"/>
  <c r="EU139" i="1"/>
  <c r="FE34" i="1"/>
  <c r="FE29" i="1"/>
  <c r="FE28" i="1"/>
  <c r="FE33" i="1"/>
  <c r="FE27" i="1"/>
  <c r="FE30" i="1"/>
  <c r="FE31" i="1"/>
  <c r="ER18" i="1"/>
  <c r="ER19" i="1"/>
  <c r="ER16" i="1"/>
  <c r="ER17" i="1"/>
  <c r="ER21" i="1"/>
  <c r="ER22" i="1"/>
  <c r="ER20" i="1"/>
  <c r="ER23" i="1"/>
  <c r="ER24" i="1"/>
  <c r="ER25" i="1"/>
  <c r="FD98" i="1"/>
  <c r="FD100" i="1"/>
  <c r="FD97" i="1"/>
  <c r="FD104" i="1"/>
  <c r="FD99" i="1"/>
  <c r="FD101" i="1"/>
  <c r="FD102" i="1"/>
  <c r="FD105" i="1"/>
  <c r="FD109" i="1"/>
  <c r="FD107" i="1"/>
  <c r="FD103" i="1"/>
  <c r="FD95" i="1"/>
  <c r="FD96" i="1" s="1"/>
  <c r="FD106" i="1"/>
  <c r="FD108" i="1"/>
  <c r="FD8" i="1"/>
  <c r="FD7" i="1"/>
  <c r="FD9" i="1"/>
  <c r="FD14" i="1"/>
  <c r="EU29" i="1"/>
  <c r="EU28" i="1"/>
  <c r="EU33" i="1"/>
  <c r="EU27" i="1"/>
  <c r="EU30" i="1"/>
  <c r="EU31" i="1"/>
  <c r="EU34" i="1"/>
  <c r="EX120" i="1"/>
  <c r="EX121" i="1"/>
  <c r="EX123" i="1"/>
  <c r="EX124" i="1"/>
  <c r="EX125" i="1"/>
  <c r="EX129" i="1"/>
  <c r="EX128" i="1"/>
  <c r="EX122" i="1"/>
  <c r="EX126" i="1"/>
  <c r="EX127" i="1"/>
  <c r="FG114" i="1"/>
  <c r="FG116" i="1"/>
  <c r="FG111" i="1"/>
  <c r="FG118" i="1" s="1"/>
  <c r="FG112" i="1"/>
  <c r="FG113" i="1"/>
  <c r="FG115" i="1"/>
  <c r="FG117" i="1"/>
  <c r="FB18" i="1"/>
  <c r="FB19" i="1"/>
  <c r="FB20" i="1"/>
  <c r="FB21" i="1"/>
  <c r="FB16" i="1"/>
  <c r="FB17" i="1"/>
  <c r="FB25" i="1"/>
  <c r="FB22" i="1"/>
  <c r="FB23" i="1"/>
  <c r="FB24" i="1"/>
  <c r="EZ112" i="1"/>
  <c r="EZ115" i="1"/>
  <c r="EI87" i="1"/>
  <c r="EI85" i="1"/>
  <c r="EF16" i="1"/>
  <c r="EF17" i="1"/>
  <c r="EF18" i="1"/>
  <c r="EF19" i="1"/>
  <c r="EF20" i="1"/>
  <c r="EF21" i="1"/>
  <c r="EF23" i="1"/>
  <c r="EF24" i="1"/>
  <c r="EF25" i="1"/>
  <c r="EF22" i="1"/>
  <c r="EB84" i="1"/>
  <c r="EB88" i="1"/>
  <c r="EB85" i="1"/>
  <c r="EB87" i="1"/>
  <c r="EB92" i="1"/>
  <c r="EB89" i="1"/>
  <c r="EB86" i="1"/>
  <c r="EB90" i="1"/>
  <c r="EB93" i="1"/>
  <c r="EM9" i="1"/>
  <c r="EM14" i="1"/>
  <c r="EM8" i="1"/>
  <c r="EM7" i="1"/>
  <c r="EE30" i="1"/>
  <c r="EE34" i="1"/>
  <c r="EE29" i="1"/>
  <c r="EE28" i="1"/>
  <c r="EE33" i="1"/>
  <c r="EE27" i="1"/>
  <c r="EE31" i="1"/>
  <c r="EF112" i="1"/>
  <c r="EF113" i="1"/>
  <c r="EF114" i="1"/>
  <c r="EF115" i="1"/>
  <c r="EF116" i="1"/>
  <c r="EF117" i="1"/>
  <c r="EF111" i="1"/>
  <c r="EF118" i="1" s="1"/>
  <c r="FF123" i="1"/>
  <c r="FF129" i="1"/>
  <c r="FF121" i="1"/>
  <c r="FF122" i="1"/>
  <c r="FF128" i="1"/>
  <c r="FF126" i="1"/>
  <c r="FF120" i="1"/>
  <c r="FF127" i="1"/>
  <c r="FF124" i="1"/>
  <c r="FF125" i="1"/>
  <c r="FF7" i="1"/>
  <c r="FF9" i="1"/>
  <c r="FF14" i="1"/>
  <c r="FF8" i="1"/>
  <c r="EW7" i="1"/>
  <c r="EW9" i="1"/>
  <c r="EW14" i="1"/>
  <c r="EW8" i="1"/>
  <c r="EG87" i="1"/>
  <c r="EG92" i="1"/>
  <c r="EG89" i="1"/>
  <c r="EG86" i="1"/>
  <c r="EG90" i="1"/>
  <c r="EG84" i="1"/>
  <c r="EG88" i="1"/>
  <c r="EG85" i="1"/>
  <c r="EG93" i="1"/>
  <c r="EK18" i="1"/>
  <c r="EK19" i="1"/>
  <c r="EK20" i="1"/>
  <c r="EK21" i="1"/>
  <c r="EK16" i="1"/>
  <c r="EK17" i="1"/>
  <c r="EK25" i="1"/>
  <c r="EK22" i="1"/>
  <c r="EK23" i="1"/>
  <c r="EK24" i="1"/>
  <c r="EC29" i="1"/>
  <c r="EC28" i="1"/>
  <c r="EC33" i="1"/>
  <c r="EC27" i="1"/>
  <c r="EC31" i="1"/>
  <c r="EC30" i="1"/>
  <c r="EC34" i="1"/>
  <c r="EH74" i="1"/>
  <c r="EH71" i="1"/>
  <c r="EH79" i="1"/>
  <c r="EH78" i="1"/>
  <c r="EH81" i="1"/>
  <c r="EH73" i="1"/>
  <c r="EH72" i="1"/>
  <c r="EH77" i="1"/>
  <c r="EH80" i="1"/>
  <c r="EL98" i="1"/>
  <c r="EL100" i="1"/>
  <c r="EL97" i="1"/>
  <c r="EL99" i="1"/>
  <c r="EL102" i="1"/>
  <c r="EL109" i="1"/>
  <c r="EL105" i="1"/>
  <c r="EL107" i="1"/>
  <c r="EL95" i="1"/>
  <c r="EL96" i="1" s="1"/>
  <c r="EL103" i="1"/>
  <c r="EL101" i="1"/>
  <c r="EL108" i="1"/>
  <c r="EL104" i="1"/>
  <c r="EL106" i="1"/>
  <c r="EH122" i="1"/>
  <c r="EH125" i="1"/>
  <c r="EH127" i="1"/>
  <c r="EH120" i="1"/>
  <c r="EH121" i="1"/>
  <c r="EH124" i="1"/>
  <c r="EH128" i="1"/>
  <c r="EH129" i="1"/>
  <c r="EH123" i="1"/>
  <c r="EH126" i="1"/>
  <c r="ED72" i="1"/>
  <c r="ED77" i="1"/>
  <c r="ED80" i="1"/>
  <c r="ED74" i="1"/>
  <c r="ED71" i="1"/>
  <c r="ED79" i="1"/>
  <c r="ED78" i="1"/>
  <c r="ED81" i="1"/>
  <c r="ED73" i="1"/>
  <c r="ED14" i="1"/>
  <c r="ED8" i="1"/>
  <c r="ED7" i="1"/>
  <c r="ED9" i="1"/>
  <c r="EO78" i="1"/>
  <c r="EO81" i="1"/>
  <c r="EO73" i="1"/>
  <c r="EO72" i="1"/>
  <c r="EO77" i="1"/>
  <c r="EO80" i="1"/>
  <c r="EO74" i="1"/>
  <c r="EO71" i="1"/>
  <c r="EO79" i="1"/>
  <c r="EA85" i="1"/>
  <c r="EA87" i="1"/>
  <c r="EA89" i="1"/>
  <c r="EA86" i="1"/>
  <c r="EA90" i="1"/>
  <c r="EA84" i="1"/>
  <c r="EA88" i="1"/>
  <c r="EA92" i="1"/>
  <c r="EA93" i="1"/>
  <c r="HK7" i="1"/>
  <c r="HK8" i="1"/>
  <c r="HK14" i="1"/>
  <c r="DT95" i="1"/>
  <c r="DT96" i="1" s="1"/>
  <c r="DT97" i="1"/>
  <c r="DT99" i="1"/>
  <c r="DT101" i="1"/>
  <c r="DT98" i="1"/>
  <c r="DT103" i="1"/>
  <c r="DT100" i="1"/>
  <c r="DT106" i="1"/>
  <c r="DT108" i="1"/>
  <c r="DT104" i="1"/>
  <c r="DT102" i="1"/>
  <c r="DT109" i="1"/>
  <c r="DT105" i="1"/>
  <c r="DT107" i="1"/>
  <c r="DH98" i="1"/>
  <c r="DH100" i="1"/>
  <c r="DH101" i="1"/>
  <c r="DH95" i="1"/>
  <c r="DH96" i="1" s="1"/>
  <c r="DH97" i="1"/>
  <c r="DH102" i="1"/>
  <c r="DH107" i="1"/>
  <c r="DH109" i="1"/>
  <c r="DH105" i="1"/>
  <c r="DH99" i="1"/>
  <c r="DH103" i="1"/>
  <c r="DH106" i="1"/>
  <c r="DH108" i="1"/>
  <c r="DH104" i="1"/>
  <c r="JC154" i="1"/>
  <c r="JC156" i="1"/>
  <c r="JC150" i="1"/>
  <c r="JC148" i="1"/>
  <c r="JC153" i="1"/>
  <c r="JC155" i="1"/>
  <c r="JC157" i="1"/>
  <c r="JC151" i="1"/>
  <c r="JC149" i="1"/>
  <c r="JC152" i="1"/>
  <c r="JC161" i="1"/>
  <c r="JC163" i="1"/>
  <c r="JC159" i="1"/>
  <c r="JC162" i="1"/>
  <c r="JC158" i="1"/>
  <c r="JC160" i="1"/>
  <c r="JL136" i="1"/>
  <c r="JL131" i="1"/>
  <c r="JL132" i="1"/>
  <c r="JL134" i="1"/>
  <c r="JL135" i="1"/>
  <c r="JL137" i="1"/>
  <c r="JL141" i="1"/>
  <c r="JL144" i="1"/>
  <c r="JL133" i="1"/>
  <c r="JL140" i="1"/>
  <c r="JL142" i="1"/>
  <c r="JL145" i="1"/>
  <c r="JL138" i="1"/>
  <c r="JL143" i="1"/>
  <c r="JL139" i="1"/>
  <c r="JL146" i="1"/>
  <c r="JD197" i="1"/>
  <c r="JD191" i="1"/>
  <c r="JD196" i="1"/>
  <c r="JD193" i="1"/>
  <c r="JD190" i="1"/>
  <c r="JD198" i="1"/>
  <c r="JD195" i="1"/>
  <c r="JD200" i="1"/>
  <c r="JD208" i="1"/>
  <c r="JD205" i="1"/>
  <c r="JD194" i="1"/>
  <c r="JD202" i="1"/>
  <c r="JD192" i="1"/>
  <c r="JD199" i="1"/>
  <c r="JD207" i="1"/>
  <c r="JD204" i="1"/>
  <c r="JD201" i="1"/>
  <c r="JD206" i="1"/>
  <c r="JD209" i="1"/>
  <c r="JD203" i="1"/>
  <c r="JM178" i="1"/>
  <c r="JM177" i="1"/>
  <c r="JM179" i="1"/>
  <c r="JM184" i="1"/>
  <c r="JM181" i="1"/>
  <c r="JM183" i="1"/>
  <c r="JM186" i="1"/>
  <c r="JM188" i="1"/>
  <c r="JM185" i="1"/>
  <c r="JM187" i="1"/>
  <c r="JM182" i="1"/>
  <c r="JM180" i="1"/>
  <c r="JX152" i="1"/>
  <c r="JX150" i="1"/>
  <c r="JX148" i="1"/>
  <c r="JX153" i="1"/>
  <c r="JX149" i="1"/>
  <c r="JX155" i="1"/>
  <c r="JX157" i="1"/>
  <c r="JX158" i="1"/>
  <c r="JX160" i="1"/>
  <c r="JX154" i="1"/>
  <c r="JX161" i="1"/>
  <c r="JX163" i="1"/>
  <c r="JX151" i="1"/>
  <c r="JX159" i="1"/>
  <c r="JX156" i="1"/>
  <c r="JX162" i="1"/>
  <c r="JE167" i="1"/>
  <c r="JE169" i="1"/>
  <c r="JE171" i="1"/>
  <c r="JE173" i="1"/>
  <c r="JE166" i="1"/>
  <c r="JE168" i="1"/>
  <c r="JE170" i="1"/>
  <c r="JE165" i="1"/>
  <c r="JE174" i="1"/>
  <c r="JE172" i="1"/>
  <c r="JE175" i="1"/>
  <c r="JN165" i="1"/>
  <c r="JN167" i="1"/>
  <c r="JN169" i="1"/>
  <c r="JN171" i="1"/>
  <c r="JN166" i="1"/>
  <c r="JN170" i="1"/>
  <c r="JN168" i="1"/>
  <c r="JN173" i="1"/>
  <c r="JN172" i="1"/>
  <c r="JN174" i="1"/>
  <c r="JN175" i="1"/>
  <c r="JY152" i="1"/>
  <c r="JY149" i="1"/>
  <c r="JY157" i="1"/>
  <c r="JF178" i="1"/>
  <c r="JF177" i="1"/>
  <c r="JF180" i="1"/>
  <c r="JF182" i="1"/>
  <c r="JF187" i="1"/>
  <c r="JF179" i="1"/>
  <c r="JF184" i="1"/>
  <c r="JF181" i="1"/>
  <c r="JF183" i="1"/>
  <c r="JF186" i="1"/>
  <c r="JF188" i="1"/>
  <c r="JF185" i="1"/>
  <c r="JO165" i="1"/>
  <c r="JO167" i="1"/>
  <c r="JO168" i="1"/>
  <c r="JO170" i="1"/>
  <c r="JO172" i="1"/>
  <c r="JO174" i="1"/>
  <c r="JO171" i="1"/>
  <c r="JO169" i="1"/>
  <c r="JO173" i="1"/>
  <c r="JO166" i="1"/>
  <c r="JO175" i="1"/>
  <c r="JP193" i="1"/>
  <c r="JP195" i="1"/>
  <c r="JP192" i="1"/>
  <c r="JP197" i="1"/>
  <c r="JP194" i="1"/>
  <c r="JP191" i="1"/>
  <c r="JP204" i="1"/>
  <c r="JP201" i="1"/>
  <c r="JP209" i="1"/>
  <c r="JP206" i="1"/>
  <c r="JP198" i="1"/>
  <c r="JP203" i="1"/>
  <c r="JP200" i="1"/>
  <c r="JP208" i="1"/>
  <c r="JP196" i="1"/>
  <c r="JP190" i="1"/>
  <c r="JP202" i="1"/>
  <c r="JP205" i="1"/>
  <c r="JP207" i="1"/>
  <c r="JP199" i="1"/>
  <c r="KA148" i="1"/>
  <c r="KA151" i="1"/>
  <c r="KA149" i="1"/>
  <c r="KA152" i="1"/>
  <c r="KA154" i="1"/>
  <c r="KA156" i="1"/>
  <c r="KA150" i="1"/>
  <c r="KA153" i="1"/>
  <c r="KA155" i="1"/>
  <c r="KA162" i="1"/>
  <c r="KA158" i="1"/>
  <c r="KA160" i="1"/>
  <c r="KA157" i="1"/>
  <c r="KA161" i="1"/>
  <c r="KA163" i="1"/>
  <c r="KA159" i="1"/>
  <c r="JI168" i="1"/>
  <c r="JI170" i="1"/>
  <c r="JI172" i="1"/>
  <c r="JI165" i="1"/>
  <c r="JI167" i="1"/>
  <c r="JI169" i="1"/>
  <c r="JI171" i="1"/>
  <c r="JI174" i="1"/>
  <c r="JI175" i="1"/>
  <c r="JI166" i="1"/>
  <c r="JI173" i="1"/>
  <c r="JU213" i="1"/>
  <c r="JU212" i="1"/>
  <c r="JU211" i="1"/>
  <c r="JU216" i="1"/>
  <c r="JU215" i="1"/>
  <c r="JU214" i="1"/>
  <c r="JU223" i="1"/>
  <c r="JU222" i="1"/>
  <c r="JU220" i="1"/>
  <c r="JU219" i="1"/>
  <c r="JU218" i="1"/>
  <c r="JU217" i="1"/>
  <c r="DW78" i="1"/>
  <c r="DX92" i="1"/>
  <c r="DX107" i="1"/>
  <c r="HJ80" i="1"/>
  <c r="HI109" i="1"/>
  <c r="HN85" i="1"/>
  <c r="HN89" i="1"/>
  <c r="HN87" i="1"/>
  <c r="HN84" i="1"/>
  <c r="HN90" i="1"/>
  <c r="HN86" i="1"/>
  <c r="HN88" i="1"/>
  <c r="HN93" i="1"/>
  <c r="HN92" i="1"/>
  <c r="HI17" i="1"/>
  <c r="HI21" i="1"/>
  <c r="HI25" i="1"/>
  <c r="HI16" i="1"/>
  <c r="HI20" i="1"/>
  <c r="HI24" i="1"/>
  <c r="HI19" i="1"/>
  <c r="HI23" i="1"/>
  <c r="HI18" i="1"/>
  <c r="HI22" i="1"/>
  <c r="HH89" i="1"/>
  <c r="HH85" i="1"/>
  <c r="HH87" i="1"/>
  <c r="HH84" i="1"/>
  <c r="HH86" i="1"/>
  <c r="HH88" i="1"/>
  <c r="HH92" i="1"/>
  <c r="HH90" i="1"/>
  <c r="HH93" i="1"/>
  <c r="HK29" i="1"/>
  <c r="HK34" i="1"/>
  <c r="HK33" i="1"/>
  <c r="HK28" i="1"/>
  <c r="HK30" i="1"/>
  <c r="HD73" i="1"/>
  <c r="HD78" i="1"/>
  <c r="HD81" i="1"/>
  <c r="HD72" i="1"/>
  <c r="HD77" i="1"/>
  <c r="HD80" i="1"/>
  <c r="HD74" i="1"/>
  <c r="HD71" i="1"/>
  <c r="HD79" i="1"/>
  <c r="GW114" i="1"/>
  <c r="GW115" i="1"/>
  <c r="GW116" i="1"/>
  <c r="GW117" i="1"/>
  <c r="GW111" i="1"/>
  <c r="GW118" i="1" s="1"/>
  <c r="GW112" i="1"/>
  <c r="GW113" i="1"/>
  <c r="GZ18" i="1"/>
  <c r="GZ20" i="1"/>
  <c r="GZ22" i="1"/>
  <c r="GZ24" i="1"/>
  <c r="GZ16" i="1"/>
  <c r="GZ17" i="1"/>
  <c r="GZ19" i="1"/>
  <c r="GZ21" i="1"/>
  <c r="GZ23" i="1"/>
  <c r="GZ25" i="1"/>
  <c r="GZ177" i="1"/>
  <c r="GZ180" i="1"/>
  <c r="GZ184" i="1"/>
  <c r="GZ188" i="1"/>
  <c r="GZ178" i="1"/>
  <c r="GZ182" i="1"/>
  <c r="GZ186" i="1"/>
  <c r="GO122" i="1"/>
  <c r="GO126" i="1"/>
  <c r="GO129" i="1"/>
  <c r="GO120" i="1"/>
  <c r="GO123" i="1"/>
  <c r="GO125" i="1"/>
  <c r="GO124" i="1"/>
  <c r="GO127" i="1"/>
  <c r="GO128" i="1"/>
  <c r="GO121" i="1"/>
  <c r="GT111" i="1"/>
  <c r="GT118" i="1" s="1"/>
  <c r="GT112" i="1"/>
  <c r="GT113" i="1"/>
  <c r="GT117" i="1"/>
  <c r="GT114" i="1"/>
  <c r="GT115" i="1"/>
  <c r="GT116" i="1"/>
  <c r="GO177" i="1"/>
  <c r="GO179" i="1"/>
  <c r="GO188" i="1"/>
  <c r="GO185" i="1"/>
  <c r="GO180" i="1"/>
  <c r="GO182" i="1"/>
  <c r="GO187" i="1"/>
  <c r="GO178" i="1"/>
  <c r="GO181" i="1"/>
  <c r="GO184" i="1"/>
  <c r="GO183" i="1"/>
  <c r="GO186" i="1"/>
  <c r="GO22" i="1"/>
  <c r="GO23" i="1"/>
  <c r="GH73" i="1"/>
  <c r="GH81" i="1"/>
  <c r="GH72" i="1"/>
  <c r="GH77" i="1"/>
  <c r="GH80" i="1"/>
  <c r="GH74" i="1"/>
  <c r="GH71" i="1"/>
  <c r="GH79" i="1"/>
  <c r="GH78" i="1"/>
  <c r="GY177" i="1"/>
  <c r="GY180" i="1"/>
  <c r="GY184" i="1"/>
  <c r="GY188" i="1"/>
  <c r="GY186" i="1"/>
  <c r="GY178" i="1"/>
  <c r="GY182" i="1"/>
  <c r="GJ99" i="1"/>
  <c r="GJ97" i="1"/>
  <c r="GJ98" i="1"/>
  <c r="GJ100" i="1"/>
  <c r="GJ103" i="1"/>
  <c r="GJ109" i="1"/>
  <c r="GJ108" i="1"/>
  <c r="GJ104" i="1"/>
  <c r="GJ106" i="1"/>
  <c r="GJ95" i="1"/>
  <c r="GJ96" i="1" s="1"/>
  <c r="GJ102" i="1"/>
  <c r="GJ105" i="1"/>
  <c r="GJ101" i="1"/>
  <c r="GJ107" i="1"/>
  <c r="GN100" i="1"/>
  <c r="GN102" i="1"/>
  <c r="GN109" i="1"/>
  <c r="GN101" i="1"/>
  <c r="GR79" i="1"/>
  <c r="GR74" i="1"/>
  <c r="GR78" i="1"/>
  <c r="GR80" i="1"/>
  <c r="GR72" i="1"/>
  <c r="GR77" i="1"/>
  <c r="GR71" i="1"/>
  <c r="GR73" i="1"/>
  <c r="GR81" i="1"/>
  <c r="GH124" i="1"/>
  <c r="GH123" i="1"/>
  <c r="GH125" i="1"/>
  <c r="GH128" i="1"/>
  <c r="GH129" i="1"/>
  <c r="GH122" i="1"/>
  <c r="GH121" i="1"/>
  <c r="GH120" i="1"/>
  <c r="GH127" i="1"/>
  <c r="GH126" i="1"/>
  <c r="GW100" i="1"/>
  <c r="GW98" i="1"/>
  <c r="GW97" i="1"/>
  <c r="GW99" i="1"/>
  <c r="GW104" i="1"/>
  <c r="GW106" i="1"/>
  <c r="GW101" i="1"/>
  <c r="GW102" i="1"/>
  <c r="GW105" i="1"/>
  <c r="GW107" i="1"/>
  <c r="GW103" i="1"/>
  <c r="GW109" i="1"/>
  <c r="GW95" i="1"/>
  <c r="GW96" i="1" s="1"/>
  <c r="GW108" i="1"/>
  <c r="GI28" i="1"/>
  <c r="GI27" i="1"/>
  <c r="GI31" i="1"/>
  <c r="GI33" i="1"/>
  <c r="GI30" i="1"/>
  <c r="GI34" i="1"/>
  <c r="GI29" i="1"/>
  <c r="FW138" i="1"/>
  <c r="FW136" i="1"/>
  <c r="FW133" i="1"/>
  <c r="FW134" i="1"/>
  <c r="FW135" i="1"/>
  <c r="FW131" i="1"/>
  <c r="FW137" i="1"/>
  <c r="FW142" i="1"/>
  <c r="FW144" i="1"/>
  <c r="FW140" i="1"/>
  <c r="FW143" i="1"/>
  <c r="FW145" i="1"/>
  <c r="FW141" i="1"/>
  <c r="FW139" i="1"/>
  <c r="FW132" i="1"/>
  <c r="FW146" i="1"/>
  <c r="FW16" i="1"/>
  <c r="FW17" i="1"/>
  <c r="FW18" i="1"/>
  <c r="FW19" i="1"/>
  <c r="FW20" i="1"/>
  <c r="FW23" i="1"/>
  <c r="FW24" i="1"/>
  <c r="FW21" i="1"/>
  <c r="FW25" i="1"/>
  <c r="FW22" i="1"/>
  <c r="GE153" i="1"/>
  <c r="GE155" i="1"/>
  <c r="GE157" i="1"/>
  <c r="GE149" i="1"/>
  <c r="GE151" i="1"/>
  <c r="GE152" i="1"/>
  <c r="GE154" i="1"/>
  <c r="GE156" i="1"/>
  <c r="GE148" i="1"/>
  <c r="GE159" i="1"/>
  <c r="GE150" i="1"/>
  <c r="GE162" i="1"/>
  <c r="GE160" i="1"/>
  <c r="GE158" i="1"/>
  <c r="GE163" i="1"/>
  <c r="GE161" i="1"/>
  <c r="HA8" i="1"/>
  <c r="HA14" i="1"/>
  <c r="HA178" i="1"/>
  <c r="HA186" i="1"/>
  <c r="HA188" i="1"/>
  <c r="HA182" i="1"/>
  <c r="GV86" i="1"/>
  <c r="GV88" i="1"/>
  <c r="GV89" i="1"/>
  <c r="GV85" i="1"/>
  <c r="GV87" i="1"/>
  <c r="GV84" i="1"/>
  <c r="GV90" i="1"/>
  <c r="GV93" i="1"/>
  <c r="GV92" i="1"/>
  <c r="GV122" i="1"/>
  <c r="GV128" i="1"/>
  <c r="GV129" i="1"/>
  <c r="GV121" i="1"/>
  <c r="GV120" i="1"/>
  <c r="GV127" i="1"/>
  <c r="GV123" i="1"/>
  <c r="GV125" i="1"/>
  <c r="GV126" i="1"/>
  <c r="GV124" i="1"/>
  <c r="GL89" i="1"/>
  <c r="GL85" i="1"/>
  <c r="GL87" i="1"/>
  <c r="GL84" i="1"/>
  <c r="GL90" i="1"/>
  <c r="GL86" i="1"/>
  <c r="GL88" i="1"/>
  <c r="GL92" i="1"/>
  <c r="GL93" i="1"/>
  <c r="GD17" i="1"/>
  <c r="GD18" i="1"/>
  <c r="GD19" i="1"/>
  <c r="GD20" i="1"/>
  <c r="GD16" i="1"/>
  <c r="GD21" i="1"/>
  <c r="GD23" i="1"/>
  <c r="GD24" i="1"/>
  <c r="GD25" i="1"/>
  <c r="GD22" i="1"/>
  <c r="FV121" i="1"/>
  <c r="FV122" i="1"/>
  <c r="FV123" i="1"/>
  <c r="FV125" i="1"/>
  <c r="FV124" i="1"/>
  <c r="FV127" i="1"/>
  <c r="FV120" i="1"/>
  <c r="FV126" i="1"/>
  <c r="FV128" i="1"/>
  <c r="FV129" i="1"/>
  <c r="GU178" i="1"/>
  <c r="GU177" i="1"/>
  <c r="GU179" i="1"/>
  <c r="GU184" i="1"/>
  <c r="GU181" i="1"/>
  <c r="GU183" i="1"/>
  <c r="GU186" i="1"/>
  <c r="GU188" i="1"/>
  <c r="GU180" i="1"/>
  <c r="GU182" i="1"/>
  <c r="GU187" i="1"/>
  <c r="GU185" i="1"/>
  <c r="GP108" i="1"/>
  <c r="GP105" i="1"/>
  <c r="GP95" i="1"/>
  <c r="GP96" i="1" s="1"/>
  <c r="GP107" i="1"/>
  <c r="GP98" i="1"/>
  <c r="GP102" i="1"/>
  <c r="GP99" i="1"/>
  <c r="GP106" i="1"/>
  <c r="GP109" i="1"/>
  <c r="GP100" i="1"/>
  <c r="GP103" i="1"/>
  <c r="GP104" i="1"/>
  <c r="GP101" i="1"/>
  <c r="GP97" i="1"/>
  <c r="GP19" i="1"/>
  <c r="GP21" i="1"/>
  <c r="GP23" i="1"/>
  <c r="GP22" i="1"/>
  <c r="GP24" i="1"/>
  <c r="GP20" i="1"/>
  <c r="GP16" i="1"/>
  <c r="GK167" i="1"/>
  <c r="GK169" i="1"/>
  <c r="GK171" i="1"/>
  <c r="GK173" i="1"/>
  <c r="GK166" i="1"/>
  <c r="GK168" i="1"/>
  <c r="GK170" i="1"/>
  <c r="GK172" i="1"/>
  <c r="GK174" i="1"/>
  <c r="GK175" i="1"/>
  <c r="GK165" i="1"/>
  <c r="FZ148" i="1"/>
  <c r="FZ152" i="1"/>
  <c r="FZ154" i="1"/>
  <c r="FZ150" i="1"/>
  <c r="FZ153" i="1"/>
  <c r="FZ155" i="1"/>
  <c r="FZ157" i="1"/>
  <c r="FZ149" i="1"/>
  <c r="FZ151" i="1"/>
  <c r="FZ156" i="1"/>
  <c r="FZ158" i="1"/>
  <c r="FZ163" i="1"/>
  <c r="FZ159" i="1"/>
  <c r="FZ161" i="1"/>
  <c r="FZ162" i="1"/>
  <c r="FZ160" i="1"/>
  <c r="FX124" i="1"/>
  <c r="FX126" i="1"/>
  <c r="FX128" i="1"/>
  <c r="FX129" i="1"/>
  <c r="FX123" i="1"/>
  <c r="FX125" i="1"/>
  <c r="FX122" i="1"/>
  <c r="FX127" i="1"/>
  <c r="FX121" i="1"/>
  <c r="FX120" i="1"/>
  <c r="FQ116" i="1"/>
  <c r="FQ114" i="1"/>
  <c r="FQ112" i="1"/>
  <c r="FO114" i="1"/>
  <c r="FO116" i="1"/>
  <c r="FO111" i="1"/>
  <c r="FO118" i="1" s="1"/>
  <c r="FO112" i="1"/>
  <c r="FO113" i="1"/>
  <c r="FO115" i="1"/>
  <c r="FO117" i="1"/>
  <c r="FK8" i="1"/>
  <c r="FK7" i="1"/>
  <c r="FK9" i="1"/>
  <c r="FK14" i="1"/>
  <c r="FS148" i="1"/>
  <c r="FS152" i="1"/>
  <c r="FS150" i="1"/>
  <c r="FS153" i="1"/>
  <c r="FS149" i="1"/>
  <c r="FS151" i="1"/>
  <c r="FS154" i="1"/>
  <c r="FS162" i="1"/>
  <c r="FS160" i="1"/>
  <c r="FS163" i="1"/>
  <c r="FS157" i="1"/>
  <c r="FS158" i="1"/>
  <c r="FS159" i="1"/>
  <c r="FS161" i="1"/>
  <c r="FS156" i="1"/>
  <c r="FS155" i="1"/>
  <c r="FR122" i="1"/>
  <c r="FR125" i="1"/>
  <c r="FR127" i="1"/>
  <c r="FR121" i="1"/>
  <c r="FR120" i="1"/>
  <c r="FR126" i="1"/>
  <c r="FR128" i="1"/>
  <c r="FR129" i="1"/>
  <c r="FR123" i="1"/>
  <c r="FR124" i="1"/>
  <c r="FM98" i="1"/>
  <c r="FM100" i="1"/>
  <c r="FM97" i="1"/>
  <c r="FM101" i="1"/>
  <c r="FM104" i="1"/>
  <c r="FM106" i="1"/>
  <c r="FM102" i="1"/>
  <c r="FM95" i="1"/>
  <c r="FM96" i="1" s="1"/>
  <c r="FM105" i="1"/>
  <c r="FM109" i="1"/>
  <c r="FM107" i="1"/>
  <c r="FM103" i="1"/>
  <c r="FM99" i="1"/>
  <c r="FM108" i="1"/>
  <c r="FI95" i="1"/>
  <c r="FI96" i="1" s="1"/>
  <c r="FI99" i="1"/>
  <c r="FI101" i="1"/>
  <c r="FI107" i="1"/>
  <c r="FI103" i="1"/>
  <c r="FI108" i="1"/>
  <c r="FI97" i="1"/>
  <c r="FI104" i="1"/>
  <c r="FI106" i="1"/>
  <c r="FI98" i="1"/>
  <c r="FI102" i="1"/>
  <c r="FI100" i="1"/>
  <c r="FI105" i="1"/>
  <c r="FI109" i="1"/>
  <c r="GC72" i="1"/>
  <c r="GC74" i="1"/>
  <c r="GC71" i="1"/>
  <c r="GC78" i="1"/>
  <c r="FY33" i="1"/>
  <c r="FY27" i="1"/>
  <c r="FY31" i="1"/>
  <c r="FY30" i="1"/>
  <c r="FY34" i="1"/>
  <c r="FY29" i="1"/>
  <c r="FY28" i="1"/>
  <c r="FY113" i="1"/>
  <c r="FY114" i="1"/>
  <c r="FY115" i="1"/>
  <c r="FY116" i="1"/>
  <c r="FY117" i="1"/>
  <c r="FY111" i="1"/>
  <c r="FY118" i="1" s="1"/>
  <c r="FY112" i="1"/>
  <c r="FQ71" i="1"/>
  <c r="FQ73" i="1"/>
  <c r="FQ103" i="1"/>
  <c r="FQ102" i="1"/>
  <c r="FQ109" i="1"/>
  <c r="GF124" i="1"/>
  <c r="GF128" i="1"/>
  <c r="GF129" i="1"/>
  <c r="GF122" i="1"/>
  <c r="GF121" i="1"/>
  <c r="GF120" i="1"/>
  <c r="GF127" i="1"/>
  <c r="GF126" i="1"/>
  <c r="GF123" i="1"/>
  <c r="GF125" i="1"/>
  <c r="GB152" i="1"/>
  <c r="GB148" i="1"/>
  <c r="GB150" i="1"/>
  <c r="GB153" i="1"/>
  <c r="GB149" i="1"/>
  <c r="GB151" i="1"/>
  <c r="GB162" i="1"/>
  <c r="GB157" i="1"/>
  <c r="GB160" i="1"/>
  <c r="GB155" i="1"/>
  <c r="GB154" i="1"/>
  <c r="GB156" i="1"/>
  <c r="GB158" i="1"/>
  <c r="GB163" i="1"/>
  <c r="GB159" i="1"/>
  <c r="GB161" i="1"/>
  <c r="GB169" i="1"/>
  <c r="GB171" i="1"/>
  <c r="GB173" i="1"/>
  <c r="GB166" i="1"/>
  <c r="GB168" i="1"/>
  <c r="GB170" i="1"/>
  <c r="GB172" i="1"/>
  <c r="GB167" i="1"/>
  <c r="GB165" i="1"/>
  <c r="GB174" i="1"/>
  <c r="GB175" i="1"/>
  <c r="FP85" i="1"/>
  <c r="FP86" i="1"/>
  <c r="FP84" i="1"/>
  <c r="FP88" i="1"/>
  <c r="FP89" i="1"/>
  <c r="FP87" i="1"/>
  <c r="FP90" i="1"/>
  <c r="FP93" i="1"/>
  <c r="FP92" i="1"/>
  <c r="FJ111" i="1"/>
  <c r="FJ118" i="1" s="1"/>
  <c r="FJ112" i="1"/>
  <c r="FJ113" i="1"/>
  <c r="FJ115" i="1"/>
  <c r="FJ117" i="1"/>
  <c r="FJ114" i="1"/>
  <c r="FJ116" i="1"/>
  <c r="EU121" i="1"/>
  <c r="EU128" i="1"/>
  <c r="EU122" i="1"/>
  <c r="EU126" i="1"/>
  <c r="EU127" i="1"/>
  <c r="EU120" i="1"/>
  <c r="EU125" i="1"/>
  <c r="EU123" i="1"/>
  <c r="EU124" i="1"/>
  <c r="EU129" i="1"/>
  <c r="ER28" i="1"/>
  <c r="ER33" i="1"/>
  <c r="ER27" i="1"/>
  <c r="ER30" i="1"/>
  <c r="ER31" i="1"/>
  <c r="ER34" i="1"/>
  <c r="ER29" i="1"/>
  <c r="EV84" i="1"/>
  <c r="EV88" i="1"/>
  <c r="EV90" i="1"/>
  <c r="EV89" i="1"/>
  <c r="EV87" i="1"/>
  <c r="EV85" i="1"/>
  <c r="EV86" i="1"/>
  <c r="EV92" i="1"/>
  <c r="EV93" i="1"/>
  <c r="FE136" i="1"/>
  <c r="FE133" i="1"/>
  <c r="FE134" i="1"/>
  <c r="FE135" i="1"/>
  <c r="FE131" i="1"/>
  <c r="FE132" i="1"/>
  <c r="FE137" i="1"/>
  <c r="FE142" i="1"/>
  <c r="FE144" i="1"/>
  <c r="FE140" i="1"/>
  <c r="FE143" i="1"/>
  <c r="FE145" i="1"/>
  <c r="FE138" i="1"/>
  <c r="FE141" i="1"/>
  <c r="FE139" i="1"/>
  <c r="FE146" i="1"/>
  <c r="FD17" i="1"/>
  <c r="FD18" i="1"/>
  <c r="FD19" i="1"/>
  <c r="FD20" i="1"/>
  <c r="FD16" i="1"/>
  <c r="FD21" i="1"/>
  <c r="FD23" i="1"/>
  <c r="FD24" i="1"/>
  <c r="FD25" i="1"/>
  <c r="FD22" i="1"/>
  <c r="EX114" i="1"/>
  <c r="EX115" i="1"/>
  <c r="EX116" i="1"/>
  <c r="EX111" i="1"/>
  <c r="EX118" i="1" s="1"/>
  <c r="EX112" i="1"/>
  <c r="EX113" i="1"/>
  <c r="EX117" i="1"/>
  <c r="EY95" i="1"/>
  <c r="EY96" i="1" s="1"/>
  <c r="EY99" i="1"/>
  <c r="EY101" i="1"/>
  <c r="EY97" i="1"/>
  <c r="EY107" i="1"/>
  <c r="EY98" i="1"/>
  <c r="EY103" i="1"/>
  <c r="EY100" i="1"/>
  <c r="EY104" i="1"/>
  <c r="EY106" i="1"/>
  <c r="EY108" i="1"/>
  <c r="EY102" i="1"/>
  <c r="EY105" i="1"/>
  <c r="EY109" i="1"/>
  <c r="EX7" i="1"/>
  <c r="EX9" i="1"/>
  <c r="EX14" i="1"/>
  <c r="EX8" i="1"/>
  <c r="ER111" i="1"/>
  <c r="ER118" i="1" s="1"/>
  <c r="ER112" i="1"/>
  <c r="ER113" i="1"/>
  <c r="ER117" i="1"/>
  <c r="ER114" i="1"/>
  <c r="ER115" i="1"/>
  <c r="ER116" i="1"/>
  <c r="EN7" i="1"/>
  <c r="EN9" i="1"/>
  <c r="EN14" i="1"/>
  <c r="EN8" i="1"/>
  <c r="EF27" i="1"/>
  <c r="EF31" i="1"/>
  <c r="EF30" i="1"/>
  <c r="EF34" i="1"/>
  <c r="EF29" i="1"/>
  <c r="EF28" i="1"/>
  <c r="EF33" i="1"/>
  <c r="EJ85" i="1"/>
  <c r="EJ87" i="1"/>
  <c r="EJ89" i="1"/>
  <c r="EJ86" i="1"/>
  <c r="EJ84" i="1"/>
  <c r="EJ88" i="1"/>
  <c r="EJ90" i="1"/>
  <c r="EJ92" i="1"/>
  <c r="EJ93" i="1"/>
  <c r="EM17" i="1"/>
  <c r="EM18" i="1"/>
  <c r="EM19" i="1"/>
  <c r="EM20" i="1"/>
  <c r="EM16" i="1"/>
  <c r="EM24" i="1"/>
  <c r="EM25" i="1"/>
  <c r="EM22" i="1"/>
  <c r="EM21" i="1"/>
  <c r="EM23" i="1"/>
  <c r="FA89" i="1"/>
  <c r="FA87" i="1"/>
  <c r="FA85" i="1"/>
  <c r="FA86" i="1"/>
  <c r="FA84" i="1"/>
  <c r="FA90" i="1"/>
  <c r="FA88" i="1"/>
  <c r="FA92" i="1"/>
  <c r="FA93" i="1"/>
  <c r="EN112" i="1"/>
  <c r="EN113" i="1"/>
  <c r="EN114" i="1"/>
  <c r="EN115" i="1"/>
  <c r="EN116" i="1"/>
  <c r="EN117" i="1"/>
  <c r="EN111" i="1"/>
  <c r="EN118" i="1" s="1"/>
  <c r="FF136" i="1"/>
  <c r="FF133" i="1"/>
  <c r="FF134" i="1"/>
  <c r="FF135" i="1"/>
  <c r="FF137" i="1"/>
  <c r="FF132" i="1"/>
  <c r="FF142" i="1"/>
  <c r="FF144" i="1"/>
  <c r="FF140" i="1"/>
  <c r="FF131" i="1"/>
  <c r="FF143" i="1"/>
  <c r="FF145" i="1"/>
  <c r="FF138" i="1"/>
  <c r="FF141" i="1"/>
  <c r="FF139" i="1"/>
  <c r="FF146" i="1"/>
  <c r="FF16" i="1"/>
  <c r="FF17" i="1"/>
  <c r="FF18" i="1"/>
  <c r="FF19" i="1"/>
  <c r="FF20" i="1"/>
  <c r="FF21" i="1"/>
  <c r="FF23" i="1"/>
  <c r="FF24" i="1"/>
  <c r="FF25" i="1"/>
  <c r="FF22" i="1"/>
  <c r="FA18" i="1"/>
  <c r="FA19" i="1"/>
  <c r="FA16" i="1"/>
  <c r="FA17" i="1"/>
  <c r="FA22" i="1"/>
  <c r="FA23" i="1"/>
  <c r="FA21" i="1"/>
  <c r="FA24" i="1"/>
  <c r="FA20" i="1"/>
  <c r="FA25" i="1"/>
  <c r="EW73" i="1"/>
  <c r="EW72" i="1"/>
  <c r="EW77" i="1"/>
  <c r="EW80" i="1"/>
  <c r="EW74" i="1"/>
  <c r="EW71" i="1"/>
  <c r="EW79" i="1"/>
  <c r="EW78" i="1"/>
  <c r="EW81" i="1"/>
  <c r="EW16" i="1"/>
  <c r="EW17" i="1"/>
  <c r="EW18" i="1"/>
  <c r="EW19" i="1"/>
  <c r="EW20" i="1"/>
  <c r="EW23" i="1"/>
  <c r="EW24" i="1"/>
  <c r="EW21" i="1"/>
  <c r="EW25" i="1"/>
  <c r="EW22" i="1"/>
  <c r="EG71" i="1"/>
  <c r="EG79" i="1"/>
  <c r="EG78" i="1"/>
  <c r="EG81" i="1"/>
  <c r="EG73" i="1"/>
  <c r="EG72" i="1"/>
  <c r="EG77" i="1"/>
  <c r="EG80" i="1"/>
  <c r="EG74" i="1"/>
  <c r="EK8" i="1"/>
  <c r="EK7" i="1"/>
  <c r="EK9" i="1"/>
  <c r="EK14" i="1"/>
  <c r="DX74" i="1"/>
  <c r="DX71" i="1"/>
  <c r="DX79" i="1"/>
  <c r="EP7" i="1"/>
  <c r="EP9" i="1"/>
  <c r="EP14" i="1"/>
  <c r="EP8" i="1"/>
  <c r="EL8" i="1"/>
  <c r="EL7" i="1"/>
  <c r="EL9" i="1"/>
  <c r="EL14" i="1"/>
  <c r="ED86" i="1"/>
  <c r="ED84" i="1"/>
  <c r="ED88" i="1"/>
  <c r="ED85" i="1"/>
  <c r="ED87" i="1"/>
  <c r="ED89" i="1"/>
  <c r="ED93" i="1"/>
  <c r="ED92" i="1"/>
  <c r="ED90" i="1"/>
  <c r="ED17" i="1"/>
  <c r="ED18" i="1"/>
  <c r="ED19" i="1"/>
  <c r="ED20" i="1"/>
  <c r="ED21" i="1"/>
  <c r="ED16" i="1"/>
  <c r="ED24" i="1"/>
  <c r="ED25" i="1"/>
  <c r="ED22" i="1"/>
  <c r="ED23" i="1"/>
  <c r="EO86" i="1"/>
  <c r="EO84" i="1"/>
  <c r="EO88" i="1"/>
  <c r="EO85" i="1"/>
  <c r="EO87" i="1"/>
  <c r="EO89" i="1"/>
  <c r="EO92" i="1"/>
  <c r="EO93" i="1"/>
  <c r="EO90" i="1"/>
  <c r="DN73" i="1"/>
  <c r="DN72" i="1"/>
  <c r="DN77" i="1"/>
  <c r="DN80" i="1"/>
  <c r="DN71" i="1"/>
  <c r="DN74" i="1"/>
  <c r="DN79" i="1"/>
  <c r="DN78" i="1"/>
  <c r="DN81" i="1"/>
  <c r="EA101" i="1"/>
  <c r="EA97" i="1"/>
  <c r="EA99" i="1"/>
  <c r="EA98" i="1"/>
  <c r="EA100" i="1"/>
  <c r="EA102" i="1"/>
  <c r="EA109" i="1"/>
  <c r="EA105" i="1"/>
  <c r="EA107" i="1"/>
  <c r="EA103" i="1"/>
  <c r="EA106" i="1"/>
  <c r="EA108" i="1"/>
  <c r="EA95" i="1"/>
  <c r="EA96" i="1" s="1"/>
  <c r="EA104" i="1"/>
  <c r="DH72" i="1"/>
  <c r="DH77" i="1"/>
  <c r="DH80" i="1"/>
  <c r="DH71" i="1"/>
  <c r="DH74" i="1"/>
  <c r="DH79" i="1"/>
  <c r="DH78" i="1"/>
  <c r="DH81" i="1"/>
  <c r="DH73" i="1"/>
  <c r="JC136" i="1"/>
  <c r="JC134" i="1"/>
  <c r="JC137" i="1"/>
  <c r="JC146" i="1"/>
  <c r="JC132" i="1"/>
  <c r="JC141" i="1"/>
  <c r="JC131" i="1"/>
  <c r="JC142" i="1"/>
  <c r="JC144" i="1"/>
  <c r="JC140" i="1"/>
  <c r="JC143" i="1"/>
  <c r="JC135" i="1"/>
  <c r="JC138" i="1"/>
  <c r="JC133" i="1"/>
  <c r="JC139" i="1"/>
  <c r="JC145" i="1"/>
  <c r="JL166" i="1"/>
  <c r="JL168" i="1"/>
  <c r="JL170" i="1"/>
  <c r="JL172" i="1"/>
  <c r="JL165" i="1"/>
  <c r="JL169" i="1"/>
  <c r="JL173" i="1"/>
  <c r="JL174" i="1"/>
  <c r="JL175" i="1"/>
  <c r="JL167" i="1"/>
  <c r="JL171" i="1"/>
  <c r="JV136" i="1"/>
  <c r="JV131" i="1"/>
  <c r="JV135" i="1"/>
  <c r="JV134" i="1"/>
  <c r="JV141" i="1"/>
  <c r="JV142" i="1"/>
  <c r="JV143" i="1"/>
  <c r="JV133" i="1"/>
  <c r="JV139" i="1"/>
  <c r="JD212" i="1"/>
  <c r="JD211" i="1"/>
  <c r="JD216" i="1"/>
  <c r="JD215" i="1"/>
  <c r="JD214" i="1"/>
  <c r="JD213" i="1"/>
  <c r="JD223" i="1"/>
  <c r="JD222" i="1"/>
  <c r="JD220" i="1"/>
  <c r="JD219" i="1"/>
  <c r="JD218" i="1"/>
  <c r="JD217" i="1"/>
  <c r="JM192" i="1"/>
  <c r="JM194" i="1"/>
  <c r="JM191" i="1"/>
  <c r="JM196" i="1"/>
  <c r="JM193" i="1"/>
  <c r="JM190" i="1"/>
  <c r="JM198" i="1"/>
  <c r="JM203" i="1"/>
  <c r="JM200" i="1"/>
  <c r="JM208" i="1"/>
  <c r="JM205" i="1"/>
  <c r="JM195" i="1"/>
  <c r="JM197" i="1"/>
  <c r="JM202" i="1"/>
  <c r="JM199" i="1"/>
  <c r="JM207" i="1"/>
  <c r="JM201" i="1"/>
  <c r="JM209" i="1"/>
  <c r="JM204" i="1"/>
  <c r="JM206" i="1"/>
  <c r="JX178" i="1"/>
  <c r="JX180" i="1"/>
  <c r="JX182" i="1"/>
  <c r="JX187" i="1"/>
  <c r="JX179" i="1"/>
  <c r="JX184" i="1"/>
  <c r="JX181" i="1"/>
  <c r="JX183" i="1"/>
  <c r="JX186" i="1"/>
  <c r="JX177" i="1"/>
  <c r="JX188" i="1"/>
  <c r="JX185" i="1"/>
  <c r="JE178" i="1"/>
  <c r="JE179" i="1"/>
  <c r="JE184" i="1"/>
  <c r="JE181" i="1"/>
  <c r="JE183" i="1"/>
  <c r="JE186" i="1"/>
  <c r="JE188" i="1"/>
  <c r="JE185" i="1"/>
  <c r="JE180" i="1"/>
  <c r="JE177" i="1"/>
  <c r="JE187" i="1"/>
  <c r="JE182" i="1"/>
  <c r="JN178" i="1"/>
  <c r="JN180" i="1"/>
  <c r="JN182" i="1"/>
  <c r="JN187" i="1"/>
  <c r="JN177" i="1"/>
  <c r="JN179" i="1"/>
  <c r="JN184" i="1"/>
  <c r="JN181" i="1"/>
  <c r="JN183" i="1"/>
  <c r="JN186" i="1"/>
  <c r="JN185" i="1"/>
  <c r="JN188" i="1"/>
  <c r="JY165" i="1"/>
  <c r="JY167" i="1"/>
  <c r="JY168" i="1"/>
  <c r="JY170" i="1"/>
  <c r="JY172" i="1"/>
  <c r="JY174" i="1"/>
  <c r="JY171" i="1"/>
  <c r="JY169" i="1"/>
  <c r="JY166" i="1"/>
  <c r="JY175" i="1"/>
  <c r="JY173" i="1"/>
  <c r="JF165" i="1"/>
  <c r="JF167" i="1"/>
  <c r="JF169" i="1"/>
  <c r="JF171" i="1"/>
  <c r="JF166" i="1"/>
  <c r="JF170" i="1"/>
  <c r="JF173" i="1"/>
  <c r="JF168" i="1"/>
  <c r="JF174" i="1"/>
  <c r="JF172" i="1"/>
  <c r="JF175" i="1"/>
  <c r="JO177" i="1"/>
  <c r="JO178" i="1"/>
  <c r="JO185" i="1"/>
  <c r="JO180" i="1"/>
  <c r="JO182" i="1"/>
  <c r="JO187" i="1"/>
  <c r="JO179" i="1"/>
  <c r="JO184" i="1"/>
  <c r="JO188" i="1"/>
  <c r="JO186" i="1"/>
  <c r="JO181" i="1"/>
  <c r="JO183" i="1"/>
  <c r="JZ165" i="1"/>
  <c r="JZ167" i="1"/>
  <c r="JZ169" i="1"/>
  <c r="JZ171" i="1"/>
  <c r="JZ173" i="1"/>
  <c r="JZ166" i="1"/>
  <c r="JZ175" i="1"/>
  <c r="JZ172" i="1"/>
  <c r="JZ170" i="1"/>
  <c r="JZ174" i="1"/>
  <c r="JZ168" i="1"/>
  <c r="JP177" i="1"/>
  <c r="JP178" i="1"/>
  <c r="JP185" i="1"/>
  <c r="JP180" i="1"/>
  <c r="JP182" i="1"/>
  <c r="JP187" i="1"/>
  <c r="JP181" i="1"/>
  <c r="JP183" i="1"/>
  <c r="JP186" i="1"/>
  <c r="JP184" i="1"/>
  <c r="JP179" i="1"/>
  <c r="JP188" i="1"/>
  <c r="KA177" i="1"/>
  <c r="KA178" i="1"/>
  <c r="KA185" i="1"/>
  <c r="KA180" i="1"/>
  <c r="KA182" i="1"/>
  <c r="KA187" i="1"/>
  <c r="KA181" i="1"/>
  <c r="KA183" i="1"/>
  <c r="KA186" i="1"/>
  <c r="KA179" i="1"/>
  <c r="KA188" i="1"/>
  <c r="KA184" i="1"/>
  <c r="IY177" i="1"/>
  <c r="IY178" i="1"/>
  <c r="IY185" i="1"/>
  <c r="IY180" i="1"/>
  <c r="IY182" i="1"/>
  <c r="IY187" i="1"/>
  <c r="IY184" i="1"/>
  <c r="IY188" i="1"/>
  <c r="IY179" i="1"/>
  <c r="IY183" i="1"/>
  <c r="IY186" i="1"/>
  <c r="IY181" i="1"/>
  <c r="JI148" i="1"/>
  <c r="JI153" i="1"/>
  <c r="JI151" i="1"/>
  <c r="JI149" i="1"/>
  <c r="JI152" i="1"/>
  <c r="JI150" i="1"/>
  <c r="JI154" i="1"/>
  <c r="JI157" i="1"/>
  <c r="JI161" i="1"/>
  <c r="JI163" i="1"/>
  <c r="JI156" i="1"/>
  <c r="JI159" i="1"/>
  <c r="JI155" i="1"/>
  <c r="JI162" i="1"/>
  <c r="JI158" i="1"/>
  <c r="JI160" i="1"/>
  <c r="JR168" i="1"/>
  <c r="JR170" i="1"/>
  <c r="JR172" i="1"/>
  <c r="JR165" i="1"/>
  <c r="JR167" i="1"/>
  <c r="JR169" i="1"/>
  <c r="JR171" i="1"/>
  <c r="JR175" i="1"/>
  <c r="JR173" i="1"/>
  <c r="JR166" i="1"/>
  <c r="JR174" i="1"/>
  <c r="HL37" i="1"/>
  <c r="HL43" i="1"/>
  <c r="HL39" i="1"/>
  <c r="HL50" i="1"/>
  <c r="HL54" i="1"/>
  <c r="HL58" i="1"/>
  <c r="HL62" i="1"/>
  <c r="HL66" i="1"/>
  <c r="HL48" i="1"/>
  <c r="HL52" i="1"/>
  <c r="HL56" i="1"/>
  <c r="HL60" i="1"/>
  <c r="HL64" i="1"/>
  <c r="HL68" i="1"/>
  <c r="HL42" i="1"/>
  <c r="HL44" i="1"/>
  <c r="HL38" i="1"/>
  <c r="HL40" i="1"/>
  <c r="HL36" i="1"/>
  <c r="HL46" i="1" s="1"/>
  <c r="HL47" i="1"/>
  <c r="HL63" i="1"/>
  <c r="HL51" i="1"/>
  <c r="HL67" i="1"/>
  <c r="HL55" i="1"/>
  <c r="HL59" i="1"/>
  <c r="JA168" i="1"/>
  <c r="JA170" i="1"/>
  <c r="JA172" i="1"/>
  <c r="JA165" i="1"/>
  <c r="JA167" i="1"/>
  <c r="JA169" i="1"/>
  <c r="JA171" i="1"/>
  <c r="JA166" i="1"/>
  <c r="JA173" i="1"/>
  <c r="JA174" i="1"/>
  <c r="JA175" i="1"/>
  <c r="JJ166" i="1"/>
  <c r="JJ168" i="1"/>
  <c r="JJ170" i="1"/>
  <c r="JJ172" i="1"/>
  <c r="JJ165" i="1"/>
  <c r="JJ174" i="1"/>
  <c r="JJ175" i="1"/>
  <c r="JJ167" i="1"/>
  <c r="JJ171" i="1"/>
  <c r="JJ169" i="1"/>
  <c r="JJ173" i="1"/>
  <c r="JB135" i="1"/>
  <c r="JB132" i="1"/>
  <c r="JB141" i="1"/>
  <c r="JB140" i="1"/>
  <c r="JB138" i="1"/>
  <c r="JB133" i="1"/>
  <c r="JB146" i="1"/>
  <c r="JK131" i="1"/>
  <c r="JK136" i="1"/>
  <c r="JK134" i="1"/>
  <c r="JK141" i="1"/>
  <c r="JK133" i="1"/>
  <c r="JK140" i="1"/>
  <c r="JK142" i="1"/>
  <c r="JK138" i="1"/>
  <c r="JK137" i="1"/>
  <c r="JU131" i="1"/>
  <c r="JU132" i="1"/>
  <c r="JU135" i="1"/>
  <c r="JU134" i="1"/>
  <c r="JU138" i="1"/>
  <c r="JU141" i="1"/>
  <c r="JU145" i="1"/>
  <c r="JU136" i="1"/>
  <c r="JU137" i="1"/>
  <c r="JU142" i="1"/>
  <c r="JU143" i="1"/>
  <c r="JU146" i="1"/>
  <c r="JU133" i="1"/>
  <c r="JU139" i="1"/>
  <c r="JU144" i="1"/>
  <c r="JU140" i="1"/>
  <c r="DX108" i="1"/>
  <c r="HC84" i="1"/>
  <c r="HC86" i="1"/>
  <c r="HC88" i="1"/>
  <c r="HC89" i="1"/>
  <c r="HC85" i="1"/>
  <c r="HC87" i="1"/>
  <c r="HC93" i="1"/>
  <c r="HC90" i="1"/>
  <c r="HC92" i="1"/>
  <c r="HF89" i="1"/>
  <c r="HF85" i="1"/>
  <c r="HF87" i="1"/>
  <c r="HF84" i="1"/>
  <c r="HF86" i="1"/>
  <c r="HF88" i="1"/>
  <c r="HF92" i="1"/>
  <c r="HF90" i="1"/>
  <c r="HF93" i="1"/>
  <c r="HF74" i="1"/>
  <c r="HF71" i="1"/>
  <c r="HF79" i="1"/>
  <c r="HF73" i="1"/>
  <c r="HF78" i="1"/>
  <c r="HF81" i="1"/>
  <c r="HF72" i="1"/>
  <c r="HF77" i="1"/>
  <c r="HF80" i="1"/>
  <c r="HK100" i="1"/>
  <c r="HK97" i="1"/>
  <c r="HK99" i="1"/>
  <c r="HK104" i="1"/>
  <c r="HK106" i="1"/>
  <c r="HK108" i="1"/>
  <c r="HK101" i="1"/>
  <c r="HK98" i="1"/>
  <c r="HK102" i="1"/>
  <c r="HK105" i="1"/>
  <c r="HK95" i="1"/>
  <c r="HK96" i="1" s="1"/>
  <c r="HK107" i="1"/>
  <c r="HK103" i="1"/>
  <c r="HK109" i="1"/>
  <c r="HO85" i="1"/>
  <c r="HO89" i="1"/>
  <c r="HO87" i="1"/>
  <c r="HO84" i="1"/>
  <c r="HO86" i="1"/>
  <c r="HO88" i="1"/>
  <c r="HO92" i="1"/>
  <c r="HO90" i="1"/>
  <c r="HO93" i="1"/>
  <c r="HD29" i="1"/>
  <c r="HD28" i="1"/>
  <c r="HD27" i="1"/>
  <c r="HD31" i="1"/>
  <c r="HD33" i="1"/>
  <c r="HD30" i="1"/>
  <c r="HD34" i="1"/>
  <c r="GS22" i="1"/>
  <c r="GS16" i="1"/>
  <c r="GS24" i="1"/>
  <c r="GS19" i="1"/>
  <c r="GS17" i="1"/>
  <c r="GS23" i="1"/>
  <c r="GS25" i="1"/>
  <c r="GS18" i="1"/>
  <c r="GT74" i="1"/>
  <c r="GT71" i="1"/>
  <c r="GT79" i="1"/>
  <c r="GT73" i="1"/>
  <c r="GT78" i="1"/>
  <c r="GT81" i="1"/>
  <c r="GT72" i="1"/>
  <c r="GT77" i="1"/>
  <c r="GT80" i="1"/>
  <c r="GZ122" i="1"/>
  <c r="GZ120" i="1"/>
  <c r="GZ129" i="1"/>
  <c r="GZ127" i="1"/>
  <c r="GZ123" i="1"/>
  <c r="GZ126" i="1"/>
  <c r="GZ121" i="1"/>
  <c r="GZ128" i="1"/>
  <c r="GZ125" i="1"/>
  <c r="GZ124" i="1"/>
  <c r="GI178" i="1"/>
  <c r="GI182" i="1"/>
  <c r="GI184" i="1"/>
  <c r="GI187" i="1"/>
  <c r="GI186" i="1"/>
  <c r="GI179" i="1"/>
  <c r="GI181" i="1"/>
  <c r="GI183" i="1"/>
  <c r="GI188" i="1"/>
  <c r="GI177" i="1"/>
  <c r="GI180" i="1"/>
  <c r="GI185" i="1"/>
  <c r="GT17" i="1"/>
  <c r="GT18" i="1"/>
  <c r="GT16" i="1"/>
  <c r="GT23" i="1"/>
  <c r="GT19" i="1"/>
  <c r="GT24" i="1"/>
  <c r="GT25" i="1"/>
  <c r="GT20" i="1"/>
  <c r="GT22" i="1"/>
  <c r="GT21" i="1"/>
  <c r="GO111" i="1"/>
  <c r="GO118" i="1" s="1"/>
  <c r="GO115" i="1"/>
  <c r="GO112" i="1"/>
  <c r="GO116" i="1"/>
  <c r="GO113" i="1"/>
  <c r="GO117" i="1"/>
  <c r="GO114" i="1"/>
  <c r="GJ73" i="1"/>
  <c r="GJ78" i="1"/>
  <c r="GJ81" i="1"/>
  <c r="GJ72" i="1"/>
  <c r="GJ77" i="1"/>
  <c r="GJ80" i="1"/>
  <c r="GJ74" i="1"/>
  <c r="GJ71" i="1"/>
  <c r="GJ79" i="1"/>
  <c r="GY131" i="1"/>
  <c r="GY132" i="1"/>
  <c r="GY142" i="1"/>
  <c r="GY136" i="1"/>
  <c r="GY140" i="1"/>
  <c r="GY144" i="1"/>
  <c r="GY134" i="1"/>
  <c r="GY146" i="1"/>
  <c r="GY138" i="1"/>
  <c r="GJ29" i="1"/>
  <c r="GJ28" i="1"/>
  <c r="GJ27" i="1"/>
  <c r="GJ31" i="1"/>
  <c r="GJ33" i="1"/>
  <c r="GJ30" i="1"/>
  <c r="GJ34" i="1"/>
  <c r="GX148" i="1"/>
  <c r="GX159" i="1"/>
  <c r="GX157" i="1"/>
  <c r="GX155" i="1"/>
  <c r="GX153" i="1"/>
  <c r="GX151" i="1"/>
  <c r="GX163" i="1"/>
  <c r="GX149" i="1"/>
  <c r="GX161" i="1"/>
  <c r="GN165" i="1"/>
  <c r="GN167" i="1"/>
  <c r="GN168" i="1"/>
  <c r="GN170" i="1"/>
  <c r="GN172" i="1"/>
  <c r="GN174" i="1"/>
  <c r="GN166" i="1"/>
  <c r="GN171" i="1"/>
  <c r="GN169" i="1"/>
  <c r="GN173" i="1"/>
  <c r="GN175" i="1"/>
  <c r="GR8" i="1"/>
  <c r="GR14" i="1"/>
  <c r="GR7" i="1"/>
  <c r="GR9" i="1"/>
  <c r="GH166" i="1"/>
  <c r="GH168" i="1"/>
  <c r="GH170" i="1"/>
  <c r="GH172" i="1"/>
  <c r="GH165" i="1"/>
  <c r="GH175" i="1"/>
  <c r="GH174" i="1"/>
  <c r="GH171" i="1"/>
  <c r="GH173" i="1"/>
  <c r="GH167" i="1"/>
  <c r="GH169" i="1"/>
  <c r="GW178" i="1"/>
  <c r="GW184" i="1"/>
  <c r="GW181" i="1"/>
  <c r="GW183" i="1"/>
  <c r="GW186" i="1"/>
  <c r="GW188" i="1"/>
  <c r="GW179" i="1"/>
  <c r="GW185" i="1"/>
  <c r="GW177" i="1"/>
  <c r="GW182" i="1"/>
  <c r="GW180" i="1"/>
  <c r="GW187" i="1"/>
  <c r="GQ153" i="1"/>
  <c r="GQ148" i="1"/>
  <c r="GQ151" i="1"/>
  <c r="GQ149" i="1"/>
  <c r="GQ152" i="1"/>
  <c r="GQ150" i="1"/>
  <c r="GQ161" i="1"/>
  <c r="GQ163" i="1"/>
  <c r="GQ159" i="1"/>
  <c r="GQ156" i="1"/>
  <c r="GQ162" i="1"/>
  <c r="GQ158" i="1"/>
  <c r="GQ160" i="1"/>
  <c r="GQ154" i="1"/>
  <c r="GQ155" i="1"/>
  <c r="GQ157" i="1"/>
  <c r="GI97" i="1"/>
  <c r="GI95" i="1"/>
  <c r="GI96" i="1" s="1"/>
  <c r="GI99" i="1"/>
  <c r="GI109" i="1"/>
  <c r="GI108" i="1"/>
  <c r="GI98" i="1"/>
  <c r="GI104" i="1"/>
  <c r="GI106" i="1"/>
  <c r="GI100" i="1"/>
  <c r="GI102" i="1"/>
  <c r="GI105" i="1"/>
  <c r="GI101" i="1"/>
  <c r="GI107" i="1"/>
  <c r="GI103" i="1"/>
  <c r="GE113" i="1"/>
  <c r="GE114" i="1"/>
  <c r="GE115" i="1"/>
  <c r="GE116" i="1"/>
  <c r="GE117" i="1"/>
  <c r="GE111" i="1"/>
  <c r="GE118" i="1" s="1"/>
  <c r="GE112" i="1"/>
  <c r="GU133" i="1"/>
  <c r="GU134" i="1"/>
  <c r="GU135" i="1"/>
  <c r="GU131" i="1"/>
  <c r="GU132" i="1"/>
  <c r="GU138" i="1"/>
  <c r="GU137" i="1"/>
  <c r="GU145" i="1"/>
  <c r="GU139" i="1"/>
  <c r="GU141" i="1"/>
  <c r="GU146" i="1"/>
  <c r="GU136" i="1"/>
  <c r="GU144" i="1"/>
  <c r="GU140" i="1"/>
  <c r="GU142" i="1"/>
  <c r="GU143" i="1"/>
  <c r="GE17" i="1"/>
  <c r="GE18" i="1"/>
  <c r="GE16" i="1"/>
  <c r="GE19" i="1"/>
  <c r="GE21" i="1"/>
  <c r="GE23" i="1"/>
  <c r="GE20" i="1"/>
  <c r="GE24" i="1"/>
  <c r="GE25" i="1"/>
  <c r="GE22" i="1"/>
  <c r="HA111" i="1"/>
  <c r="HA118" i="1" s="1"/>
  <c r="HA112" i="1"/>
  <c r="HA116" i="1"/>
  <c r="HA114" i="1"/>
  <c r="HA18" i="1"/>
  <c r="HA20" i="1"/>
  <c r="HA22" i="1"/>
  <c r="HA24" i="1"/>
  <c r="HA16" i="1"/>
  <c r="HA19" i="1"/>
  <c r="HA21" i="1"/>
  <c r="HA23" i="1"/>
  <c r="HA25" i="1"/>
  <c r="HA17" i="1"/>
  <c r="GV19" i="1"/>
  <c r="GV20" i="1"/>
  <c r="GV21" i="1"/>
  <c r="GV16" i="1"/>
  <c r="GV17" i="1"/>
  <c r="GV18" i="1"/>
  <c r="GV23" i="1"/>
  <c r="GV24" i="1"/>
  <c r="GV25" i="1"/>
  <c r="GV22" i="1"/>
  <c r="GL29" i="1"/>
  <c r="GL28" i="1"/>
  <c r="GL27" i="1"/>
  <c r="GL31" i="1"/>
  <c r="GL33" i="1"/>
  <c r="GL30" i="1"/>
  <c r="GL34" i="1"/>
  <c r="GL136" i="1"/>
  <c r="GL133" i="1"/>
  <c r="GL134" i="1"/>
  <c r="GL135" i="1"/>
  <c r="GL131" i="1"/>
  <c r="GL132" i="1"/>
  <c r="GL137" i="1"/>
  <c r="GL142" i="1"/>
  <c r="GL144" i="1"/>
  <c r="GL140" i="1"/>
  <c r="GL143" i="1"/>
  <c r="GL145" i="1"/>
  <c r="GL138" i="1"/>
  <c r="GL139" i="1"/>
  <c r="GL141" i="1"/>
  <c r="GL146" i="1"/>
  <c r="FV148" i="1"/>
  <c r="FV155" i="1"/>
  <c r="FV157" i="1"/>
  <c r="FV149" i="1"/>
  <c r="FV151" i="1"/>
  <c r="FV156" i="1"/>
  <c r="FV152" i="1"/>
  <c r="FV154" i="1"/>
  <c r="FV153" i="1"/>
  <c r="FV162" i="1"/>
  <c r="FV160" i="1"/>
  <c r="FV158" i="1"/>
  <c r="FV163" i="1"/>
  <c r="FV159" i="1"/>
  <c r="FV161" i="1"/>
  <c r="FV150" i="1"/>
  <c r="GU16" i="1"/>
  <c r="GU17" i="1"/>
  <c r="GU18" i="1"/>
  <c r="GU19" i="1"/>
  <c r="GU20" i="1"/>
  <c r="GU21" i="1"/>
  <c r="GU23" i="1"/>
  <c r="GU24" i="1"/>
  <c r="GU25" i="1"/>
  <c r="GU22" i="1"/>
  <c r="GU114" i="1"/>
  <c r="GU115" i="1"/>
  <c r="GU116" i="1"/>
  <c r="GU117" i="1"/>
  <c r="GU111" i="1"/>
  <c r="GU118" i="1" s="1"/>
  <c r="GU112" i="1"/>
  <c r="GU113" i="1"/>
  <c r="GP85" i="1"/>
  <c r="GP89" i="1"/>
  <c r="GP87" i="1"/>
  <c r="GP86" i="1"/>
  <c r="GP92" i="1"/>
  <c r="GK8" i="1"/>
  <c r="GK7" i="1"/>
  <c r="GK9" i="1"/>
  <c r="GK14" i="1"/>
  <c r="GD165" i="1"/>
  <c r="GD167" i="1"/>
  <c r="GD169" i="1"/>
  <c r="GD171" i="1"/>
  <c r="GD166" i="1"/>
  <c r="GD170" i="1"/>
  <c r="GD168" i="1"/>
  <c r="GD174" i="1"/>
  <c r="GD172" i="1"/>
  <c r="GD173" i="1"/>
  <c r="GD175" i="1"/>
  <c r="FZ18" i="1"/>
  <c r="FZ19" i="1"/>
  <c r="FZ16" i="1"/>
  <c r="FZ17" i="1"/>
  <c r="FZ25" i="1"/>
  <c r="FZ20" i="1"/>
  <c r="FZ22" i="1"/>
  <c r="FZ23" i="1"/>
  <c r="FZ24" i="1"/>
  <c r="FZ21" i="1"/>
  <c r="GA122" i="1"/>
  <c r="GA121" i="1"/>
  <c r="GA127" i="1"/>
  <c r="GA120" i="1"/>
  <c r="GA126" i="1"/>
  <c r="GA123" i="1"/>
  <c r="GA125" i="1"/>
  <c r="GA128" i="1"/>
  <c r="GA129" i="1"/>
  <c r="GA124" i="1"/>
  <c r="FX150" i="1"/>
  <c r="FX153" i="1"/>
  <c r="FX148" i="1"/>
  <c r="FX149" i="1"/>
  <c r="FX151" i="1"/>
  <c r="FX152" i="1"/>
  <c r="FX155" i="1"/>
  <c r="FX158" i="1"/>
  <c r="FX163" i="1"/>
  <c r="FX154" i="1"/>
  <c r="FX156" i="1"/>
  <c r="FX159" i="1"/>
  <c r="FX161" i="1"/>
  <c r="FX162" i="1"/>
  <c r="FX160" i="1"/>
  <c r="FX157" i="1"/>
  <c r="FL29" i="1"/>
  <c r="FL28" i="1"/>
  <c r="FL33" i="1"/>
  <c r="FL27" i="1"/>
  <c r="FL31" i="1"/>
  <c r="FL30" i="1"/>
  <c r="FL34" i="1"/>
  <c r="FO27" i="1"/>
  <c r="FO31" i="1"/>
  <c r="FO30" i="1"/>
  <c r="FO34" i="1"/>
  <c r="FO29" i="1"/>
  <c r="FO28" i="1"/>
  <c r="FO33" i="1"/>
  <c r="FK124" i="1"/>
  <c r="FK126" i="1"/>
  <c r="FK120" i="1"/>
  <c r="FK123" i="1"/>
  <c r="FK125" i="1"/>
  <c r="FK127" i="1"/>
  <c r="FK122" i="1"/>
  <c r="FK121" i="1"/>
  <c r="FK128" i="1"/>
  <c r="FK129" i="1"/>
  <c r="FS8" i="1"/>
  <c r="FS7" i="1"/>
  <c r="FS9" i="1"/>
  <c r="FS14" i="1"/>
  <c r="FM136" i="1"/>
  <c r="FM133" i="1"/>
  <c r="FM134" i="1"/>
  <c r="FM135" i="1"/>
  <c r="FM131" i="1"/>
  <c r="FM132" i="1"/>
  <c r="FM137" i="1"/>
  <c r="FM142" i="1"/>
  <c r="FM144" i="1"/>
  <c r="FM138" i="1"/>
  <c r="FM140" i="1"/>
  <c r="FM143" i="1"/>
  <c r="FM145" i="1"/>
  <c r="FM141" i="1"/>
  <c r="FM139" i="1"/>
  <c r="FM146" i="1"/>
  <c r="FI133" i="1"/>
  <c r="FI134" i="1"/>
  <c r="FI135" i="1"/>
  <c r="FI131" i="1"/>
  <c r="FI132" i="1"/>
  <c r="FI136" i="1"/>
  <c r="FI141" i="1"/>
  <c r="FI139" i="1"/>
  <c r="FI146" i="1"/>
  <c r="FI137" i="1"/>
  <c r="FI142" i="1"/>
  <c r="FI144" i="1"/>
  <c r="FI140" i="1"/>
  <c r="FI145" i="1"/>
  <c r="FI143" i="1"/>
  <c r="FI138" i="1"/>
  <c r="GC95" i="1"/>
  <c r="GC96" i="1" s="1"/>
  <c r="GC97" i="1"/>
  <c r="GC98" i="1"/>
  <c r="GC102" i="1"/>
  <c r="GC105" i="1"/>
  <c r="GC100" i="1"/>
  <c r="GC107" i="1"/>
  <c r="GC101" i="1"/>
  <c r="GC103" i="1"/>
  <c r="GC109" i="1"/>
  <c r="GC108" i="1"/>
  <c r="GC99" i="1"/>
  <c r="GC104" i="1"/>
  <c r="GC106" i="1"/>
  <c r="FY73" i="1"/>
  <c r="FY81" i="1"/>
  <c r="FY72" i="1"/>
  <c r="FY77" i="1"/>
  <c r="FY80" i="1"/>
  <c r="FY74" i="1"/>
  <c r="FY71" i="1"/>
  <c r="FY78" i="1"/>
  <c r="FY79" i="1"/>
  <c r="FY131" i="1"/>
  <c r="FY132" i="1"/>
  <c r="FY136" i="1"/>
  <c r="FY141" i="1"/>
  <c r="FY139" i="1"/>
  <c r="FY146" i="1"/>
  <c r="FY137" i="1"/>
  <c r="FY138" i="1"/>
  <c r="FY142" i="1"/>
  <c r="FY144" i="1"/>
  <c r="FY140" i="1"/>
  <c r="FY143" i="1"/>
  <c r="FY145" i="1"/>
  <c r="FY133" i="1"/>
  <c r="FY134" i="1"/>
  <c r="FY135" i="1"/>
  <c r="FQ27" i="1"/>
  <c r="FQ30" i="1"/>
  <c r="FL89" i="1"/>
  <c r="FL87" i="1"/>
  <c r="FL85" i="1"/>
  <c r="FL86" i="1"/>
  <c r="FL84" i="1"/>
  <c r="FL88" i="1"/>
  <c r="FL92" i="1"/>
  <c r="FL90" i="1"/>
  <c r="FL93" i="1"/>
  <c r="GF153" i="1"/>
  <c r="GF149" i="1"/>
  <c r="GF151" i="1"/>
  <c r="GF152" i="1"/>
  <c r="GF154" i="1"/>
  <c r="GF150" i="1"/>
  <c r="GF161" i="1"/>
  <c r="GF159" i="1"/>
  <c r="GF157" i="1"/>
  <c r="GF155" i="1"/>
  <c r="GF162" i="1"/>
  <c r="GF160" i="1"/>
  <c r="GF148" i="1"/>
  <c r="GF156" i="1"/>
  <c r="GF158" i="1"/>
  <c r="GF163" i="1"/>
  <c r="GB8" i="1"/>
  <c r="GB7" i="1"/>
  <c r="GB9" i="1"/>
  <c r="GB14" i="1"/>
  <c r="FP7" i="1"/>
  <c r="FP9" i="1"/>
  <c r="FP14" i="1"/>
  <c r="FP8" i="1"/>
  <c r="FJ89" i="1"/>
  <c r="FJ87" i="1"/>
  <c r="FJ85" i="1"/>
  <c r="FJ86" i="1"/>
  <c r="FJ84" i="1"/>
  <c r="FJ90" i="1"/>
  <c r="FJ88" i="1"/>
  <c r="FJ92" i="1"/>
  <c r="FJ93" i="1"/>
  <c r="EU114" i="1"/>
  <c r="EU115" i="1"/>
  <c r="EU116" i="1"/>
  <c r="EU111" i="1"/>
  <c r="EU118" i="1" s="1"/>
  <c r="EU112" i="1"/>
  <c r="EU113" i="1"/>
  <c r="EU117" i="1"/>
  <c r="EZ21" i="1"/>
  <c r="EZ23" i="1"/>
  <c r="FD133" i="1"/>
  <c r="FD136" i="1"/>
  <c r="FD135" i="1"/>
  <c r="FD131" i="1"/>
  <c r="FD137" i="1"/>
  <c r="FD142" i="1"/>
  <c r="FD144" i="1"/>
  <c r="FD140" i="1"/>
  <c r="FD143" i="1"/>
  <c r="FD145" i="1"/>
  <c r="FD138" i="1"/>
  <c r="FD141" i="1"/>
  <c r="FD139" i="1"/>
  <c r="FD146" i="1"/>
  <c r="FD88" i="1"/>
  <c r="FD89" i="1"/>
  <c r="FD92" i="1"/>
  <c r="FD87" i="1"/>
  <c r="FD85" i="1"/>
  <c r="FD86" i="1"/>
  <c r="FD84" i="1"/>
  <c r="FD90" i="1"/>
  <c r="FD93" i="1"/>
  <c r="FE124" i="1"/>
  <c r="FE129" i="1"/>
  <c r="FE121" i="1"/>
  <c r="FE122" i="1"/>
  <c r="FE128" i="1"/>
  <c r="FE126" i="1"/>
  <c r="FE120" i="1"/>
  <c r="FE127" i="1"/>
  <c r="FE125" i="1"/>
  <c r="FE123" i="1"/>
  <c r="FD29" i="1"/>
  <c r="FD28" i="1"/>
  <c r="FD33" i="1"/>
  <c r="FD27" i="1"/>
  <c r="FD30" i="1"/>
  <c r="FD31" i="1"/>
  <c r="FD34" i="1"/>
  <c r="EX99" i="1"/>
  <c r="EX97" i="1"/>
  <c r="EX98" i="1"/>
  <c r="EX100" i="1"/>
  <c r="EX103" i="1"/>
  <c r="EX104" i="1"/>
  <c r="EX106" i="1"/>
  <c r="EX108" i="1"/>
  <c r="EX95" i="1"/>
  <c r="EX96" i="1" s="1"/>
  <c r="EX102" i="1"/>
  <c r="EX101" i="1"/>
  <c r="EX105" i="1"/>
  <c r="EX109" i="1"/>
  <c r="EX107" i="1"/>
  <c r="FG99" i="1"/>
  <c r="FG97" i="1"/>
  <c r="FG98" i="1"/>
  <c r="FG100" i="1"/>
  <c r="FG103" i="1"/>
  <c r="FG95" i="1"/>
  <c r="FG96" i="1" s="1"/>
  <c r="FG106" i="1"/>
  <c r="FG108" i="1"/>
  <c r="FG104" i="1"/>
  <c r="FG101" i="1"/>
  <c r="FG102" i="1"/>
  <c r="FG105" i="1"/>
  <c r="FG109" i="1"/>
  <c r="FG107" i="1"/>
  <c r="EX19" i="1"/>
  <c r="EX20" i="1"/>
  <c r="EX21" i="1"/>
  <c r="EX16" i="1"/>
  <c r="EX17" i="1"/>
  <c r="EX18" i="1"/>
  <c r="EX23" i="1"/>
  <c r="EX24" i="1"/>
  <c r="EX25" i="1"/>
  <c r="EX22" i="1"/>
  <c r="EZ100" i="1"/>
  <c r="EZ104" i="1"/>
  <c r="EN16" i="1"/>
  <c r="EN17" i="1"/>
  <c r="EN18" i="1"/>
  <c r="EN23" i="1"/>
  <c r="EN20" i="1"/>
  <c r="EN24" i="1"/>
  <c r="EN25" i="1"/>
  <c r="EN19" i="1"/>
  <c r="EN22" i="1"/>
  <c r="EN21" i="1"/>
  <c r="EB8" i="1"/>
  <c r="EB7" i="1"/>
  <c r="EB9" i="1"/>
  <c r="EB14" i="1"/>
  <c r="EB72" i="1"/>
  <c r="EB77" i="1"/>
  <c r="EB80" i="1"/>
  <c r="EB74" i="1"/>
  <c r="EB71" i="1"/>
  <c r="EB79" i="1"/>
  <c r="EB78" i="1"/>
  <c r="EB81" i="1"/>
  <c r="EB73" i="1"/>
  <c r="EM29" i="1"/>
  <c r="EM28" i="1"/>
  <c r="EM33" i="1"/>
  <c r="EM27" i="1"/>
  <c r="EM31" i="1"/>
  <c r="EM30" i="1"/>
  <c r="EM34" i="1"/>
  <c r="EE95" i="1"/>
  <c r="EE96" i="1" s="1"/>
  <c r="EE106" i="1"/>
  <c r="EE108" i="1"/>
  <c r="EE101" i="1"/>
  <c r="EE104" i="1"/>
  <c r="EE99" i="1"/>
  <c r="EE102" i="1"/>
  <c r="EE109" i="1"/>
  <c r="EE98" i="1"/>
  <c r="EE105" i="1"/>
  <c r="EE107" i="1"/>
  <c r="EE97" i="1"/>
  <c r="EE100" i="1"/>
  <c r="EE103" i="1"/>
  <c r="FF30" i="1"/>
  <c r="FF31" i="1"/>
  <c r="FF34" i="1"/>
  <c r="FF29" i="1"/>
  <c r="FF28" i="1"/>
  <c r="FF33" i="1"/>
  <c r="FF27" i="1"/>
  <c r="FA8" i="1"/>
  <c r="FA7" i="1"/>
  <c r="FA9" i="1"/>
  <c r="FA14" i="1"/>
  <c r="EW86" i="1"/>
  <c r="EW84" i="1"/>
  <c r="EW88" i="1"/>
  <c r="EW89" i="1"/>
  <c r="EW87" i="1"/>
  <c r="EW85" i="1"/>
  <c r="EW93" i="1"/>
  <c r="EW90" i="1"/>
  <c r="EW92" i="1"/>
  <c r="EW30" i="1"/>
  <c r="EW31" i="1"/>
  <c r="EW34" i="1"/>
  <c r="EW29" i="1"/>
  <c r="EW28" i="1"/>
  <c r="EW33" i="1"/>
  <c r="EW27" i="1"/>
  <c r="EK29" i="1"/>
  <c r="EK28" i="1"/>
  <c r="EK33" i="1"/>
  <c r="EK27" i="1"/>
  <c r="EK31" i="1"/>
  <c r="EK30" i="1"/>
  <c r="EK34" i="1"/>
  <c r="HG7" i="1"/>
  <c r="HG14" i="1"/>
  <c r="HG8" i="1"/>
  <c r="HG9" i="1"/>
  <c r="EP19" i="1"/>
  <c r="EP20" i="1"/>
  <c r="EP21" i="1"/>
  <c r="EP16" i="1"/>
  <c r="EP17" i="1"/>
  <c r="EP18" i="1"/>
  <c r="EP23" i="1"/>
  <c r="EP24" i="1"/>
  <c r="EP25" i="1"/>
  <c r="EP22" i="1"/>
  <c r="EL17" i="1"/>
  <c r="EL18" i="1"/>
  <c r="EL19" i="1"/>
  <c r="EL20" i="1"/>
  <c r="EL21" i="1"/>
  <c r="EL16" i="1"/>
  <c r="EL24" i="1"/>
  <c r="EL25" i="1"/>
  <c r="EL22" i="1"/>
  <c r="EL23" i="1"/>
  <c r="ED98" i="1"/>
  <c r="ED100" i="1"/>
  <c r="ED101" i="1"/>
  <c r="ED97" i="1"/>
  <c r="ED99" i="1"/>
  <c r="ED95" i="1"/>
  <c r="ED96" i="1" s="1"/>
  <c r="ED104" i="1"/>
  <c r="ED102" i="1"/>
  <c r="ED109" i="1"/>
  <c r="ED105" i="1"/>
  <c r="ED107" i="1"/>
  <c r="ED103" i="1"/>
  <c r="ED106" i="1"/>
  <c r="ED108" i="1"/>
  <c r="ED29" i="1"/>
  <c r="ED28" i="1"/>
  <c r="ED33" i="1"/>
  <c r="ED27" i="1"/>
  <c r="ED31" i="1"/>
  <c r="ED30" i="1"/>
  <c r="ED34" i="1"/>
  <c r="EO97" i="1"/>
  <c r="EO99" i="1"/>
  <c r="EO98" i="1"/>
  <c r="EO100" i="1"/>
  <c r="EO101" i="1"/>
  <c r="EO103" i="1"/>
  <c r="EO108" i="1"/>
  <c r="EO104" i="1"/>
  <c r="EO106" i="1"/>
  <c r="EO102" i="1"/>
  <c r="EO109" i="1"/>
  <c r="EO105" i="1"/>
  <c r="EO107" i="1"/>
  <c r="EO95" i="1"/>
  <c r="EO96" i="1" s="1"/>
  <c r="EA121" i="1"/>
  <c r="EA123" i="1"/>
  <c r="EA120" i="1"/>
  <c r="EA128" i="1"/>
  <c r="EA127" i="1"/>
  <c r="EA122" i="1"/>
  <c r="EA129" i="1"/>
  <c r="EA8" i="1"/>
  <c r="EA7" i="1"/>
  <c r="EA9" i="1"/>
  <c r="EA14" i="1"/>
  <c r="GN36" i="1"/>
  <c r="GN46" i="1" s="1"/>
  <c r="GN57" i="1"/>
  <c r="GN45" i="1"/>
  <c r="GN53" i="1"/>
  <c r="GN37" i="1"/>
  <c r="GN43" i="1"/>
  <c r="GN51" i="1"/>
  <c r="GN61" i="1"/>
  <c r="GN67" i="1"/>
  <c r="GN65" i="1"/>
  <c r="GN41" i="1"/>
  <c r="GN59" i="1"/>
  <c r="GN49" i="1"/>
  <c r="JC166" i="1"/>
  <c r="JC167" i="1"/>
  <c r="JC169" i="1"/>
  <c r="JC171" i="1"/>
  <c r="JC173" i="1"/>
  <c r="JC170" i="1"/>
  <c r="JC174" i="1"/>
  <c r="JC175" i="1"/>
  <c r="JC168" i="1"/>
  <c r="JC172" i="1"/>
  <c r="JC165" i="1"/>
  <c r="JL152" i="1"/>
  <c r="JL154" i="1"/>
  <c r="JL150" i="1"/>
  <c r="JL148" i="1"/>
  <c r="JL153" i="1"/>
  <c r="JL155" i="1"/>
  <c r="JL151" i="1"/>
  <c r="JL158" i="1"/>
  <c r="JL160" i="1"/>
  <c r="JL149" i="1"/>
  <c r="JL156" i="1"/>
  <c r="JL157" i="1"/>
  <c r="JL161" i="1"/>
  <c r="JL163" i="1"/>
  <c r="JL159" i="1"/>
  <c r="JL162" i="1"/>
  <c r="JV167" i="1"/>
  <c r="JV169" i="1"/>
  <c r="JV171" i="1"/>
  <c r="JV173" i="1"/>
  <c r="JV166" i="1"/>
  <c r="JV168" i="1"/>
  <c r="JV170" i="1"/>
  <c r="JV174" i="1"/>
  <c r="JV175" i="1"/>
  <c r="JV165" i="1"/>
  <c r="JV172" i="1"/>
  <c r="JM213" i="1"/>
  <c r="JM212" i="1"/>
  <c r="JM211" i="1"/>
  <c r="JM216" i="1"/>
  <c r="JM215" i="1"/>
  <c r="JM214" i="1"/>
  <c r="JM223" i="1"/>
  <c r="JM222" i="1"/>
  <c r="JM220" i="1"/>
  <c r="JM219" i="1"/>
  <c r="JM218" i="1"/>
  <c r="JM217" i="1"/>
  <c r="JX193" i="1"/>
  <c r="JX195" i="1"/>
  <c r="JX192" i="1"/>
  <c r="JX197" i="1"/>
  <c r="JX194" i="1"/>
  <c r="JX191" i="1"/>
  <c r="JX204" i="1"/>
  <c r="JX196" i="1"/>
  <c r="JX201" i="1"/>
  <c r="JX209" i="1"/>
  <c r="JX190" i="1"/>
  <c r="JX198" i="1"/>
  <c r="JX206" i="1"/>
  <c r="JX203" i="1"/>
  <c r="JX200" i="1"/>
  <c r="JX208" i="1"/>
  <c r="JX202" i="1"/>
  <c r="JX199" i="1"/>
  <c r="JX207" i="1"/>
  <c r="JX205" i="1"/>
  <c r="JE192" i="1"/>
  <c r="JE194" i="1"/>
  <c r="JE191" i="1"/>
  <c r="JE196" i="1"/>
  <c r="JE193" i="1"/>
  <c r="JE190" i="1"/>
  <c r="JE198" i="1"/>
  <c r="JE197" i="1"/>
  <c r="JE203" i="1"/>
  <c r="JE195" i="1"/>
  <c r="JE200" i="1"/>
  <c r="JE208" i="1"/>
  <c r="JE205" i="1"/>
  <c r="JE202" i="1"/>
  <c r="JE199" i="1"/>
  <c r="JE207" i="1"/>
  <c r="JE201" i="1"/>
  <c r="JE209" i="1"/>
  <c r="JE204" i="1"/>
  <c r="JE206" i="1"/>
  <c r="JN195" i="1"/>
  <c r="JN197" i="1"/>
  <c r="JN194" i="1"/>
  <c r="JN191" i="1"/>
  <c r="JN196" i="1"/>
  <c r="JN193" i="1"/>
  <c r="JN206" i="1"/>
  <c r="JN203" i="1"/>
  <c r="JN198" i="1"/>
  <c r="JN200" i="1"/>
  <c r="JN208" i="1"/>
  <c r="JN205" i="1"/>
  <c r="JN202" i="1"/>
  <c r="JN190" i="1"/>
  <c r="JN199" i="1"/>
  <c r="JN204" i="1"/>
  <c r="JN192" i="1"/>
  <c r="JN207" i="1"/>
  <c r="JN201" i="1"/>
  <c r="JN209" i="1"/>
  <c r="JY196" i="1"/>
  <c r="JY190" i="1"/>
  <c r="JY195" i="1"/>
  <c r="JY192" i="1"/>
  <c r="JY197" i="1"/>
  <c r="JY194" i="1"/>
  <c r="JY199" i="1"/>
  <c r="JY207" i="1"/>
  <c r="JY204" i="1"/>
  <c r="JY201" i="1"/>
  <c r="JY209" i="1"/>
  <c r="JY198" i="1"/>
  <c r="JY206" i="1"/>
  <c r="JY203" i="1"/>
  <c r="JY191" i="1"/>
  <c r="JY200" i="1"/>
  <c r="JY193" i="1"/>
  <c r="JY205" i="1"/>
  <c r="JY202" i="1"/>
  <c r="JY208" i="1"/>
  <c r="JF195" i="1"/>
  <c r="JF197" i="1"/>
  <c r="JF194" i="1"/>
  <c r="JF191" i="1"/>
  <c r="JF196" i="1"/>
  <c r="JF193" i="1"/>
  <c r="JF206" i="1"/>
  <c r="JF203" i="1"/>
  <c r="JF190" i="1"/>
  <c r="JF200" i="1"/>
  <c r="JF208" i="1"/>
  <c r="JF205" i="1"/>
  <c r="JF192" i="1"/>
  <c r="JF198" i="1"/>
  <c r="JF202" i="1"/>
  <c r="JF199" i="1"/>
  <c r="JF204" i="1"/>
  <c r="JF207" i="1"/>
  <c r="JF209" i="1"/>
  <c r="JF201" i="1"/>
  <c r="JO151" i="1"/>
  <c r="JO149" i="1"/>
  <c r="JO152" i="1"/>
  <c r="JO154" i="1"/>
  <c r="JO156" i="1"/>
  <c r="JO150" i="1"/>
  <c r="JO153" i="1"/>
  <c r="JO155" i="1"/>
  <c r="JO157" i="1"/>
  <c r="JO162" i="1"/>
  <c r="JO158" i="1"/>
  <c r="JO160" i="1"/>
  <c r="JO148" i="1"/>
  <c r="JO161" i="1"/>
  <c r="JO163" i="1"/>
  <c r="JO159" i="1"/>
  <c r="JZ149" i="1"/>
  <c r="JZ154" i="1"/>
  <c r="JZ156" i="1"/>
  <c r="JZ150" i="1"/>
  <c r="JZ148" i="1"/>
  <c r="JZ151" i="1"/>
  <c r="JZ162" i="1"/>
  <c r="JZ155" i="1"/>
  <c r="JZ158" i="1"/>
  <c r="JZ160" i="1"/>
  <c r="JZ153" i="1"/>
  <c r="JZ157" i="1"/>
  <c r="JZ152" i="1"/>
  <c r="JZ161" i="1"/>
  <c r="JZ163" i="1"/>
  <c r="JZ159" i="1"/>
  <c r="HI37" i="1"/>
  <c r="HI50" i="1"/>
  <c r="HI54" i="1"/>
  <c r="HI58" i="1"/>
  <c r="HI62" i="1"/>
  <c r="HI66" i="1"/>
  <c r="HI48" i="1"/>
  <c r="HI52" i="1"/>
  <c r="HI56" i="1"/>
  <c r="HI60" i="1"/>
  <c r="HI64" i="1"/>
  <c r="HI68" i="1"/>
  <c r="HI42" i="1"/>
  <c r="HI44" i="1"/>
  <c r="HI38" i="1"/>
  <c r="HI40" i="1"/>
  <c r="HI47" i="1"/>
  <c r="HI51" i="1"/>
  <c r="HI55" i="1"/>
  <c r="HI59" i="1"/>
  <c r="HI63" i="1"/>
  <c r="HI67" i="1"/>
  <c r="HI36" i="1"/>
  <c r="HI46" i="1" s="1"/>
  <c r="HI49" i="1"/>
  <c r="HI53" i="1"/>
  <c r="HI57" i="1"/>
  <c r="HI61" i="1"/>
  <c r="HI65" i="1"/>
  <c r="HI43" i="1"/>
  <c r="HI45" i="1"/>
  <c r="HI39" i="1"/>
  <c r="HI41" i="1"/>
  <c r="JP216" i="1"/>
  <c r="JP215" i="1"/>
  <c r="JP214" i="1"/>
  <c r="JP213" i="1"/>
  <c r="JP212" i="1"/>
  <c r="JP211" i="1"/>
  <c r="JP219" i="1"/>
  <c r="JP218" i="1"/>
  <c r="JP217" i="1"/>
  <c r="JP223" i="1"/>
  <c r="JP222" i="1"/>
  <c r="JP220" i="1"/>
  <c r="KA194" i="1"/>
  <c r="KA196" i="1"/>
  <c r="KA193" i="1"/>
  <c r="KA190" i="1"/>
  <c r="KA195" i="1"/>
  <c r="KA192" i="1"/>
  <c r="KA197" i="1"/>
  <c r="KA205" i="1"/>
  <c r="KA202" i="1"/>
  <c r="KA199" i="1"/>
  <c r="KA207" i="1"/>
  <c r="KA204" i="1"/>
  <c r="KA201" i="1"/>
  <c r="KA209" i="1"/>
  <c r="KA198" i="1"/>
  <c r="KA191" i="1"/>
  <c r="KA203" i="1"/>
  <c r="KA200" i="1"/>
  <c r="KA208" i="1"/>
  <c r="KA206" i="1"/>
  <c r="HJ8" i="1"/>
  <c r="HJ9" i="1"/>
  <c r="HJ14" i="1"/>
  <c r="HJ7" i="1"/>
  <c r="IY165" i="1"/>
  <c r="IY167" i="1"/>
  <c r="IY168" i="1"/>
  <c r="IY170" i="1"/>
  <c r="IY172" i="1"/>
  <c r="IY174" i="1"/>
  <c r="IY171" i="1"/>
  <c r="IY169" i="1"/>
  <c r="IY175" i="1"/>
  <c r="IY166" i="1"/>
  <c r="IY173" i="1"/>
  <c r="JI196" i="1"/>
  <c r="JI190" i="1"/>
  <c r="JI195" i="1"/>
  <c r="JI192" i="1"/>
  <c r="JI197" i="1"/>
  <c r="JI194" i="1"/>
  <c r="JI191" i="1"/>
  <c r="JI199" i="1"/>
  <c r="JI207" i="1"/>
  <c r="JI204" i="1"/>
  <c r="JI193" i="1"/>
  <c r="JI201" i="1"/>
  <c r="JI209" i="1"/>
  <c r="JI206" i="1"/>
  <c r="JI203" i="1"/>
  <c r="JI200" i="1"/>
  <c r="JI205" i="1"/>
  <c r="JI198" i="1"/>
  <c r="JI202" i="1"/>
  <c r="JI208" i="1"/>
  <c r="JR148" i="1"/>
  <c r="JR153" i="1"/>
  <c r="JR151" i="1"/>
  <c r="JR149" i="1"/>
  <c r="JR152" i="1"/>
  <c r="JR150" i="1"/>
  <c r="JR161" i="1"/>
  <c r="JR159" i="1"/>
  <c r="JR154" i="1"/>
  <c r="JR162" i="1"/>
  <c r="JR156" i="1"/>
  <c r="JR158" i="1"/>
  <c r="JR160" i="1"/>
  <c r="JR155" i="1"/>
  <c r="JR157" i="1"/>
  <c r="JR163" i="1"/>
  <c r="JA177" i="1"/>
  <c r="JA179" i="1"/>
  <c r="JA188" i="1"/>
  <c r="JA185" i="1"/>
  <c r="JA178" i="1"/>
  <c r="JA180" i="1"/>
  <c r="JA182" i="1"/>
  <c r="JA187" i="1"/>
  <c r="JA184" i="1"/>
  <c r="JA183" i="1"/>
  <c r="JA186" i="1"/>
  <c r="JA181" i="1"/>
  <c r="JJ150" i="1"/>
  <c r="JJ148" i="1"/>
  <c r="JJ151" i="1"/>
  <c r="JJ149" i="1"/>
  <c r="JJ154" i="1"/>
  <c r="JJ156" i="1"/>
  <c r="JJ153" i="1"/>
  <c r="JJ152" i="1"/>
  <c r="JJ157" i="1"/>
  <c r="JJ161" i="1"/>
  <c r="JJ163" i="1"/>
  <c r="JJ159" i="1"/>
  <c r="JJ155" i="1"/>
  <c r="JJ162" i="1"/>
  <c r="JJ158" i="1"/>
  <c r="JJ160" i="1"/>
  <c r="JT166" i="1"/>
  <c r="JT167" i="1"/>
  <c r="JT169" i="1"/>
  <c r="JT171" i="1"/>
  <c r="JT173" i="1"/>
  <c r="JT174" i="1"/>
  <c r="JT170" i="1"/>
  <c r="JT175" i="1"/>
  <c r="JT168" i="1"/>
  <c r="JT165" i="1"/>
  <c r="JT172" i="1"/>
  <c r="JB150" i="1"/>
  <c r="JB148" i="1"/>
  <c r="JB151" i="1"/>
  <c r="JB149" i="1"/>
  <c r="JB154" i="1"/>
  <c r="JB156" i="1"/>
  <c r="JB161" i="1"/>
  <c r="JB163" i="1"/>
  <c r="JB157" i="1"/>
  <c r="JB159" i="1"/>
  <c r="JB162" i="1"/>
  <c r="JB153" i="1"/>
  <c r="JB152" i="1"/>
  <c r="JB158" i="1"/>
  <c r="JB160" i="1"/>
  <c r="JB155" i="1"/>
  <c r="DW73" i="1"/>
  <c r="DX87" i="1"/>
  <c r="DX98" i="1"/>
  <c r="GS20" i="1"/>
  <c r="GY141" i="1"/>
  <c r="GX162" i="1"/>
  <c r="HH80" i="1"/>
  <c r="HI103" i="1"/>
  <c r="HN97" i="1"/>
  <c r="HN99" i="1"/>
  <c r="HN103" i="1"/>
  <c r="HN109" i="1"/>
  <c r="HN101" i="1"/>
  <c r="HN104" i="1"/>
  <c r="HN106" i="1"/>
  <c r="HN108" i="1"/>
  <c r="HN98" i="1"/>
  <c r="HN100" i="1"/>
  <c r="HN102" i="1"/>
  <c r="HN105" i="1"/>
  <c r="HN95" i="1"/>
  <c r="HN96" i="1" s="1"/>
  <c r="HN107" i="1"/>
  <c r="HC100" i="1"/>
  <c r="HC101" i="1"/>
  <c r="HC95" i="1"/>
  <c r="HC96" i="1" s="1"/>
  <c r="HC108" i="1"/>
  <c r="HC104" i="1"/>
  <c r="HC106" i="1"/>
  <c r="HC97" i="1"/>
  <c r="HC99" i="1"/>
  <c r="HC102" i="1"/>
  <c r="HC105" i="1"/>
  <c r="HC107" i="1"/>
  <c r="HC98" i="1"/>
  <c r="HC103" i="1"/>
  <c r="HC109" i="1"/>
  <c r="HF30" i="1"/>
  <c r="HF34" i="1"/>
  <c r="HF29" i="1"/>
  <c r="HF28" i="1"/>
  <c r="HF27" i="1"/>
  <c r="HF31" i="1"/>
  <c r="HF33" i="1"/>
  <c r="HE89" i="1"/>
  <c r="HE85" i="1"/>
  <c r="HE87" i="1"/>
  <c r="HE84" i="1"/>
  <c r="HE90" i="1"/>
  <c r="HE86" i="1"/>
  <c r="HE88" i="1"/>
  <c r="HE93" i="1"/>
  <c r="HE92" i="1"/>
  <c r="HO34" i="1"/>
  <c r="HO27" i="1"/>
  <c r="HO28" i="1"/>
  <c r="HO29" i="1"/>
  <c r="HO30" i="1"/>
  <c r="HO31" i="1"/>
  <c r="HO33" i="1"/>
  <c r="HD17" i="1"/>
  <c r="HD18" i="1"/>
  <c r="HD19" i="1"/>
  <c r="HD20" i="1"/>
  <c r="HD16" i="1"/>
  <c r="HD24" i="1"/>
  <c r="HD25" i="1"/>
  <c r="HD22" i="1"/>
  <c r="HD21" i="1"/>
  <c r="HD23" i="1"/>
  <c r="GS30" i="1"/>
  <c r="GS31" i="1"/>
  <c r="GS34" i="1"/>
  <c r="GS28" i="1"/>
  <c r="GS29" i="1"/>
  <c r="GS33" i="1"/>
  <c r="GX31" i="1"/>
  <c r="GX27" i="1"/>
  <c r="GX33" i="1"/>
  <c r="GX28" i="1"/>
  <c r="GX29" i="1"/>
  <c r="GX34" i="1"/>
  <c r="GX30" i="1"/>
  <c r="GJ18" i="1"/>
  <c r="GJ19" i="1"/>
  <c r="GJ20" i="1"/>
  <c r="GJ21" i="1"/>
  <c r="GJ16" i="1"/>
  <c r="GJ17" i="1"/>
  <c r="GJ24" i="1"/>
  <c r="GJ25" i="1"/>
  <c r="GJ22" i="1"/>
  <c r="GJ23" i="1"/>
  <c r="GZ131" i="1"/>
  <c r="GZ138" i="1"/>
  <c r="GZ132" i="1"/>
  <c r="GZ142" i="1"/>
  <c r="GZ146" i="1"/>
  <c r="GZ134" i="1"/>
  <c r="GZ136" i="1"/>
  <c r="GZ144" i="1"/>
  <c r="GZ140" i="1"/>
  <c r="GZ111" i="1"/>
  <c r="GZ118" i="1" s="1"/>
  <c r="GZ116" i="1"/>
  <c r="GZ114" i="1"/>
  <c r="GZ112" i="1"/>
  <c r="GT131" i="1"/>
  <c r="GT132" i="1"/>
  <c r="GT136" i="1"/>
  <c r="GT138" i="1"/>
  <c r="GT139" i="1"/>
  <c r="GT141" i="1"/>
  <c r="GT146" i="1"/>
  <c r="GT133" i="1"/>
  <c r="GT134" i="1"/>
  <c r="GT135" i="1"/>
  <c r="GT144" i="1"/>
  <c r="GT140" i="1"/>
  <c r="GT142" i="1"/>
  <c r="GT143" i="1"/>
  <c r="GT145" i="1"/>
  <c r="GT137" i="1"/>
  <c r="GY18" i="1"/>
  <c r="GY20" i="1"/>
  <c r="GY22" i="1"/>
  <c r="GY24" i="1"/>
  <c r="GY16" i="1"/>
  <c r="GY19" i="1"/>
  <c r="GY21" i="1"/>
  <c r="GY23" i="1"/>
  <c r="GY25" i="1"/>
  <c r="GY17" i="1"/>
  <c r="GY71" i="1"/>
  <c r="GY72" i="1"/>
  <c r="GY78" i="1"/>
  <c r="GY80" i="1"/>
  <c r="GY74" i="1"/>
  <c r="GH18" i="1"/>
  <c r="GH19" i="1"/>
  <c r="GH20" i="1"/>
  <c r="GH16" i="1"/>
  <c r="GH17" i="1"/>
  <c r="GH22" i="1"/>
  <c r="GH21" i="1"/>
  <c r="GH23" i="1"/>
  <c r="GH24" i="1"/>
  <c r="GH25" i="1"/>
  <c r="GX180" i="1"/>
  <c r="GX183" i="1"/>
  <c r="GX184" i="1"/>
  <c r="GX187" i="1"/>
  <c r="GX188" i="1"/>
  <c r="GX177" i="1"/>
  <c r="GX181" i="1"/>
  <c r="GX178" i="1"/>
  <c r="GX182" i="1"/>
  <c r="GX185" i="1"/>
  <c r="GX179" i="1"/>
  <c r="GX186" i="1"/>
  <c r="GX100" i="1"/>
  <c r="GX103" i="1"/>
  <c r="GX104" i="1"/>
  <c r="GX95" i="1"/>
  <c r="GX96" i="1" s="1"/>
  <c r="GX107" i="1"/>
  <c r="GX98" i="1"/>
  <c r="GX102" i="1"/>
  <c r="GX106" i="1"/>
  <c r="GX105" i="1"/>
  <c r="GX97" i="1"/>
  <c r="GX108" i="1"/>
  <c r="GX101" i="1"/>
  <c r="GX109" i="1"/>
  <c r="GX99" i="1"/>
  <c r="GN148" i="1"/>
  <c r="GN151" i="1"/>
  <c r="GN149" i="1"/>
  <c r="GN152" i="1"/>
  <c r="GN158" i="1"/>
  <c r="GN154" i="1"/>
  <c r="GN156" i="1"/>
  <c r="GN150" i="1"/>
  <c r="GN153" i="1"/>
  <c r="GN155" i="1"/>
  <c r="GN157" i="1"/>
  <c r="GN162" i="1"/>
  <c r="GN160" i="1"/>
  <c r="GN161" i="1"/>
  <c r="GN163" i="1"/>
  <c r="GN159" i="1"/>
  <c r="GR17" i="1"/>
  <c r="GR23" i="1"/>
  <c r="GR18" i="1"/>
  <c r="GR24" i="1"/>
  <c r="GI8" i="1"/>
  <c r="GI7" i="1"/>
  <c r="GI9" i="1"/>
  <c r="GI14" i="1"/>
  <c r="GH84" i="1"/>
  <c r="GH90" i="1"/>
  <c r="GH86" i="1"/>
  <c r="GH88" i="1"/>
  <c r="GH89" i="1"/>
  <c r="GH85" i="1"/>
  <c r="GH87" i="1"/>
  <c r="GH93" i="1"/>
  <c r="GH92" i="1"/>
  <c r="GI166" i="1"/>
  <c r="GI168" i="1"/>
  <c r="GI167" i="1"/>
  <c r="GI169" i="1"/>
  <c r="GI171" i="1"/>
  <c r="GI173" i="1"/>
  <c r="GI172" i="1"/>
  <c r="GI174" i="1"/>
  <c r="GI170" i="1"/>
  <c r="GI175" i="1"/>
  <c r="GI165" i="1"/>
  <c r="GI148" i="1"/>
  <c r="GI154" i="1"/>
  <c r="GI156" i="1"/>
  <c r="GI150" i="1"/>
  <c r="GI153" i="1"/>
  <c r="GI155" i="1"/>
  <c r="GI157" i="1"/>
  <c r="GI151" i="1"/>
  <c r="GI149" i="1"/>
  <c r="GI152" i="1"/>
  <c r="GI158" i="1"/>
  <c r="GI161" i="1"/>
  <c r="GI163" i="1"/>
  <c r="GI159" i="1"/>
  <c r="GI162" i="1"/>
  <c r="GI160" i="1"/>
  <c r="GA71" i="1"/>
  <c r="GA78" i="1"/>
  <c r="GA79" i="1"/>
  <c r="GA73" i="1"/>
  <c r="GA81" i="1"/>
  <c r="GA72" i="1"/>
  <c r="GA77" i="1"/>
  <c r="GA80" i="1"/>
  <c r="GA74" i="1"/>
  <c r="FW7" i="1"/>
  <c r="FW9" i="1"/>
  <c r="FW14" i="1"/>
  <c r="FW8" i="1"/>
  <c r="GV27" i="1"/>
  <c r="GV31" i="1"/>
  <c r="GV33" i="1"/>
  <c r="GV30" i="1"/>
  <c r="GV34" i="1"/>
  <c r="GV29" i="1"/>
  <c r="GV28" i="1"/>
  <c r="GA18" i="1"/>
  <c r="GA19" i="1"/>
  <c r="GA20" i="1"/>
  <c r="GA21" i="1"/>
  <c r="GA16" i="1"/>
  <c r="GA17" i="1"/>
  <c r="GA25" i="1"/>
  <c r="GA22" i="1"/>
  <c r="GA23" i="1"/>
  <c r="GA24" i="1"/>
  <c r="HA166" i="1"/>
  <c r="HA172" i="1"/>
  <c r="HA170" i="1"/>
  <c r="HA168" i="1"/>
  <c r="HA174" i="1"/>
  <c r="HA131" i="1"/>
  <c r="HA144" i="1"/>
  <c r="HA138" i="1"/>
  <c r="HA136" i="1"/>
  <c r="HA140" i="1"/>
  <c r="HA142" i="1"/>
  <c r="HA134" i="1"/>
  <c r="HA146" i="1"/>
  <c r="GV152" i="1"/>
  <c r="GV154" i="1"/>
  <c r="GV150" i="1"/>
  <c r="GV153" i="1"/>
  <c r="GV155" i="1"/>
  <c r="GV157" i="1"/>
  <c r="GV148" i="1"/>
  <c r="GV151" i="1"/>
  <c r="GV158" i="1"/>
  <c r="GV160" i="1"/>
  <c r="GV161" i="1"/>
  <c r="GV163" i="1"/>
  <c r="GV149" i="1"/>
  <c r="GV156" i="1"/>
  <c r="GV159" i="1"/>
  <c r="GV162" i="1"/>
  <c r="GV133" i="1"/>
  <c r="GV134" i="1"/>
  <c r="GV135" i="1"/>
  <c r="GV131" i="1"/>
  <c r="GV132" i="1"/>
  <c r="GV137" i="1"/>
  <c r="GV143" i="1"/>
  <c r="GV138" i="1"/>
  <c r="GV145" i="1"/>
  <c r="GV139" i="1"/>
  <c r="GV141" i="1"/>
  <c r="GV146" i="1"/>
  <c r="GV136" i="1"/>
  <c r="GV144" i="1"/>
  <c r="GV140" i="1"/>
  <c r="GV142" i="1"/>
  <c r="GL95" i="1"/>
  <c r="GL96" i="1" s="1"/>
  <c r="GL97" i="1"/>
  <c r="GL101" i="1"/>
  <c r="GL102" i="1"/>
  <c r="GL105" i="1"/>
  <c r="GL99" i="1"/>
  <c r="GL107" i="1"/>
  <c r="GL103" i="1"/>
  <c r="GL109" i="1"/>
  <c r="GL98" i="1"/>
  <c r="GL108" i="1"/>
  <c r="GL100" i="1"/>
  <c r="GL104" i="1"/>
  <c r="GL106" i="1"/>
  <c r="GL8" i="1"/>
  <c r="GL7" i="1"/>
  <c r="GL9" i="1"/>
  <c r="GL14" i="1"/>
  <c r="GP74" i="1"/>
  <c r="GP78" i="1"/>
  <c r="GP77" i="1"/>
  <c r="GU166" i="1"/>
  <c r="GU168" i="1"/>
  <c r="GU167" i="1"/>
  <c r="GU169" i="1"/>
  <c r="GU171" i="1"/>
  <c r="GU173" i="1"/>
  <c r="GU165" i="1"/>
  <c r="GU175" i="1"/>
  <c r="GU172" i="1"/>
  <c r="GU170" i="1"/>
  <c r="GU174" i="1"/>
  <c r="GK17" i="1"/>
  <c r="GK18" i="1"/>
  <c r="GK19" i="1"/>
  <c r="GK20" i="1"/>
  <c r="GK21" i="1"/>
  <c r="GK16" i="1"/>
  <c r="GK24" i="1"/>
  <c r="GK25" i="1"/>
  <c r="GK22" i="1"/>
  <c r="GK23" i="1"/>
  <c r="GK122" i="1"/>
  <c r="GK127" i="1"/>
  <c r="GK123" i="1"/>
  <c r="GK125" i="1"/>
  <c r="GK126" i="1"/>
  <c r="GK124" i="1"/>
  <c r="GK128" i="1"/>
  <c r="GK129" i="1"/>
  <c r="GK121" i="1"/>
  <c r="GK120" i="1"/>
  <c r="GD8" i="1"/>
  <c r="GD7" i="1"/>
  <c r="GD9" i="1"/>
  <c r="GD14" i="1"/>
  <c r="FW88" i="1"/>
  <c r="FW89" i="1"/>
  <c r="FW85" i="1"/>
  <c r="FW87" i="1"/>
  <c r="FW84" i="1"/>
  <c r="FW86" i="1"/>
  <c r="FW90" i="1"/>
  <c r="FW93" i="1"/>
  <c r="FW92" i="1"/>
  <c r="FU89" i="1"/>
  <c r="FU85" i="1"/>
  <c r="FU87" i="1"/>
  <c r="FU84" i="1"/>
  <c r="FU86" i="1"/>
  <c r="FU88" i="1"/>
  <c r="FU90" i="1"/>
  <c r="FU92" i="1"/>
  <c r="FU93" i="1"/>
  <c r="FX19" i="1"/>
  <c r="FX20" i="1"/>
  <c r="FX21" i="1"/>
  <c r="FX16" i="1"/>
  <c r="FX17" i="1"/>
  <c r="FX18" i="1"/>
  <c r="FX23" i="1"/>
  <c r="FX24" i="1"/>
  <c r="FX25" i="1"/>
  <c r="FX22" i="1"/>
  <c r="FI8" i="1"/>
  <c r="FI7" i="1"/>
  <c r="FI9" i="1"/>
  <c r="FI14" i="1"/>
  <c r="FO148" i="1"/>
  <c r="FO150" i="1"/>
  <c r="FO155" i="1"/>
  <c r="FO157" i="1"/>
  <c r="FO149" i="1"/>
  <c r="FO151" i="1"/>
  <c r="FO152" i="1"/>
  <c r="FO163" i="1"/>
  <c r="FO158" i="1"/>
  <c r="FO159" i="1"/>
  <c r="FO161" i="1"/>
  <c r="FO156" i="1"/>
  <c r="FO162" i="1"/>
  <c r="FO154" i="1"/>
  <c r="FO160" i="1"/>
  <c r="FO153" i="1"/>
  <c r="FS123" i="1"/>
  <c r="FS124" i="1"/>
  <c r="FS127" i="1"/>
  <c r="FS122" i="1"/>
  <c r="FS121" i="1"/>
  <c r="FS120" i="1"/>
  <c r="FS126" i="1"/>
  <c r="FS125" i="1"/>
  <c r="FS128" i="1"/>
  <c r="FS129" i="1"/>
  <c r="FR18" i="1"/>
  <c r="FR19" i="1"/>
  <c r="FR16" i="1"/>
  <c r="FR17" i="1"/>
  <c r="FR25" i="1"/>
  <c r="FR21" i="1"/>
  <c r="FR22" i="1"/>
  <c r="FR23" i="1"/>
  <c r="FR20" i="1"/>
  <c r="FR24" i="1"/>
  <c r="FM72" i="1"/>
  <c r="FM77" i="1"/>
  <c r="FM80" i="1"/>
  <c r="FM74" i="1"/>
  <c r="FM71" i="1"/>
  <c r="FM78" i="1"/>
  <c r="FM79" i="1"/>
  <c r="FM73" i="1"/>
  <c r="FM81" i="1"/>
  <c r="FI71" i="1"/>
  <c r="FI78" i="1"/>
  <c r="FI79" i="1"/>
  <c r="FI73" i="1"/>
  <c r="FI81" i="1"/>
  <c r="FI72" i="1"/>
  <c r="FI77" i="1"/>
  <c r="FI80" i="1"/>
  <c r="FI74" i="1"/>
  <c r="GC85" i="1"/>
  <c r="GC86" i="1"/>
  <c r="FY97" i="1"/>
  <c r="FY95" i="1"/>
  <c r="FY96" i="1" s="1"/>
  <c r="FY101" i="1"/>
  <c r="FY108" i="1"/>
  <c r="FY104" i="1"/>
  <c r="FY106" i="1"/>
  <c r="FY99" i="1"/>
  <c r="FY102" i="1"/>
  <c r="FY105" i="1"/>
  <c r="FY98" i="1"/>
  <c r="FY107" i="1"/>
  <c r="FY100" i="1"/>
  <c r="FY103" i="1"/>
  <c r="FY109" i="1"/>
  <c r="FY166" i="1"/>
  <c r="FY168" i="1"/>
  <c r="FY170" i="1"/>
  <c r="FY172" i="1"/>
  <c r="FY165" i="1"/>
  <c r="FY167" i="1"/>
  <c r="FY169" i="1"/>
  <c r="FY174" i="1"/>
  <c r="FY175" i="1"/>
  <c r="FY173" i="1"/>
  <c r="FY171" i="1"/>
  <c r="FQ153" i="1"/>
  <c r="FQ154" i="1"/>
  <c r="FQ163" i="1"/>
  <c r="GF16" i="1"/>
  <c r="GF17" i="1"/>
  <c r="GF18" i="1"/>
  <c r="GF19" i="1"/>
  <c r="GF20" i="1"/>
  <c r="GF21" i="1"/>
  <c r="GF23" i="1"/>
  <c r="GF24" i="1"/>
  <c r="GF25" i="1"/>
  <c r="GF22" i="1"/>
  <c r="GB29" i="1"/>
  <c r="GB28" i="1"/>
  <c r="GB33" i="1"/>
  <c r="GB27" i="1"/>
  <c r="GB31" i="1"/>
  <c r="GB30" i="1"/>
  <c r="GB34" i="1"/>
  <c r="FP99" i="1"/>
  <c r="FP97" i="1"/>
  <c r="FP98" i="1"/>
  <c r="FP100" i="1"/>
  <c r="FP103" i="1"/>
  <c r="FP108" i="1"/>
  <c r="FP101" i="1"/>
  <c r="FP104" i="1"/>
  <c r="FP106" i="1"/>
  <c r="FP95" i="1"/>
  <c r="FP96" i="1" s="1"/>
  <c r="FP102" i="1"/>
  <c r="FP105" i="1"/>
  <c r="FP109" i="1"/>
  <c r="FP107" i="1"/>
  <c r="FP120" i="1"/>
  <c r="FP121" i="1"/>
  <c r="FP122" i="1"/>
  <c r="FP126" i="1"/>
  <c r="FP128" i="1"/>
  <c r="FP129" i="1"/>
  <c r="FP123" i="1"/>
  <c r="FP125" i="1"/>
  <c r="FP124" i="1"/>
  <c r="FP127" i="1"/>
  <c r="FJ8" i="1"/>
  <c r="FJ7" i="1"/>
  <c r="FJ9" i="1"/>
  <c r="FJ14" i="1"/>
  <c r="EU98" i="1"/>
  <c r="EU100" i="1"/>
  <c r="EU97" i="1"/>
  <c r="EU95" i="1"/>
  <c r="EU96" i="1" s="1"/>
  <c r="EU102" i="1"/>
  <c r="EU105" i="1"/>
  <c r="EU109" i="1"/>
  <c r="EU101" i="1"/>
  <c r="EU107" i="1"/>
  <c r="EU99" i="1"/>
  <c r="EU103" i="1"/>
  <c r="EU104" i="1"/>
  <c r="EU106" i="1"/>
  <c r="EU108" i="1"/>
  <c r="EV124" i="1"/>
  <c r="EV129" i="1"/>
  <c r="EV128" i="1"/>
  <c r="EV122" i="1"/>
  <c r="EV126" i="1"/>
  <c r="EV121" i="1"/>
  <c r="EV127" i="1"/>
  <c r="EV120" i="1"/>
  <c r="EV125" i="1"/>
  <c r="EV123" i="1"/>
  <c r="EV72" i="1"/>
  <c r="EV77" i="1"/>
  <c r="EV80" i="1"/>
  <c r="EV74" i="1"/>
  <c r="EV71" i="1"/>
  <c r="EV79" i="1"/>
  <c r="EV78" i="1"/>
  <c r="EV81" i="1"/>
  <c r="EV73" i="1"/>
  <c r="FE114" i="1"/>
  <c r="FE116" i="1"/>
  <c r="FE111" i="1"/>
  <c r="FE118" i="1" s="1"/>
  <c r="FE112" i="1"/>
  <c r="FE113" i="1"/>
  <c r="FE115" i="1"/>
  <c r="FE117" i="1"/>
  <c r="EY7" i="1"/>
  <c r="EY9" i="1"/>
  <c r="EY14" i="1"/>
  <c r="EY8" i="1"/>
  <c r="EX85" i="1"/>
  <c r="EX86" i="1"/>
  <c r="EX84" i="1"/>
  <c r="EX88" i="1"/>
  <c r="EX89" i="1"/>
  <c r="EX87" i="1"/>
  <c r="EX93" i="1"/>
  <c r="EX90" i="1"/>
  <c r="EX92" i="1"/>
  <c r="EY134" i="1"/>
  <c r="EY133" i="1"/>
  <c r="EY132" i="1"/>
  <c r="EY136" i="1"/>
  <c r="EY138" i="1"/>
  <c r="EY141" i="1"/>
  <c r="EY146" i="1"/>
  <c r="EY139" i="1"/>
  <c r="EY131" i="1"/>
  <c r="EY142" i="1"/>
  <c r="EY144" i="1"/>
  <c r="EY140" i="1"/>
  <c r="EY135" i="1"/>
  <c r="EY137" i="1"/>
  <c r="EY143" i="1"/>
  <c r="EY145" i="1"/>
  <c r="EY87" i="1"/>
  <c r="EY85" i="1"/>
  <c r="EY86" i="1"/>
  <c r="EY84" i="1"/>
  <c r="EY88" i="1"/>
  <c r="EY90" i="1"/>
  <c r="EY89" i="1"/>
  <c r="EY92" i="1"/>
  <c r="EY93" i="1"/>
  <c r="FG7" i="1"/>
  <c r="FG9" i="1"/>
  <c r="FG14" i="1"/>
  <c r="FG8" i="1"/>
  <c r="EX27" i="1"/>
  <c r="EX30" i="1"/>
  <c r="EX31" i="1"/>
  <c r="EX34" i="1"/>
  <c r="EX29" i="1"/>
  <c r="EX28" i="1"/>
  <c r="EX33" i="1"/>
  <c r="ER95" i="1"/>
  <c r="ER96" i="1" s="1"/>
  <c r="ER97" i="1"/>
  <c r="ER105" i="1"/>
  <c r="ER109" i="1"/>
  <c r="ER101" i="1"/>
  <c r="ER107" i="1"/>
  <c r="ER99" i="1"/>
  <c r="ER103" i="1"/>
  <c r="ER104" i="1"/>
  <c r="ER106" i="1"/>
  <c r="ER108" i="1"/>
  <c r="ER98" i="1"/>
  <c r="ER100" i="1"/>
  <c r="ER102" i="1"/>
  <c r="EB124" i="1"/>
  <c r="EB120" i="1"/>
  <c r="EB127" i="1"/>
  <c r="EB121" i="1"/>
  <c r="EB129" i="1"/>
  <c r="EB128" i="1"/>
  <c r="EB125" i="1"/>
  <c r="EB126" i="1"/>
  <c r="EB123" i="1"/>
  <c r="EB122" i="1"/>
  <c r="EN30" i="1"/>
  <c r="EN34" i="1"/>
  <c r="EN29" i="1"/>
  <c r="EN28" i="1"/>
  <c r="EN33" i="1"/>
  <c r="EN27" i="1"/>
  <c r="EN31" i="1"/>
  <c r="EB29" i="1"/>
  <c r="EB28" i="1"/>
  <c r="EB33" i="1"/>
  <c r="EB27" i="1"/>
  <c r="EB31" i="1"/>
  <c r="EB30" i="1"/>
  <c r="EB34" i="1"/>
  <c r="EJ74" i="1"/>
  <c r="EJ71" i="1"/>
  <c r="EJ79" i="1"/>
  <c r="EJ78" i="1"/>
  <c r="EJ81" i="1"/>
  <c r="EJ73" i="1"/>
  <c r="EJ72" i="1"/>
  <c r="EJ77" i="1"/>
  <c r="EJ80" i="1"/>
  <c r="EI14" i="1"/>
  <c r="EI8" i="1"/>
  <c r="EI9" i="1"/>
  <c r="EE112" i="1"/>
  <c r="EE113" i="1"/>
  <c r="EE114" i="1"/>
  <c r="EE115" i="1"/>
  <c r="EE116" i="1"/>
  <c r="EE117" i="1"/>
  <c r="EE111" i="1"/>
  <c r="EE118" i="1" s="1"/>
  <c r="EM98" i="1"/>
  <c r="EM100" i="1"/>
  <c r="EM101" i="1"/>
  <c r="EM99" i="1"/>
  <c r="EM104" i="1"/>
  <c r="EM106" i="1"/>
  <c r="EM97" i="1"/>
  <c r="EM102" i="1"/>
  <c r="EM109" i="1"/>
  <c r="EM105" i="1"/>
  <c r="EM107" i="1"/>
  <c r="EM95" i="1"/>
  <c r="EM96" i="1" s="1"/>
  <c r="EM103" i="1"/>
  <c r="EM108" i="1"/>
  <c r="FA28" i="1"/>
  <c r="FA33" i="1"/>
  <c r="FA27" i="1"/>
  <c r="FA30" i="1"/>
  <c r="FA31" i="1"/>
  <c r="FA34" i="1"/>
  <c r="FA29" i="1"/>
  <c r="EW97" i="1"/>
  <c r="EW95" i="1"/>
  <c r="EW96" i="1" s="1"/>
  <c r="EW98" i="1"/>
  <c r="EW100" i="1"/>
  <c r="EW104" i="1"/>
  <c r="EW106" i="1"/>
  <c r="EW108" i="1"/>
  <c r="EW102" i="1"/>
  <c r="EW101" i="1"/>
  <c r="EW105" i="1"/>
  <c r="EW109" i="1"/>
  <c r="EW99" i="1"/>
  <c r="EW107" i="1"/>
  <c r="EW103" i="1"/>
  <c r="EG7" i="1"/>
  <c r="EG9" i="1"/>
  <c r="EG14" i="1"/>
  <c r="EG8" i="1"/>
  <c r="HG36" i="1"/>
  <c r="HG46" i="1" s="1"/>
  <c r="HG47" i="1"/>
  <c r="HG51" i="1"/>
  <c r="HG55" i="1"/>
  <c r="HG59" i="1"/>
  <c r="HG63" i="1"/>
  <c r="HG67" i="1"/>
  <c r="HG49" i="1"/>
  <c r="HG53" i="1"/>
  <c r="HG57" i="1"/>
  <c r="HG61" i="1"/>
  <c r="HG65" i="1"/>
  <c r="HG43" i="1"/>
  <c r="HG45" i="1"/>
  <c r="HG39" i="1"/>
  <c r="HG41" i="1"/>
  <c r="HG37" i="1"/>
  <c r="EP27" i="1"/>
  <c r="EP31" i="1"/>
  <c r="EP30" i="1"/>
  <c r="EP34" i="1"/>
  <c r="EP29" i="1"/>
  <c r="EP28" i="1"/>
  <c r="EP33" i="1"/>
  <c r="EL29" i="1"/>
  <c r="EL28" i="1"/>
  <c r="EL33" i="1"/>
  <c r="EL27" i="1"/>
  <c r="EL31" i="1"/>
  <c r="EL30" i="1"/>
  <c r="EL34" i="1"/>
  <c r="EO7" i="1"/>
  <c r="EO9" i="1"/>
  <c r="EO14" i="1"/>
  <c r="EO8" i="1"/>
  <c r="EA18" i="1"/>
  <c r="EA19" i="1"/>
  <c r="EA16" i="1"/>
  <c r="EA17" i="1"/>
  <c r="EA22" i="1"/>
  <c r="EA21" i="1"/>
  <c r="EA23" i="1"/>
  <c r="EA24" i="1"/>
  <c r="EA20" i="1"/>
  <c r="EA25" i="1"/>
  <c r="HK38" i="1"/>
  <c r="HK39" i="1"/>
  <c r="HK41" i="1"/>
  <c r="HK37" i="1"/>
  <c r="HK47" i="1"/>
  <c r="HK49" i="1"/>
  <c r="HK51" i="1"/>
  <c r="HK53" i="1"/>
  <c r="HK55" i="1"/>
  <c r="HK57" i="1"/>
  <c r="HK59" i="1"/>
  <c r="HK61" i="1"/>
  <c r="HK63" i="1"/>
  <c r="HK65" i="1"/>
  <c r="HK67" i="1"/>
  <c r="HK43" i="1"/>
  <c r="HK45" i="1"/>
  <c r="JC194" i="1"/>
  <c r="JC196" i="1"/>
  <c r="JC193" i="1"/>
  <c r="JC190" i="1"/>
  <c r="JC198" i="1"/>
  <c r="JC195" i="1"/>
  <c r="JC192" i="1"/>
  <c r="JC205" i="1"/>
  <c r="JC202" i="1"/>
  <c r="JC199" i="1"/>
  <c r="JC207" i="1"/>
  <c r="JC204" i="1"/>
  <c r="JC201" i="1"/>
  <c r="JC209" i="1"/>
  <c r="JC191" i="1"/>
  <c r="JC203" i="1"/>
  <c r="JC197" i="1"/>
  <c r="JC200" i="1"/>
  <c r="JC206" i="1"/>
  <c r="JC208" i="1"/>
  <c r="JL178" i="1"/>
  <c r="JL177" i="1"/>
  <c r="JL179" i="1"/>
  <c r="JL184" i="1"/>
  <c r="JL181" i="1"/>
  <c r="JL183" i="1"/>
  <c r="JL186" i="1"/>
  <c r="JL188" i="1"/>
  <c r="JL180" i="1"/>
  <c r="JL182" i="1"/>
  <c r="JL187" i="1"/>
  <c r="JL185" i="1"/>
  <c r="JV152" i="1"/>
  <c r="JV154" i="1"/>
  <c r="JV150" i="1"/>
  <c r="JV148" i="1"/>
  <c r="JV153" i="1"/>
  <c r="JV155" i="1"/>
  <c r="JV151" i="1"/>
  <c r="JV157" i="1"/>
  <c r="JV158" i="1"/>
  <c r="JV160" i="1"/>
  <c r="JV149" i="1"/>
  <c r="JV161" i="1"/>
  <c r="JV163" i="1"/>
  <c r="JV159" i="1"/>
  <c r="JV156" i="1"/>
  <c r="JV162" i="1"/>
  <c r="JD152" i="1"/>
  <c r="JD154" i="1"/>
  <c r="JD150" i="1"/>
  <c r="JD148" i="1"/>
  <c r="JD153" i="1"/>
  <c r="JD155" i="1"/>
  <c r="JD151" i="1"/>
  <c r="JD149" i="1"/>
  <c r="JD158" i="1"/>
  <c r="JD160" i="1"/>
  <c r="JD157" i="1"/>
  <c r="JD161" i="1"/>
  <c r="JD163" i="1"/>
  <c r="JD159" i="1"/>
  <c r="JD156" i="1"/>
  <c r="JD162" i="1"/>
  <c r="JX216" i="1"/>
  <c r="JX215" i="1"/>
  <c r="JX214" i="1"/>
  <c r="JX213" i="1"/>
  <c r="JX212" i="1"/>
  <c r="JX211" i="1"/>
  <c r="JX219" i="1"/>
  <c r="JX218" i="1"/>
  <c r="JX217" i="1"/>
  <c r="JX223" i="1"/>
  <c r="JX222" i="1"/>
  <c r="JX220" i="1"/>
  <c r="JE213" i="1"/>
  <c r="JE212" i="1"/>
  <c r="JE211" i="1"/>
  <c r="JE216" i="1"/>
  <c r="JE215" i="1"/>
  <c r="JE223" i="1"/>
  <c r="JE222" i="1"/>
  <c r="JE220" i="1"/>
  <c r="JE219" i="1"/>
  <c r="JE214" i="1"/>
  <c r="JE218" i="1"/>
  <c r="JE217" i="1"/>
  <c r="JN214" i="1"/>
  <c r="JN213" i="1"/>
  <c r="JN212" i="1"/>
  <c r="JN211" i="1"/>
  <c r="JN216" i="1"/>
  <c r="JN217" i="1"/>
  <c r="JN223" i="1"/>
  <c r="JN215" i="1"/>
  <c r="JN222" i="1"/>
  <c r="JN220" i="1"/>
  <c r="JN219" i="1"/>
  <c r="JN218" i="1"/>
  <c r="JF214" i="1"/>
  <c r="JF213" i="1"/>
  <c r="JF212" i="1"/>
  <c r="JF211" i="1"/>
  <c r="JF216" i="1"/>
  <c r="JF217" i="1"/>
  <c r="JF215" i="1"/>
  <c r="JF223" i="1"/>
  <c r="JF222" i="1"/>
  <c r="JF220" i="1"/>
  <c r="JF219" i="1"/>
  <c r="JF218" i="1"/>
  <c r="JO190" i="1"/>
  <c r="JO198" i="1"/>
  <c r="JO192" i="1"/>
  <c r="JO197" i="1"/>
  <c r="JO194" i="1"/>
  <c r="JO191" i="1"/>
  <c r="JO196" i="1"/>
  <c r="JO201" i="1"/>
  <c r="JO209" i="1"/>
  <c r="JO206" i="1"/>
  <c r="JO203" i="1"/>
  <c r="JO193" i="1"/>
  <c r="JO200" i="1"/>
  <c r="JO208" i="1"/>
  <c r="JO195" i="1"/>
  <c r="JO205" i="1"/>
  <c r="JO199" i="1"/>
  <c r="JO207" i="1"/>
  <c r="JO202" i="1"/>
  <c r="JO204" i="1"/>
  <c r="JZ191" i="1"/>
  <c r="JZ193" i="1"/>
  <c r="JZ190" i="1"/>
  <c r="JZ195" i="1"/>
  <c r="JZ192" i="1"/>
  <c r="JZ197" i="1"/>
  <c r="JZ202" i="1"/>
  <c r="JZ199" i="1"/>
  <c r="JZ207" i="1"/>
  <c r="JZ194" i="1"/>
  <c r="JZ196" i="1"/>
  <c r="JZ204" i="1"/>
  <c r="JZ201" i="1"/>
  <c r="JZ198" i="1"/>
  <c r="JZ206" i="1"/>
  <c r="JZ200" i="1"/>
  <c r="JZ208" i="1"/>
  <c r="JZ209" i="1"/>
  <c r="JZ203" i="1"/>
  <c r="JZ205" i="1"/>
  <c r="JP132" i="1"/>
  <c r="JP135" i="1"/>
  <c r="JP134" i="1"/>
  <c r="JP133" i="1"/>
  <c r="JP136" i="1"/>
  <c r="JP139" i="1"/>
  <c r="JP146" i="1"/>
  <c r="JP144" i="1"/>
  <c r="JP140" i="1"/>
  <c r="JP141" i="1"/>
  <c r="JP131" i="1"/>
  <c r="JP138" i="1"/>
  <c r="JP145" i="1"/>
  <c r="JP137" i="1"/>
  <c r="JP142" i="1"/>
  <c r="JP143" i="1"/>
  <c r="KA211" i="1"/>
  <c r="KA216" i="1"/>
  <c r="KA215" i="1"/>
  <c r="KA214" i="1"/>
  <c r="KA213" i="1"/>
  <c r="KA223" i="1"/>
  <c r="KA222" i="1"/>
  <c r="KA220" i="1"/>
  <c r="KA219" i="1"/>
  <c r="KA212" i="1"/>
  <c r="KA218" i="1"/>
  <c r="KA217" i="1"/>
  <c r="IY190" i="1"/>
  <c r="IY198" i="1"/>
  <c r="IY192" i="1"/>
  <c r="IY197" i="1"/>
  <c r="IY194" i="1"/>
  <c r="IY191" i="1"/>
  <c r="IY196" i="1"/>
  <c r="IY201" i="1"/>
  <c r="IY209" i="1"/>
  <c r="IY206" i="1"/>
  <c r="IY203" i="1"/>
  <c r="IY200" i="1"/>
  <c r="IY208" i="1"/>
  <c r="IY205" i="1"/>
  <c r="IY193" i="1"/>
  <c r="IY199" i="1"/>
  <c r="IY207" i="1"/>
  <c r="IY202" i="1"/>
  <c r="IY204" i="1"/>
  <c r="IY195" i="1"/>
  <c r="JI177" i="1"/>
  <c r="JI188" i="1"/>
  <c r="JI185" i="1"/>
  <c r="JI180" i="1"/>
  <c r="JI182" i="1"/>
  <c r="JI187" i="1"/>
  <c r="JI178" i="1"/>
  <c r="JI179" i="1"/>
  <c r="JI184" i="1"/>
  <c r="JI181" i="1"/>
  <c r="JI183" i="1"/>
  <c r="JI186" i="1"/>
  <c r="JR177" i="1"/>
  <c r="JR178" i="1"/>
  <c r="JR188" i="1"/>
  <c r="JR185" i="1"/>
  <c r="JR180" i="1"/>
  <c r="JR182" i="1"/>
  <c r="JR187" i="1"/>
  <c r="JR179" i="1"/>
  <c r="JR184" i="1"/>
  <c r="JR186" i="1"/>
  <c r="JR181" i="1"/>
  <c r="JR183" i="1"/>
  <c r="JA196" i="1"/>
  <c r="JA190" i="1"/>
  <c r="JA198" i="1"/>
  <c r="JA195" i="1"/>
  <c r="JA192" i="1"/>
  <c r="JA197" i="1"/>
  <c r="JA194" i="1"/>
  <c r="JA193" i="1"/>
  <c r="JA199" i="1"/>
  <c r="JA207" i="1"/>
  <c r="JA204" i="1"/>
  <c r="JA201" i="1"/>
  <c r="JA209" i="1"/>
  <c r="JA206" i="1"/>
  <c r="JA203" i="1"/>
  <c r="JA191" i="1"/>
  <c r="JA200" i="1"/>
  <c r="JA205" i="1"/>
  <c r="JA208" i="1"/>
  <c r="JA202" i="1"/>
  <c r="JJ177" i="1"/>
  <c r="JJ181" i="1"/>
  <c r="JJ183" i="1"/>
  <c r="JJ186" i="1"/>
  <c r="JJ188" i="1"/>
  <c r="JJ185" i="1"/>
  <c r="JJ180" i="1"/>
  <c r="JJ182" i="1"/>
  <c r="JJ187" i="1"/>
  <c r="JJ184" i="1"/>
  <c r="JJ178" i="1"/>
  <c r="JJ179" i="1"/>
  <c r="JT150" i="1"/>
  <c r="JT148" i="1"/>
  <c r="JT151" i="1"/>
  <c r="JT149" i="1"/>
  <c r="JT154" i="1"/>
  <c r="JT156" i="1"/>
  <c r="JT161" i="1"/>
  <c r="JT163" i="1"/>
  <c r="JT153" i="1"/>
  <c r="JT159" i="1"/>
  <c r="JT152" i="1"/>
  <c r="JT162" i="1"/>
  <c r="JT158" i="1"/>
  <c r="JT160" i="1"/>
  <c r="JT155" i="1"/>
  <c r="JT157" i="1"/>
  <c r="JB166" i="1"/>
  <c r="JB168" i="1"/>
  <c r="JB170" i="1"/>
  <c r="JB172" i="1"/>
  <c r="JB165" i="1"/>
  <c r="JB167" i="1"/>
  <c r="JB173" i="1"/>
  <c r="JB174" i="1"/>
  <c r="JB175" i="1"/>
  <c r="JB171" i="1"/>
  <c r="JB169" i="1"/>
  <c r="JK166" i="1"/>
  <c r="JK167" i="1"/>
  <c r="JK169" i="1"/>
  <c r="JK171" i="1"/>
  <c r="JK173" i="1"/>
  <c r="JK168" i="1"/>
  <c r="JK172" i="1"/>
  <c r="JK165" i="1"/>
  <c r="JK174" i="1"/>
  <c r="JK175" i="1"/>
  <c r="JK170" i="1"/>
  <c r="HO75" i="1"/>
  <c r="HO76" i="1"/>
  <c r="HH76" i="1"/>
  <c r="HH75" i="1"/>
  <c r="HI76" i="1"/>
  <c r="HI75" i="1"/>
  <c r="HA75" i="1"/>
  <c r="HA76" i="1"/>
  <c r="GQ76" i="1"/>
  <c r="GQ75" i="1"/>
  <c r="GP76" i="1"/>
  <c r="GP75" i="1"/>
  <c r="GN75" i="1"/>
  <c r="GN76" i="1"/>
  <c r="GM154" i="1"/>
  <c r="GM162" i="1"/>
  <c r="GM155" i="1"/>
  <c r="GM163" i="1"/>
  <c r="GM148" i="1"/>
  <c r="GM156" i="1"/>
  <c r="GM161" i="1"/>
  <c r="GM149" i="1"/>
  <c r="GM157" i="1"/>
  <c r="GM153" i="1"/>
  <c r="GM150" i="1"/>
  <c r="GM158" i="1"/>
  <c r="GM151" i="1"/>
  <c r="GM159" i="1"/>
  <c r="GM152" i="1"/>
  <c r="GM160" i="1"/>
  <c r="GM170" i="1"/>
  <c r="GM171" i="1"/>
  <c r="GM172" i="1"/>
  <c r="GM165" i="1"/>
  <c r="GM173" i="1"/>
  <c r="GM166" i="1"/>
  <c r="GM174" i="1"/>
  <c r="GM169" i="1"/>
  <c r="GM167" i="1"/>
  <c r="GM175" i="1"/>
  <c r="GM168" i="1"/>
  <c r="GM178" i="1"/>
  <c r="GM186" i="1"/>
  <c r="GM179" i="1"/>
  <c r="GM187" i="1"/>
  <c r="GM177" i="1"/>
  <c r="GM185" i="1"/>
  <c r="GM180" i="1"/>
  <c r="GM188" i="1"/>
  <c r="GM181" i="1"/>
  <c r="GM182" i="1"/>
  <c r="GM183" i="1"/>
  <c r="GM184" i="1"/>
  <c r="GR178" i="1"/>
  <c r="GR182" i="1"/>
  <c r="GR186" i="1"/>
  <c r="GR179" i="1"/>
  <c r="GR183" i="1"/>
  <c r="GR187" i="1"/>
  <c r="GR180" i="1"/>
  <c r="GR184" i="1"/>
  <c r="GR188" i="1"/>
  <c r="GR177" i="1"/>
  <c r="GR181" i="1"/>
  <c r="GR185" i="1"/>
  <c r="GS134" i="1"/>
  <c r="GS138" i="1"/>
  <c r="GS142" i="1"/>
  <c r="GS146" i="1"/>
  <c r="GS131" i="1"/>
  <c r="GS135" i="1"/>
  <c r="GS139" i="1"/>
  <c r="GS143" i="1"/>
  <c r="GS145" i="1"/>
  <c r="GS141" i="1"/>
  <c r="GS132" i="1"/>
  <c r="GS136" i="1"/>
  <c r="GS140" i="1"/>
  <c r="GS144" i="1"/>
  <c r="GS137" i="1"/>
  <c r="GS133" i="1"/>
  <c r="GS165" i="1"/>
  <c r="GS166" i="1"/>
  <c r="GS170" i="1"/>
  <c r="GS174" i="1"/>
  <c r="GS169" i="1"/>
  <c r="GS167" i="1"/>
  <c r="GS171" i="1"/>
  <c r="GS175" i="1"/>
  <c r="GS173" i="1"/>
  <c r="GS168" i="1"/>
  <c r="GS172" i="1"/>
  <c r="GS178" i="1"/>
  <c r="GS182" i="1"/>
  <c r="GS186" i="1"/>
  <c r="GS185" i="1"/>
  <c r="GS179" i="1"/>
  <c r="GS183" i="1"/>
  <c r="GS187" i="1"/>
  <c r="GS181" i="1"/>
  <c r="GS180" i="1"/>
  <c r="GS184" i="1"/>
  <c r="GS188" i="1"/>
  <c r="GS177" i="1"/>
  <c r="GS157" i="1"/>
  <c r="GS150" i="1"/>
  <c r="GS154" i="1"/>
  <c r="GS158" i="1"/>
  <c r="GS162" i="1"/>
  <c r="GS153" i="1"/>
  <c r="GS149" i="1"/>
  <c r="GS161" i="1"/>
  <c r="GS151" i="1"/>
  <c r="GS155" i="1"/>
  <c r="GS159" i="1"/>
  <c r="GS163" i="1"/>
  <c r="GS148" i="1"/>
  <c r="GS152" i="1"/>
  <c r="GS156" i="1"/>
  <c r="GS160" i="1"/>
  <c r="GI75" i="1"/>
  <c r="GI76" i="1"/>
  <c r="EI76" i="1"/>
  <c r="EI75" i="1"/>
  <c r="DX117" i="1"/>
  <c r="DS71" i="1"/>
  <c r="DS79" i="1"/>
  <c r="DS72" i="1"/>
  <c r="DS80" i="1"/>
  <c r="DS73" i="1"/>
  <c r="DS74" i="1"/>
  <c r="DS77" i="1"/>
  <c r="DS78" i="1"/>
  <c r="DS81" i="1"/>
  <c r="DQ98" i="1"/>
  <c r="DQ97" i="1"/>
  <c r="DQ100" i="1"/>
  <c r="DQ95" i="1"/>
  <c r="DQ96" i="1" s="1"/>
  <c r="DQ99" i="1"/>
  <c r="DQ105" i="1"/>
  <c r="DQ107" i="1"/>
  <c r="DQ108" i="1"/>
  <c r="DQ109" i="1"/>
  <c r="DQ106" i="1"/>
  <c r="DQ101" i="1"/>
  <c r="DQ102" i="1"/>
  <c r="DQ103" i="1"/>
  <c r="DQ104" i="1"/>
  <c r="DP97" i="1"/>
  <c r="DP95" i="1"/>
  <c r="DP96" i="1" s="1"/>
  <c r="DP101" i="1"/>
  <c r="DP102" i="1"/>
  <c r="DP103" i="1"/>
  <c r="DP104" i="1"/>
  <c r="DP99" i="1"/>
  <c r="DP98" i="1"/>
  <c r="DP100" i="1"/>
  <c r="DP105" i="1"/>
  <c r="DP107" i="1"/>
  <c r="DP108" i="1"/>
  <c r="DP109" i="1"/>
  <c r="DP106" i="1"/>
  <c r="DS97" i="1"/>
  <c r="DS100" i="1"/>
  <c r="DS99" i="1"/>
  <c r="DS98" i="1"/>
  <c r="DS95" i="1"/>
  <c r="DS96" i="1" s="1"/>
  <c r="DS101" i="1"/>
  <c r="DS102" i="1"/>
  <c r="DS103" i="1"/>
  <c r="DS104" i="1"/>
  <c r="DS105" i="1"/>
  <c r="DS107" i="1"/>
  <c r="DS108" i="1"/>
  <c r="DS109" i="1"/>
  <c r="DS106" i="1"/>
  <c r="DM95" i="1"/>
  <c r="DM96" i="1" s="1"/>
  <c r="DM101" i="1"/>
  <c r="DM102" i="1"/>
  <c r="DM103" i="1"/>
  <c r="DM104" i="1"/>
  <c r="DM100" i="1"/>
  <c r="DM105" i="1"/>
  <c r="DM106" i="1"/>
  <c r="DM99" i="1"/>
  <c r="DM98" i="1"/>
  <c r="DM107" i="1"/>
  <c r="DM108" i="1"/>
  <c r="DM109" i="1"/>
  <c r="DM97" i="1"/>
  <c r="DA71" i="1"/>
  <c r="DA72" i="1"/>
  <c r="DA80" i="1"/>
  <c r="DA73" i="1"/>
  <c r="DA74" i="1"/>
  <c r="DA77" i="1"/>
  <c r="DA78" i="1"/>
  <c r="DA79" i="1"/>
  <c r="DA81" i="1"/>
  <c r="CV77" i="1"/>
  <c r="CV78" i="1"/>
  <c r="CV79" i="1"/>
  <c r="CV71" i="1"/>
  <c r="CV72" i="1"/>
  <c r="CV73" i="1"/>
  <c r="CV80" i="1"/>
  <c r="CV74" i="1"/>
  <c r="CV81" i="1"/>
  <c r="CZ84" i="1"/>
  <c r="CZ87" i="1"/>
  <c r="CZ86" i="1"/>
  <c r="CZ93" i="1"/>
  <c r="CZ92" i="1"/>
  <c r="CZ85" i="1"/>
  <c r="CZ90" i="1"/>
  <c r="CZ89" i="1"/>
  <c r="CZ88" i="1"/>
  <c r="CT71" i="1"/>
  <c r="CT79" i="1"/>
  <c r="CT72" i="1"/>
  <c r="CT73" i="1"/>
  <c r="CT80" i="1"/>
  <c r="CT74" i="1"/>
  <c r="CT77" i="1"/>
  <c r="CT78" i="1"/>
  <c r="CT81" i="1"/>
  <c r="CX86" i="1"/>
  <c r="CX84" i="1"/>
  <c r="CX93" i="1"/>
  <c r="CX92" i="1"/>
  <c r="CX85" i="1"/>
  <c r="CX90" i="1"/>
  <c r="CX89" i="1"/>
  <c r="CX87" i="1"/>
  <c r="CX88" i="1"/>
  <c r="DB71" i="1"/>
  <c r="DB72" i="1"/>
  <c r="DB73" i="1"/>
  <c r="DB81" i="1"/>
  <c r="DB74" i="1"/>
  <c r="DB77" i="1"/>
  <c r="DB78" i="1"/>
  <c r="DB79" i="1"/>
  <c r="DB80" i="1"/>
  <c r="JY71" i="1"/>
  <c r="JY72" i="1"/>
  <c r="JY80" i="1"/>
  <c r="JY73" i="1"/>
  <c r="JY74" i="1"/>
  <c r="JY77" i="1"/>
  <c r="JY78" i="1"/>
  <c r="JY81" i="1"/>
  <c r="JY79" i="1"/>
  <c r="JL93" i="1"/>
  <c r="JL85" i="1"/>
  <c r="JL110" i="1" s="1"/>
  <c r="JL92" i="1"/>
  <c r="JL90" i="1"/>
  <c r="JL84" i="1"/>
  <c r="JL89" i="1"/>
  <c r="JL88" i="1"/>
  <c r="JL87" i="1"/>
  <c r="JL86" i="1"/>
  <c r="IY72" i="1"/>
  <c r="IY79" i="1"/>
  <c r="IY80" i="1"/>
  <c r="IY73" i="1"/>
  <c r="IY74" i="1"/>
  <c r="IY77" i="1"/>
  <c r="IY78" i="1"/>
  <c r="IY71" i="1"/>
  <c r="IY81" i="1"/>
  <c r="JA71" i="1"/>
  <c r="JA72" i="1"/>
  <c r="JA79" i="1"/>
  <c r="JA80" i="1"/>
  <c r="JA73" i="1"/>
  <c r="JA74" i="1"/>
  <c r="JA77" i="1"/>
  <c r="JA78" i="1"/>
  <c r="JA81" i="1"/>
  <c r="DM16" i="1"/>
  <c r="DM20" i="1"/>
  <c r="DM21" i="1"/>
  <c r="DM17" i="1"/>
  <c r="DM18" i="1"/>
  <c r="DM23" i="1"/>
  <c r="DM19" i="1"/>
  <c r="DM22" i="1"/>
  <c r="DM24" i="1"/>
  <c r="DM25" i="1"/>
  <c r="IX75" i="1"/>
  <c r="IX76" i="1"/>
  <c r="JN85" i="1"/>
  <c r="JN110" i="1" s="1"/>
  <c r="JN88" i="1"/>
  <c r="JN86" i="1"/>
  <c r="JN87" i="1"/>
  <c r="JN93" i="1"/>
  <c r="JN92" i="1"/>
  <c r="JN90" i="1"/>
  <c r="JN84" i="1"/>
  <c r="JN89" i="1"/>
  <c r="DN19" i="1"/>
  <c r="DN22" i="1"/>
  <c r="DN16" i="1"/>
  <c r="DN20" i="1"/>
  <c r="DN21" i="1"/>
  <c r="DN17" i="1"/>
  <c r="DN18" i="1"/>
  <c r="DN25" i="1"/>
  <c r="DN24" i="1"/>
  <c r="DN23" i="1"/>
  <c r="JV85" i="1"/>
  <c r="JV110" i="1" s="1"/>
  <c r="JV88" i="1"/>
  <c r="JV86" i="1"/>
  <c r="JV87" i="1"/>
  <c r="JV84" i="1"/>
  <c r="JV93" i="1"/>
  <c r="JV92" i="1"/>
  <c r="JV90" i="1"/>
  <c r="JV89" i="1"/>
  <c r="IW112" i="1"/>
  <c r="IW111" i="1"/>
  <c r="IW118" i="1" s="1"/>
  <c r="IW113" i="1"/>
  <c r="IW116" i="1"/>
  <c r="IW115" i="1"/>
  <c r="IW114" i="1"/>
  <c r="IW117" i="1"/>
  <c r="DP8" i="1"/>
  <c r="DP14" i="1"/>
  <c r="DP9" i="1"/>
  <c r="DP7" i="1"/>
  <c r="CQ28" i="1"/>
  <c r="CQ30" i="1"/>
  <c r="CQ29" i="1"/>
  <c r="CQ33" i="1"/>
  <c r="CQ34" i="1"/>
  <c r="CQ27" i="1"/>
  <c r="CQ31" i="1"/>
  <c r="CS17" i="1"/>
  <c r="CS18" i="1"/>
  <c r="CS23" i="1"/>
  <c r="CS19" i="1"/>
  <c r="CS22" i="1"/>
  <c r="CS20" i="1"/>
  <c r="CS21" i="1"/>
  <c r="CS16" i="1"/>
  <c r="CS24" i="1"/>
  <c r="CS25" i="1"/>
  <c r="JI85" i="1"/>
  <c r="JI110" i="1" s="1"/>
  <c r="JI90" i="1"/>
  <c r="JI89" i="1"/>
  <c r="JI84" i="1"/>
  <c r="JI88" i="1"/>
  <c r="JI86" i="1"/>
  <c r="JI87" i="1"/>
  <c r="JI93" i="1"/>
  <c r="JI92" i="1"/>
  <c r="BV28" i="1"/>
  <c r="BV30" i="1"/>
  <c r="BV29" i="1"/>
  <c r="BV33" i="1"/>
  <c r="BV34" i="1"/>
  <c r="BV27" i="1"/>
  <c r="BV31" i="1"/>
  <c r="JE97" i="1"/>
  <c r="JE101" i="1"/>
  <c r="JE102" i="1"/>
  <c r="JE103" i="1"/>
  <c r="JE95" i="1"/>
  <c r="JE96" i="1" s="1"/>
  <c r="JE99" i="1"/>
  <c r="JE98" i="1"/>
  <c r="JE104" i="1"/>
  <c r="JE105" i="1"/>
  <c r="JE100" i="1"/>
  <c r="JE106" i="1"/>
  <c r="JE107" i="1"/>
  <c r="JE108" i="1"/>
  <c r="JE109" i="1"/>
  <c r="BZ27" i="1"/>
  <c r="BZ31" i="1"/>
  <c r="BZ28" i="1"/>
  <c r="BZ30" i="1"/>
  <c r="BZ29" i="1"/>
  <c r="BZ33" i="1"/>
  <c r="BZ34" i="1"/>
  <c r="DY18" i="1"/>
  <c r="DY19" i="1"/>
  <c r="DY22" i="1"/>
  <c r="DY20" i="1"/>
  <c r="DY21" i="1"/>
  <c r="DY25" i="1"/>
  <c r="DY23" i="1"/>
  <c r="DY24" i="1"/>
  <c r="JO76" i="1"/>
  <c r="JO75" i="1"/>
  <c r="DX112" i="1"/>
  <c r="DP112" i="1"/>
  <c r="DP116" i="1"/>
  <c r="DP113" i="1"/>
  <c r="DP117" i="1"/>
  <c r="DP114" i="1"/>
  <c r="DP111" i="1"/>
  <c r="DP118" i="1" s="1"/>
  <c r="DP115" i="1"/>
  <c r="DY97" i="1"/>
  <c r="DY95" i="1"/>
  <c r="DY96" i="1" s="1"/>
  <c r="DY101" i="1"/>
  <c r="DY102" i="1"/>
  <c r="DY103" i="1"/>
  <c r="DY99" i="1"/>
  <c r="DY98" i="1"/>
  <c r="DY100" i="1"/>
  <c r="DY104" i="1"/>
  <c r="DY105" i="1"/>
  <c r="DY106" i="1"/>
  <c r="DY107" i="1"/>
  <c r="DY108" i="1"/>
  <c r="DY109" i="1"/>
  <c r="DQ85" i="1"/>
  <c r="DQ88" i="1"/>
  <c r="DQ84" i="1"/>
  <c r="DQ87" i="1"/>
  <c r="DQ93" i="1"/>
  <c r="DQ86" i="1"/>
  <c r="DQ92" i="1"/>
  <c r="DQ90" i="1"/>
  <c r="DQ89" i="1"/>
  <c r="DM84" i="1"/>
  <c r="DM86" i="1"/>
  <c r="DM92" i="1"/>
  <c r="DM90" i="1"/>
  <c r="DM89" i="1"/>
  <c r="DM88" i="1"/>
  <c r="DM85" i="1"/>
  <c r="DM87" i="1"/>
  <c r="DM93" i="1"/>
  <c r="CW85" i="1"/>
  <c r="CW84" i="1"/>
  <c r="CW86" i="1"/>
  <c r="CW93" i="1"/>
  <c r="CW92" i="1"/>
  <c r="CW90" i="1"/>
  <c r="CW89" i="1"/>
  <c r="CW87" i="1"/>
  <c r="CW88" i="1"/>
  <c r="CU85" i="1"/>
  <c r="CU84" i="1"/>
  <c r="CU90" i="1"/>
  <c r="CU89" i="1"/>
  <c r="CU87" i="1"/>
  <c r="CU88" i="1"/>
  <c r="CU93" i="1"/>
  <c r="CU92" i="1"/>
  <c r="CU86" i="1"/>
  <c r="CT84" i="1"/>
  <c r="CT90" i="1"/>
  <c r="CT89" i="1"/>
  <c r="CT85" i="1"/>
  <c r="CT87" i="1"/>
  <c r="CT88" i="1"/>
  <c r="CT93" i="1"/>
  <c r="CT86" i="1"/>
  <c r="CT92" i="1"/>
  <c r="CX81" i="1"/>
  <c r="CX74" i="1"/>
  <c r="CX77" i="1"/>
  <c r="CX78" i="1"/>
  <c r="CX71" i="1"/>
  <c r="CX79" i="1"/>
  <c r="CX72" i="1"/>
  <c r="CX73" i="1"/>
  <c r="CX80" i="1"/>
  <c r="DB86" i="1"/>
  <c r="DB84" i="1"/>
  <c r="DB89" i="1"/>
  <c r="DB88" i="1"/>
  <c r="DB87" i="1"/>
  <c r="DB93" i="1"/>
  <c r="DB92" i="1"/>
  <c r="DB85" i="1"/>
  <c r="DB90" i="1"/>
  <c r="JE73" i="1"/>
  <c r="JE81" i="1"/>
  <c r="JE74" i="1"/>
  <c r="JE77" i="1"/>
  <c r="JE78" i="1"/>
  <c r="JE71" i="1"/>
  <c r="JE72" i="1"/>
  <c r="JE79" i="1"/>
  <c r="JE80" i="1"/>
  <c r="IK76" i="1"/>
  <c r="IK75" i="1"/>
  <c r="FH76" i="1"/>
  <c r="FH75" i="1"/>
  <c r="JC85" i="1"/>
  <c r="JC110" i="1" s="1"/>
  <c r="JC93" i="1"/>
  <c r="JC92" i="1"/>
  <c r="JC90" i="1"/>
  <c r="JC89" i="1"/>
  <c r="JC88" i="1"/>
  <c r="JC86" i="1"/>
  <c r="JC87" i="1"/>
  <c r="JC84" i="1"/>
  <c r="IY90" i="1"/>
  <c r="IY89" i="1"/>
  <c r="IY88" i="1"/>
  <c r="IY85" i="1"/>
  <c r="IY110" i="1" s="1"/>
  <c r="IY86" i="1"/>
  <c r="IY87" i="1"/>
  <c r="IY93" i="1"/>
  <c r="IY84" i="1"/>
  <c r="IY92" i="1"/>
  <c r="JX84" i="1"/>
  <c r="JX89" i="1"/>
  <c r="JX85" i="1"/>
  <c r="JX110" i="1" s="1"/>
  <c r="JX88" i="1"/>
  <c r="JX86" i="1"/>
  <c r="JX87" i="1"/>
  <c r="JX93" i="1"/>
  <c r="JX92" i="1"/>
  <c r="JX90" i="1"/>
  <c r="CJ17" i="1"/>
  <c r="CJ18" i="1"/>
  <c r="CJ23" i="1"/>
  <c r="CJ19" i="1"/>
  <c r="CJ22" i="1"/>
  <c r="CJ20" i="1"/>
  <c r="CJ21" i="1"/>
  <c r="CJ16" i="1"/>
  <c r="CJ24" i="1"/>
  <c r="CJ25" i="1"/>
  <c r="JE84" i="1"/>
  <c r="JE86" i="1"/>
  <c r="JE87" i="1"/>
  <c r="JE93" i="1"/>
  <c r="JE92" i="1"/>
  <c r="JE90" i="1"/>
  <c r="JE85" i="1"/>
  <c r="JE110" i="1" s="1"/>
  <c r="JE89" i="1"/>
  <c r="JE88" i="1"/>
  <c r="CK16" i="1"/>
  <c r="CK17" i="1"/>
  <c r="CK18" i="1"/>
  <c r="CK19" i="1"/>
  <c r="CK22" i="1"/>
  <c r="CK20" i="1"/>
  <c r="CK21" i="1"/>
  <c r="CK24" i="1"/>
  <c r="CK23" i="1"/>
  <c r="CK25" i="1"/>
  <c r="JO89" i="1"/>
  <c r="JO88" i="1"/>
  <c r="JO86" i="1"/>
  <c r="JO87" i="1"/>
  <c r="JO85" i="1"/>
  <c r="JO110" i="1" s="1"/>
  <c r="JO93" i="1"/>
  <c r="JO92" i="1"/>
  <c r="JO90" i="1"/>
  <c r="JO84" i="1"/>
  <c r="DQ18" i="1"/>
  <c r="DQ19" i="1"/>
  <c r="DQ22" i="1"/>
  <c r="DQ20" i="1"/>
  <c r="DQ21" i="1"/>
  <c r="DQ23" i="1"/>
  <c r="DQ25" i="1"/>
  <c r="DQ24" i="1"/>
  <c r="HR76" i="1"/>
  <c r="HR75" i="1"/>
  <c r="CY29" i="1"/>
  <c r="CY33" i="1"/>
  <c r="CY34" i="1"/>
  <c r="CY27" i="1"/>
  <c r="CY31" i="1"/>
  <c r="CY28" i="1"/>
  <c r="CY30" i="1"/>
  <c r="DA17" i="1"/>
  <c r="DA18" i="1"/>
  <c r="DA23" i="1"/>
  <c r="DA19" i="1"/>
  <c r="DA22" i="1"/>
  <c r="DA20" i="1"/>
  <c r="DA21" i="1"/>
  <c r="DA16" i="1"/>
  <c r="DA24" i="1"/>
  <c r="DA25" i="1"/>
  <c r="HQ130" i="1"/>
  <c r="HQ70" i="1"/>
  <c r="BS27" i="1"/>
  <c r="BS33" i="1"/>
  <c r="BS34" i="1"/>
  <c r="BS31" i="1"/>
  <c r="BS28" i="1"/>
  <c r="BS30" i="1"/>
  <c r="BS29" i="1"/>
  <c r="JT75" i="1"/>
  <c r="JT76" i="1"/>
  <c r="DY14" i="1"/>
  <c r="DY8" i="1"/>
  <c r="DX105" i="1"/>
  <c r="DX104" i="1"/>
  <c r="DW86" i="1"/>
  <c r="DW84" i="1"/>
  <c r="DW93" i="1"/>
  <c r="DW92" i="1"/>
  <c r="DW90" i="1"/>
  <c r="DW85" i="1"/>
  <c r="DW89" i="1"/>
  <c r="DW88" i="1"/>
  <c r="DW87" i="1"/>
  <c r="DY84" i="1"/>
  <c r="DY87" i="1"/>
  <c r="DY86" i="1"/>
  <c r="DY93" i="1"/>
  <c r="DY92" i="1"/>
  <c r="DY90" i="1"/>
  <c r="DY85" i="1"/>
  <c r="DY89" i="1"/>
  <c r="DY88" i="1"/>
  <c r="DJ86" i="1"/>
  <c r="DJ84" i="1"/>
  <c r="DJ89" i="1"/>
  <c r="DJ88" i="1"/>
  <c r="DJ87" i="1"/>
  <c r="DJ85" i="1"/>
  <c r="DJ93" i="1"/>
  <c r="DJ92" i="1"/>
  <c r="DJ90" i="1"/>
  <c r="DV85" i="1"/>
  <c r="DV84" i="1"/>
  <c r="DV86" i="1"/>
  <c r="DV93" i="1"/>
  <c r="DV92" i="1"/>
  <c r="DV90" i="1"/>
  <c r="DV89" i="1"/>
  <c r="DV88" i="1"/>
  <c r="DV87" i="1"/>
  <c r="DM71" i="1"/>
  <c r="DM77" i="1"/>
  <c r="DM78" i="1"/>
  <c r="DM79" i="1"/>
  <c r="DM72" i="1"/>
  <c r="DM80" i="1"/>
  <c r="DM73" i="1"/>
  <c r="DM74" i="1"/>
  <c r="DM81" i="1"/>
  <c r="DI71" i="1"/>
  <c r="DI72" i="1"/>
  <c r="DI80" i="1"/>
  <c r="DI73" i="1"/>
  <c r="DI74" i="1"/>
  <c r="DI77" i="1"/>
  <c r="DI78" i="1"/>
  <c r="DI79" i="1"/>
  <c r="DI81" i="1"/>
  <c r="CW71" i="1"/>
  <c r="CW74" i="1"/>
  <c r="CW77" i="1"/>
  <c r="CW78" i="1"/>
  <c r="CW79" i="1"/>
  <c r="CW72" i="1"/>
  <c r="CW73" i="1"/>
  <c r="CW80" i="1"/>
  <c r="CW81" i="1"/>
  <c r="CU71" i="1"/>
  <c r="CU78" i="1"/>
  <c r="CU79" i="1"/>
  <c r="CU72" i="1"/>
  <c r="CU73" i="1"/>
  <c r="CU80" i="1"/>
  <c r="CU81" i="1"/>
  <c r="CU74" i="1"/>
  <c r="CU77" i="1"/>
  <c r="DG71" i="1"/>
  <c r="DG73" i="1"/>
  <c r="DG81" i="1"/>
  <c r="DG74" i="1"/>
  <c r="DG77" i="1"/>
  <c r="DG78" i="1"/>
  <c r="DG79" i="1"/>
  <c r="DG72" i="1"/>
  <c r="DG80" i="1"/>
  <c r="CS86" i="1"/>
  <c r="CS84" i="1"/>
  <c r="CS89" i="1"/>
  <c r="CS85" i="1"/>
  <c r="CS87" i="1"/>
  <c r="CS88" i="1"/>
  <c r="CS93" i="1"/>
  <c r="CS92" i="1"/>
  <c r="CS90" i="1"/>
  <c r="CE75" i="1"/>
  <c r="CE76" i="1"/>
  <c r="DO75" i="1"/>
  <c r="DO76" i="1"/>
  <c r="JZ84" i="1"/>
  <c r="JZ92" i="1"/>
  <c r="JZ90" i="1"/>
  <c r="JZ85" i="1"/>
  <c r="JZ110" i="1" s="1"/>
  <c r="JZ89" i="1"/>
  <c r="JZ88" i="1"/>
  <c r="JZ86" i="1"/>
  <c r="JZ87" i="1"/>
  <c r="JZ93" i="1"/>
  <c r="JF80" i="1"/>
  <c r="JF73" i="1"/>
  <c r="JF74" i="1"/>
  <c r="JF77" i="1"/>
  <c r="JF78" i="1"/>
  <c r="JF71" i="1"/>
  <c r="JF72" i="1"/>
  <c r="JF79" i="1"/>
  <c r="JF81" i="1"/>
  <c r="DT8" i="1"/>
  <c r="DT14" i="1"/>
  <c r="DT9" i="1"/>
  <c r="IY95" i="1"/>
  <c r="IY96" i="1" s="1"/>
  <c r="IY99" i="1"/>
  <c r="IY98" i="1"/>
  <c r="IY101" i="1"/>
  <c r="IY102" i="1"/>
  <c r="IY103" i="1"/>
  <c r="IY104" i="1"/>
  <c r="IY105" i="1"/>
  <c r="IY100" i="1"/>
  <c r="IY106" i="1"/>
  <c r="IY97" i="1"/>
  <c r="IY107" i="1"/>
  <c r="IY109" i="1"/>
  <c r="IY108" i="1"/>
  <c r="JI75" i="1"/>
  <c r="JI76" i="1"/>
  <c r="JM84" i="1"/>
  <c r="JM86" i="1"/>
  <c r="JM87" i="1"/>
  <c r="JM93" i="1"/>
  <c r="JM85" i="1"/>
  <c r="JM110" i="1" s="1"/>
  <c r="JM92" i="1"/>
  <c r="JM90" i="1"/>
  <c r="JM89" i="1"/>
  <c r="JM88" i="1"/>
  <c r="BX18" i="1"/>
  <c r="BX17" i="1"/>
  <c r="BX19" i="1"/>
  <c r="BX20" i="1"/>
  <c r="BX22" i="1"/>
  <c r="BX21" i="1"/>
  <c r="BX16" i="1"/>
  <c r="BX24" i="1"/>
  <c r="BX25" i="1"/>
  <c r="BX23" i="1"/>
  <c r="IX111" i="1"/>
  <c r="IX118" i="1" s="1"/>
  <c r="IX113" i="1"/>
  <c r="IX112" i="1"/>
  <c r="IX116" i="1"/>
  <c r="IX117" i="1"/>
  <c r="IX115" i="1"/>
  <c r="IX114" i="1"/>
  <c r="JF85" i="1"/>
  <c r="JF110" i="1" s="1"/>
  <c r="JF88" i="1"/>
  <c r="JF84" i="1"/>
  <c r="JF86" i="1"/>
  <c r="JF87" i="1"/>
  <c r="JF93" i="1"/>
  <c r="JF92" i="1"/>
  <c r="JF90" i="1"/>
  <c r="JF89" i="1"/>
  <c r="DP17" i="1"/>
  <c r="DP18" i="1"/>
  <c r="DP19" i="1"/>
  <c r="DP22" i="1"/>
  <c r="DP16" i="1"/>
  <c r="DP20" i="1"/>
  <c r="DP21" i="1"/>
  <c r="DP25" i="1"/>
  <c r="DP24" i="1"/>
  <c r="DP23" i="1"/>
  <c r="CG30" i="1"/>
  <c r="CG29" i="1"/>
  <c r="CG33" i="1"/>
  <c r="CG34" i="1"/>
  <c r="CG27" i="1"/>
  <c r="CG31" i="1"/>
  <c r="CG28" i="1"/>
  <c r="CF17" i="1"/>
  <c r="CF18" i="1"/>
  <c r="CF23" i="1"/>
  <c r="CF19" i="1"/>
  <c r="CF22" i="1"/>
  <c r="CF20" i="1"/>
  <c r="CF21" i="1"/>
  <c r="CF16" i="1"/>
  <c r="CF25" i="1"/>
  <c r="CF24" i="1"/>
  <c r="DW8" i="1"/>
  <c r="DW9" i="1"/>
  <c r="DW7" i="1"/>
  <c r="DW14" i="1"/>
  <c r="DS16" i="1"/>
  <c r="DS17" i="1"/>
  <c r="DS18" i="1"/>
  <c r="DS23" i="1"/>
  <c r="DS19" i="1"/>
  <c r="DS22" i="1"/>
  <c r="DS20" i="1"/>
  <c r="DS21" i="1"/>
  <c r="DS24" i="1"/>
  <c r="DS25" i="1"/>
  <c r="JR75" i="1"/>
  <c r="JR76" i="1"/>
  <c r="KA95" i="1"/>
  <c r="KA96" i="1" s="1"/>
  <c r="KA97" i="1"/>
  <c r="KA101" i="1"/>
  <c r="KA102" i="1"/>
  <c r="KA103" i="1"/>
  <c r="KA100" i="1"/>
  <c r="KA104" i="1"/>
  <c r="KA105" i="1"/>
  <c r="KA106" i="1"/>
  <c r="KA99" i="1"/>
  <c r="KA98" i="1"/>
  <c r="KA107" i="1"/>
  <c r="KA108" i="1"/>
  <c r="KA109" i="1"/>
  <c r="JJ76" i="1"/>
  <c r="JJ75" i="1"/>
  <c r="DY33" i="1"/>
  <c r="DY34" i="1"/>
  <c r="DY29" i="1"/>
  <c r="DY31" i="1"/>
  <c r="DY27" i="1"/>
  <c r="DY28" i="1"/>
  <c r="DY30" i="1"/>
  <c r="DX111" i="1"/>
  <c r="DX118" i="1" s="1"/>
  <c r="DX116" i="1"/>
  <c r="DT78" i="1"/>
  <c r="DT79" i="1"/>
  <c r="DT72" i="1"/>
  <c r="DT73" i="1"/>
  <c r="DT81" i="1"/>
  <c r="DT71" i="1"/>
  <c r="DT74" i="1"/>
  <c r="DT77" i="1"/>
  <c r="DT80" i="1"/>
  <c r="DU71" i="1"/>
  <c r="DU77" i="1"/>
  <c r="DU78" i="1"/>
  <c r="DU79" i="1"/>
  <c r="DU72" i="1"/>
  <c r="DU80" i="1"/>
  <c r="DU73" i="1"/>
  <c r="DU74" i="1"/>
  <c r="DU81" i="1"/>
  <c r="DW74" i="1"/>
  <c r="DW71" i="1"/>
  <c r="DW79" i="1"/>
  <c r="IW125" i="1"/>
  <c r="IW122" i="1"/>
  <c r="IW127" i="1"/>
  <c r="IW124" i="1"/>
  <c r="IW121" i="1"/>
  <c r="IW129" i="1"/>
  <c r="IW126" i="1"/>
  <c r="IW123" i="1"/>
  <c r="IW128" i="1"/>
  <c r="IW120" i="1"/>
  <c r="DJ71" i="1"/>
  <c r="DJ72" i="1"/>
  <c r="DJ73" i="1"/>
  <c r="DJ81" i="1"/>
  <c r="DJ74" i="1"/>
  <c r="DJ77" i="1"/>
  <c r="DJ78" i="1"/>
  <c r="DJ79" i="1"/>
  <c r="DJ80" i="1"/>
  <c r="DI85" i="1"/>
  <c r="DI88" i="1"/>
  <c r="DI87" i="1"/>
  <c r="DI93" i="1"/>
  <c r="DI84" i="1"/>
  <c r="DI92" i="1"/>
  <c r="DI90" i="1"/>
  <c r="DI86" i="1"/>
  <c r="DI89" i="1"/>
  <c r="CQ84" i="1"/>
  <c r="CQ93" i="1"/>
  <c r="CQ92" i="1"/>
  <c r="CQ86" i="1"/>
  <c r="CQ90" i="1"/>
  <c r="CQ89" i="1"/>
  <c r="CQ88" i="1"/>
  <c r="CQ85" i="1"/>
  <c r="CQ87" i="1"/>
  <c r="DG86" i="1"/>
  <c r="DG84" i="1"/>
  <c r="DG85" i="1"/>
  <c r="DG93" i="1"/>
  <c r="DG92" i="1"/>
  <c r="DG90" i="1"/>
  <c r="DG89" i="1"/>
  <c r="DG88" i="1"/>
  <c r="DG87" i="1"/>
  <c r="CS71" i="1"/>
  <c r="CS72" i="1"/>
  <c r="CS73" i="1"/>
  <c r="CS81" i="1"/>
  <c r="CS74" i="1"/>
  <c r="CS77" i="1"/>
  <c r="CS78" i="1"/>
  <c r="CS79" i="1"/>
  <c r="CS80" i="1"/>
  <c r="JD74" i="1"/>
  <c r="JD77" i="1"/>
  <c r="JD78" i="1"/>
  <c r="JD71" i="1"/>
  <c r="JD72" i="1"/>
  <c r="JD79" i="1"/>
  <c r="JD73" i="1"/>
  <c r="JD81" i="1"/>
  <c r="JD80" i="1"/>
  <c r="JZ76" i="1"/>
  <c r="JZ75" i="1"/>
  <c r="DF75" i="1"/>
  <c r="DF76" i="1"/>
  <c r="JK85" i="1"/>
  <c r="JK110" i="1" s="1"/>
  <c r="JK93" i="1"/>
  <c r="JK92" i="1"/>
  <c r="JK90" i="1"/>
  <c r="JK84" i="1"/>
  <c r="JK89" i="1"/>
  <c r="JK88" i="1"/>
  <c r="JK86" i="1"/>
  <c r="JK87" i="1"/>
  <c r="HP94" i="1"/>
  <c r="HP74" i="1"/>
  <c r="HP77" i="1"/>
  <c r="HP78" i="1"/>
  <c r="HP71" i="1"/>
  <c r="HP72" i="1"/>
  <c r="HP79" i="1"/>
  <c r="HP73" i="1"/>
  <c r="HP81" i="1"/>
  <c r="HP80" i="1"/>
  <c r="CU34" i="1"/>
  <c r="CU27" i="1"/>
  <c r="CU29" i="1"/>
  <c r="JD84" i="1"/>
  <c r="JD93" i="1"/>
  <c r="JD92" i="1"/>
  <c r="JD90" i="1"/>
  <c r="JD85" i="1"/>
  <c r="JD110" i="1" s="1"/>
  <c r="JD89" i="1"/>
  <c r="JD88" i="1"/>
  <c r="JD87" i="1"/>
  <c r="JD86" i="1"/>
  <c r="DR30" i="1"/>
  <c r="DR33" i="1"/>
  <c r="DR34" i="1"/>
  <c r="DR29" i="1"/>
  <c r="DR31" i="1"/>
  <c r="DR27" i="1"/>
  <c r="DR28" i="1"/>
  <c r="CP76" i="1"/>
  <c r="CP75" i="1"/>
  <c r="DG17" i="1"/>
  <c r="DG18" i="1"/>
  <c r="DG19" i="1"/>
  <c r="DG22" i="1"/>
  <c r="DG20" i="1"/>
  <c r="DG21" i="1"/>
  <c r="DG16" i="1"/>
  <c r="DG23" i="1"/>
  <c r="DG25" i="1"/>
  <c r="DG24" i="1"/>
  <c r="JT93" i="1"/>
  <c r="JT84" i="1"/>
  <c r="JT92" i="1"/>
  <c r="JT90" i="1"/>
  <c r="JT89" i="1"/>
  <c r="JT88" i="1"/>
  <c r="JT87" i="1"/>
  <c r="JT85" i="1"/>
  <c r="JT110" i="1" s="1"/>
  <c r="JT86" i="1"/>
  <c r="BU30" i="1"/>
  <c r="BU29" i="1"/>
  <c r="BU33" i="1"/>
  <c r="BU34" i="1"/>
  <c r="BU27" i="1"/>
  <c r="BU31" i="1"/>
  <c r="BU28" i="1"/>
  <c r="CA26" i="1"/>
  <c r="CA15" i="1"/>
  <c r="DU29" i="1"/>
  <c r="DU31" i="1"/>
  <c r="DU27" i="1"/>
  <c r="DU28" i="1"/>
  <c r="DU30" i="1"/>
  <c r="DU33" i="1"/>
  <c r="DU34" i="1"/>
  <c r="DI18" i="1"/>
  <c r="DI23" i="1"/>
  <c r="DI19" i="1"/>
  <c r="DI22" i="1"/>
  <c r="DI20" i="1"/>
  <c r="DI21" i="1"/>
  <c r="DI24" i="1"/>
  <c r="DI25" i="1"/>
  <c r="JJ101" i="1"/>
  <c r="JJ102" i="1"/>
  <c r="JJ103" i="1"/>
  <c r="JJ95" i="1"/>
  <c r="JJ96" i="1" s="1"/>
  <c r="JJ100" i="1"/>
  <c r="JJ104" i="1"/>
  <c r="JJ105" i="1"/>
  <c r="JJ99" i="1"/>
  <c r="JJ98" i="1"/>
  <c r="JJ106" i="1"/>
  <c r="JJ107" i="1"/>
  <c r="JJ108" i="1"/>
  <c r="JJ109" i="1"/>
  <c r="JJ97" i="1"/>
  <c r="KA75" i="1"/>
  <c r="KA76" i="1"/>
  <c r="DQ112" i="1"/>
  <c r="DQ116" i="1"/>
  <c r="DQ113" i="1"/>
  <c r="DQ117" i="1"/>
  <c r="DQ111" i="1"/>
  <c r="DQ118" i="1" s="1"/>
  <c r="DQ114" i="1"/>
  <c r="DQ115" i="1"/>
  <c r="DV113" i="1"/>
  <c r="DV117" i="1"/>
  <c r="DV114" i="1"/>
  <c r="DV111" i="1"/>
  <c r="DV118" i="1" s="1"/>
  <c r="DV115" i="1"/>
  <c r="DV112" i="1"/>
  <c r="DV116" i="1"/>
  <c r="DV95" i="1"/>
  <c r="DV96" i="1" s="1"/>
  <c r="DV97" i="1"/>
  <c r="DV101" i="1"/>
  <c r="DV102" i="1"/>
  <c r="DV103" i="1"/>
  <c r="DV104" i="1"/>
  <c r="DV100" i="1"/>
  <c r="DV105" i="1"/>
  <c r="DV106" i="1"/>
  <c r="DV99" i="1"/>
  <c r="DV107" i="1"/>
  <c r="DV108" i="1"/>
  <c r="DV109" i="1"/>
  <c r="DV98" i="1"/>
  <c r="DI100" i="1"/>
  <c r="DI98" i="1"/>
  <c r="DI101" i="1"/>
  <c r="DI105" i="1"/>
  <c r="DI97" i="1"/>
  <c r="DI106" i="1"/>
  <c r="DI99" i="1"/>
  <c r="DI102" i="1"/>
  <c r="DI103" i="1"/>
  <c r="DI104" i="1"/>
  <c r="DI107" i="1"/>
  <c r="DI108" i="1"/>
  <c r="DI109" i="1"/>
  <c r="CQ71" i="1"/>
  <c r="CQ73" i="1"/>
  <c r="CQ80" i="1"/>
  <c r="CQ81" i="1"/>
  <c r="CQ74" i="1"/>
  <c r="CQ77" i="1"/>
  <c r="CQ78" i="1"/>
  <c r="CQ79" i="1"/>
  <c r="CQ72" i="1"/>
  <c r="DD85" i="1"/>
  <c r="DD90" i="1"/>
  <c r="DD84" i="1"/>
  <c r="DD89" i="1"/>
  <c r="DD88" i="1"/>
  <c r="DD86" i="1"/>
  <c r="DD87" i="1"/>
  <c r="DD93" i="1"/>
  <c r="DD92" i="1"/>
  <c r="DG99" i="1"/>
  <c r="DG97" i="1"/>
  <c r="DG95" i="1"/>
  <c r="DG96" i="1" s="1"/>
  <c r="DG102" i="1"/>
  <c r="DG103" i="1"/>
  <c r="DG104" i="1"/>
  <c r="DG101" i="1"/>
  <c r="DG105" i="1"/>
  <c r="DG106" i="1"/>
  <c r="DG107" i="1"/>
  <c r="DG98" i="1"/>
  <c r="DG108" i="1"/>
  <c r="DG109" i="1"/>
  <c r="DG100" i="1"/>
  <c r="JY85" i="1"/>
  <c r="JY110" i="1" s="1"/>
  <c r="JY90" i="1"/>
  <c r="JY89" i="1"/>
  <c r="JY88" i="1"/>
  <c r="JY86" i="1"/>
  <c r="JY87" i="1"/>
  <c r="JY84" i="1"/>
  <c r="JY93" i="1"/>
  <c r="JY92" i="1"/>
  <c r="JB84" i="1"/>
  <c r="JB92" i="1"/>
  <c r="JB90" i="1"/>
  <c r="JB89" i="1"/>
  <c r="JB85" i="1"/>
  <c r="JB110" i="1" s="1"/>
  <c r="JB88" i="1"/>
  <c r="JB86" i="1"/>
  <c r="JB87" i="1"/>
  <c r="JB93" i="1"/>
  <c r="DV19" i="1"/>
  <c r="DV22" i="1"/>
  <c r="DV20" i="1"/>
  <c r="DV21" i="1"/>
  <c r="DV17" i="1"/>
  <c r="DV16" i="1"/>
  <c r="DV18" i="1"/>
  <c r="DV25" i="1"/>
  <c r="DV23" i="1"/>
  <c r="DV24" i="1"/>
  <c r="DQ33" i="1"/>
  <c r="DQ34" i="1"/>
  <c r="DQ29" i="1"/>
  <c r="DQ31" i="1"/>
  <c r="DQ27" i="1"/>
  <c r="DQ28" i="1"/>
  <c r="DQ30" i="1"/>
  <c r="CO29" i="1"/>
  <c r="CO33" i="1"/>
  <c r="CO34" i="1"/>
  <c r="CO27" i="1"/>
  <c r="CO31" i="1"/>
  <c r="CO28" i="1"/>
  <c r="CO30" i="1"/>
  <c r="IW95" i="1"/>
  <c r="IW96" i="1" s="1"/>
  <c r="IW97" i="1"/>
  <c r="IW101" i="1"/>
  <c r="IW102" i="1"/>
  <c r="IW103" i="1"/>
  <c r="IW99" i="1"/>
  <c r="IW106" i="1"/>
  <c r="IW100" i="1"/>
  <c r="IW107" i="1"/>
  <c r="IW108" i="1"/>
  <c r="IW109" i="1"/>
  <c r="IW98" i="1"/>
  <c r="IW104" i="1"/>
  <c r="IW105" i="1"/>
  <c r="DZ75" i="1"/>
  <c r="DZ76" i="1"/>
  <c r="DU7" i="1"/>
  <c r="DU8" i="1"/>
  <c r="DU14" i="1"/>
  <c r="DU9" i="1"/>
  <c r="CL20" i="1"/>
  <c r="CL21" i="1"/>
  <c r="CL16" i="1"/>
  <c r="CL17" i="1"/>
  <c r="CL18" i="1"/>
  <c r="CL23" i="1"/>
  <c r="CL19" i="1"/>
  <c r="CL22" i="1"/>
  <c r="CL24" i="1"/>
  <c r="CL25" i="1"/>
  <c r="JP84" i="1"/>
  <c r="JP89" i="1"/>
  <c r="JP88" i="1"/>
  <c r="JP86" i="1"/>
  <c r="JP87" i="1"/>
  <c r="JP85" i="1"/>
  <c r="JP110" i="1" s="1"/>
  <c r="JP93" i="1"/>
  <c r="JP92" i="1"/>
  <c r="JP90" i="1"/>
  <c r="CC33" i="1"/>
  <c r="CC34" i="1"/>
  <c r="CC27" i="1"/>
  <c r="CC31" i="1"/>
  <c r="CC28" i="1"/>
  <c r="CC30" i="1"/>
  <c r="CC29" i="1"/>
  <c r="DK27" i="1"/>
  <c r="DK28" i="1"/>
  <c r="DK30" i="1"/>
  <c r="DK33" i="1"/>
  <c r="DK34" i="1"/>
  <c r="DK29" i="1"/>
  <c r="DK31" i="1"/>
  <c r="DC16" i="1"/>
  <c r="DC17" i="1"/>
  <c r="DC18" i="1"/>
  <c r="DC19" i="1"/>
  <c r="DC22" i="1"/>
  <c r="DC20" i="1"/>
  <c r="DC21" i="1"/>
  <c r="DC23" i="1"/>
  <c r="DC24" i="1"/>
  <c r="DC25" i="1"/>
  <c r="JU75" i="1"/>
  <c r="JU76" i="1"/>
  <c r="JP75" i="1"/>
  <c r="JP76" i="1"/>
  <c r="DY112" i="1"/>
  <c r="DY116" i="1"/>
  <c r="DY113" i="1"/>
  <c r="DY117" i="1"/>
  <c r="DY114" i="1"/>
  <c r="DY111" i="1"/>
  <c r="DY118" i="1" s="1"/>
  <c r="DY115" i="1"/>
  <c r="DR86" i="1"/>
  <c r="DR84" i="1"/>
  <c r="DR89" i="1"/>
  <c r="DR85" i="1"/>
  <c r="DR88" i="1"/>
  <c r="DR87" i="1"/>
  <c r="DR93" i="1"/>
  <c r="DR92" i="1"/>
  <c r="DR90" i="1"/>
  <c r="HQ112" i="1"/>
  <c r="HQ111" i="1"/>
  <c r="HQ118" i="1" s="1"/>
  <c r="HQ113" i="1"/>
  <c r="HQ114" i="1"/>
  <c r="HQ116" i="1"/>
  <c r="HQ115" i="1"/>
  <c r="HQ117" i="1"/>
  <c r="DR95" i="1"/>
  <c r="DR96" i="1" s="1"/>
  <c r="DR99" i="1"/>
  <c r="DR98" i="1"/>
  <c r="DR97" i="1"/>
  <c r="DR101" i="1"/>
  <c r="DR102" i="1"/>
  <c r="DR103" i="1"/>
  <c r="DR104" i="1"/>
  <c r="DR106" i="1"/>
  <c r="DR100" i="1"/>
  <c r="DR105" i="1"/>
  <c r="DR109" i="1"/>
  <c r="DR107" i="1"/>
  <c r="DR108" i="1"/>
  <c r="DE84" i="1"/>
  <c r="DE86" i="1"/>
  <c r="DE85" i="1"/>
  <c r="DE92" i="1"/>
  <c r="DE90" i="1"/>
  <c r="DE89" i="1"/>
  <c r="DE88" i="1"/>
  <c r="DE87" i="1"/>
  <c r="DE93" i="1"/>
  <c r="DD78" i="1"/>
  <c r="DD79" i="1"/>
  <c r="DD72" i="1"/>
  <c r="DD80" i="1"/>
  <c r="DD73" i="1"/>
  <c r="DD81" i="1"/>
  <c r="DD71" i="1"/>
  <c r="DD74" i="1"/>
  <c r="DD77" i="1"/>
  <c r="CR71" i="1"/>
  <c r="CR72" i="1"/>
  <c r="CR73" i="1"/>
  <c r="CR80" i="1"/>
  <c r="CR74" i="1"/>
  <c r="CR77" i="1"/>
  <c r="CR78" i="1"/>
  <c r="CR79" i="1"/>
  <c r="CR81" i="1"/>
  <c r="FT75" i="1"/>
  <c r="FT76" i="1"/>
  <c r="JJ84" i="1"/>
  <c r="JJ92" i="1"/>
  <c r="JJ85" i="1"/>
  <c r="JJ110" i="1" s="1"/>
  <c r="JJ90" i="1"/>
  <c r="JJ89" i="1"/>
  <c r="JJ88" i="1"/>
  <c r="JJ86" i="1"/>
  <c r="JJ87" i="1"/>
  <c r="JJ93" i="1"/>
  <c r="IY68" i="1"/>
  <c r="IY36" i="1"/>
  <c r="IY46" i="1" s="1"/>
  <c r="IY39" i="1"/>
  <c r="IY51" i="1"/>
  <c r="IY62" i="1"/>
  <c r="IY67" i="1"/>
  <c r="IY66" i="1"/>
  <c r="IY53" i="1"/>
  <c r="IY60" i="1"/>
  <c r="IY63" i="1"/>
  <c r="IY43" i="1"/>
  <c r="IY47" i="1"/>
  <c r="IY50" i="1"/>
  <c r="IY45" i="1"/>
  <c r="IY48" i="1"/>
  <c r="IY49" i="1"/>
  <c r="IY64" i="1"/>
  <c r="IY65" i="1"/>
  <c r="IY42" i="1"/>
  <c r="IY54" i="1"/>
  <c r="IY59" i="1"/>
  <c r="IY38" i="1"/>
  <c r="IY40" i="1"/>
  <c r="IY41" i="1"/>
  <c r="IY52" i="1"/>
  <c r="IY61" i="1"/>
  <c r="IY55" i="1"/>
  <c r="IY58" i="1"/>
  <c r="IY37" i="1"/>
  <c r="IY44" i="1"/>
  <c r="IY56" i="1"/>
  <c r="IY57" i="1"/>
  <c r="DL17" i="1"/>
  <c r="DL18" i="1"/>
  <c r="DL19" i="1"/>
  <c r="DL22" i="1"/>
  <c r="DL16" i="1"/>
  <c r="DL20" i="1"/>
  <c r="DL21" i="1"/>
  <c r="DL24" i="1"/>
  <c r="DL23" i="1"/>
  <c r="DL25" i="1"/>
  <c r="CV27" i="1"/>
  <c r="CV29" i="1"/>
  <c r="CW29" i="1"/>
  <c r="CW33" i="1"/>
  <c r="CW34" i="1"/>
  <c r="CW27" i="1"/>
  <c r="CW31" i="1"/>
  <c r="CW28" i="1"/>
  <c r="CW30" i="1"/>
  <c r="JK75" i="1"/>
  <c r="JK76" i="1"/>
  <c r="DS30" i="1"/>
  <c r="DS33" i="1"/>
  <c r="DS34" i="1"/>
  <c r="DS29" i="1"/>
  <c r="DS31" i="1"/>
  <c r="DS27" i="1"/>
  <c r="DS28" i="1"/>
  <c r="JC77" i="1"/>
  <c r="JC78" i="1"/>
  <c r="JC71" i="1"/>
  <c r="JC72" i="1"/>
  <c r="JC79" i="1"/>
  <c r="JC80" i="1"/>
  <c r="JC73" i="1"/>
  <c r="JC74" i="1"/>
  <c r="JC81" i="1"/>
  <c r="DV8" i="1"/>
  <c r="DV9" i="1"/>
  <c r="DV7" i="1"/>
  <c r="DV14" i="1"/>
  <c r="DR17" i="1"/>
  <c r="DR18" i="1"/>
  <c r="DR23" i="1"/>
  <c r="DR16" i="1"/>
  <c r="DR19" i="1"/>
  <c r="DR22" i="1"/>
  <c r="DR20" i="1"/>
  <c r="DR21" i="1"/>
  <c r="DR24" i="1"/>
  <c r="DR25" i="1"/>
  <c r="JB78" i="1"/>
  <c r="JB71" i="1"/>
  <c r="JB72" i="1"/>
  <c r="JB79" i="1"/>
  <c r="JB73" i="1"/>
  <c r="JB74" i="1"/>
  <c r="JB77" i="1"/>
  <c r="JB81" i="1"/>
  <c r="JB80" i="1"/>
  <c r="CR31" i="1"/>
  <c r="CR28" i="1"/>
  <c r="CR30" i="1"/>
  <c r="CR29" i="1"/>
  <c r="CR33" i="1"/>
  <c r="CR34" i="1"/>
  <c r="CR27" i="1"/>
  <c r="CT16" i="1"/>
  <c r="CT17" i="1"/>
  <c r="CT18" i="1"/>
  <c r="CT19" i="1"/>
  <c r="CT22" i="1"/>
  <c r="CT20" i="1"/>
  <c r="CT21" i="1"/>
  <c r="CT24" i="1"/>
  <c r="CT23" i="1"/>
  <c r="CT25" i="1"/>
  <c r="JR101" i="1"/>
  <c r="JR102" i="1"/>
  <c r="JR103" i="1"/>
  <c r="JR100" i="1"/>
  <c r="JR104" i="1"/>
  <c r="JR105" i="1"/>
  <c r="JR99" i="1"/>
  <c r="JR98" i="1"/>
  <c r="JR97" i="1"/>
  <c r="JR107" i="1"/>
  <c r="JR108" i="1"/>
  <c r="JR109" i="1"/>
  <c r="JR95" i="1"/>
  <c r="JR96" i="1" s="1"/>
  <c r="JR106" i="1"/>
  <c r="JV75" i="1"/>
  <c r="JV76" i="1"/>
  <c r="JU95" i="1"/>
  <c r="JU96" i="1" s="1"/>
  <c r="JU97" i="1"/>
  <c r="JU101" i="1"/>
  <c r="JU102" i="1"/>
  <c r="JU103" i="1"/>
  <c r="JU99" i="1"/>
  <c r="JU106" i="1"/>
  <c r="JU100" i="1"/>
  <c r="JU104" i="1"/>
  <c r="JU105" i="1"/>
  <c r="JU107" i="1"/>
  <c r="JU108" i="1"/>
  <c r="JU109" i="1"/>
  <c r="JU98" i="1"/>
  <c r="JX76" i="1"/>
  <c r="JX75" i="1"/>
  <c r="JL95" i="1"/>
  <c r="JL96" i="1" s="1"/>
  <c r="JL97" i="1"/>
  <c r="JL101" i="1"/>
  <c r="JL102" i="1"/>
  <c r="JL103" i="1"/>
  <c r="JL100" i="1"/>
  <c r="JL104" i="1"/>
  <c r="JL105" i="1"/>
  <c r="JL106" i="1"/>
  <c r="JL98" i="1"/>
  <c r="JL99" i="1"/>
  <c r="JL107" i="1"/>
  <c r="JL108" i="1"/>
  <c r="JL109" i="1"/>
  <c r="DW72" i="1"/>
  <c r="DW81" i="1"/>
  <c r="DX97" i="1"/>
  <c r="DX103" i="1"/>
  <c r="DW95" i="1"/>
  <c r="DW96" i="1" s="1"/>
  <c r="DW101" i="1"/>
  <c r="DW102" i="1"/>
  <c r="DW103" i="1"/>
  <c r="DW104" i="1"/>
  <c r="DW100" i="1"/>
  <c r="DW105" i="1"/>
  <c r="DW106" i="1"/>
  <c r="DW98" i="1"/>
  <c r="DW99" i="1"/>
  <c r="DW107" i="1"/>
  <c r="DW108" i="1"/>
  <c r="DW109" i="1"/>
  <c r="DW97" i="1"/>
  <c r="DL85" i="1"/>
  <c r="DL86" i="1"/>
  <c r="DL90" i="1"/>
  <c r="DL89" i="1"/>
  <c r="DL88" i="1"/>
  <c r="DL87" i="1"/>
  <c r="DL84" i="1"/>
  <c r="DL93" i="1"/>
  <c r="DL92" i="1"/>
  <c r="DV74" i="1"/>
  <c r="DV77" i="1"/>
  <c r="DV78" i="1"/>
  <c r="DV79" i="1"/>
  <c r="DV72" i="1"/>
  <c r="DV71" i="1"/>
  <c r="DV73" i="1"/>
  <c r="DV80" i="1"/>
  <c r="DV81" i="1"/>
  <c r="DR111" i="1"/>
  <c r="DR118" i="1" s="1"/>
  <c r="DR115" i="1"/>
  <c r="DR112" i="1"/>
  <c r="DR116" i="1"/>
  <c r="DR113" i="1"/>
  <c r="DR114" i="1"/>
  <c r="DR117" i="1"/>
  <c r="DE71" i="1"/>
  <c r="DE77" i="1"/>
  <c r="DE78" i="1"/>
  <c r="DE79" i="1"/>
  <c r="DE72" i="1"/>
  <c r="DE80" i="1"/>
  <c r="DE73" i="1"/>
  <c r="DE74" i="1"/>
  <c r="DE81" i="1"/>
  <c r="CY88" i="1"/>
  <c r="CY87" i="1"/>
  <c r="DC84" i="1"/>
  <c r="DC90" i="1"/>
  <c r="DC89" i="1"/>
  <c r="DC88" i="1"/>
  <c r="DC86" i="1"/>
  <c r="DC87" i="1"/>
  <c r="DC93" i="1"/>
  <c r="DC92" i="1"/>
  <c r="DC85" i="1"/>
  <c r="IO75" i="1"/>
  <c r="IO76" i="1"/>
  <c r="JA85" i="1"/>
  <c r="JA110" i="1" s="1"/>
  <c r="JA90" i="1"/>
  <c r="JA89" i="1"/>
  <c r="JA88" i="1"/>
  <c r="JA86" i="1"/>
  <c r="JA87" i="1"/>
  <c r="JA84" i="1"/>
  <c r="JA93" i="1"/>
  <c r="JA92" i="1"/>
  <c r="JH113" i="1"/>
  <c r="JH112" i="1"/>
  <c r="JH114" i="1"/>
  <c r="JH111" i="1"/>
  <c r="JH118" i="1" s="1"/>
  <c r="JH117" i="1"/>
  <c r="JH116" i="1"/>
  <c r="JH115" i="1"/>
  <c r="CI24" i="1"/>
  <c r="CI17" i="1"/>
  <c r="CI18" i="1"/>
  <c r="CI23" i="1"/>
  <c r="CI19" i="1"/>
  <c r="CI22" i="1"/>
  <c r="CI20" i="1"/>
  <c r="CI21" i="1"/>
  <c r="CI16" i="1"/>
  <c r="CI25" i="1"/>
  <c r="DD27" i="1"/>
  <c r="DD29" i="1"/>
  <c r="HS76" i="1"/>
  <c r="HS75" i="1"/>
  <c r="HS95" i="1"/>
  <c r="HS96" i="1" s="1"/>
  <c r="HS99" i="1"/>
  <c r="HS98" i="1"/>
  <c r="HS101" i="1"/>
  <c r="HS102" i="1"/>
  <c r="HS103" i="1"/>
  <c r="HS97" i="1"/>
  <c r="HS104" i="1"/>
  <c r="HS105" i="1"/>
  <c r="HS106" i="1"/>
  <c r="HS100" i="1"/>
  <c r="HS108" i="1"/>
  <c r="HS107" i="1"/>
  <c r="HS109" i="1"/>
  <c r="HB75" i="1"/>
  <c r="HB76" i="1"/>
  <c r="EQ76" i="1"/>
  <c r="EQ75" i="1"/>
  <c r="DE29" i="1"/>
  <c r="DE31" i="1"/>
  <c r="DE27" i="1"/>
  <c r="DE28" i="1"/>
  <c r="DE30" i="1"/>
  <c r="DE33" i="1"/>
  <c r="DE34" i="1"/>
  <c r="IW75" i="1"/>
  <c r="IW76" i="1"/>
  <c r="CP30" i="1"/>
  <c r="CP29" i="1"/>
  <c r="CP33" i="1"/>
  <c r="CP34" i="1"/>
  <c r="CP27" i="1"/>
  <c r="CP31" i="1"/>
  <c r="CP28" i="1"/>
  <c r="JC95" i="1"/>
  <c r="JC96" i="1" s="1"/>
  <c r="JC97" i="1"/>
  <c r="JC101" i="1"/>
  <c r="JC102" i="1"/>
  <c r="JC103" i="1"/>
  <c r="JC100" i="1"/>
  <c r="JC104" i="1"/>
  <c r="JC105" i="1"/>
  <c r="JC106" i="1"/>
  <c r="JC99" i="1"/>
  <c r="JC98" i="1"/>
  <c r="JC107" i="1"/>
  <c r="JC108" i="1"/>
  <c r="JC109" i="1"/>
  <c r="JH75" i="1"/>
  <c r="JH76" i="1"/>
  <c r="DT27" i="1"/>
  <c r="DT28" i="1"/>
  <c r="DT30" i="1"/>
  <c r="DT33" i="1"/>
  <c r="DT34" i="1"/>
  <c r="DT29" i="1"/>
  <c r="DT31" i="1"/>
  <c r="DH17" i="1"/>
  <c r="DH18" i="1"/>
  <c r="DH19" i="1"/>
  <c r="DH22" i="1"/>
  <c r="DH20" i="1"/>
  <c r="DH21" i="1"/>
  <c r="DH16" i="1"/>
  <c r="DH23" i="1"/>
  <c r="DH25" i="1"/>
  <c r="DH24" i="1"/>
  <c r="CZ30" i="1"/>
  <c r="CZ29" i="1"/>
  <c r="CZ33" i="1"/>
  <c r="CZ34" i="1"/>
  <c r="CZ27" i="1"/>
  <c r="CZ31" i="1"/>
  <c r="CZ28" i="1"/>
  <c r="CN19" i="1"/>
  <c r="CN22" i="1"/>
  <c r="CN20" i="1"/>
  <c r="CN21" i="1"/>
  <c r="CN16" i="1"/>
  <c r="CN17" i="1"/>
  <c r="CN18" i="1"/>
  <c r="CN23" i="1"/>
  <c r="CN25" i="1"/>
  <c r="CN24" i="1"/>
  <c r="BZ16" i="1"/>
  <c r="BZ23" i="1"/>
  <c r="BZ18" i="1"/>
  <c r="BZ17" i="1"/>
  <c r="BZ19" i="1"/>
  <c r="BZ20" i="1"/>
  <c r="BZ22" i="1"/>
  <c r="BZ21" i="1"/>
  <c r="BZ24" i="1"/>
  <c r="BZ25" i="1"/>
  <c r="JL75" i="1"/>
  <c r="JL76" i="1"/>
  <c r="DU84" i="1"/>
  <c r="DU92" i="1"/>
  <c r="DU90" i="1"/>
  <c r="DU89" i="1"/>
  <c r="DU85" i="1"/>
  <c r="DU88" i="1"/>
  <c r="DU87" i="1"/>
  <c r="DU93" i="1"/>
  <c r="DU86" i="1"/>
  <c r="DS111" i="1"/>
  <c r="DS118" i="1" s="1"/>
  <c r="DS115" i="1"/>
  <c r="DS112" i="1"/>
  <c r="DS116" i="1"/>
  <c r="DS117" i="1"/>
  <c r="DS114" i="1"/>
  <c r="DS113" i="1"/>
  <c r="DT114" i="1"/>
  <c r="DT111" i="1"/>
  <c r="DT118" i="1" s="1"/>
  <c r="DT115" i="1"/>
  <c r="DT112" i="1"/>
  <c r="DT116" i="1"/>
  <c r="DT113" i="1"/>
  <c r="DT117" i="1"/>
  <c r="DU117" i="1"/>
  <c r="DU114" i="1"/>
  <c r="DU111" i="1"/>
  <c r="DU118" i="1" s="1"/>
  <c r="DU115" i="1"/>
  <c r="DU116" i="1"/>
  <c r="DU112" i="1"/>
  <c r="DU113" i="1"/>
  <c r="DL78" i="1"/>
  <c r="DL79" i="1"/>
  <c r="DL71" i="1"/>
  <c r="DL72" i="1"/>
  <c r="DL73" i="1"/>
  <c r="DL81" i="1"/>
  <c r="DL74" i="1"/>
  <c r="DL77" i="1"/>
  <c r="DL80" i="1"/>
  <c r="DR71" i="1"/>
  <c r="DR72" i="1"/>
  <c r="DR73" i="1"/>
  <c r="DR81" i="1"/>
  <c r="DR74" i="1"/>
  <c r="DR77" i="1"/>
  <c r="DR78" i="1"/>
  <c r="DR79" i="1"/>
  <c r="DR80" i="1"/>
  <c r="DA85" i="1"/>
  <c r="DA88" i="1"/>
  <c r="DA84" i="1"/>
  <c r="DA87" i="1"/>
  <c r="DA86" i="1"/>
  <c r="DA93" i="1"/>
  <c r="DA92" i="1"/>
  <c r="DA90" i="1"/>
  <c r="DA89" i="1"/>
  <c r="CV84" i="1"/>
  <c r="CV86" i="1"/>
  <c r="CV92" i="1"/>
  <c r="CV90" i="1"/>
  <c r="CV85" i="1"/>
  <c r="CV89" i="1"/>
  <c r="CV87" i="1"/>
  <c r="CV88" i="1"/>
  <c r="CV93" i="1"/>
  <c r="CZ71" i="1"/>
  <c r="CZ80" i="1"/>
  <c r="CZ73" i="1"/>
  <c r="CZ81" i="1"/>
  <c r="CZ74" i="1"/>
  <c r="CZ77" i="1"/>
  <c r="CZ78" i="1"/>
  <c r="CZ79" i="1"/>
  <c r="CZ72" i="1"/>
  <c r="DC71" i="1"/>
  <c r="DC79" i="1"/>
  <c r="DC72" i="1"/>
  <c r="DC80" i="1"/>
  <c r="DC73" i="1"/>
  <c r="DC74" i="1"/>
  <c r="DC77" i="1"/>
  <c r="DC78" i="1"/>
  <c r="DC81" i="1"/>
  <c r="KA85" i="1"/>
  <c r="KA110" i="1" s="1"/>
  <c r="KA93" i="1"/>
  <c r="KA92" i="1"/>
  <c r="KA90" i="1"/>
  <c r="KA89" i="1"/>
  <c r="KA88" i="1"/>
  <c r="KA84" i="1"/>
  <c r="KA86" i="1"/>
  <c r="KA87" i="1"/>
  <c r="BW23" i="1"/>
  <c r="BW18" i="1"/>
  <c r="BW17" i="1"/>
  <c r="BW19" i="1"/>
  <c r="BW20" i="1"/>
  <c r="BW22" i="1"/>
  <c r="BW21" i="1"/>
  <c r="BW16" i="1"/>
  <c r="BW24" i="1"/>
  <c r="BW25" i="1"/>
  <c r="JN80" i="1"/>
  <c r="JN73" i="1"/>
  <c r="JN74" i="1"/>
  <c r="JN77" i="1"/>
  <c r="JN78" i="1"/>
  <c r="JN71" i="1"/>
  <c r="JN72" i="1"/>
  <c r="JN79" i="1"/>
  <c r="JN81" i="1"/>
  <c r="DW16" i="1"/>
  <c r="DW18" i="1"/>
  <c r="DW23" i="1"/>
  <c r="DW19" i="1"/>
  <c r="DW22" i="1"/>
  <c r="DW20" i="1"/>
  <c r="DW21" i="1"/>
  <c r="DW17" i="1"/>
  <c r="DW25" i="1"/>
  <c r="DW24" i="1"/>
  <c r="JU84" i="1"/>
  <c r="JU85" i="1"/>
  <c r="JU110" i="1" s="1"/>
  <c r="JU86" i="1"/>
  <c r="JU87" i="1"/>
  <c r="JU93" i="1"/>
  <c r="JU92" i="1"/>
  <c r="JU90" i="1"/>
  <c r="JU89" i="1"/>
  <c r="JU88" i="1"/>
  <c r="DX4" i="1"/>
  <c r="DX26" i="1"/>
  <c r="DX15" i="1"/>
  <c r="CX29" i="1"/>
  <c r="CX33" i="1"/>
  <c r="CX34" i="1"/>
  <c r="CX27" i="1"/>
  <c r="CX31" i="1"/>
  <c r="CX28" i="1"/>
  <c r="CX30" i="1"/>
  <c r="HR98" i="1"/>
  <c r="HR97" i="1"/>
  <c r="HR100" i="1"/>
  <c r="HR99" i="1"/>
  <c r="HR104" i="1"/>
  <c r="HR105" i="1"/>
  <c r="HR106" i="1"/>
  <c r="HR95" i="1"/>
  <c r="HR96" i="1" s="1"/>
  <c r="HR107" i="1"/>
  <c r="HR108" i="1"/>
  <c r="HR109" i="1"/>
  <c r="HR101" i="1"/>
  <c r="HR102" i="1"/>
  <c r="HR103" i="1"/>
  <c r="GG76" i="1"/>
  <c r="GG75" i="1"/>
  <c r="DJ30" i="1"/>
  <c r="DJ33" i="1"/>
  <c r="DJ34" i="1"/>
  <c r="DJ29" i="1"/>
  <c r="DJ31" i="1"/>
  <c r="DJ27" i="1"/>
  <c r="DJ28" i="1"/>
  <c r="DB16" i="1"/>
  <c r="DB17" i="1"/>
  <c r="DB18" i="1"/>
  <c r="DB23" i="1"/>
  <c r="DB19" i="1"/>
  <c r="DB22" i="1"/>
  <c r="DB20" i="1"/>
  <c r="DB21" i="1"/>
  <c r="DB24" i="1"/>
  <c r="DB25" i="1"/>
  <c r="JR84" i="1"/>
  <c r="JR92" i="1"/>
  <c r="JR90" i="1"/>
  <c r="JR89" i="1"/>
  <c r="JR88" i="1"/>
  <c r="JR86" i="1"/>
  <c r="JR87" i="1"/>
  <c r="JR85" i="1"/>
  <c r="JR110" i="1" s="1"/>
  <c r="JR93" i="1"/>
  <c r="CH28" i="1"/>
  <c r="CH30" i="1"/>
  <c r="CH29" i="1"/>
  <c r="CH33" i="1"/>
  <c r="CH34" i="1"/>
  <c r="CH27" i="1"/>
  <c r="CH31" i="1"/>
  <c r="BT21" i="1"/>
  <c r="BT17" i="1"/>
  <c r="BT16" i="1"/>
  <c r="BT18" i="1"/>
  <c r="BT19" i="1"/>
  <c r="BT20" i="1"/>
  <c r="BT22" i="1"/>
  <c r="BT24" i="1"/>
  <c r="BT23" i="1"/>
  <c r="BT25" i="1"/>
  <c r="BY26" i="1"/>
  <c r="BY15" i="1"/>
  <c r="JM75" i="1"/>
  <c r="JM76" i="1"/>
  <c r="AB14" i="1"/>
  <c r="AB7" i="1"/>
  <c r="AB8" i="1"/>
  <c r="AB9" i="1"/>
  <c r="AE18" i="1"/>
  <c r="AE17" i="1"/>
  <c r="AE21" i="1"/>
  <c r="AE22" i="1"/>
  <c r="AE25" i="1"/>
  <c r="AE16" i="1"/>
  <c r="AE19" i="1"/>
  <c r="AE24" i="1"/>
  <c r="AE23" i="1"/>
  <c r="AE20" i="1"/>
  <c r="AU7" i="1"/>
  <c r="AU8" i="1"/>
  <c r="AU9" i="1"/>
  <c r="AU14" i="1"/>
  <c r="JL33" i="1"/>
  <c r="JL27" i="1"/>
  <c r="JL30" i="1"/>
  <c r="JL31" i="1"/>
  <c r="JL28" i="1"/>
  <c r="JL29" i="1"/>
  <c r="JL34" i="1"/>
  <c r="JX17" i="1"/>
  <c r="JX16" i="1"/>
  <c r="JX19" i="1"/>
  <c r="JX24" i="1"/>
  <c r="JX20" i="1"/>
  <c r="JX23" i="1"/>
  <c r="JX21" i="1"/>
  <c r="JX25" i="1"/>
  <c r="JX22" i="1"/>
  <c r="JX18" i="1"/>
  <c r="AB17" i="1"/>
  <c r="AB16" i="1"/>
  <c r="AB18" i="1"/>
  <c r="AB19" i="1"/>
  <c r="AB24" i="1"/>
  <c r="AB20" i="1"/>
  <c r="AB21" i="1"/>
  <c r="AB22" i="1"/>
  <c r="AB25" i="1"/>
  <c r="AB23" i="1"/>
  <c r="JM16" i="1"/>
  <c r="JM17" i="1"/>
  <c r="JM20" i="1"/>
  <c r="JM23" i="1"/>
  <c r="JM21" i="1"/>
  <c r="JM22" i="1"/>
  <c r="JM18" i="1"/>
  <c r="JM25" i="1"/>
  <c r="JM24" i="1"/>
  <c r="JM19" i="1"/>
  <c r="AE7" i="1"/>
  <c r="AE8" i="1"/>
  <c r="AE9" i="1"/>
  <c r="AE14" i="1"/>
  <c r="AU33" i="1"/>
  <c r="AU27" i="1"/>
  <c r="AU28" i="1"/>
  <c r="AU31" i="1"/>
  <c r="AU30" i="1"/>
  <c r="AU29" i="1"/>
  <c r="AU34" i="1"/>
  <c r="AL8" i="1"/>
  <c r="AL9" i="1"/>
  <c r="AL14" i="1"/>
  <c r="AL7" i="1"/>
  <c r="BC7" i="1"/>
  <c r="BC8" i="1"/>
  <c r="BC9" i="1"/>
  <c r="BC14" i="1"/>
  <c r="HC37" i="1"/>
  <c r="HC45" i="1"/>
  <c r="HC48" i="1"/>
  <c r="HC61" i="1"/>
  <c r="HC47" i="1"/>
  <c r="HC36" i="1"/>
  <c r="HC46" i="1" s="1"/>
  <c r="HC41" i="1"/>
  <c r="HC52" i="1"/>
  <c r="HC57" i="1"/>
  <c r="HC43" i="1"/>
  <c r="HC50" i="1"/>
  <c r="HC59" i="1"/>
  <c r="HC38" i="1"/>
  <c r="HC40" i="1"/>
  <c r="HC53" i="1"/>
  <c r="HC56" i="1"/>
  <c r="HC54" i="1"/>
  <c r="HC55" i="1"/>
  <c r="HC44" i="1"/>
  <c r="HC49" i="1"/>
  <c r="HC60" i="1"/>
  <c r="HC39" i="1"/>
  <c r="HC42" i="1"/>
  <c r="HC51" i="1"/>
  <c r="HC58" i="1"/>
  <c r="HC66" i="1"/>
  <c r="HC65" i="1"/>
  <c r="HC67" i="1"/>
  <c r="HC68" i="1"/>
  <c r="HC62" i="1"/>
  <c r="HC63" i="1"/>
  <c r="HC64" i="1"/>
  <c r="HP8" i="1"/>
  <c r="HP9" i="1"/>
  <c r="HP14" i="1"/>
  <c r="HP7" i="1"/>
  <c r="IN37" i="1"/>
  <c r="IN43" i="1"/>
  <c r="IN50" i="1"/>
  <c r="IN59" i="1"/>
  <c r="IN40" i="1"/>
  <c r="IN53" i="1"/>
  <c r="IN56" i="1"/>
  <c r="IN54" i="1"/>
  <c r="IN55" i="1"/>
  <c r="IN44" i="1"/>
  <c r="IN49" i="1"/>
  <c r="IN60" i="1"/>
  <c r="IN42" i="1"/>
  <c r="IN51" i="1"/>
  <c r="IN58" i="1"/>
  <c r="IN45" i="1"/>
  <c r="IN48" i="1"/>
  <c r="IN61" i="1"/>
  <c r="IN36" i="1"/>
  <c r="IN46" i="1" s="1"/>
  <c r="IN38" i="1"/>
  <c r="IN39" i="1"/>
  <c r="IN47" i="1"/>
  <c r="IN62" i="1"/>
  <c r="IN41" i="1"/>
  <c r="IN52" i="1"/>
  <c r="IN57" i="1"/>
  <c r="IN65" i="1"/>
  <c r="IN67" i="1"/>
  <c r="IN63" i="1"/>
  <c r="IN64" i="1"/>
  <c r="IN68" i="1"/>
  <c r="IN66" i="1"/>
  <c r="JL37" i="1"/>
  <c r="JL43" i="1"/>
  <c r="JL50" i="1"/>
  <c r="JL59" i="1"/>
  <c r="JL40" i="1"/>
  <c r="JL53" i="1"/>
  <c r="JL38" i="1"/>
  <c r="JL54" i="1"/>
  <c r="JL55" i="1"/>
  <c r="JL44" i="1"/>
  <c r="JL49" i="1"/>
  <c r="JL60" i="1"/>
  <c r="JL42" i="1"/>
  <c r="JL51" i="1"/>
  <c r="JL58" i="1"/>
  <c r="JL36" i="1"/>
  <c r="JL46" i="1" s="1"/>
  <c r="JL45" i="1"/>
  <c r="JL48" i="1"/>
  <c r="JL61" i="1"/>
  <c r="JL39" i="1"/>
  <c r="JL47" i="1"/>
  <c r="JL62" i="1"/>
  <c r="JL41" i="1"/>
  <c r="JL52" i="1"/>
  <c r="JL57" i="1"/>
  <c r="JL65" i="1"/>
  <c r="JL63" i="1"/>
  <c r="JL67" i="1"/>
  <c r="JL56" i="1"/>
  <c r="JL64" i="1"/>
  <c r="JL68" i="1"/>
  <c r="JL66" i="1"/>
  <c r="AH16" i="1"/>
  <c r="AH17" i="1"/>
  <c r="AH20" i="1"/>
  <c r="AH23" i="1"/>
  <c r="AH18" i="1"/>
  <c r="AH21" i="1"/>
  <c r="AH22" i="1"/>
  <c r="AH19" i="1"/>
  <c r="AH24" i="1"/>
  <c r="AH25" i="1"/>
  <c r="BC33" i="1"/>
  <c r="BC27" i="1"/>
  <c r="BC28" i="1"/>
  <c r="BC31" i="1"/>
  <c r="BC30" i="1"/>
  <c r="BC29" i="1"/>
  <c r="BC34" i="1"/>
  <c r="BK7" i="1"/>
  <c r="BK8" i="1"/>
  <c r="BK9" i="1"/>
  <c r="BK14" i="1"/>
  <c r="EQ37" i="1"/>
  <c r="EQ45" i="1"/>
  <c r="EQ48" i="1"/>
  <c r="EQ61" i="1"/>
  <c r="EQ64" i="1"/>
  <c r="EQ47" i="1"/>
  <c r="EQ36" i="1"/>
  <c r="EQ46" i="1" s="1"/>
  <c r="EQ38" i="1"/>
  <c r="EQ40" i="1"/>
  <c r="EQ41" i="1"/>
  <c r="EQ52" i="1"/>
  <c r="EQ57" i="1"/>
  <c r="EQ39" i="1"/>
  <c r="EQ43" i="1"/>
  <c r="EQ50" i="1"/>
  <c r="EQ59" i="1"/>
  <c r="EQ53" i="1"/>
  <c r="EQ56" i="1"/>
  <c r="EQ54" i="1"/>
  <c r="EQ55" i="1"/>
  <c r="EQ44" i="1"/>
  <c r="EQ49" i="1"/>
  <c r="EQ60" i="1"/>
  <c r="EQ42" i="1"/>
  <c r="EQ51" i="1"/>
  <c r="EQ58" i="1"/>
  <c r="EQ66" i="1"/>
  <c r="EQ65" i="1"/>
  <c r="EQ67" i="1"/>
  <c r="EQ68" i="1"/>
  <c r="EQ62" i="1"/>
  <c r="EQ63" i="1"/>
  <c r="EY37" i="1"/>
  <c r="EY45" i="1"/>
  <c r="EY48" i="1"/>
  <c r="EY61" i="1"/>
  <c r="EY64" i="1"/>
  <c r="EY38" i="1"/>
  <c r="EY40" i="1"/>
  <c r="EY47" i="1"/>
  <c r="EY39" i="1"/>
  <c r="EY41" i="1"/>
  <c r="EY52" i="1"/>
  <c r="EY57" i="1"/>
  <c r="EY43" i="1"/>
  <c r="EY50" i="1"/>
  <c r="EY59" i="1"/>
  <c r="EY53" i="1"/>
  <c r="EY56" i="1"/>
  <c r="EY54" i="1"/>
  <c r="EY55" i="1"/>
  <c r="EY44" i="1"/>
  <c r="EY49" i="1"/>
  <c r="EY60" i="1"/>
  <c r="EY36" i="1"/>
  <c r="EY46" i="1" s="1"/>
  <c r="EY42" i="1"/>
  <c r="EY51" i="1"/>
  <c r="EY58" i="1"/>
  <c r="EY66" i="1"/>
  <c r="EY65" i="1"/>
  <c r="EY67" i="1"/>
  <c r="EY68" i="1"/>
  <c r="EY62" i="1"/>
  <c r="EY63" i="1"/>
  <c r="FG37" i="1"/>
  <c r="FG38" i="1"/>
  <c r="FG45" i="1"/>
  <c r="FG48" i="1"/>
  <c r="FG61" i="1"/>
  <c r="FG64" i="1"/>
  <c r="FG39" i="1"/>
  <c r="FG40" i="1"/>
  <c r="FG47" i="1"/>
  <c r="FG41" i="1"/>
  <c r="FG52" i="1"/>
  <c r="FG57" i="1"/>
  <c r="FG43" i="1"/>
  <c r="FG50" i="1"/>
  <c r="FG59" i="1"/>
  <c r="FG53" i="1"/>
  <c r="FG56" i="1"/>
  <c r="FG36" i="1"/>
  <c r="FG46" i="1" s="1"/>
  <c r="FG54" i="1"/>
  <c r="FG55" i="1"/>
  <c r="FG44" i="1"/>
  <c r="FG49" i="1"/>
  <c r="FG60" i="1"/>
  <c r="FG42" i="1"/>
  <c r="FG51" i="1"/>
  <c r="FG58" i="1"/>
  <c r="FG66" i="1"/>
  <c r="FG68" i="1"/>
  <c r="FG65" i="1"/>
  <c r="FG67" i="1"/>
  <c r="FG62" i="1"/>
  <c r="FG63" i="1"/>
  <c r="FO37" i="1"/>
  <c r="FO40" i="1"/>
  <c r="FO45" i="1"/>
  <c r="FO48" i="1"/>
  <c r="FO61" i="1"/>
  <c r="FO36" i="1"/>
  <c r="FO46" i="1" s="1"/>
  <c r="FO47" i="1"/>
  <c r="FO41" i="1"/>
  <c r="FO52" i="1"/>
  <c r="FO57" i="1"/>
  <c r="FO43" i="1"/>
  <c r="FO50" i="1"/>
  <c r="FO59" i="1"/>
  <c r="FO53" i="1"/>
  <c r="FO56" i="1"/>
  <c r="FO38" i="1"/>
  <c r="FO54" i="1"/>
  <c r="FO55" i="1"/>
  <c r="FO39" i="1"/>
  <c r="FO44" i="1"/>
  <c r="FO49" i="1"/>
  <c r="FO60" i="1"/>
  <c r="FO42" i="1"/>
  <c r="FO51" i="1"/>
  <c r="FO58" i="1"/>
  <c r="FO68" i="1"/>
  <c r="FO66" i="1"/>
  <c r="FO65" i="1"/>
  <c r="FO67" i="1"/>
  <c r="FO64" i="1"/>
  <c r="FO62" i="1"/>
  <c r="FO63" i="1"/>
  <c r="FW37" i="1"/>
  <c r="FW45" i="1"/>
  <c r="FW48" i="1"/>
  <c r="FW61" i="1"/>
  <c r="FW47" i="1"/>
  <c r="FW41" i="1"/>
  <c r="FW52" i="1"/>
  <c r="FW57" i="1"/>
  <c r="FW43" i="1"/>
  <c r="FW50" i="1"/>
  <c r="FW59" i="1"/>
  <c r="FW53" i="1"/>
  <c r="FW56" i="1"/>
  <c r="FW38" i="1"/>
  <c r="FW54" i="1"/>
  <c r="FW55" i="1"/>
  <c r="FW39" i="1"/>
  <c r="FW44" i="1"/>
  <c r="FW49" i="1"/>
  <c r="FW60" i="1"/>
  <c r="FW36" i="1"/>
  <c r="FW46" i="1" s="1"/>
  <c r="FW40" i="1"/>
  <c r="FW42" i="1"/>
  <c r="FW51" i="1"/>
  <c r="FW58" i="1"/>
  <c r="FW66" i="1"/>
  <c r="FW65" i="1"/>
  <c r="FW68" i="1"/>
  <c r="FW67" i="1"/>
  <c r="FW64" i="1"/>
  <c r="FW62" i="1"/>
  <c r="FW63" i="1"/>
  <c r="GE37" i="1"/>
  <c r="GE45" i="1"/>
  <c r="GE48" i="1"/>
  <c r="GE61" i="1"/>
  <c r="GE47" i="1"/>
  <c r="GE41" i="1"/>
  <c r="GE52" i="1"/>
  <c r="GE57" i="1"/>
  <c r="GE38" i="1"/>
  <c r="GE43" i="1"/>
  <c r="GE50" i="1"/>
  <c r="GE59" i="1"/>
  <c r="GE36" i="1"/>
  <c r="GE46" i="1" s="1"/>
  <c r="GE39" i="1"/>
  <c r="GE53" i="1"/>
  <c r="GE56" i="1"/>
  <c r="GE54" i="1"/>
  <c r="GE55" i="1"/>
  <c r="GE44" i="1"/>
  <c r="GE49" i="1"/>
  <c r="GE60" i="1"/>
  <c r="GE40" i="1"/>
  <c r="GE42" i="1"/>
  <c r="GE51" i="1"/>
  <c r="GE58" i="1"/>
  <c r="GE66" i="1"/>
  <c r="GE65" i="1"/>
  <c r="GE67" i="1"/>
  <c r="GE64" i="1"/>
  <c r="GE62" i="1"/>
  <c r="GE63" i="1"/>
  <c r="GE68" i="1"/>
  <c r="HP37" i="1"/>
  <c r="HP43" i="1"/>
  <c r="HP50" i="1"/>
  <c r="HP59" i="1"/>
  <c r="HP40" i="1"/>
  <c r="HP53" i="1"/>
  <c r="HP56" i="1"/>
  <c r="HP54" i="1"/>
  <c r="HP55" i="1"/>
  <c r="HP44" i="1"/>
  <c r="HP49" i="1"/>
  <c r="HP60" i="1"/>
  <c r="HP39" i="1"/>
  <c r="HP42" i="1"/>
  <c r="HP51" i="1"/>
  <c r="HP58" i="1"/>
  <c r="HP45" i="1"/>
  <c r="HP48" i="1"/>
  <c r="HP61" i="1"/>
  <c r="HP47" i="1"/>
  <c r="HP62" i="1"/>
  <c r="HP36" i="1"/>
  <c r="HP46" i="1" s="1"/>
  <c r="HP38" i="1"/>
  <c r="HP41" i="1"/>
  <c r="HP52" i="1"/>
  <c r="HP57" i="1"/>
  <c r="HP65" i="1"/>
  <c r="HP67" i="1"/>
  <c r="HP63" i="1"/>
  <c r="HP64" i="1"/>
  <c r="HP68" i="1"/>
  <c r="HP66" i="1"/>
  <c r="AD7" i="1"/>
  <c r="AD8" i="1"/>
  <c r="AD9" i="1"/>
  <c r="AD14" i="1"/>
  <c r="Y7" i="1"/>
  <c r="Y8" i="1"/>
  <c r="Y9" i="1"/>
  <c r="Y14" i="1"/>
  <c r="AH7" i="1"/>
  <c r="AH8" i="1"/>
  <c r="AH9" i="1"/>
  <c r="AH14" i="1"/>
  <c r="BK33" i="1"/>
  <c r="BK27" i="1"/>
  <c r="BK28" i="1"/>
  <c r="BK31" i="1"/>
  <c r="BK34" i="1"/>
  <c r="BK30" i="1"/>
  <c r="BK29" i="1"/>
  <c r="BT36" i="1"/>
  <c r="BT46" i="1" s="1"/>
  <c r="BT37" i="1"/>
  <c r="BT43" i="1"/>
  <c r="BT50" i="1"/>
  <c r="BT59" i="1"/>
  <c r="BT38" i="1"/>
  <c r="BT39" i="1"/>
  <c r="BT53" i="1"/>
  <c r="BT56" i="1"/>
  <c r="BT54" i="1"/>
  <c r="BT55" i="1"/>
  <c r="BT44" i="1"/>
  <c r="BT49" i="1"/>
  <c r="BT60" i="1"/>
  <c r="BT42" i="1"/>
  <c r="BT51" i="1"/>
  <c r="BT58" i="1"/>
  <c r="BT45" i="1"/>
  <c r="BT48" i="1"/>
  <c r="BT61" i="1"/>
  <c r="BT64" i="1"/>
  <c r="BT47" i="1"/>
  <c r="BT62" i="1"/>
  <c r="BT63" i="1"/>
  <c r="BT40" i="1"/>
  <c r="BT41" i="1"/>
  <c r="BT52" i="1"/>
  <c r="BT57" i="1"/>
  <c r="BT65" i="1"/>
  <c r="BT67" i="1"/>
  <c r="BT68" i="1"/>
  <c r="BT66" i="1"/>
  <c r="BT7" i="1"/>
  <c r="BT8" i="1"/>
  <c r="BT9" i="1"/>
  <c r="BT14" i="1"/>
  <c r="AD17" i="1"/>
  <c r="AD16" i="1"/>
  <c r="AD18" i="1"/>
  <c r="AD25" i="1"/>
  <c r="AD19" i="1"/>
  <c r="AD23" i="1"/>
  <c r="AD22" i="1"/>
  <c r="AD20" i="1"/>
  <c r="AD21" i="1"/>
  <c r="AD24" i="1"/>
  <c r="JC36" i="1"/>
  <c r="JC46" i="1" s="1"/>
  <c r="JC38" i="1"/>
  <c r="JC40" i="1"/>
  <c r="JC53" i="1"/>
  <c r="JC56" i="1"/>
  <c r="JC54" i="1"/>
  <c r="JC55" i="1"/>
  <c r="JC44" i="1"/>
  <c r="JC49" i="1"/>
  <c r="JC60" i="1"/>
  <c r="JC42" i="1"/>
  <c r="JC51" i="1"/>
  <c r="JC58" i="1"/>
  <c r="JC45" i="1"/>
  <c r="JC48" i="1"/>
  <c r="JC61" i="1"/>
  <c r="JC37" i="1"/>
  <c r="JC39" i="1"/>
  <c r="JC47" i="1"/>
  <c r="JC62" i="1"/>
  <c r="JC63" i="1"/>
  <c r="JC41" i="1"/>
  <c r="JC52" i="1"/>
  <c r="JC57" i="1"/>
  <c r="JC43" i="1"/>
  <c r="JC50" i="1"/>
  <c r="JC59" i="1"/>
  <c r="JC65" i="1"/>
  <c r="JC67" i="1"/>
  <c r="JC68" i="1"/>
  <c r="JC64" i="1"/>
  <c r="JC66" i="1"/>
  <c r="JV38" i="1"/>
  <c r="JV36" i="1"/>
  <c r="JV46" i="1" s="1"/>
  <c r="JV47" i="1"/>
  <c r="JV62" i="1"/>
  <c r="JV63" i="1"/>
  <c r="JV41" i="1"/>
  <c r="JV52" i="1"/>
  <c r="JV43" i="1"/>
  <c r="JV50" i="1"/>
  <c r="JV59" i="1"/>
  <c r="JV40" i="1"/>
  <c r="JV53" i="1"/>
  <c r="JV56" i="1"/>
  <c r="JV54" i="1"/>
  <c r="JV55" i="1"/>
  <c r="JV44" i="1"/>
  <c r="JV49" i="1"/>
  <c r="JV60" i="1"/>
  <c r="JV37" i="1"/>
  <c r="JV42" i="1"/>
  <c r="JV51" i="1"/>
  <c r="JV58" i="1"/>
  <c r="JV39" i="1"/>
  <c r="JV45" i="1"/>
  <c r="JV48" i="1"/>
  <c r="JV61" i="1"/>
  <c r="JV66" i="1"/>
  <c r="JV65" i="1"/>
  <c r="JV57" i="1"/>
  <c r="JV67" i="1"/>
  <c r="JV64" i="1"/>
  <c r="JV68" i="1"/>
  <c r="AL17" i="1"/>
  <c r="AL16" i="1"/>
  <c r="AL18" i="1"/>
  <c r="AL25" i="1"/>
  <c r="AL19" i="1"/>
  <c r="AL24" i="1"/>
  <c r="AL20" i="1"/>
  <c r="AL23" i="1"/>
  <c r="AL22" i="1"/>
  <c r="AL21" i="1"/>
  <c r="AU17" i="1"/>
  <c r="AU16" i="1"/>
  <c r="AU25" i="1"/>
  <c r="AU18" i="1"/>
  <c r="AU19" i="1"/>
  <c r="AU24" i="1"/>
  <c r="AU20" i="1"/>
  <c r="AU22" i="1"/>
  <c r="AU21" i="1"/>
  <c r="AU23" i="1"/>
  <c r="CB36" i="1"/>
  <c r="CB46" i="1" s="1"/>
  <c r="CB37" i="1"/>
  <c r="CB38" i="1"/>
  <c r="CB43" i="1"/>
  <c r="CB50" i="1"/>
  <c r="CB59" i="1"/>
  <c r="CB39" i="1"/>
  <c r="CB53" i="1"/>
  <c r="CB56" i="1"/>
  <c r="CB54" i="1"/>
  <c r="CB55" i="1"/>
  <c r="CB44" i="1"/>
  <c r="CB49" i="1"/>
  <c r="CB60" i="1"/>
  <c r="CB42" i="1"/>
  <c r="CB51" i="1"/>
  <c r="CB58" i="1"/>
  <c r="CB45" i="1"/>
  <c r="CB48" i="1"/>
  <c r="CB61" i="1"/>
  <c r="CB64" i="1"/>
  <c r="CB47" i="1"/>
  <c r="CB62" i="1"/>
  <c r="CB63" i="1"/>
  <c r="CB40" i="1"/>
  <c r="CB41" i="1"/>
  <c r="CB52" i="1"/>
  <c r="CB57" i="1"/>
  <c r="CB65" i="1"/>
  <c r="CB67" i="1"/>
  <c r="CB68" i="1"/>
  <c r="CB66" i="1"/>
  <c r="CB7" i="1"/>
  <c r="CB8" i="1"/>
  <c r="CB9" i="1"/>
  <c r="CB14" i="1"/>
  <c r="CK7" i="1"/>
  <c r="CK8" i="1"/>
  <c r="CK9" i="1"/>
  <c r="CK14" i="1"/>
  <c r="CT7" i="1"/>
  <c r="CT8" i="1"/>
  <c r="CT9" i="1"/>
  <c r="CT14" i="1"/>
  <c r="DB7" i="1"/>
  <c r="DB8" i="1"/>
  <c r="DB9" i="1"/>
  <c r="DB14" i="1"/>
  <c r="DJ7" i="1"/>
  <c r="DJ8" i="1"/>
  <c r="DJ9" i="1"/>
  <c r="DJ14" i="1"/>
  <c r="JL8" i="1"/>
  <c r="JL9" i="1"/>
  <c r="JL14" i="1"/>
  <c r="JL15" i="1"/>
  <c r="JL7" i="1"/>
  <c r="JV8" i="1"/>
  <c r="JV9" i="1"/>
  <c r="JV14" i="1"/>
  <c r="JV15" i="1"/>
  <c r="JV7" i="1"/>
  <c r="S7" i="1"/>
  <c r="S8" i="1"/>
  <c r="S9" i="1"/>
  <c r="S14" i="1"/>
  <c r="K7" i="1"/>
  <c r="K8" i="1"/>
  <c r="K9" i="1"/>
  <c r="BC17" i="1"/>
  <c r="BC16" i="1"/>
  <c r="BC25" i="1"/>
  <c r="BC18" i="1"/>
  <c r="BC19" i="1"/>
  <c r="BC24" i="1"/>
  <c r="BC20" i="1"/>
  <c r="BC22" i="1"/>
  <c r="BC21" i="1"/>
  <c r="BC23" i="1"/>
  <c r="AC8" i="1"/>
  <c r="AC9" i="1"/>
  <c r="AC14" i="1"/>
  <c r="AC7" i="1"/>
  <c r="AG16" i="1"/>
  <c r="AG17" i="1"/>
  <c r="AG20" i="1"/>
  <c r="AG23" i="1"/>
  <c r="AG18" i="1"/>
  <c r="AG21" i="1"/>
  <c r="AG22" i="1"/>
  <c r="AG25" i="1"/>
  <c r="AG19" i="1"/>
  <c r="AG24" i="1"/>
  <c r="AL27" i="1"/>
  <c r="AL29" i="1"/>
  <c r="AL30" i="1"/>
  <c r="AL33" i="1"/>
  <c r="AL28" i="1"/>
  <c r="AL31" i="1"/>
  <c r="AL34" i="1"/>
  <c r="BK17" i="1"/>
  <c r="BK16" i="1"/>
  <c r="BK25" i="1"/>
  <c r="BK18" i="1"/>
  <c r="BK19" i="1"/>
  <c r="BK24" i="1"/>
  <c r="BK20" i="1"/>
  <c r="BK22" i="1"/>
  <c r="BK21" i="1"/>
  <c r="BK23" i="1"/>
  <c r="HC7" i="1"/>
  <c r="HC8" i="1"/>
  <c r="HC9" i="1"/>
  <c r="HC14" i="1"/>
  <c r="Q7" i="1"/>
  <c r="Q8" i="1"/>
  <c r="Q9" i="1"/>
  <c r="Q14" i="1"/>
  <c r="AC17" i="1"/>
  <c r="AC16" i="1"/>
  <c r="AC18" i="1"/>
  <c r="AC25" i="1"/>
  <c r="AC19" i="1"/>
  <c r="AC24" i="1"/>
  <c r="AC20" i="1"/>
  <c r="AC23" i="1"/>
  <c r="AC22" i="1"/>
  <c r="AC21" i="1"/>
  <c r="AG7" i="1"/>
  <c r="AG8" i="1"/>
  <c r="AG9" i="1"/>
  <c r="AG14" i="1"/>
  <c r="JT16" i="1" l="1"/>
  <c r="JT19" i="1"/>
  <c r="JT22" i="1"/>
  <c r="JT24" i="1"/>
  <c r="JT20" i="1"/>
  <c r="JT18" i="1"/>
  <c r="JT17" i="1"/>
  <c r="JT21" i="1"/>
  <c r="JT23" i="1"/>
  <c r="JT25" i="1"/>
  <c r="IJ36" i="1"/>
  <c r="IJ46" i="1" s="1"/>
  <c r="IJ47" i="1"/>
  <c r="IJ48" i="1"/>
  <c r="IJ52" i="1"/>
  <c r="IJ45" i="1"/>
  <c r="IJ43" i="1"/>
  <c r="IJ51" i="1"/>
  <c r="IJ42" i="1"/>
  <c r="IJ53" i="1"/>
  <c r="IJ41" i="1"/>
  <c r="IJ44" i="1"/>
  <c r="IJ40" i="1"/>
  <c r="IJ56" i="1"/>
  <c r="IJ57" i="1"/>
  <c r="IJ58" i="1"/>
  <c r="IJ49" i="1"/>
  <c r="IJ62" i="1"/>
  <c r="IJ67" i="1"/>
  <c r="IJ60" i="1"/>
  <c r="IJ37" i="1"/>
  <c r="IJ54" i="1"/>
  <c r="IJ63" i="1"/>
  <c r="IJ66" i="1"/>
  <c r="IJ50" i="1"/>
  <c r="IJ64" i="1"/>
  <c r="IJ65" i="1"/>
  <c r="IJ59" i="1"/>
  <c r="IJ55" i="1"/>
  <c r="IJ61" i="1"/>
  <c r="IJ68" i="1"/>
  <c r="IJ38" i="1"/>
  <c r="IJ39" i="1"/>
  <c r="DY75" i="1"/>
  <c r="DY76" i="1"/>
  <c r="IE76" i="1"/>
  <c r="IE75" i="1"/>
  <c r="IZ135" i="1"/>
  <c r="IZ134" i="1"/>
  <c r="IZ146" i="1"/>
  <c r="IZ136" i="1"/>
  <c r="IZ138" i="1"/>
  <c r="IZ139" i="1"/>
  <c r="IZ140" i="1"/>
  <c r="IZ131" i="1"/>
  <c r="IZ141" i="1"/>
  <c r="IZ142" i="1"/>
  <c r="IZ144" i="1"/>
  <c r="IZ132" i="1"/>
  <c r="IZ133" i="1"/>
  <c r="IZ145" i="1"/>
  <c r="IZ137" i="1"/>
  <c r="IZ143" i="1"/>
  <c r="IZ167" i="1"/>
  <c r="IZ174" i="1"/>
  <c r="IZ165" i="1"/>
  <c r="IZ166" i="1"/>
  <c r="IZ224" i="1"/>
  <c r="IZ171" i="1"/>
  <c r="IZ225" i="1"/>
  <c r="IZ172" i="1"/>
  <c r="IZ173" i="1"/>
  <c r="IZ168" i="1"/>
  <c r="IZ170" i="1"/>
  <c r="IZ175" i="1"/>
  <c r="IZ169" i="1"/>
  <c r="IZ229" i="1"/>
  <c r="IZ231" i="1"/>
  <c r="IZ232" i="1"/>
  <c r="IZ240" i="1"/>
  <c r="IZ233" i="1"/>
  <c r="IZ241" i="1"/>
  <c r="IZ234" i="1"/>
  <c r="IZ242" i="1"/>
  <c r="IZ235" i="1"/>
  <c r="IZ243" i="1"/>
  <c r="IZ236" i="1"/>
  <c r="IZ237" i="1"/>
  <c r="IZ238" i="1"/>
  <c r="IZ244" i="1"/>
  <c r="IZ239" i="1"/>
  <c r="IL76" i="1"/>
  <c r="IL75" i="1"/>
  <c r="DP75" i="1"/>
  <c r="DP76" i="1"/>
  <c r="IN76" i="1"/>
  <c r="IN75" i="1"/>
  <c r="IZ247" i="1"/>
  <c r="IZ246" i="1"/>
  <c r="IZ248" i="1"/>
  <c r="IZ251" i="1"/>
  <c r="IZ250" i="1"/>
  <c r="IZ249" i="1"/>
  <c r="IB76" i="1"/>
  <c r="IB75" i="1"/>
  <c r="IC36" i="1"/>
  <c r="IC46" i="1" s="1"/>
  <c r="IC65" i="1"/>
  <c r="IC45" i="1"/>
  <c r="IC58" i="1"/>
  <c r="IC47" i="1"/>
  <c r="IC64" i="1"/>
  <c r="IC67" i="1"/>
  <c r="IC55" i="1"/>
  <c r="IC42" i="1"/>
  <c r="IC66" i="1"/>
  <c r="IC62" i="1"/>
  <c r="IC44" i="1"/>
  <c r="IC38" i="1"/>
  <c r="IC37" i="1"/>
  <c r="IC63" i="1"/>
  <c r="IC51" i="1"/>
  <c r="IC39" i="1"/>
  <c r="IC50" i="1"/>
  <c r="IC40" i="1"/>
  <c r="IC68" i="1"/>
  <c r="IC59" i="1"/>
  <c r="IC43" i="1"/>
  <c r="IC57" i="1"/>
  <c r="IC61" i="1"/>
  <c r="IC49" i="1"/>
  <c r="IC60" i="1"/>
  <c r="IC56" i="1"/>
  <c r="IC52" i="1"/>
  <c r="IC54" i="1"/>
  <c r="IC53" i="1"/>
  <c r="IC41" i="1"/>
  <c r="IC48" i="1"/>
  <c r="HU75" i="1"/>
  <c r="HU76" i="1"/>
  <c r="IF76" i="1"/>
  <c r="IF75" i="1"/>
  <c r="JJ16" i="1"/>
  <c r="JJ21" i="1"/>
  <c r="JJ23" i="1"/>
  <c r="JJ25" i="1"/>
  <c r="JJ19" i="1"/>
  <c r="JJ22" i="1"/>
  <c r="JJ24" i="1"/>
  <c r="JJ20" i="1"/>
  <c r="JJ17" i="1"/>
  <c r="JJ18" i="1"/>
  <c r="IZ196" i="1"/>
  <c r="IZ195" i="1"/>
  <c r="IZ197" i="1"/>
  <c r="IZ198" i="1"/>
  <c r="IZ203" i="1"/>
  <c r="IZ205" i="1"/>
  <c r="IZ206" i="1"/>
  <c r="IZ209" i="1"/>
  <c r="IZ192" i="1"/>
  <c r="IZ199" i="1"/>
  <c r="IZ201" i="1"/>
  <c r="IZ191" i="1"/>
  <c r="IZ190" i="1"/>
  <c r="IZ193" i="1"/>
  <c r="IZ202" i="1"/>
  <c r="IZ208" i="1"/>
  <c r="IZ194" i="1"/>
  <c r="IZ200" i="1"/>
  <c r="IZ207" i="1"/>
  <c r="IZ204" i="1"/>
  <c r="IG75" i="1"/>
  <c r="IG76" i="1"/>
  <c r="ET75" i="1"/>
  <c r="ET76" i="1"/>
  <c r="HO5" i="1"/>
  <c r="HO10" i="1"/>
  <c r="HO6" i="1"/>
  <c r="HO35" i="1"/>
  <c r="HO11" i="1"/>
  <c r="HO12" i="1"/>
  <c r="HO13" i="1"/>
  <c r="HO3" i="1"/>
  <c r="HO4" i="1"/>
  <c r="IH76" i="1"/>
  <c r="IH75" i="1"/>
  <c r="DK76" i="1"/>
  <c r="DK75" i="1"/>
  <c r="EF75" i="1"/>
  <c r="EF76" i="1"/>
  <c r="FA75" i="1"/>
  <c r="FA76" i="1"/>
  <c r="IG40" i="1"/>
  <c r="IG43" i="1"/>
  <c r="IG55" i="1"/>
  <c r="IG56" i="1"/>
  <c r="IG60" i="1"/>
  <c r="IG63" i="1"/>
  <c r="IG59" i="1"/>
  <c r="IG57" i="1"/>
  <c r="IG51" i="1"/>
  <c r="IG49" i="1"/>
  <c r="IG52" i="1"/>
  <c r="IG54" i="1"/>
  <c r="IG48" i="1"/>
  <c r="IG42" i="1"/>
  <c r="IG66" i="1"/>
  <c r="IG47" i="1"/>
  <c r="IG58" i="1"/>
  <c r="IG65" i="1"/>
  <c r="IG61" i="1"/>
  <c r="IG41" i="1"/>
  <c r="IG53" i="1"/>
  <c r="IG62" i="1"/>
  <c r="IG50" i="1"/>
  <c r="IG39" i="1"/>
  <c r="IG45" i="1"/>
  <c r="IG44" i="1"/>
  <c r="IG38" i="1"/>
  <c r="IG37" i="1"/>
  <c r="IG36" i="1"/>
  <c r="IG46" i="1" s="1"/>
  <c r="IG67" i="1"/>
  <c r="IG64" i="1"/>
  <c r="IG68" i="1"/>
  <c r="HX75" i="1"/>
  <c r="HX76" i="1"/>
  <c r="FZ75" i="1"/>
  <c r="FZ76" i="1"/>
  <c r="IE42" i="1"/>
  <c r="IE53" i="1"/>
  <c r="IE50" i="1"/>
  <c r="IE37" i="1"/>
  <c r="IE41" i="1"/>
  <c r="IE44" i="1"/>
  <c r="IE40" i="1"/>
  <c r="IE49" i="1"/>
  <c r="IE47" i="1"/>
  <c r="IE48" i="1"/>
  <c r="IE52" i="1"/>
  <c r="IE64" i="1"/>
  <c r="IE65" i="1"/>
  <c r="IE63" i="1"/>
  <c r="IE66" i="1"/>
  <c r="IE55" i="1"/>
  <c r="IE59" i="1"/>
  <c r="IE54" i="1"/>
  <c r="IE61" i="1"/>
  <c r="IE68" i="1"/>
  <c r="IE56" i="1"/>
  <c r="IE58" i="1"/>
  <c r="IE43" i="1"/>
  <c r="IE45" i="1"/>
  <c r="IE51" i="1"/>
  <c r="IE57" i="1"/>
  <c r="IE62" i="1"/>
  <c r="IE67" i="1"/>
  <c r="IE60" i="1"/>
  <c r="IE39" i="1"/>
  <c r="IE36" i="1"/>
  <c r="IE46" i="1" s="1"/>
  <c r="IE38" i="1"/>
  <c r="FR75" i="1"/>
  <c r="FR76" i="1"/>
  <c r="IZ121" i="1"/>
  <c r="IZ125" i="1"/>
  <c r="IZ126" i="1"/>
  <c r="IZ127" i="1"/>
  <c r="IZ128" i="1"/>
  <c r="IZ120" i="1"/>
  <c r="IZ122" i="1"/>
  <c r="IZ123" i="1"/>
  <c r="IZ124" i="1"/>
  <c r="IZ129" i="1"/>
  <c r="IZ183" i="1"/>
  <c r="IZ188" i="1"/>
  <c r="IZ179" i="1"/>
  <c r="IZ180" i="1"/>
  <c r="IZ181" i="1"/>
  <c r="IZ182" i="1"/>
  <c r="IZ184" i="1"/>
  <c r="IZ187" i="1"/>
  <c r="IZ186" i="1"/>
  <c r="IZ178" i="1"/>
  <c r="IZ185" i="1"/>
  <c r="IZ177" i="1"/>
  <c r="IA76" i="1"/>
  <c r="IA75" i="1"/>
  <c r="HY75" i="1"/>
  <c r="HY76" i="1"/>
  <c r="IZ84" i="1"/>
  <c r="IZ92" i="1"/>
  <c r="IZ93" i="1"/>
  <c r="IZ88" i="1"/>
  <c r="IZ90" i="1"/>
  <c r="IZ89" i="1"/>
  <c r="IZ87" i="1"/>
  <c r="IZ86" i="1"/>
  <c r="IZ85" i="1"/>
  <c r="IZ110" i="1" s="1"/>
  <c r="IZ100" i="1"/>
  <c r="IZ109" i="1"/>
  <c r="IZ99" i="1"/>
  <c r="IZ101" i="1"/>
  <c r="IZ102" i="1"/>
  <c r="IZ107" i="1"/>
  <c r="IZ95" i="1"/>
  <c r="IZ96" i="1" s="1"/>
  <c r="IZ108" i="1"/>
  <c r="IZ105" i="1"/>
  <c r="IZ97" i="1"/>
  <c r="IZ104" i="1"/>
  <c r="IZ106" i="1"/>
  <c r="IZ98" i="1"/>
  <c r="IZ103" i="1"/>
  <c r="IZ148" i="1"/>
  <c r="IZ156" i="1"/>
  <c r="IZ160" i="1"/>
  <c r="IZ158" i="1"/>
  <c r="IZ162" i="1"/>
  <c r="IZ152" i="1"/>
  <c r="IZ159" i="1"/>
  <c r="IZ150" i="1"/>
  <c r="IZ154" i="1"/>
  <c r="IZ151" i="1"/>
  <c r="IZ157" i="1"/>
  <c r="IZ155" i="1"/>
  <c r="IZ149" i="1"/>
  <c r="IZ161" i="1"/>
  <c r="IZ163" i="1"/>
  <c r="IZ153" i="1"/>
  <c r="II45" i="1"/>
  <c r="II38" i="1"/>
  <c r="II43" i="1"/>
  <c r="II39" i="1"/>
  <c r="II42" i="1"/>
  <c r="II53" i="1"/>
  <c r="II37" i="1"/>
  <c r="II50" i="1"/>
  <c r="II36" i="1"/>
  <c r="II46" i="1" s="1"/>
  <c r="II40" i="1"/>
  <c r="II49" i="1"/>
  <c r="II47" i="1"/>
  <c r="II62" i="1"/>
  <c r="II67" i="1"/>
  <c r="II48" i="1"/>
  <c r="II60" i="1"/>
  <c r="II54" i="1"/>
  <c r="II63" i="1"/>
  <c r="II66" i="1"/>
  <c r="II68" i="1"/>
  <c r="II44" i="1"/>
  <c r="II64" i="1"/>
  <c r="II65" i="1"/>
  <c r="II41" i="1"/>
  <c r="II52" i="1"/>
  <c r="II59" i="1"/>
  <c r="II57" i="1"/>
  <c r="II51" i="1"/>
  <c r="II55" i="1"/>
  <c r="II61" i="1"/>
  <c r="II58" i="1"/>
  <c r="II56" i="1"/>
  <c r="ID76" i="1"/>
  <c r="ID75" i="1"/>
  <c r="HZ75" i="1"/>
  <c r="HZ76" i="1"/>
  <c r="JK16" i="1"/>
  <c r="JK18" i="1"/>
  <c r="JK21" i="1"/>
  <c r="JK23" i="1"/>
  <c r="JK25" i="1"/>
  <c r="JK17" i="1"/>
  <c r="JK19" i="1"/>
  <c r="JK22" i="1"/>
  <c r="JK24" i="1"/>
  <c r="JK20" i="1"/>
  <c r="IJ75" i="1"/>
  <c r="IJ76" i="1"/>
  <c r="IH37" i="1"/>
  <c r="IH43" i="1"/>
  <c r="IH51" i="1"/>
  <c r="IH39" i="1"/>
  <c r="IH42" i="1"/>
  <c r="IH50" i="1"/>
  <c r="IH41" i="1"/>
  <c r="IH44" i="1"/>
  <c r="IH47" i="1"/>
  <c r="IH48" i="1"/>
  <c r="IH52" i="1"/>
  <c r="IH45" i="1"/>
  <c r="IH49" i="1"/>
  <c r="IH60" i="1"/>
  <c r="IH54" i="1"/>
  <c r="IH63" i="1"/>
  <c r="IH66" i="1"/>
  <c r="IH62" i="1"/>
  <c r="IH40" i="1"/>
  <c r="IH64" i="1"/>
  <c r="IH65" i="1"/>
  <c r="IH53" i="1"/>
  <c r="IH59" i="1"/>
  <c r="IH55" i="1"/>
  <c r="IH61" i="1"/>
  <c r="IH68" i="1"/>
  <c r="IH58" i="1"/>
  <c r="IH56" i="1"/>
  <c r="IH57" i="1"/>
  <c r="IH67" i="1"/>
  <c r="IH38" i="1"/>
  <c r="IH36" i="1"/>
  <c r="IH46" i="1" s="1"/>
  <c r="ID36" i="1"/>
  <c r="ID46" i="1" s="1"/>
  <c r="ID39" i="1"/>
  <c r="ID50" i="1"/>
  <c r="ID37" i="1"/>
  <c r="ID41" i="1"/>
  <c r="ID44" i="1"/>
  <c r="ID40" i="1"/>
  <c r="ID47" i="1"/>
  <c r="ID48" i="1"/>
  <c r="ID52" i="1"/>
  <c r="ID43" i="1"/>
  <c r="ID45" i="1"/>
  <c r="ID51" i="1"/>
  <c r="ID38" i="1"/>
  <c r="ID42" i="1"/>
  <c r="ID55" i="1"/>
  <c r="ID59" i="1"/>
  <c r="ID68" i="1"/>
  <c r="ID65" i="1"/>
  <c r="ID53" i="1"/>
  <c r="ID61" i="1"/>
  <c r="ID64" i="1"/>
  <c r="ID56" i="1"/>
  <c r="ID58" i="1"/>
  <c r="ID49" i="1"/>
  <c r="ID57" i="1"/>
  <c r="ID62" i="1"/>
  <c r="ID67" i="1"/>
  <c r="ID60" i="1"/>
  <c r="ID54" i="1"/>
  <c r="ID63" i="1"/>
  <c r="ID66" i="1"/>
  <c r="EK75" i="1"/>
  <c r="EK76" i="1"/>
  <c r="HH5" i="1"/>
  <c r="HH4" i="1"/>
  <c r="HH10" i="1"/>
  <c r="HH6" i="1"/>
  <c r="HH11" i="1"/>
  <c r="HH3" i="1"/>
  <c r="HH12" i="1"/>
  <c r="HH13" i="1"/>
  <c r="HH35" i="1"/>
  <c r="IZ36" i="1"/>
  <c r="IZ46" i="1" s="1"/>
  <c r="IZ41" i="1"/>
  <c r="IZ57" i="1"/>
  <c r="IZ42" i="1"/>
  <c r="IZ58" i="1"/>
  <c r="IZ43" i="1"/>
  <c r="IZ59" i="1"/>
  <c r="IZ48" i="1"/>
  <c r="IZ64" i="1"/>
  <c r="IZ49" i="1"/>
  <c r="IZ65" i="1"/>
  <c r="IZ50" i="1"/>
  <c r="IZ66" i="1"/>
  <c r="IZ40" i="1"/>
  <c r="IZ51" i="1"/>
  <c r="IZ56" i="1"/>
  <c r="IZ67" i="1"/>
  <c r="IZ47" i="1"/>
  <c r="IZ37" i="1"/>
  <c r="IZ39" i="1"/>
  <c r="IZ68" i="1"/>
  <c r="IZ62" i="1"/>
  <c r="IZ60" i="1"/>
  <c r="IZ54" i="1"/>
  <c r="IZ52" i="1"/>
  <c r="IZ38" i="1"/>
  <c r="IZ44" i="1"/>
  <c r="IZ61" i="1"/>
  <c r="IZ63" i="1"/>
  <c r="IZ53" i="1"/>
  <c r="IZ55" i="1"/>
  <c r="IZ45" i="1"/>
  <c r="IZ79" i="1"/>
  <c r="IZ71" i="1"/>
  <c r="IZ80" i="1"/>
  <c r="IZ72" i="1"/>
  <c r="IZ81" i="1"/>
  <c r="IZ73" i="1"/>
  <c r="IZ74" i="1"/>
  <c r="IZ77" i="1"/>
  <c r="IZ78" i="1"/>
  <c r="EN75" i="1"/>
  <c r="EN76" i="1"/>
  <c r="II76" i="1"/>
  <c r="II75" i="1"/>
  <c r="IQ76" i="1"/>
  <c r="IQ75" i="1"/>
  <c r="HW75" i="1"/>
  <c r="HW76" i="1"/>
  <c r="IF38" i="1"/>
  <c r="IF51" i="1"/>
  <c r="IF39" i="1"/>
  <c r="IF42" i="1"/>
  <c r="IF37" i="1"/>
  <c r="IF41" i="1"/>
  <c r="IF44" i="1"/>
  <c r="IF40" i="1"/>
  <c r="IF49" i="1"/>
  <c r="IF43" i="1"/>
  <c r="IF45" i="1"/>
  <c r="IF54" i="1"/>
  <c r="IF63" i="1"/>
  <c r="IF66" i="1"/>
  <c r="IF36" i="1"/>
  <c r="IF46" i="1" s="1"/>
  <c r="IF64" i="1"/>
  <c r="IF65" i="1"/>
  <c r="IF53" i="1"/>
  <c r="IF55" i="1"/>
  <c r="IF59" i="1"/>
  <c r="IF50" i="1"/>
  <c r="IF52" i="1"/>
  <c r="IF61" i="1"/>
  <c r="IF68" i="1"/>
  <c r="IF56" i="1"/>
  <c r="IF58" i="1"/>
  <c r="IF60" i="1"/>
  <c r="IF57" i="1"/>
  <c r="IF47" i="1"/>
  <c r="IF48" i="1"/>
  <c r="IF62" i="1"/>
  <c r="IF67" i="1"/>
  <c r="IZ31" i="1"/>
  <c r="IZ33" i="1"/>
  <c r="IZ34" i="1"/>
  <c r="IZ27" i="1"/>
  <c r="IZ28" i="1"/>
  <c r="IZ29" i="1"/>
  <c r="IZ30" i="1"/>
  <c r="IZ218" i="1"/>
  <c r="IZ211" i="1"/>
  <c r="IZ219" i="1"/>
  <c r="IZ212" i="1"/>
  <c r="IZ220" i="1"/>
  <c r="IZ222" i="1"/>
  <c r="IZ213" i="1"/>
  <c r="IZ223" i="1"/>
  <c r="IZ214" i="1"/>
  <c r="IZ215" i="1"/>
  <c r="IZ216" i="1"/>
  <c r="IZ217" i="1"/>
  <c r="HQ136" i="1"/>
  <c r="HQ133" i="1"/>
  <c r="HQ134" i="1"/>
  <c r="HQ135" i="1"/>
  <c r="HQ131" i="1"/>
  <c r="HQ132" i="1"/>
  <c r="HQ140" i="1"/>
  <c r="HQ142" i="1"/>
  <c r="HQ143" i="1"/>
  <c r="HQ138" i="1"/>
  <c r="HQ145" i="1"/>
  <c r="HQ139" i="1"/>
  <c r="HQ141" i="1"/>
  <c r="HQ146" i="1"/>
  <c r="HQ144" i="1"/>
  <c r="HQ137" i="1"/>
  <c r="EJ76" i="1"/>
  <c r="EJ75" i="1"/>
  <c r="HN75" i="1"/>
  <c r="HN76" i="1"/>
  <c r="ER76" i="1"/>
  <c r="ER75" i="1"/>
  <c r="GO75" i="1"/>
  <c r="GO76" i="1"/>
  <c r="FE75" i="1"/>
  <c r="FE76" i="1"/>
  <c r="HC76" i="1"/>
  <c r="HC75" i="1"/>
  <c r="FM76" i="1"/>
  <c r="FM75" i="1"/>
  <c r="GY75" i="1"/>
  <c r="GY76" i="1"/>
  <c r="EG76" i="1"/>
  <c r="EG75" i="1"/>
  <c r="EH76" i="1"/>
  <c r="EH75" i="1"/>
  <c r="FV75" i="1"/>
  <c r="FV76" i="1"/>
  <c r="GL75" i="1"/>
  <c r="GL76" i="1"/>
  <c r="GE76" i="1"/>
  <c r="GE75" i="1"/>
  <c r="EY76" i="1"/>
  <c r="EY75" i="1"/>
  <c r="EU76" i="1"/>
  <c r="EU75" i="1"/>
  <c r="GD76" i="1"/>
  <c r="GD75" i="1"/>
  <c r="FD76" i="1"/>
  <c r="FD75" i="1"/>
  <c r="HF75" i="1"/>
  <c r="HF76" i="1"/>
  <c r="GR76" i="1"/>
  <c r="GR75" i="1"/>
  <c r="FU75" i="1"/>
  <c r="FU76" i="1"/>
  <c r="FW76" i="1"/>
  <c r="FW75" i="1"/>
  <c r="GU76" i="1"/>
  <c r="GU75" i="1"/>
  <c r="HL75" i="1"/>
  <c r="HL76" i="1"/>
  <c r="EB75" i="1"/>
  <c r="EB76" i="1"/>
  <c r="GT76" i="1"/>
  <c r="GT75" i="1"/>
  <c r="HD76" i="1"/>
  <c r="HD75" i="1"/>
  <c r="FS75" i="1"/>
  <c r="FS76" i="1"/>
  <c r="GF76" i="1"/>
  <c r="GF75" i="1"/>
  <c r="EV75" i="1"/>
  <c r="EV76" i="1"/>
  <c r="FI75" i="1"/>
  <c r="FI76" i="1"/>
  <c r="GA76" i="1"/>
  <c r="GA75" i="1"/>
  <c r="FQ75" i="1"/>
  <c r="FQ76" i="1"/>
  <c r="GC76" i="1"/>
  <c r="GC75" i="1"/>
  <c r="GH76" i="1"/>
  <c r="GH75" i="1"/>
  <c r="GZ75" i="1"/>
  <c r="GZ76" i="1"/>
  <c r="GM75" i="1"/>
  <c r="GM76" i="1"/>
  <c r="EE75" i="1"/>
  <c r="EE76" i="1"/>
  <c r="HK76" i="1"/>
  <c r="HK75" i="1"/>
  <c r="HJ76" i="1"/>
  <c r="HJ75" i="1"/>
  <c r="FF76" i="1"/>
  <c r="FF75" i="1"/>
  <c r="HE75" i="1"/>
  <c r="HE76" i="1"/>
  <c r="FY75" i="1"/>
  <c r="FY76" i="1"/>
  <c r="GJ75" i="1"/>
  <c r="GJ76" i="1"/>
  <c r="DN76" i="1"/>
  <c r="DN75" i="1"/>
  <c r="EO75" i="1"/>
  <c r="EO76" i="1"/>
  <c r="ED75" i="1"/>
  <c r="ED76" i="1"/>
  <c r="FO76" i="1"/>
  <c r="FO75" i="1"/>
  <c r="EA76" i="1"/>
  <c r="EA75" i="1"/>
  <c r="EM75" i="1"/>
  <c r="EM76" i="1"/>
  <c r="FJ75" i="1"/>
  <c r="FJ76" i="1"/>
  <c r="GV76" i="1"/>
  <c r="GV75" i="1"/>
  <c r="EL75" i="1"/>
  <c r="EL76" i="1"/>
  <c r="FG76" i="1"/>
  <c r="FG75" i="1"/>
  <c r="EX76" i="1"/>
  <c r="EX75" i="1"/>
  <c r="GS76" i="1"/>
  <c r="GS75" i="1"/>
  <c r="GX76" i="1"/>
  <c r="GX75" i="1"/>
  <c r="FK75" i="1"/>
  <c r="FK76" i="1"/>
  <c r="EZ75" i="1"/>
  <c r="EZ76" i="1"/>
  <c r="DH76" i="1"/>
  <c r="DH75" i="1"/>
  <c r="DX76" i="1"/>
  <c r="DX75" i="1"/>
  <c r="EW75" i="1"/>
  <c r="EW76" i="1"/>
  <c r="FL75" i="1"/>
  <c r="FL76" i="1"/>
  <c r="FX76" i="1"/>
  <c r="FX75" i="1"/>
  <c r="ES76" i="1"/>
  <c r="ES75" i="1"/>
  <c r="FP75" i="1"/>
  <c r="FP76" i="1"/>
  <c r="GB76" i="1"/>
  <c r="GB75" i="1"/>
  <c r="GK75" i="1"/>
  <c r="GK76" i="1"/>
  <c r="GW76" i="1"/>
  <c r="GW75" i="1"/>
  <c r="JV120" i="1"/>
  <c r="JV128" i="1"/>
  <c r="JV125" i="1"/>
  <c r="JV122" i="1"/>
  <c r="JV127" i="1"/>
  <c r="JV124" i="1"/>
  <c r="JV121" i="1"/>
  <c r="JV129" i="1"/>
  <c r="JV126" i="1"/>
  <c r="JV123" i="1"/>
  <c r="CZ76" i="1"/>
  <c r="CZ75" i="1"/>
  <c r="JA112" i="1"/>
  <c r="JA114" i="1"/>
  <c r="JA115" i="1"/>
  <c r="JA117" i="1"/>
  <c r="JA111" i="1"/>
  <c r="JA118" i="1" s="1"/>
  <c r="JA116" i="1"/>
  <c r="JA113" i="1"/>
  <c r="JB76" i="1"/>
  <c r="JB75" i="1"/>
  <c r="CR76" i="1"/>
  <c r="CR75" i="1"/>
  <c r="JK114" i="1"/>
  <c r="JK112" i="1"/>
  <c r="JK115" i="1"/>
  <c r="JK117" i="1"/>
  <c r="JK113" i="1"/>
  <c r="JK116" i="1"/>
  <c r="JK111" i="1"/>
  <c r="JK118" i="1" s="1"/>
  <c r="DU75" i="1"/>
  <c r="DU76" i="1"/>
  <c r="DB76" i="1"/>
  <c r="DB75" i="1"/>
  <c r="BY24" i="1"/>
  <c r="BY23" i="1"/>
  <c r="BY18" i="1"/>
  <c r="BY17" i="1"/>
  <c r="BY19" i="1"/>
  <c r="BY20" i="1"/>
  <c r="BY22" i="1"/>
  <c r="BY21" i="1"/>
  <c r="BY16" i="1"/>
  <c r="BY25" i="1"/>
  <c r="DV75" i="1"/>
  <c r="DV76" i="1"/>
  <c r="HQ94" i="1"/>
  <c r="HQ73" i="1"/>
  <c r="HQ81" i="1"/>
  <c r="HQ74" i="1"/>
  <c r="HQ77" i="1"/>
  <c r="HQ78" i="1"/>
  <c r="HQ71" i="1"/>
  <c r="HQ72" i="1"/>
  <c r="HQ79" i="1"/>
  <c r="HQ80" i="1"/>
  <c r="CX75" i="1"/>
  <c r="CX76" i="1"/>
  <c r="CV75" i="1"/>
  <c r="CV76" i="1"/>
  <c r="BY31" i="1"/>
  <c r="BY33" i="1"/>
  <c r="BY28" i="1"/>
  <c r="BY27" i="1"/>
  <c r="BY30" i="1"/>
  <c r="BY29" i="1"/>
  <c r="BY34" i="1"/>
  <c r="DL75" i="1"/>
  <c r="DL76" i="1"/>
  <c r="JD75" i="1"/>
  <c r="JD76" i="1"/>
  <c r="DJ76" i="1"/>
  <c r="DJ75" i="1"/>
  <c r="JZ111" i="1"/>
  <c r="JZ118" i="1" s="1"/>
  <c r="JZ112" i="1"/>
  <c r="JZ114" i="1"/>
  <c r="JZ115" i="1"/>
  <c r="JZ117" i="1"/>
  <c r="JZ113" i="1"/>
  <c r="JZ116" i="1"/>
  <c r="JO114" i="1"/>
  <c r="JO111" i="1"/>
  <c r="JO118" i="1" s="1"/>
  <c r="JO112" i="1"/>
  <c r="JO116" i="1"/>
  <c r="JO115" i="1"/>
  <c r="JO117" i="1"/>
  <c r="JO113" i="1"/>
  <c r="JX113" i="1"/>
  <c r="JX112" i="1"/>
  <c r="JX114" i="1"/>
  <c r="JX111" i="1"/>
  <c r="JX118" i="1" s="1"/>
  <c r="JX117" i="1"/>
  <c r="JX116" i="1"/>
  <c r="JX115" i="1"/>
  <c r="IY114" i="1"/>
  <c r="IY111" i="1"/>
  <c r="IY118" i="1" s="1"/>
  <c r="IY112" i="1"/>
  <c r="IY116" i="1"/>
  <c r="IY113" i="1"/>
  <c r="IY115" i="1"/>
  <c r="IY117" i="1"/>
  <c r="CT76" i="1"/>
  <c r="CT75" i="1"/>
  <c r="DR76" i="1"/>
  <c r="DR75" i="1"/>
  <c r="JJ111" i="1"/>
  <c r="JJ118" i="1" s="1"/>
  <c r="JJ112" i="1"/>
  <c r="JJ115" i="1"/>
  <c r="JJ117" i="1"/>
  <c r="JJ113" i="1"/>
  <c r="JJ114" i="1"/>
  <c r="JJ116" i="1"/>
  <c r="DD75" i="1"/>
  <c r="DD76" i="1"/>
  <c r="HP76" i="1"/>
  <c r="HP75" i="1"/>
  <c r="DG75" i="1"/>
  <c r="DG76" i="1"/>
  <c r="JE112" i="1"/>
  <c r="JE111" i="1"/>
  <c r="JE118" i="1" s="1"/>
  <c r="JE113" i="1"/>
  <c r="JE116" i="1"/>
  <c r="JE114" i="1"/>
  <c r="JE115" i="1"/>
  <c r="JE117" i="1"/>
  <c r="IY123" i="1"/>
  <c r="IY120" i="1"/>
  <c r="IY128" i="1"/>
  <c r="IY125" i="1"/>
  <c r="IY122" i="1"/>
  <c r="IY127" i="1"/>
  <c r="IY124" i="1"/>
  <c r="IY121" i="1"/>
  <c r="IY129" i="1"/>
  <c r="IY126" i="1"/>
  <c r="JY112" i="1"/>
  <c r="JY114" i="1"/>
  <c r="JY117" i="1"/>
  <c r="JY113" i="1"/>
  <c r="JY116" i="1"/>
  <c r="JY115" i="1"/>
  <c r="JY111" i="1"/>
  <c r="JY118" i="1" s="1"/>
  <c r="CQ76" i="1"/>
  <c r="CQ75" i="1"/>
  <c r="DT76" i="1"/>
  <c r="DT75" i="1"/>
  <c r="JM112" i="1"/>
  <c r="JM111" i="1"/>
  <c r="JM118" i="1" s="1"/>
  <c r="JM113" i="1"/>
  <c r="JM114" i="1"/>
  <c r="JM116" i="1"/>
  <c r="JM115" i="1"/>
  <c r="JM117" i="1"/>
  <c r="CU76" i="1"/>
  <c r="CU75" i="1"/>
  <c r="JV111" i="1"/>
  <c r="JV118" i="1" s="1"/>
  <c r="JV113" i="1"/>
  <c r="JV116" i="1"/>
  <c r="JV112" i="1"/>
  <c r="JV115" i="1"/>
  <c r="JV114" i="1"/>
  <c r="JV117" i="1"/>
  <c r="JA76" i="1"/>
  <c r="JA75" i="1"/>
  <c r="JL122" i="1"/>
  <c r="JL127" i="1"/>
  <c r="JL124" i="1"/>
  <c r="JL121" i="1"/>
  <c r="JL129" i="1"/>
  <c r="JL126" i="1"/>
  <c r="JL123" i="1"/>
  <c r="JL120" i="1"/>
  <c r="JL128" i="1"/>
  <c r="JL125" i="1"/>
  <c r="JR111" i="1"/>
  <c r="JR118" i="1" s="1"/>
  <c r="JR112" i="1"/>
  <c r="JR115" i="1"/>
  <c r="JR117" i="1"/>
  <c r="JR114" i="1"/>
  <c r="JR113" i="1"/>
  <c r="JR116" i="1"/>
  <c r="DX22" i="1"/>
  <c r="DX24" i="1"/>
  <c r="DX21" i="1"/>
  <c r="DX23" i="1"/>
  <c r="DX17" i="1"/>
  <c r="DX25" i="1"/>
  <c r="DX16" i="1"/>
  <c r="DX20" i="1"/>
  <c r="DX19" i="1"/>
  <c r="DX18" i="1"/>
  <c r="CA21" i="1"/>
  <c r="CA23" i="1"/>
  <c r="CA20" i="1"/>
  <c r="CA18" i="1"/>
  <c r="CA17" i="1"/>
  <c r="CA16" i="1"/>
  <c r="CA19" i="1"/>
  <c r="CA25" i="1"/>
  <c r="CA22" i="1"/>
  <c r="CA24" i="1"/>
  <c r="CW75" i="1"/>
  <c r="CW76" i="1"/>
  <c r="JL113" i="1"/>
  <c r="JL111" i="1"/>
  <c r="JL118" i="1" s="1"/>
  <c r="JL115" i="1"/>
  <c r="JL117" i="1"/>
  <c r="JL112" i="1"/>
  <c r="JL114" i="1"/>
  <c r="JL116" i="1"/>
  <c r="DA76" i="1"/>
  <c r="DA75" i="1"/>
  <c r="JC127" i="1"/>
  <c r="JC124" i="1"/>
  <c r="JC121" i="1"/>
  <c r="JC129" i="1"/>
  <c r="JC126" i="1"/>
  <c r="JC123" i="1"/>
  <c r="JC120" i="1"/>
  <c r="JC128" i="1"/>
  <c r="JC125" i="1"/>
  <c r="JC122" i="1"/>
  <c r="DX30" i="1"/>
  <c r="DX33" i="1"/>
  <c r="DX29" i="1"/>
  <c r="DX31" i="1"/>
  <c r="DX27" i="1"/>
  <c r="DX28" i="1"/>
  <c r="DX34" i="1"/>
  <c r="JN75" i="1"/>
  <c r="JN76" i="1"/>
  <c r="KA114" i="1"/>
  <c r="KA112" i="1"/>
  <c r="KA115" i="1"/>
  <c r="KA117" i="1"/>
  <c r="KA113" i="1"/>
  <c r="KA111" i="1"/>
  <c r="KA118" i="1" s="1"/>
  <c r="KA116" i="1"/>
  <c r="DE75" i="1"/>
  <c r="DE76" i="1"/>
  <c r="JC75" i="1"/>
  <c r="JC76" i="1"/>
  <c r="CA29" i="1"/>
  <c r="CA27" i="1"/>
  <c r="CA33" i="1"/>
  <c r="CA31" i="1"/>
  <c r="CA28" i="1"/>
  <c r="CA34" i="1"/>
  <c r="CA30" i="1"/>
  <c r="JD113" i="1"/>
  <c r="JD115" i="1"/>
  <c r="JD114" i="1"/>
  <c r="JD112" i="1"/>
  <c r="JD111" i="1"/>
  <c r="JD118" i="1" s="1"/>
  <c r="JD117" i="1"/>
  <c r="JD116" i="1"/>
  <c r="CS76" i="1"/>
  <c r="CS75" i="1"/>
  <c r="DW76" i="1"/>
  <c r="DW75" i="1"/>
  <c r="JF111" i="1"/>
  <c r="JF118" i="1" s="1"/>
  <c r="JF113" i="1"/>
  <c r="JF116" i="1"/>
  <c r="JF112" i="1"/>
  <c r="JF114" i="1"/>
  <c r="JF115" i="1"/>
  <c r="JF117" i="1"/>
  <c r="DI76" i="1"/>
  <c r="DI75" i="1"/>
  <c r="JC114" i="1"/>
  <c r="JC112" i="1"/>
  <c r="JC113" i="1"/>
  <c r="JC115" i="1"/>
  <c r="JC111" i="1"/>
  <c r="JC118" i="1" s="1"/>
  <c r="JC117" i="1"/>
  <c r="JC116" i="1"/>
  <c r="JE75" i="1"/>
  <c r="JE76" i="1"/>
  <c r="IY76" i="1"/>
  <c r="IY75" i="1"/>
  <c r="DS76" i="1"/>
  <c r="DS75" i="1"/>
  <c r="DX14" i="1"/>
  <c r="DX8" i="1"/>
  <c r="DX9" i="1"/>
  <c r="DX7" i="1"/>
  <c r="JU112" i="1"/>
  <c r="JU111" i="1"/>
  <c r="JU118" i="1" s="1"/>
  <c r="JU113" i="1"/>
  <c r="JU116" i="1"/>
  <c r="JU115" i="1"/>
  <c r="JU117" i="1"/>
  <c r="JU114" i="1"/>
  <c r="DC76" i="1"/>
  <c r="DC75" i="1"/>
  <c r="JP113" i="1"/>
  <c r="JP112" i="1"/>
  <c r="JP114" i="1"/>
  <c r="JP111" i="1"/>
  <c r="JP118" i="1" s="1"/>
  <c r="JP117" i="1"/>
  <c r="JP116" i="1"/>
  <c r="JP115" i="1"/>
  <c r="JB111" i="1"/>
  <c r="JB118" i="1" s="1"/>
  <c r="JB112" i="1"/>
  <c r="JB114" i="1"/>
  <c r="JB115" i="1"/>
  <c r="JB117" i="1"/>
  <c r="JB116" i="1"/>
  <c r="JB113" i="1"/>
  <c r="JT113" i="1"/>
  <c r="JT112" i="1"/>
  <c r="JT115" i="1"/>
  <c r="JT111" i="1"/>
  <c r="JT118" i="1" s="1"/>
  <c r="JT114" i="1"/>
  <c r="JT117" i="1"/>
  <c r="JT116" i="1"/>
  <c r="HP95" i="1"/>
  <c r="HP96" i="1" s="1"/>
  <c r="HP97" i="1"/>
  <c r="HP101" i="1"/>
  <c r="HP102" i="1"/>
  <c r="HP103" i="1"/>
  <c r="HP100" i="1"/>
  <c r="HP104" i="1"/>
  <c r="HP105" i="1"/>
  <c r="HP106" i="1"/>
  <c r="HP98" i="1"/>
  <c r="HP107" i="1"/>
  <c r="HP108" i="1"/>
  <c r="HP109" i="1"/>
  <c r="HP99" i="1"/>
  <c r="JF75" i="1"/>
  <c r="JF76" i="1"/>
  <c r="DM75" i="1"/>
  <c r="DM76" i="1"/>
  <c r="JI112" i="1"/>
  <c r="JI114" i="1"/>
  <c r="JI117" i="1"/>
  <c r="JI113" i="1"/>
  <c r="JI116" i="1"/>
  <c r="JI111" i="1"/>
  <c r="JI118" i="1" s="1"/>
  <c r="JI115" i="1"/>
  <c r="JN111" i="1"/>
  <c r="JN118" i="1" s="1"/>
  <c r="JN113" i="1"/>
  <c r="JN114" i="1"/>
  <c r="JN116" i="1"/>
  <c r="JN115" i="1"/>
  <c r="JN117" i="1"/>
  <c r="JN112" i="1"/>
  <c r="JY76" i="1"/>
  <c r="JY75" i="1"/>
  <c r="JV16" i="1"/>
  <c r="JV17" i="1"/>
  <c r="JV20" i="1"/>
  <c r="JV23" i="1"/>
  <c r="JV21" i="1"/>
  <c r="JV22" i="1"/>
  <c r="JV18" i="1"/>
  <c r="JV19" i="1"/>
  <c r="JV24" i="1"/>
  <c r="JV25" i="1"/>
  <c r="JL17" i="1"/>
  <c r="JL21" i="1"/>
  <c r="JL22" i="1"/>
  <c r="JL18" i="1"/>
  <c r="JL25" i="1"/>
  <c r="JL16" i="1"/>
  <c r="JL19" i="1"/>
  <c r="JL24" i="1"/>
  <c r="JL20" i="1"/>
  <c r="JL23" i="1"/>
  <c r="DJ16" i="1"/>
  <c r="DJ17" i="1"/>
  <c r="DJ20" i="1"/>
  <c r="DJ23" i="1"/>
  <c r="DJ21" i="1"/>
  <c r="DJ22" i="1"/>
  <c r="DJ18" i="1"/>
  <c r="DJ25" i="1"/>
  <c r="DJ24" i="1"/>
  <c r="DJ19" i="1"/>
  <c r="IZ116" i="1" l="1"/>
  <c r="IZ115" i="1"/>
  <c r="IZ113" i="1"/>
  <c r="IZ112" i="1"/>
  <c r="IZ114" i="1"/>
  <c r="IZ111" i="1"/>
  <c r="IZ118" i="1" s="1"/>
  <c r="IZ117" i="1"/>
  <c r="HO9" i="1"/>
  <c r="HO8" i="1"/>
  <c r="HO7" i="1"/>
  <c r="HO14" i="1"/>
  <c r="IZ76" i="1"/>
  <c r="IZ75" i="1"/>
  <c r="HH7" i="1"/>
  <c r="HH14" i="1"/>
  <c r="HH8" i="1"/>
  <c r="HH9" i="1"/>
  <c r="HO68" i="1"/>
  <c r="HO60" i="1"/>
  <c r="HO52" i="1"/>
  <c r="HO44" i="1"/>
  <c r="HO54" i="1"/>
  <c r="HO65" i="1"/>
  <c r="HO67" i="1"/>
  <c r="HO53" i="1"/>
  <c r="HO63" i="1"/>
  <c r="HO38" i="1"/>
  <c r="HO40" i="1"/>
  <c r="HO62" i="1"/>
  <c r="HO45" i="1"/>
  <c r="HO48" i="1"/>
  <c r="HO50" i="1"/>
  <c r="HO55" i="1"/>
  <c r="HO57" i="1"/>
  <c r="HO59" i="1"/>
  <c r="HO64" i="1"/>
  <c r="HO66" i="1"/>
  <c r="HO41" i="1"/>
  <c r="HO37" i="1"/>
  <c r="HO39" i="1"/>
  <c r="HO51" i="1"/>
  <c r="HO36" i="1"/>
  <c r="HO46" i="1" s="1"/>
  <c r="HO47" i="1"/>
  <c r="HO49" i="1"/>
  <c r="HO61" i="1"/>
  <c r="HO43" i="1"/>
  <c r="HO56" i="1"/>
  <c r="HO58" i="1"/>
  <c r="HO42" i="1"/>
  <c r="HH42" i="1"/>
  <c r="HH63" i="1"/>
  <c r="HH43" i="1"/>
  <c r="HH62" i="1"/>
  <c r="HH37" i="1"/>
  <c r="HH44" i="1"/>
  <c r="HH67" i="1"/>
  <c r="HH45" i="1"/>
  <c r="HH48" i="1"/>
  <c r="HH38" i="1"/>
  <c r="HH36" i="1"/>
  <c r="HH46" i="1" s="1"/>
  <c r="HH39" i="1"/>
  <c r="HH52" i="1"/>
  <c r="HH40" i="1"/>
  <c r="HH49" i="1"/>
  <c r="HH41" i="1"/>
  <c r="HH56" i="1"/>
  <c r="HH47" i="1"/>
  <c r="HH53" i="1"/>
  <c r="HH50" i="1"/>
  <c r="HH60" i="1"/>
  <c r="HH51" i="1"/>
  <c r="HH57" i="1"/>
  <c r="HH66" i="1"/>
  <c r="HH64" i="1"/>
  <c r="HH55" i="1"/>
  <c r="HH61" i="1"/>
  <c r="HH54" i="1"/>
  <c r="HH68" i="1"/>
  <c r="HH59" i="1"/>
  <c r="HH65" i="1"/>
  <c r="HH58" i="1"/>
  <c r="HQ97" i="1"/>
  <c r="HQ95" i="1"/>
  <c r="HQ96" i="1" s="1"/>
  <c r="HQ101" i="1"/>
  <c r="HQ102" i="1"/>
  <c r="HQ103" i="1"/>
  <c r="HQ99" i="1"/>
  <c r="HQ105" i="1"/>
  <c r="HQ98" i="1"/>
  <c r="HQ106" i="1"/>
  <c r="HQ100" i="1"/>
  <c r="HQ107" i="1"/>
  <c r="HQ108" i="1"/>
  <c r="HQ109" i="1"/>
  <c r="HQ104" i="1"/>
  <c r="HQ76" i="1"/>
  <c r="HQ75" i="1"/>
  <c r="HU216" i="1" l="1"/>
  <c r="HU212" i="1"/>
  <c r="HU218" i="1"/>
  <c r="HU215" i="1"/>
  <c r="HU217" i="1"/>
  <c r="HU213" i="1"/>
  <c r="HU222" i="1"/>
  <c r="HU223" i="1"/>
  <c r="HU220" i="1"/>
  <c r="HU214" i="1"/>
  <c r="HU219" i="1"/>
  <c r="HU211" i="1"/>
  <c r="HU192" i="1"/>
  <c r="HU202" i="1"/>
  <c r="HU200" i="1"/>
  <c r="HU197" i="1"/>
  <c r="HU203" i="1"/>
  <c r="HU208" i="1"/>
  <c r="HU205" i="1"/>
  <c r="HU191" i="1"/>
  <c r="HU194" i="1"/>
  <c r="HU199" i="1"/>
  <c r="HU196" i="1"/>
  <c r="HU193" i="1"/>
  <c r="HU207" i="1"/>
  <c r="HU204" i="1"/>
  <c r="HU201" i="1"/>
  <c r="HU190" i="1"/>
  <c r="HU195" i="1"/>
  <c r="HU209" i="1"/>
  <c r="HU198" i="1"/>
  <c r="HU206" i="1"/>
</calcChain>
</file>

<file path=xl/sharedStrings.xml><?xml version="1.0" encoding="utf-8"?>
<sst xmlns="http://schemas.openxmlformats.org/spreadsheetml/2006/main" count="572" uniqueCount="286">
  <si>
    <t>Karamay</t>
  </si>
  <si>
    <t>Urumqi</t>
  </si>
  <si>
    <t>Zhongwei</t>
  </si>
  <si>
    <t>Guyuan</t>
  </si>
  <si>
    <t>Wuzhong</t>
  </si>
  <si>
    <t>Shizuishan</t>
  </si>
  <si>
    <t>Yinchuan</t>
  </si>
  <si>
    <t>Xining</t>
  </si>
  <si>
    <t>Longnan</t>
  </si>
  <si>
    <t>Dingxi</t>
  </si>
  <si>
    <t>Qingyang</t>
  </si>
  <si>
    <t>Jiuquan</t>
  </si>
  <si>
    <t>Pingliang</t>
  </si>
  <si>
    <t>Zhangye</t>
  </si>
  <si>
    <t>Wuwei</t>
  </si>
  <si>
    <t>Tianshui</t>
  </si>
  <si>
    <t>Baiyin</t>
  </si>
  <si>
    <t>Jinchang</t>
  </si>
  <si>
    <t>Jiayuguan</t>
  </si>
  <si>
    <t>Lanzhou</t>
  </si>
  <si>
    <t>Shangluo</t>
  </si>
  <si>
    <t>Ankang</t>
  </si>
  <si>
    <t>Yulin_Shaanxi</t>
  </si>
  <si>
    <t>Hanzhong</t>
  </si>
  <si>
    <t>Yan'an</t>
  </si>
  <si>
    <t>Weinan</t>
  </si>
  <si>
    <t>Xianyang</t>
  </si>
  <si>
    <t>Baoji</t>
  </si>
  <si>
    <t>Tongchuan</t>
  </si>
  <si>
    <t>Xi'an</t>
  </si>
  <si>
    <t>Lhasa</t>
  </si>
  <si>
    <t>Lincang</t>
  </si>
  <si>
    <t>Simao</t>
  </si>
  <si>
    <t>Lijiang</t>
  </si>
  <si>
    <t>Zhaotong</t>
  </si>
  <si>
    <t>Baoshan</t>
  </si>
  <si>
    <t>Yuxi</t>
  </si>
  <si>
    <t>Qujing</t>
  </si>
  <si>
    <t>Kunming</t>
  </si>
  <si>
    <t>Anshun</t>
  </si>
  <si>
    <t>Zunyi</t>
  </si>
  <si>
    <t>Liupanshui</t>
  </si>
  <si>
    <t>Guiyang</t>
  </si>
  <si>
    <t>Ziyang</t>
  </si>
  <si>
    <t>Bazhong</t>
  </si>
  <si>
    <t>Ya'an</t>
  </si>
  <si>
    <t>Dazhou</t>
  </si>
  <si>
    <t>Guang'an</t>
  </si>
  <si>
    <t>Yibin</t>
  </si>
  <si>
    <t>Meishan</t>
  </si>
  <si>
    <t>Nanchong</t>
  </si>
  <si>
    <t>Leshan</t>
  </si>
  <si>
    <t>Neijiang</t>
  </si>
  <si>
    <t>Suining</t>
  </si>
  <si>
    <t>Guangyuan</t>
  </si>
  <si>
    <t>Mianyang</t>
  </si>
  <si>
    <t>Deyang</t>
  </si>
  <si>
    <t>Luzhou</t>
  </si>
  <si>
    <t>Panzhihua</t>
  </si>
  <si>
    <t>Zigong</t>
  </si>
  <si>
    <t>Chengdu</t>
  </si>
  <si>
    <t>Chongqing</t>
  </si>
  <si>
    <t>Sanya</t>
  </si>
  <si>
    <t>Haikou</t>
  </si>
  <si>
    <t>Chongzuo</t>
  </si>
  <si>
    <t>Laibin</t>
  </si>
  <si>
    <t>Hechi</t>
  </si>
  <si>
    <t>Hezhou</t>
  </si>
  <si>
    <t>Baise</t>
  </si>
  <si>
    <t>Yulin_Guangxi</t>
  </si>
  <si>
    <t>Guigang</t>
  </si>
  <si>
    <t>Qinzhou</t>
  </si>
  <si>
    <t>Fangchenggang</t>
  </si>
  <si>
    <t>Beihai</t>
  </si>
  <si>
    <t>Wuzhou</t>
  </si>
  <si>
    <t>Guilin</t>
  </si>
  <si>
    <t>Liuzhou</t>
  </si>
  <si>
    <t>Nanning</t>
  </si>
  <si>
    <t>Yunfu</t>
  </si>
  <si>
    <t>Jieyang</t>
  </si>
  <si>
    <t>Chaozhou</t>
  </si>
  <si>
    <t>Zhongshan</t>
  </si>
  <si>
    <t>Dongguan</t>
  </si>
  <si>
    <t>Qingyuan</t>
  </si>
  <si>
    <t>Yangjiang</t>
  </si>
  <si>
    <t>Heyuan</t>
  </si>
  <si>
    <t>Shanwei</t>
  </si>
  <si>
    <t>Meizhou</t>
  </si>
  <si>
    <t>Huizhou</t>
  </si>
  <si>
    <t>Zhaoqing</t>
  </si>
  <si>
    <t>Maoming</t>
  </si>
  <si>
    <t>Zhanjiang</t>
  </si>
  <si>
    <t>Jiangmen</t>
  </si>
  <si>
    <t>Foshan</t>
  </si>
  <si>
    <t>Shantou</t>
  </si>
  <si>
    <t>Zhuhai</t>
  </si>
  <si>
    <t>Shenzhen</t>
  </si>
  <si>
    <t>Shaoguan</t>
  </si>
  <si>
    <t>Guangzhou</t>
  </si>
  <si>
    <t>Loudi</t>
  </si>
  <si>
    <t>Huaihua</t>
  </si>
  <si>
    <t>Yongzhou</t>
  </si>
  <si>
    <t>Chenzhou</t>
  </si>
  <si>
    <t>Yiyang</t>
  </si>
  <si>
    <t>Zhangjiajie</t>
  </si>
  <si>
    <t>Changde</t>
  </si>
  <si>
    <t>Yueyang</t>
  </si>
  <si>
    <t>Shaoyang</t>
  </si>
  <si>
    <t>Hengyang</t>
  </si>
  <si>
    <t>Xiangtan</t>
  </si>
  <si>
    <t>Zhuzhou</t>
  </si>
  <si>
    <t>Changsha</t>
  </si>
  <si>
    <t>Suizhou</t>
  </si>
  <si>
    <t>Xianning</t>
  </si>
  <si>
    <t>Huanggang</t>
  </si>
  <si>
    <t>Jingzhou</t>
  </si>
  <si>
    <t>Xiaogan</t>
  </si>
  <si>
    <t>Jingmen</t>
  </si>
  <si>
    <t>Ezhou</t>
  </si>
  <si>
    <t>Xiangfan</t>
  </si>
  <si>
    <t>Yichang</t>
  </si>
  <si>
    <t>Shiyan</t>
  </si>
  <si>
    <t>Huangshi</t>
  </si>
  <si>
    <t>Wuhan</t>
  </si>
  <si>
    <t>Zhumadian</t>
  </si>
  <si>
    <t>Zhoukou</t>
  </si>
  <si>
    <t>Xinyang</t>
  </si>
  <si>
    <t>Shangqiu</t>
  </si>
  <si>
    <t>Nanyang</t>
  </si>
  <si>
    <t>Sanmenxia</t>
  </si>
  <si>
    <t>Luohe</t>
  </si>
  <si>
    <t>Xuchang</t>
  </si>
  <si>
    <t>Puyang</t>
  </si>
  <si>
    <t>Jiaozuo</t>
  </si>
  <si>
    <t>Xinxiang</t>
  </si>
  <si>
    <t>Hebi</t>
  </si>
  <si>
    <t>Anyang</t>
  </si>
  <si>
    <t>Pingdingshan</t>
  </si>
  <si>
    <t>Luoyang</t>
  </si>
  <si>
    <t>Kaifeng</t>
  </si>
  <si>
    <t>Zhengzhou</t>
  </si>
  <si>
    <t>Heze</t>
  </si>
  <si>
    <t>Binzhou</t>
  </si>
  <si>
    <t>Liaocheng</t>
  </si>
  <si>
    <t>Dezhou</t>
  </si>
  <si>
    <t>Linyi</t>
  </si>
  <si>
    <t>Laiwu</t>
  </si>
  <si>
    <t>Rizhao</t>
  </si>
  <si>
    <t>Weihai</t>
  </si>
  <si>
    <t>Tai'an</t>
  </si>
  <si>
    <t>Jining</t>
  </si>
  <si>
    <t>Weifang</t>
  </si>
  <si>
    <t>Yantai</t>
  </si>
  <si>
    <t>Dongying</t>
  </si>
  <si>
    <t>Zaozhuang</t>
  </si>
  <si>
    <t>Zibo</t>
  </si>
  <si>
    <t>Qingdao</t>
  </si>
  <si>
    <t>Jinan</t>
  </si>
  <si>
    <t>Shangrao</t>
  </si>
  <si>
    <t>Fuzhou_Jiangxi</t>
  </si>
  <si>
    <t>Yichun_Jiangxi</t>
  </si>
  <si>
    <t>Ji'an</t>
  </si>
  <si>
    <t>Ganzhou</t>
  </si>
  <si>
    <t>Yingtan</t>
  </si>
  <si>
    <t>Xinyu</t>
  </si>
  <si>
    <t>Jiujiang</t>
  </si>
  <si>
    <t>Pingxiang</t>
  </si>
  <si>
    <t>Jingdezhen</t>
  </si>
  <si>
    <t>Nanchang</t>
  </si>
  <si>
    <t>Ningde</t>
  </si>
  <si>
    <t>Longyan</t>
  </si>
  <si>
    <t>Nanping</t>
  </si>
  <si>
    <t>Zhangzhou</t>
  </si>
  <si>
    <t>Quanzhou</t>
  </si>
  <si>
    <t>Sanming</t>
  </si>
  <si>
    <t>Putian</t>
  </si>
  <si>
    <t>Xiamen</t>
  </si>
  <si>
    <t>Fuzhou_Fujian</t>
  </si>
  <si>
    <t>Yicheng</t>
  </si>
  <si>
    <t>Chizhou</t>
  </si>
  <si>
    <t>Bozhou</t>
  </si>
  <si>
    <t>Lu'an</t>
  </si>
  <si>
    <t>Suzhou_Anhui</t>
  </si>
  <si>
    <t>Fuyang</t>
  </si>
  <si>
    <t>Chuzhou</t>
  </si>
  <si>
    <t>Huangshan</t>
  </si>
  <si>
    <t>Anqing</t>
  </si>
  <si>
    <t>Tongling</t>
  </si>
  <si>
    <t>Huaibei</t>
  </si>
  <si>
    <t>Ma'anshan</t>
  </si>
  <si>
    <t>Huainan</t>
  </si>
  <si>
    <t>Bengbu</t>
  </si>
  <si>
    <t>Wuhu</t>
  </si>
  <si>
    <t>Hefei</t>
  </si>
  <si>
    <t>Lishui</t>
  </si>
  <si>
    <t>Taizhou_Zhejiang</t>
  </si>
  <si>
    <t>Zhoushan</t>
  </si>
  <si>
    <t>Quzhou</t>
  </si>
  <si>
    <t>Jinhua</t>
  </si>
  <si>
    <t>Shaoxing</t>
  </si>
  <si>
    <t>Huzhou</t>
  </si>
  <si>
    <t>Jiaxing</t>
  </si>
  <si>
    <t>Wenzhou</t>
  </si>
  <si>
    <t>Ningbo</t>
  </si>
  <si>
    <t>Hangzhou</t>
  </si>
  <si>
    <t>Suqian</t>
  </si>
  <si>
    <t>Taizhou_Jiangsu</t>
  </si>
  <si>
    <t>Zhenjiang</t>
  </si>
  <si>
    <t>Yangzhou</t>
  </si>
  <si>
    <t>Yancheng</t>
  </si>
  <si>
    <t>Huai'an</t>
  </si>
  <si>
    <t>Lianyungang</t>
  </si>
  <si>
    <t>Nantong</t>
  </si>
  <si>
    <t>Suzhou_Jiangsu</t>
  </si>
  <si>
    <t>Changzhou</t>
  </si>
  <si>
    <t>Xuzhou</t>
  </si>
  <si>
    <t>Wuxi</t>
  </si>
  <si>
    <t>Nanjing</t>
  </si>
  <si>
    <t>Shanghai</t>
  </si>
  <si>
    <t>Suihua</t>
  </si>
  <si>
    <t>Heihe</t>
  </si>
  <si>
    <t>Mudanjiang</t>
  </si>
  <si>
    <t>Qitaihe</t>
  </si>
  <si>
    <t>Jiamusi</t>
  </si>
  <si>
    <t>Yichun_Heilongjiang</t>
  </si>
  <si>
    <t>Daqing</t>
  </si>
  <si>
    <t>Shuangyashan</t>
  </si>
  <si>
    <t>Hegang</t>
  </si>
  <si>
    <t>Jixi</t>
  </si>
  <si>
    <t>Qiqihar</t>
  </si>
  <si>
    <t>Harbin</t>
  </si>
  <si>
    <t>Baicheng</t>
  </si>
  <si>
    <t>Songyuan</t>
  </si>
  <si>
    <t>Baishan</t>
  </si>
  <si>
    <t>Tonghua</t>
  </si>
  <si>
    <t>Liaoyuan</t>
  </si>
  <si>
    <t>Siping</t>
  </si>
  <si>
    <t>Jilin</t>
  </si>
  <si>
    <t>Changchun</t>
  </si>
  <si>
    <t>Huludao</t>
  </si>
  <si>
    <t>Chaoyang</t>
  </si>
  <si>
    <t>Tieling</t>
  </si>
  <si>
    <t>Panjin</t>
  </si>
  <si>
    <t>Liaoyang</t>
  </si>
  <si>
    <t>Fuxin</t>
  </si>
  <si>
    <t>Yingkou</t>
  </si>
  <si>
    <t>Jinzhou</t>
  </si>
  <si>
    <t>Dandong</t>
  </si>
  <si>
    <t>Benxi</t>
  </si>
  <si>
    <t>Fushun</t>
  </si>
  <si>
    <t>Anshan</t>
  </si>
  <si>
    <t>Dalian</t>
  </si>
  <si>
    <t>Shenyang</t>
  </si>
  <si>
    <t>Ulanqab</t>
  </si>
  <si>
    <t>Bayannur</t>
  </si>
  <si>
    <t>Hulunbuir</t>
  </si>
  <si>
    <t>Ordos</t>
  </si>
  <si>
    <t>Tongliao</t>
  </si>
  <si>
    <t>Chifeng</t>
  </si>
  <si>
    <t>Wuhai</t>
  </si>
  <si>
    <t>Baotou</t>
  </si>
  <si>
    <t>Hohhot</t>
  </si>
  <si>
    <t>Luliang</t>
  </si>
  <si>
    <t>Linfen</t>
  </si>
  <si>
    <t>Xinzhou</t>
  </si>
  <si>
    <t>Yuncheng</t>
  </si>
  <si>
    <t>Jinzhong</t>
  </si>
  <si>
    <t>Shuozhou</t>
  </si>
  <si>
    <t>Jincheng</t>
  </si>
  <si>
    <t>Changzhi</t>
  </si>
  <si>
    <t>Yangquan</t>
  </si>
  <si>
    <t>Datong</t>
  </si>
  <si>
    <t>Taiyuan</t>
  </si>
  <si>
    <t>Hengshui</t>
  </si>
  <si>
    <t>Langfang</t>
  </si>
  <si>
    <t>Cangzhou</t>
  </si>
  <si>
    <t>Chengde</t>
  </si>
  <si>
    <t>Zhangjiakou</t>
  </si>
  <si>
    <t>Baoding</t>
  </si>
  <si>
    <t>Xingtai</t>
  </si>
  <si>
    <t>Handan</t>
  </si>
  <si>
    <t>Qinhuangdao</t>
  </si>
  <si>
    <t>Tangshan</t>
  </si>
  <si>
    <t>Shijiazhuang</t>
  </si>
  <si>
    <t>Tianjin</t>
  </si>
  <si>
    <t>Beijing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</si>
</sst>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A28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Y286" sqref="JY286:JZ287"/>
    </sheetView>
  </sheetViews>
  <sheetFormatPr defaultRowHeight="15" x14ac:dyDescent="0.25"/>
  <cols>
    <col min="259" max="259" width="12" bestFit="1" customWidth="1"/>
  </cols>
  <sheetData>
    <row r="1" spans="1:287" x14ac:dyDescent="0.25">
      <c r="B1" t="s">
        <v>285</v>
      </c>
      <c r="C1" t="s">
        <v>284</v>
      </c>
      <c r="D1" t="s">
        <v>283</v>
      </c>
      <c r="E1" t="s">
        <v>282</v>
      </c>
      <c r="F1" t="s">
        <v>281</v>
      </c>
      <c r="G1" t="s">
        <v>280</v>
      </c>
      <c r="H1" t="s">
        <v>279</v>
      </c>
      <c r="I1" t="s">
        <v>278</v>
      </c>
      <c r="J1" t="s">
        <v>277</v>
      </c>
      <c r="K1" t="s">
        <v>276</v>
      </c>
      <c r="L1" t="s">
        <v>275</v>
      </c>
      <c r="M1" t="s">
        <v>274</v>
      </c>
      <c r="N1" t="s">
        <v>273</v>
      </c>
      <c r="O1" t="s">
        <v>272</v>
      </c>
      <c r="P1" t="s">
        <v>271</v>
      </c>
      <c r="Q1" t="s">
        <v>270</v>
      </c>
      <c r="R1" t="s">
        <v>269</v>
      </c>
      <c r="S1" t="s">
        <v>268</v>
      </c>
      <c r="T1" t="s">
        <v>267</v>
      </c>
      <c r="U1" t="s">
        <v>266</v>
      </c>
      <c r="V1" t="s">
        <v>265</v>
      </c>
      <c r="W1" t="s">
        <v>264</v>
      </c>
      <c r="X1" t="s">
        <v>263</v>
      </c>
      <c r="Y1" t="s">
        <v>262</v>
      </c>
      <c r="Z1" t="s">
        <v>261</v>
      </c>
      <c r="AA1" t="s">
        <v>260</v>
      </c>
      <c r="AB1" t="s">
        <v>259</v>
      </c>
      <c r="AC1" t="s">
        <v>258</v>
      </c>
      <c r="AD1" t="s">
        <v>257</v>
      </c>
      <c r="AE1" t="s">
        <v>256</v>
      </c>
      <c r="AF1" t="s">
        <v>255</v>
      </c>
      <c r="AG1" t="s">
        <v>254</v>
      </c>
      <c r="AH1" t="s">
        <v>253</v>
      </c>
      <c r="AI1" t="s">
        <v>252</v>
      </c>
      <c r="AJ1" t="s">
        <v>251</v>
      </c>
      <c r="AK1" t="s">
        <v>250</v>
      </c>
      <c r="AL1" t="s">
        <v>249</v>
      </c>
      <c r="AM1" t="s">
        <v>248</v>
      </c>
      <c r="AN1" t="s">
        <v>247</v>
      </c>
      <c r="AO1" t="s">
        <v>246</v>
      </c>
      <c r="AP1" t="s">
        <v>245</v>
      </c>
      <c r="AQ1" t="s">
        <v>244</v>
      </c>
      <c r="AR1" t="s">
        <v>243</v>
      </c>
      <c r="AS1" t="s">
        <v>242</v>
      </c>
      <c r="AT1" t="s">
        <v>241</v>
      </c>
      <c r="AU1" t="s">
        <v>240</v>
      </c>
      <c r="AV1" t="s">
        <v>239</v>
      </c>
      <c r="AW1" t="s">
        <v>238</v>
      </c>
      <c r="AX1" t="s">
        <v>237</v>
      </c>
      <c r="AY1" t="s">
        <v>236</v>
      </c>
      <c r="AZ1" t="s">
        <v>235</v>
      </c>
      <c r="BA1" t="s">
        <v>234</v>
      </c>
      <c r="BB1" t="s">
        <v>233</v>
      </c>
      <c r="BC1" t="s">
        <v>232</v>
      </c>
      <c r="BD1" t="s">
        <v>231</v>
      </c>
      <c r="BE1" t="s">
        <v>230</v>
      </c>
      <c r="BF1" t="s">
        <v>229</v>
      </c>
      <c r="BG1" t="s">
        <v>228</v>
      </c>
      <c r="BH1" t="s">
        <v>227</v>
      </c>
      <c r="BI1" t="s">
        <v>226</v>
      </c>
      <c r="BJ1" t="s">
        <v>225</v>
      </c>
      <c r="BK1" t="s">
        <v>224</v>
      </c>
      <c r="BL1" t="s">
        <v>223</v>
      </c>
      <c r="BM1" t="s">
        <v>222</v>
      </c>
      <c r="BN1" t="s">
        <v>221</v>
      </c>
      <c r="BO1" t="s">
        <v>220</v>
      </c>
      <c r="BP1" t="s">
        <v>219</v>
      </c>
      <c r="BQ1" t="s">
        <v>218</v>
      </c>
      <c r="BR1" t="s">
        <v>217</v>
      </c>
      <c r="BS1" t="s">
        <v>216</v>
      </c>
      <c r="BT1" t="s">
        <v>215</v>
      </c>
      <c r="BU1" t="s">
        <v>214</v>
      </c>
      <c r="BV1" t="s">
        <v>213</v>
      </c>
      <c r="BW1" t="s">
        <v>212</v>
      </c>
      <c r="BX1" t="s">
        <v>211</v>
      </c>
      <c r="BY1" t="s">
        <v>210</v>
      </c>
      <c r="BZ1" t="s">
        <v>209</v>
      </c>
      <c r="CA1" t="s">
        <v>208</v>
      </c>
      <c r="CB1" t="s">
        <v>207</v>
      </c>
      <c r="CC1" t="s">
        <v>206</v>
      </c>
      <c r="CD1" t="s">
        <v>205</v>
      </c>
      <c r="CE1" t="s">
        <v>204</v>
      </c>
      <c r="CF1" t="s">
        <v>203</v>
      </c>
      <c r="CG1" t="s">
        <v>202</v>
      </c>
      <c r="CH1" t="s">
        <v>201</v>
      </c>
      <c r="CI1" t="s">
        <v>200</v>
      </c>
      <c r="CJ1" t="s">
        <v>199</v>
      </c>
      <c r="CK1" t="s">
        <v>198</v>
      </c>
      <c r="CL1" t="s">
        <v>197</v>
      </c>
      <c r="CM1" t="s">
        <v>196</v>
      </c>
      <c r="CN1" t="s">
        <v>195</v>
      </c>
      <c r="CO1" t="s">
        <v>194</v>
      </c>
      <c r="CP1" t="s">
        <v>193</v>
      </c>
      <c r="CQ1" t="s">
        <v>192</v>
      </c>
      <c r="CR1" t="s">
        <v>191</v>
      </c>
      <c r="CS1" t="s">
        <v>190</v>
      </c>
      <c r="CT1" t="s">
        <v>189</v>
      </c>
      <c r="CU1" t="s">
        <v>188</v>
      </c>
      <c r="CV1" t="s">
        <v>187</v>
      </c>
      <c r="CW1" t="s">
        <v>186</v>
      </c>
      <c r="CX1" t="s">
        <v>185</v>
      </c>
      <c r="CY1" t="s">
        <v>184</v>
      </c>
      <c r="CZ1" t="s">
        <v>183</v>
      </c>
      <c r="DA1" t="s">
        <v>182</v>
      </c>
      <c r="DB1" t="s">
        <v>181</v>
      </c>
      <c r="DC1" t="s">
        <v>180</v>
      </c>
      <c r="DD1" t="s">
        <v>179</v>
      </c>
      <c r="DE1" t="s">
        <v>178</v>
      </c>
      <c r="DF1" t="s">
        <v>177</v>
      </c>
      <c r="DG1" t="s">
        <v>176</v>
      </c>
      <c r="DH1" t="s">
        <v>175</v>
      </c>
      <c r="DI1" t="s">
        <v>174</v>
      </c>
      <c r="DJ1" t="s">
        <v>173</v>
      </c>
      <c r="DK1" t="s">
        <v>172</v>
      </c>
      <c r="DL1" t="s">
        <v>171</v>
      </c>
      <c r="DM1" t="s">
        <v>170</v>
      </c>
      <c r="DN1" t="s">
        <v>169</v>
      </c>
      <c r="DO1" t="s">
        <v>168</v>
      </c>
      <c r="DP1" t="s">
        <v>167</v>
      </c>
      <c r="DQ1" t="s">
        <v>166</v>
      </c>
      <c r="DR1" t="s">
        <v>165</v>
      </c>
      <c r="DS1" t="s">
        <v>164</v>
      </c>
      <c r="DT1" t="s">
        <v>163</v>
      </c>
      <c r="DU1" t="s">
        <v>162</v>
      </c>
      <c r="DV1" t="s">
        <v>161</v>
      </c>
      <c r="DW1" t="s">
        <v>160</v>
      </c>
      <c r="DX1" t="s">
        <v>159</v>
      </c>
      <c r="DY1" t="s">
        <v>158</v>
      </c>
      <c r="DZ1" t="s">
        <v>157</v>
      </c>
      <c r="EA1" t="s">
        <v>156</v>
      </c>
      <c r="EB1" t="s">
        <v>155</v>
      </c>
      <c r="EC1" t="s">
        <v>154</v>
      </c>
      <c r="ED1" t="s">
        <v>153</v>
      </c>
      <c r="EE1" t="s">
        <v>152</v>
      </c>
      <c r="EF1" t="s">
        <v>151</v>
      </c>
      <c r="EG1" t="s">
        <v>150</v>
      </c>
      <c r="EH1" t="s">
        <v>149</v>
      </c>
      <c r="EI1" t="s">
        <v>148</v>
      </c>
      <c r="EJ1" t="s">
        <v>147</v>
      </c>
      <c r="EK1" t="s">
        <v>146</v>
      </c>
      <c r="EL1" t="s">
        <v>145</v>
      </c>
      <c r="EM1" t="s">
        <v>144</v>
      </c>
      <c r="EN1" t="s">
        <v>143</v>
      </c>
      <c r="EO1" t="s">
        <v>142</v>
      </c>
      <c r="EP1" t="s">
        <v>141</v>
      </c>
      <c r="EQ1" t="s">
        <v>140</v>
      </c>
      <c r="ER1" t="s">
        <v>139</v>
      </c>
      <c r="ES1" t="s">
        <v>138</v>
      </c>
      <c r="ET1" t="s">
        <v>137</v>
      </c>
      <c r="EU1" t="s">
        <v>136</v>
      </c>
      <c r="EV1" t="s">
        <v>135</v>
      </c>
      <c r="EW1" t="s">
        <v>134</v>
      </c>
      <c r="EX1" t="s">
        <v>133</v>
      </c>
      <c r="EY1" t="s">
        <v>132</v>
      </c>
      <c r="EZ1" t="s">
        <v>131</v>
      </c>
      <c r="FA1" t="s">
        <v>130</v>
      </c>
      <c r="FB1" t="s">
        <v>129</v>
      </c>
      <c r="FC1" t="s">
        <v>128</v>
      </c>
      <c r="FD1" t="s">
        <v>127</v>
      </c>
      <c r="FE1" t="s">
        <v>126</v>
      </c>
      <c r="FF1" t="s">
        <v>125</v>
      </c>
      <c r="FG1" t="s">
        <v>124</v>
      </c>
      <c r="FH1" t="s">
        <v>123</v>
      </c>
      <c r="FI1" t="s">
        <v>122</v>
      </c>
      <c r="FJ1" t="s">
        <v>121</v>
      </c>
      <c r="FK1" t="s">
        <v>120</v>
      </c>
      <c r="FL1" t="s">
        <v>119</v>
      </c>
      <c r="FM1" t="s">
        <v>118</v>
      </c>
      <c r="FN1" t="s">
        <v>117</v>
      </c>
      <c r="FO1" t="s">
        <v>116</v>
      </c>
      <c r="FP1" t="s">
        <v>115</v>
      </c>
      <c r="FQ1" t="s">
        <v>114</v>
      </c>
      <c r="FR1" t="s">
        <v>113</v>
      </c>
      <c r="FS1" t="s">
        <v>112</v>
      </c>
      <c r="FT1" t="s">
        <v>111</v>
      </c>
      <c r="FU1" t="s">
        <v>110</v>
      </c>
      <c r="FV1" t="s">
        <v>109</v>
      </c>
      <c r="FW1" t="s">
        <v>108</v>
      </c>
      <c r="FX1" t="s">
        <v>107</v>
      </c>
      <c r="FY1" t="s">
        <v>106</v>
      </c>
      <c r="FZ1" t="s">
        <v>105</v>
      </c>
      <c r="GA1" t="s">
        <v>104</v>
      </c>
      <c r="GB1" t="s">
        <v>103</v>
      </c>
      <c r="GC1" t="s">
        <v>102</v>
      </c>
      <c r="GD1" t="s">
        <v>101</v>
      </c>
      <c r="GE1" t="s">
        <v>100</v>
      </c>
      <c r="GF1" t="s">
        <v>99</v>
      </c>
      <c r="GG1" t="s">
        <v>98</v>
      </c>
      <c r="GH1" t="s">
        <v>97</v>
      </c>
      <c r="GI1" t="s">
        <v>96</v>
      </c>
      <c r="GJ1" t="s">
        <v>95</v>
      </c>
      <c r="GK1" t="s">
        <v>94</v>
      </c>
      <c r="GL1" t="s">
        <v>93</v>
      </c>
      <c r="GM1" t="s">
        <v>92</v>
      </c>
      <c r="GN1" t="s">
        <v>91</v>
      </c>
      <c r="GO1" t="s">
        <v>90</v>
      </c>
      <c r="GP1" t="s">
        <v>89</v>
      </c>
      <c r="GQ1" t="s">
        <v>88</v>
      </c>
      <c r="GR1" t="s">
        <v>87</v>
      </c>
      <c r="GS1" t="s">
        <v>86</v>
      </c>
      <c r="GT1" t="s">
        <v>85</v>
      </c>
      <c r="GU1" t="s">
        <v>84</v>
      </c>
      <c r="GV1" t="s">
        <v>83</v>
      </c>
      <c r="GW1" t="s">
        <v>82</v>
      </c>
      <c r="GX1" t="s">
        <v>81</v>
      </c>
      <c r="GY1" t="s">
        <v>80</v>
      </c>
      <c r="GZ1" t="s">
        <v>79</v>
      </c>
      <c r="HA1" t="s">
        <v>78</v>
      </c>
      <c r="HB1" t="s">
        <v>77</v>
      </c>
      <c r="HC1" t="s">
        <v>76</v>
      </c>
      <c r="HD1" t="s">
        <v>75</v>
      </c>
      <c r="HE1" t="s">
        <v>74</v>
      </c>
      <c r="HF1" t="s">
        <v>73</v>
      </c>
      <c r="HG1" t="s">
        <v>72</v>
      </c>
      <c r="HH1" t="s">
        <v>71</v>
      </c>
      <c r="HI1" t="s">
        <v>70</v>
      </c>
      <c r="HJ1" t="s">
        <v>69</v>
      </c>
      <c r="HK1" t="s">
        <v>68</v>
      </c>
      <c r="HL1" t="s">
        <v>67</v>
      </c>
      <c r="HM1" t="s">
        <v>66</v>
      </c>
      <c r="HN1" t="s">
        <v>65</v>
      </c>
      <c r="HO1" t="s">
        <v>64</v>
      </c>
      <c r="HP1" t="s">
        <v>63</v>
      </c>
      <c r="HQ1" t="s">
        <v>62</v>
      </c>
      <c r="HR1" t="s">
        <v>61</v>
      </c>
      <c r="HS1" t="s">
        <v>60</v>
      </c>
      <c r="HT1" t="s">
        <v>59</v>
      </c>
      <c r="HU1" t="s">
        <v>58</v>
      </c>
      <c r="HV1" t="s">
        <v>57</v>
      </c>
      <c r="HW1" t="s">
        <v>56</v>
      </c>
      <c r="HX1" t="s">
        <v>55</v>
      </c>
      <c r="HY1" t="s">
        <v>54</v>
      </c>
      <c r="HZ1" t="s">
        <v>53</v>
      </c>
      <c r="IA1" t="s">
        <v>52</v>
      </c>
      <c r="IB1" t="s">
        <v>51</v>
      </c>
      <c r="IC1" t="s">
        <v>50</v>
      </c>
      <c r="ID1" t="s">
        <v>49</v>
      </c>
      <c r="IE1" t="s">
        <v>48</v>
      </c>
      <c r="IF1" t="s">
        <v>47</v>
      </c>
      <c r="IG1" t="s">
        <v>46</v>
      </c>
      <c r="IH1" t="s">
        <v>45</v>
      </c>
      <c r="II1" t="s">
        <v>44</v>
      </c>
      <c r="IJ1" t="s">
        <v>43</v>
      </c>
      <c r="IK1" t="s">
        <v>42</v>
      </c>
      <c r="IL1" t="s">
        <v>41</v>
      </c>
      <c r="IM1" t="s">
        <v>40</v>
      </c>
      <c r="IN1" t="s">
        <v>39</v>
      </c>
      <c r="IO1" t="s">
        <v>38</v>
      </c>
      <c r="IP1" t="s">
        <v>37</v>
      </c>
      <c r="IQ1" t="s">
        <v>36</v>
      </c>
      <c r="IR1" t="s">
        <v>35</v>
      </c>
      <c r="IS1" t="s">
        <v>34</v>
      </c>
      <c r="IT1" t="s">
        <v>33</v>
      </c>
      <c r="IU1" t="s">
        <v>32</v>
      </c>
      <c r="IV1" t="s">
        <v>31</v>
      </c>
      <c r="IW1" t="s">
        <v>30</v>
      </c>
      <c r="IX1" t="s">
        <v>29</v>
      </c>
      <c r="IY1" t="s">
        <v>28</v>
      </c>
      <c r="IZ1" t="s">
        <v>27</v>
      </c>
      <c r="JA1" t="s">
        <v>26</v>
      </c>
      <c r="JB1" t="s">
        <v>25</v>
      </c>
      <c r="JC1" t="s">
        <v>24</v>
      </c>
      <c r="JD1" t="s">
        <v>23</v>
      </c>
      <c r="JE1" t="s">
        <v>22</v>
      </c>
      <c r="JF1" t="s">
        <v>21</v>
      </c>
      <c r="JG1" t="s">
        <v>20</v>
      </c>
      <c r="JH1" t="s">
        <v>19</v>
      </c>
      <c r="JI1" t="s">
        <v>18</v>
      </c>
      <c r="JJ1" t="s">
        <v>17</v>
      </c>
      <c r="JK1" t="s">
        <v>16</v>
      </c>
      <c r="JL1" t="s">
        <v>15</v>
      </c>
      <c r="JM1" t="s">
        <v>14</v>
      </c>
      <c r="JN1" t="s">
        <v>13</v>
      </c>
      <c r="JO1" t="s">
        <v>12</v>
      </c>
      <c r="JP1" t="s">
        <v>11</v>
      </c>
      <c r="JQ1" t="s">
        <v>10</v>
      </c>
      <c r="JR1" t="s">
        <v>9</v>
      </c>
      <c r="JS1" t="s">
        <v>8</v>
      </c>
      <c r="JT1" t="s">
        <v>7</v>
      </c>
      <c r="JU1" t="s">
        <v>6</v>
      </c>
      <c r="JV1" t="s">
        <v>5</v>
      </c>
      <c r="JW1" t="s">
        <v>4</v>
      </c>
      <c r="JX1" t="s">
        <v>3</v>
      </c>
      <c r="JY1" t="s">
        <v>2</v>
      </c>
      <c r="JZ1" t="s">
        <v>1</v>
      </c>
      <c r="KA1" t="s">
        <v>0</v>
      </c>
    </row>
    <row r="2" spans="1:287" x14ac:dyDescent="0.25">
      <c r="A2" t="s">
        <v>285</v>
      </c>
      <c r="B2">
        <v>0</v>
      </c>
      <c r="C2">
        <v>0.5</v>
      </c>
      <c r="D2">
        <f>1+7/60</f>
        <v>1.1166666666666667</v>
      </c>
      <c r="E2">
        <f>1+9/60</f>
        <v>1.1499999999999999</v>
      </c>
      <c r="F2">
        <f>1+46/60</f>
        <v>1.7666666666666666</v>
      </c>
      <c r="G2">
        <f>2+2/60</f>
        <v>2.0333333333333332</v>
      </c>
      <c r="H2">
        <f>1+45/60</f>
        <v>1.75</v>
      </c>
      <c r="I2">
        <f>41/60</f>
        <v>0.68333333333333335</v>
      </c>
      <c r="J2">
        <f>3+23/60</f>
        <v>3.3833333333333333</v>
      </c>
      <c r="K2">
        <f>5+34/60</f>
        <v>5.5666666666666664</v>
      </c>
      <c r="L2">
        <f>51/60</f>
        <v>0.85</v>
      </c>
      <c r="M2">
        <f>21/60</f>
        <v>0.35</v>
      </c>
      <c r="N2">
        <f>3+17/60</f>
        <v>3.2833333333333332</v>
      </c>
      <c r="O2">
        <f>2+27/60</f>
        <v>2.4500000000000002</v>
      </c>
      <c r="P2">
        <f>6+14/60</f>
        <v>6.2333333333333334</v>
      </c>
      <c r="Q2">
        <f>2+2/60</f>
        <v>2.0333333333333332</v>
      </c>
      <c r="R2">
        <f>11+13/60</f>
        <v>11.216666666666667</v>
      </c>
      <c r="S2">
        <f>9+24/60</f>
        <v>9.4</v>
      </c>
      <c r="T2">
        <f>8+54/60</f>
        <v>8.9</v>
      </c>
      <c r="U2">
        <f>3+35/60</f>
        <v>3.5833333333333335</v>
      </c>
      <c r="V2">
        <f>5+27/60</f>
        <v>5.45</v>
      </c>
      <c r="W2">
        <f>3+41/60</f>
        <v>3.6833333333333336</v>
      </c>
      <c r="X2">
        <f>5+2/60</f>
        <v>5.0333333333333332</v>
      </c>
      <c r="Y2">
        <f>7+39/60</f>
        <v>7.65</v>
      </c>
      <c r="Z2">
        <v>10</v>
      </c>
      <c r="AA2">
        <f>12+36/60</f>
        <v>12.6</v>
      </c>
      <c r="AB2">
        <f>16+40/60</f>
        <v>16.666666666666668</v>
      </c>
      <c r="AC2">
        <f>9+7/60</f>
        <v>9.1166666666666671</v>
      </c>
      <c r="AD2">
        <f>7</f>
        <v>7</v>
      </c>
      <c r="AE2">
        <f>14+10/60</f>
        <v>14.166666666666666</v>
      </c>
      <c r="AG2">
        <f>(18+54/60 + 20+8/60)/2</f>
        <v>19.516666666666666</v>
      </c>
      <c r="AH2">
        <v>8</v>
      </c>
      <c r="AI2">
        <f>3+45/60</f>
        <v>3.75</v>
      </c>
      <c r="AJ2">
        <f>4+38/60</f>
        <v>4.6333333333333329</v>
      </c>
      <c r="AK2">
        <f>4+39/60</f>
        <v>4.6500000000000004</v>
      </c>
      <c r="AL2">
        <f>10+49/60</f>
        <v>10.816666666666666</v>
      </c>
      <c r="AM2">
        <f>5+36/60</f>
        <v>5.6</v>
      </c>
      <c r="AN2">
        <f>6+28/60</f>
        <v>6.4666666666666668</v>
      </c>
      <c r="AO2">
        <f>3+6/60</f>
        <v>3.1</v>
      </c>
      <c r="AP2">
        <f>4+5/60</f>
        <v>4.083333333333333</v>
      </c>
      <c r="AQ2">
        <f>12+23/60</f>
        <v>12.383333333333333</v>
      </c>
      <c r="AR2">
        <f>5+3/60</f>
        <v>5.05</v>
      </c>
      <c r="AS2">
        <v>3.5</v>
      </c>
      <c r="AT2">
        <f>5+49/60</f>
        <v>5.8166666666666664</v>
      </c>
      <c r="AU2">
        <f>11+46/60</f>
        <v>11.766666666666667</v>
      </c>
      <c r="AV2">
        <f>2+48/60</f>
        <v>2.8</v>
      </c>
      <c r="AW2">
        <f>4+59/60</f>
        <v>4.9833333333333334</v>
      </c>
      <c r="AX2">
        <f>5+42/60</f>
        <v>5.7</v>
      </c>
      <c r="AY2">
        <f>5+44/60</f>
        <v>5.7333333333333334</v>
      </c>
      <c r="AZ2">
        <f>15+12/60</f>
        <v>15.2</v>
      </c>
      <c r="BA2">
        <f>20+36/60</f>
        <v>20.6</v>
      </c>
      <c r="BB2">
        <f>14+25/60</f>
        <v>14.416666666666666</v>
      </c>
      <c r="BC2">
        <f>16+15/60</f>
        <v>16.25</v>
      </c>
      <c r="BD2">
        <f>17+12/60</f>
        <v>17.2</v>
      </c>
      <c r="BE2">
        <f>6+36/60</f>
        <v>6.6</v>
      </c>
      <c r="BF2">
        <f>9+58/60</f>
        <v>9.9666666666666668</v>
      </c>
      <c r="BG2">
        <f>13+38/60</f>
        <v>13.633333333333333</v>
      </c>
      <c r="BH2">
        <f>21+26/60</f>
        <v>21.433333333333334</v>
      </c>
      <c r="BI2">
        <f>22+19/60</f>
        <v>22.316666666666666</v>
      </c>
      <c r="BJ2">
        <f>9+19/60</f>
        <v>9.3166666666666664</v>
      </c>
      <c r="BK2">
        <f>17+4/60</f>
        <v>17.066666666666666</v>
      </c>
      <c r="BL2">
        <f>10+51/60</f>
        <v>10.85</v>
      </c>
      <c r="BM2">
        <f>18+58/60</f>
        <v>18.966666666666665</v>
      </c>
      <c r="BN2">
        <f>9+26/60</f>
        <v>9.4333333333333336</v>
      </c>
      <c r="BO2">
        <f>21</f>
        <v>21</v>
      </c>
      <c r="BP2">
        <f>19+33/60</f>
        <v>19.55</v>
      </c>
      <c r="BQ2">
        <f>4+18/60</f>
        <v>4.3</v>
      </c>
      <c r="BR2">
        <f>3+13/60</f>
        <v>3.2166666666666668</v>
      </c>
      <c r="BS2">
        <v>4</v>
      </c>
      <c r="BT2">
        <f>2+21/60</f>
        <v>2.35</v>
      </c>
      <c r="BU2">
        <f>4+39/60</f>
        <v>4.6500000000000004</v>
      </c>
      <c r="BV2">
        <f>5+12/60</f>
        <v>5.2</v>
      </c>
      <c r="BW2">
        <f>13+40/60</f>
        <v>13.666666666666666</v>
      </c>
      <c r="BX2">
        <f>5+14/60</f>
        <v>5.2333333333333334</v>
      </c>
      <c r="BY2">
        <f>10+23/60</f>
        <v>10.383333333333333</v>
      </c>
      <c r="BZ2">
        <f>6+47/60</f>
        <v>6.7833333333333332</v>
      </c>
      <c r="CA2">
        <f>10+15/60</f>
        <v>10.25</v>
      </c>
      <c r="CB2">
        <f>4+28/60</f>
        <v>4.4666666666666668</v>
      </c>
      <c r="CC2">
        <f>13+12/60</f>
        <v>13.2</v>
      </c>
      <c r="CE2">
        <f>4+18/60</f>
        <v>4.3</v>
      </c>
      <c r="CF2">
        <f>6+45/60</f>
        <v>6.75</v>
      </c>
      <c r="CG2">
        <f>8+37/60</f>
        <v>8.6166666666666671</v>
      </c>
      <c r="CH2">
        <f>6+3/60</f>
        <v>6.05</v>
      </c>
      <c r="CI2">
        <f>4+13/60</f>
        <v>4.2166666666666668</v>
      </c>
      <c r="CJ2">
        <f>5+23/60</f>
        <v>5.3833333333333337</v>
      </c>
      <c r="CK2">
        <f>6+53/60</f>
        <v>6.8833333333333329</v>
      </c>
      <c r="CL2">
        <f>7+22/60</f>
        <v>7.3666666666666663</v>
      </c>
      <c r="CN2">
        <f>7+47/60</f>
        <v>7.7833333333333332</v>
      </c>
      <c r="CO2">
        <f>8+23/60</f>
        <v>8.3833333333333329</v>
      </c>
      <c r="CP2">
        <f>3+35/60</f>
        <v>3.5833333333333335</v>
      </c>
      <c r="CQ2">
        <f>16+33/60</f>
        <v>16.55</v>
      </c>
      <c r="CR2">
        <f>3+25/60</f>
        <v>3.4166666666666665</v>
      </c>
      <c r="CS2">
        <f>3+43/60</f>
        <v>3.7166666666666668</v>
      </c>
      <c r="CT2">
        <f>15+52/60</f>
        <v>15.866666666666667</v>
      </c>
      <c r="CU2">
        <f>4+26/60</f>
        <v>4.4333333333333336</v>
      </c>
      <c r="CV2">
        <f>5+36/60</f>
        <v>5.6</v>
      </c>
      <c r="CW2">
        <f>6+39/60</f>
        <v>6.65</v>
      </c>
      <c r="CX2">
        <f>5+33/60</f>
        <v>5.55</v>
      </c>
      <c r="CY2">
        <f>3+55/60</f>
        <v>3.9166666666666665</v>
      </c>
      <c r="CZ2">
        <f>12+2/60</f>
        <v>12.033333333333333</v>
      </c>
      <c r="DA2">
        <f>3+6/60</f>
        <v>3.1</v>
      </c>
      <c r="DB2">
        <f>5+33/60</f>
        <v>5.55</v>
      </c>
      <c r="DC2">
        <f>9+5/60</f>
        <v>9.0833333333333339</v>
      </c>
      <c r="DD2">
        <f>6+18/60</f>
        <v>6.3</v>
      </c>
      <c r="DE2">
        <f>16+46/60</f>
        <v>16.766666666666666</v>
      </c>
      <c r="DF2">
        <f>7+48/60</f>
        <v>7.8</v>
      </c>
      <c r="DG2">
        <f>10+50/60</f>
        <v>10.833333333333334</v>
      </c>
      <c r="DH2">
        <f>9+54/60</f>
        <v>9.9</v>
      </c>
      <c r="DI2">
        <f>9+10/60</f>
        <v>9.1666666666666661</v>
      </c>
      <c r="DJ2">
        <f>10+23/60</f>
        <v>10.383333333333333</v>
      </c>
      <c r="DK2">
        <f>11+10/60</f>
        <v>11.166666666666666</v>
      </c>
      <c r="DL2">
        <f>8+34/60</f>
        <v>8.5666666666666664</v>
      </c>
      <c r="DM2">
        <f>10+23/60</f>
        <v>10.383333333333333</v>
      </c>
      <c r="DN2">
        <f>10+3/60</f>
        <v>10.050000000000001</v>
      </c>
      <c r="DO2">
        <f>6+29/60</f>
        <v>6.4833333333333334</v>
      </c>
      <c r="DP2">
        <f>23+43/60</f>
        <v>23.716666666666665</v>
      </c>
      <c r="DQ2">
        <f>18+39/60</f>
        <v>18.649999999999999</v>
      </c>
      <c r="DR2">
        <f>11+48/60</f>
        <v>11.8</v>
      </c>
      <c r="DS2">
        <f>20+2/60</f>
        <v>20.033333333333335</v>
      </c>
      <c r="DT2">
        <f>8+29/60</f>
        <v>8.4833333333333325</v>
      </c>
      <c r="DU2">
        <f>21+24/60</f>
        <v>21.4</v>
      </c>
      <c r="DV2">
        <f>19+17/60</f>
        <v>19.283333333333335</v>
      </c>
      <c r="DW2">
        <f>19+27/60</f>
        <v>19.45</v>
      </c>
      <c r="DX2">
        <f>14+40/60</f>
        <v>14.666666666666666</v>
      </c>
      <c r="DY2">
        <f>7+36/60</f>
        <v>7.6</v>
      </c>
      <c r="DZ2">
        <f>1+22/60</f>
        <v>1.3666666666666667</v>
      </c>
      <c r="EA2">
        <f>2+58/60</f>
        <v>2.9666666666666668</v>
      </c>
      <c r="EB2">
        <f>2+23/60</f>
        <v>2.3833333333333333</v>
      </c>
      <c r="EC2">
        <f>2+33/60</f>
        <v>2.5499999999999998</v>
      </c>
      <c r="ED2">
        <f>7+27/60</f>
        <v>7.45</v>
      </c>
      <c r="EE2">
        <f>5+37/60</f>
        <v>5.6166666666666671</v>
      </c>
      <c r="EF2">
        <f>2+18/60</f>
        <v>2.2999999999999998</v>
      </c>
      <c r="EG2">
        <f>8+41/60</f>
        <v>8.6833333333333336</v>
      </c>
      <c r="EH2">
        <f>1+58/60</f>
        <v>1.9666666666666668</v>
      </c>
      <c r="EI2">
        <f>6+12/60</f>
        <v>6.2</v>
      </c>
      <c r="EJ2">
        <f>4+24/60</f>
        <v>4.4000000000000004</v>
      </c>
      <c r="EK2">
        <f>1+58/60+1+6/60</f>
        <v>3.0666666666666669</v>
      </c>
      <c r="EL2">
        <f>9.5+43.5/60</f>
        <v>10.225</v>
      </c>
      <c r="EM2">
        <f>1+13/60</f>
        <v>1.2166666666666668</v>
      </c>
      <c r="EN2">
        <v>5</v>
      </c>
      <c r="EO2">
        <f>6+45/60</f>
        <v>6.75</v>
      </c>
      <c r="EP2">
        <f>6+32/60</f>
        <v>6.5333333333333332</v>
      </c>
      <c r="EQ2">
        <f>2+25/60</f>
        <v>2.4166666666666665</v>
      </c>
      <c r="ER2">
        <f>3+9/60</f>
        <v>3.15</v>
      </c>
      <c r="ES2">
        <f>3+44/60</f>
        <v>3.7333333333333334</v>
      </c>
      <c r="ET2">
        <f>12+42/60</f>
        <v>12.7</v>
      </c>
      <c r="EU2">
        <f>2+16/60</f>
        <v>2.2666666666666666</v>
      </c>
      <c r="EV2">
        <f>2+34/60</f>
        <v>2.5666666666666664</v>
      </c>
      <c r="EW2">
        <f>2+42/60</f>
        <v>2.7</v>
      </c>
      <c r="EX2">
        <f>8+11/60</f>
        <v>8.1833333333333336</v>
      </c>
      <c r="EY2">
        <f>4+24/60</f>
        <v>4.4000000000000004</v>
      </c>
      <c r="EZ2">
        <f>3+25/60</f>
        <v>3.4166666666666665</v>
      </c>
      <c r="FA2">
        <f>3+43/60</f>
        <v>3.7166666666666668</v>
      </c>
      <c r="FB2">
        <f>4+27/60</f>
        <v>4.45</v>
      </c>
      <c r="FC2">
        <f>14+56/60</f>
        <v>14.933333333333334</v>
      </c>
      <c r="FD2">
        <f>4+8/60</f>
        <v>4.1333333333333337</v>
      </c>
      <c r="FE2">
        <f>4+23/60</f>
        <v>4.3833333333333337</v>
      </c>
      <c r="FF2">
        <f>13+6/60</f>
        <v>13.1</v>
      </c>
      <c r="FG2">
        <f>3+57/60</f>
        <v>3.95</v>
      </c>
      <c r="FH2">
        <f>4+17/60</f>
        <v>4.2833333333333332</v>
      </c>
      <c r="FI2">
        <f>6+14/60</f>
        <v>6.2333333333333334</v>
      </c>
      <c r="FJ2">
        <f>16</f>
        <v>16</v>
      </c>
      <c r="FK2">
        <f>6+31/60</f>
        <v>6.5166666666666666</v>
      </c>
      <c r="FL2">
        <f>16+25/60</f>
        <v>16.416666666666668</v>
      </c>
      <c r="FM2">
        <f>5+22/60</f>
        <v>5.3666666666666663</v>
      </c>
      <c r="FN2">
        <f>18+7/60</f>
        <v>18.116666666666667</v>
      </c>
      <c r="FO2">
        <f>4+23/60</f>
        <v>4.3833333333333337</v>
      </c>
      <c r="FP2">
        <f>5+49/60</f>
        <v>5.8166666666666664</v>
      </c>
      <c r="FQ2">
        <f>5+45/60</f>
        <v>5.75</v>
      </c>
      <c r="FR2">
        <f>5+56/60</f>
        <v>5.9333333333333336</v>
      </c>
      <c r="FS2">
        <f>6+24/60</f>
        <v>6.4</v>
      </c>
      <c r="FT2">
        <f>5+38/60</f>
        <v>5.6333333333333329</v>
      </c>
      <c r="FU2">
        <f>7+27/60</f>
        <v>7.45</v>
      </c>
      <c r="FV2">
        <f>7+21/60</f>
        <v>7.35</v>
      </c>
      <c r="FW2">
        <f>7+26/60</f>
        <v>7.4333333333333336</v>
      </c>
      <c r="FX2">
        <f>7+31/60</f>
        <v>7.5166666666666666</v>
      </c>
      <c r="FY2">
        <f>6+3/60</f>
        <v>6.05</v>
      </c>
      <c r="FZ2">
        <f>23+44/60</f>
        <v>23.733333333333334</v>
      </c>
      <c r="GA2">
        <f>24+27/60</f>
        <v>24.45</v>
      </c>
      <c r="GB2">
        <f>22+28/60</f>
        <v>22.466666666666665</v>
      </c>
      <c r="GC2">
        <f>8+19/60</f>
        <v>8.3166666666666664</v>
      </c>
      <c r="GD2">
        <f>7+55/60</f>
        <v>7.916666666666667</v>
      </c>
      <c r="GE2">
        <f>7+8/60</f>
        <v>7.1333333333333337</v>
      </c>
      <c r="GF2">
        <f>6+18/60</f>
        <v>6.3</v>
      </c>
      <c r="GG2">
        <f>8+5/60</f>
        <v>8.0833333333333339</v>
      </c>
      <c r="GH2">
        <f>8+53/60</f>
        <v>8.8833333333333329</v>
      </c>
      <c r="GI2">
        <f>8+37/60</f>
        <v>8.6166666666666671</v>
      </c>
      <c r="GJ2">
        <f>10+55/60</f>
        <v>10.916666666666666</v>
      </c>
      <c r="GK2">
        <f>22+32/60</f>
        <v>22.533333333333335</v>
      </c>
      <c r="GL2">
        <f>8+5/60</f>
        <v>8.0833333333333339</v>
      </c>
      <c r="GM2">
        <f>8.08333333+0.566667</f>
        <v>8.650000330000001</v>
      </c>
      <c r="GN2">
        <f>13+27/60</f>
        <v>13.45</v>
      </c>
      <c r="GO2">
        <f>12+49/60</f>
        <v>12.816666666666666</v>
      </c>
      <c r="GP2">
        <f>23+53/60</f>
        <v>23.883333333333333</v>
      </c>
      <c r="GQ2">
        <f>23+56/60</f>
        <v>23.933333333333334</v>
      </c>
      <c r="GR2">
        <f>3+24/60+8.033333</f>
        <v>11.433333000000001</v>
      </c>
      <c r="GS2">
        <f>1+22/60+8.033333</f>
        <v>9.3999996666666679</v>
      </c>
      <c r="GT2">
        <f>25+51/60</f>
        <v>25.85</v>
      </c>
      <c r="GU2">
        <f>12+4/60</f>
        <v>12.066666666666666</v>
      </c>
      <c r="GV2">
        <f>0.4+8.0833333</f>
        <v>8.4833333</v>
      </c>
      <c r="GW2">
        <f>27+56/60</f>
        <v>27.933333333333334</v>
      </c>
      <c r="GX2">
        <f>1.15+8.08333333</f>
        <v>9.2333333300000007</v>
      </c>
      <c r="GY2">
        <f>8.28333333333333+8.0833333</f>
        <v>16.366666633333331</v>
      </c>
      <c r="GZ2">
        <v>11.0833333</v>
      </c>
      <c r="HA2">
        <f>1.73333333333333+8.0833333</f>
        <v>9.8166666333333303</v>
      </c>
      <c r="HB2">
        <f>10+51/60</f>
        <v>10.85</v>
      </c>
      <c r="HC2">
        <f>9+43/60</f>
        <v>9.7166666666666668</v>
      </c>
      <c r="HD2">
        <f>8+28/60</f>
        <v>8.4666666666666668</v>
      </c>
      <c r="HE2">
        <f>25+13/60</f>
        <v>25.216666666666665</v>
      </c>
      <c r="HF2">
        <f>12+24/60</f>
        <v>12.4</v>
      </c>
      <c r="HG2">
        <f>HG120+10.85</f>
        <v>21.316666599999998</v>
      </c>
      <c r="HH2">
        <f>HH120+10.85</f>
        <v>20.999999933333335</v>
      </c>
      <c r="HI2">
        <f>30+29/60</f>
        <v>30.483333333333334</v>
      </c>
      <c r="HJ2">
        <f>30+31/60</f>
        <v>30.516666666666666</v>
      </c>
      <c r="HK2">
        <f>HK120+10.85</f>
        <v>21.499999933333335</v>
      </c>
      <c r="HL2">
        <f>23+44/60</f>
        <v>23.733333333333334</v>
      </c>
      <c r="HN2">
        <f>12+19/60</f>
        <v>12.316666666666666</v>
      </c>
      <c r="HO2">
        <f>HO120+10.85</f>
        <v>22.483333266666669</v>
      </c>
      <c r="HP2">
        <f>33+56/60</f>
        <v>33.93333333333333</v>
      </c>
      <c r="HQ2">
        <f>38+18/60</f>
        <v>38.299999999999997</v>
      </c>
      <c r="HR2">
        <f>11+12/60</f>
        <v>11.2</v>
      </c>
      <c r="HS2">
        <f>7+45/60</f>
        <v>7.75</v>
      </c>
      <c r="HU2">
        <f>41+16/60</f>
        <v>41.266666666666666</v>
      </c>
      <c r="HW2">
        <f>9+31/60</f>
        <v>9.5166666666666675</v>
      </c>
      <c r="HX2">
        <f>8+53/60</f>
        <v>8.8833333333333329</v>
      </c>
      <c r="HY2">
        <f>7+45/60</f>
        <v>7.75</v>
      </c>
      <c r="HZ2">
        <f>23+9/60</f>
        <v>23.15</v>
      </c>
      <c r="IA2">
        <f>10+19/60</f>
        <v>10.316666666666666</v>
      </c>
      <c r="IB2">
        <f>25+30/60</f>
        <v>25.5</v>
      </c>
      <c r="IC2">
        <f>IC227+7.75</f>
        <v>9.2166666666666668</v>
      </c>
      <c r="ID2">
        <f t="shared" ref="ID2:IJ2" si="0">ID227+7.75</f>
        <v>8.1833333333333336</v>
      </c>
      <c r="IE2">
        <f t="shared" si="0"/>
        <v>9.1666666666666661</v>
      </c>
      <c r="IF2">
        <f t="shared" si="0"/>
        <v>9.8666666666666671</v>
      </c>
      <c r="IG2">
        <f t="shared" si="0"/>
        <v>10.316666666666666</v>
      </c>
      <c r="IH2">
        <f t="shared" si="0"/>
        <v>8.65</v>
      </c>
      <c r="II2">
        <f t="shared" si="0"/>
        <v>15.383333333333333</v>
      </c>
      <c r="IJ2">
        <f t="shared" si="0"/>
        <v>8.1666666666666661</v>
      </c>
      <c r="IK2">
        <v>8</v>
      </c>
      <c r="IL2">
        <f>36+39/60</f>
        <v>36.65</v>
      </c>
      <c r="IM2">
        <f>29+55/60</f>
        <v>29.916666666666668</v>
      </c>
      <c r="IN2">
        <f>9+29/60</f>
        <v>9.4833333333333325</v>
      </c>
      <c r="IO2">
        <f>10+49/60</f>
        <v>10.816666666666666</v>
      </c>
      <c r="IP2">
        <f>10+41/60</f>
        <v>10.683333333333334</v>
      </c>
      <c r="IQ2">
        <f>IQ253+8</f>
        <v>8</v>
      </c>
      <c r="IW2">
        <f>40+45/60</f>
        <v>40.75</v>
      </c>
      <c r="IX2">
        <f>4+20/60</f>
        <v>4.333333333333333</v>
      </c>
      <c r="IY2">
        <f>6+47/60</f>
        <v>6.7833333333333332</v>
      </c>
      <c r="IZ2">
        <f>IY2+49/60</f>
        <v>7.6</v>
      </c>
      <c r="JA2">
        <f>5+56/60</f>
        <v>5.9333333333333336</v>
      </c>
      <c r="JB2">
        <f>5+25/60</f>
        <v>5.416666666666667</v>
      </c>
      <c r="JC2">
        <f>10+21/60</f>
        <v>10.35</v>
      </c>
      <c r="JD2">
        <f>6+57/60</f>
        <v>6.95</v>
      </c>
      <c r="JE2">
        <f>12+1/60</f>
        <v>12.016666666666667</v>
      </c>
      <c r="JF2">
        <f>19+47/60</f>
        <v>19.783333333333335</v>
      </c>
      <c r="JH2">
        <f>7+13/60</f>
        <v>7.2166666666666668</v>
      </c>
      <c r="JI2">
        <f>7+13/60+5+15/60</f>
        <v>12.466666666666667</v>
      </c>
      <c r="JJ2">
        <f>7+13/60+3+38/60</f>
        <v>10.85</v>
      </c>
      <c r="JK2">
        <f>7+13/60+1.5</f>
        <v>8.7166666666666668</v>
      </c>
      <c r="JL2">
        <f>7+13/60+1+16/60</f>
        <v>8.4833333333333343</v>
      </c>
      <c r="JM2">
        <f>7+13/60+3</f>
        <v>10.216666666666667</v>
      </c>
      <c r="JN2">
        <f>7+13/60+4</f>
        <v>11.216666666666667</v>
      </c>
      <c r="JO2">
        <f>7+13/60+8+8/60</f>
        <v>15.35</v>
      </c>
      <c r="JP2">
        <f>7+13/60+5+16/60</f>
        <v>12.483333333333334</v>
      </c>
      <c r="JR2">
        <f>8+33/60</f>
        <v>8.5500000000000007</v>
      </c>
      <c r="JT2">
        <f>9+18/60</f>
        <v>9.3000000000000007</v>
      </c>
      <c r="JU2">
        <f>7+13/60+7+44/60</f>
        <v>14.95</v>
      </c>
      <c r="JV2">
        <f>7+13/60+8+26/60</f>
        <v>15.65</v>
      </c>
      <c r="JX2">
        <f>7+13/60+9+11/60</f>
        <v>16.400000000000002</v>
      </c>
      <c r="JY2">
        <f>7+13/60+5</f>
        <v>12.216666666666667</v>
      </c>
      <c r="JZ2">
        <f>7+13/60+11.5</f>
        <v>18.716666666666669</v>
      </c>
      <c r="KA2">
        <f>7+13/60+11.5+3+27/60</f>
        <v>22.166666666666668</v>
      </c>
    </row>
    <row r="3" spans="1:287" x14ac:dyDescent="0.25">
      <c r="A3" t="s">
        <v>284</v>
      </c>
      <c r="B3">
        <v>0.5</v>
      </c>
      <c r="C3">
        <v>0</v>
      </c>
      <c r="D3">
        <f t="shared" ref="D3:AE3" si="1">D2+0.5</f>
        <v>1.6166666666666667</v>
      </c>
      <c r="E3">
        <f t="shared" si="1"/>
        <v>1.65</v>
      </c>
      <c r="F3">
        <f t="shared" si="1"/>
        <v>2.2666666666666666</v>
      </c>
      <c r="G3">
        <f t="shared" si="1"/>
        <v>2.5333333333333332</v>
      </c>
      <c r="H3">
        <f t="shared" si="1"/>
        <v>2.25</v>
      </c>
      <c r="I3">
        <f t="shared" si="1"/>
        <v>1.1833333333333333</v>
      </c>
      <c r="J3">
        <f t="shared" si="1"/>
        <v>3.8833333333333333</v>
      </c>
      <c r="K3">
        <f t="shared" si="1"/>
        <v>6.0666666666666664</v>
      </c>
      <c r="L3">
        <f t="shared" si="1"/>
        <v>1.35</v>
      </c>
      <c r="M3">
        <f t="shared" si="1"/>
        <v>0.85</v>
      </c>
      <c r="N3">
        <f t="shared" si="1"/>
        <v>3.7833333333333332</v>
      </c>
      <c r="O3">
        <f t="shared" si="1"/>
        <v>2.95</v>
      </c>
      <c r="P3">
        <f t="shared" si="1"/>
        <v>6.7333333333333334</v>
      </c>
      <c r="Q3">
        <f t="shared" si="1"/>
        <v>2.5333333333333332</v>
      </c>
      <c r="R3">
        <f t="shared" si="1"/>
        <v>11.716666666666667</v>
      </c>
      <c r="S3">
        <f t="shared" si="1"/>
        <v>9.9</v>
      </c>
      <c r="T3">
        <f t="shared" si="1"/>
        <v>9.4</v>
      </c>
      <c r="U3">
        <f t="shared" si="1"/>
        <v>4.0833333333333339</v>
      </c>
      <c r="V3">
        <f t="shared" si="1"/>
        <v>5.95</v>
      </c>
      <c r="W3">
        <f t="shared" si="1"/>
        <v>4.1833333333333336</v>
      </c>
      <c r="X3">
        <f t="shared" si="1"/>
        <v>5.5333333333333332</v>
      </c>
      <c r="Y3">
        <f t="shared" si="1"/>
        <v>8.15</v>
      </c>
      <c r="Z3">
        <f t="shared" si="1"/>
        <v>10.5</v>
      </c>
      <c r="AA3">
        <f t="shared" si="1"/>
        <v>13.1</v>
      </c>
      <c r="AB3">
        <f t="shared" si="1"/>
        <v>17.166666666666668</v>
      </c>
      <c r="AC3">
        <f t="shared" si="1"/>
        <v>9.6166666666666671</v>
      </c>
      <c r="AD3">
        <f t="shared" si="1"/>
        <v>7.5</v>
      </c>
      <c r="AE3">
        <f t="shared" si="1"/>
        <v>14.666666666666666</v>
      </c>
      <c r="AG3">
        <f t="shared" ref="AG3:BL3" si="2">AG2+0.5</f>
        <v>20.016666666666666</v>
      </c>
      <c r="AH3">
        <f t="shared" si="2"/>
        <v>8.5</v>
      </c>
      <c r="AI3">
        <f t="shared" si="2"/>
        <v>4.25</v>
      </c>
      <c r="AJ3">
        <f t="shared" si="2"/>
        <v>5.1333333333333329</v>
      </c>
      <c r="AK3">
        <f t="shared" si="2"/>
        <v>5.15</v>
      </c>
      <c r="AL3">
        <f t="shared" si="2"/>
        <v>11.316666666666666</v>
      </c>
      <c r="AM3">
        <f t="shared" si="2"/>
        <v>6.1</v>
      </c>
      <c r="AN3">
        <f t="shared" si="2"/>
        <v>6.9666666666666668</v>
      </c>
      <c r="AO3">
        <f t="shared" si="2"/>
        <v>3.6</v>
      </c>
      <c r="AP3">
        <f t="shared" si="2"/>
        <v>4.583333333333333</v>
      </c>
      <c r="AQ3">
        <f t="shared" si="2"/>
        <v>12.883333333333333</v>
      </c>
      <c r="AR3">
        <f t="shared" si="2"/>
        <v>5.55</v>
      </c>
      <c r="AS3">
        <f t="shared" si="2"/>
        <v>4</v>
      </c>
      <c r="AT3">
        <f t="shared" si="2"/>
        <v>6.3166666666666664</v>
      </c>
      <c r="AU3">
        <f t="shared" si="2"/>
        <v>12.266666666666667</v>
      </c>
      <c r="AV3">
        <f t="shared" si="2"/>
        <v>3.3</v>
      </c>
      <c r="AW3">
        <f t="shared" si="2"/>
        <v>5.4833333333333334</v>
      </c>
      <c r="AX3">
        <f t="shared" si="2"/>
        <v>6.2</v>
      </c>
      <c r="AY3">
        <f t="shared" si="2"/>
        <v>6.2333333333333334</v>
      </c>
      <c r="AZ3">
        <f t="shared" si="2"/>
        <v>15.7</v>
      </c>
      <c r="BA3">
        <f t="shared" si="2"/>
        <v>21.1</v>
      </c>
      <c r="BB3">
        <f t="shared" si="2"/>
        <v>14.916666666666666</v>
      </c>
      <c r="BC3">
        <f t="shared" si="2"/>
        <v>16.75</v>
      </c>
      <c r="BD3">
        <f t="shared" si="2"/>
        <v>17.7</v>
      </c>
      <c r="BE3">
        <f t="shared" si="2"/>
        <v>7.1</v>
      </c>
      <c r="BF3">
        <f t="shared" si="2"/>
        <v>10.466666666666667</v>
      </c>
      <c r="BG3">
        <f t="shared" si="2"/>
        <v>14.133333333333333</v>
      </c>
      <c r="BH3">
        <f t="shared" si="2"/>
        <v>21.933333333333334</v>
      </c>
      <c r="BI3">
        <f t="shared" si="2"/>
        <v>22.816666666666666</v>
      </c>
      <c r="BJ3">
        <f t="shared" si="2"/>
        <v>9.8166666666666664</v>
      </c>
      <c r="BK3">
        <f t="shared" si="2"/>
        <v>17.566666666666666</v>
      </c>
      <c r="BL3">
        <f t="shared" si="2"/>
        <v>11.35</v>
      </c>
      <c r="BM3">
        <f t="shared" ref="BM3:CR3" si="3">BM2+0.5</f>
        <v>19.466666666666665</v>
      </c>
      <c r="BN3">
        <f t="shared" si="3"/>
        <v>9.9333333333333336</v>
      </c>
      <c r="BO3">
        <f t="shared" si="3"/>
        <v>21.5</v>
      </c>
      <c r="BP3">
        <f t="shared" si="3"/>
        <v>20.05</v>
      </c>
      <c r="BQ3">
        <f t="shared" si="3"/>
        <v>4.8</v>
      </c>
      <c r="BR3">
        <f t="shared" si="3"/>
        <v>3.7166666666666668</v>
      </c>
      <c r="BS3">
        <f t="shared" si="3"/>
        <v>4.5</v>
      </c>
      <c r="BT3">
        <f t="shared" si="3"/>
        <v>2.85</v>
      </c>
      <c r="BU3">
        <f t="shared" si="3"/>
        <v>5.15</v>
      </c>
      <c r="BV3">
        <f t="shared" si="3"/>
        <v>5.7</v>
      </c>
      <c r="BW3">
        <f t="shared" si="3"/>
        <v>14.166666666666666</v>
      </c>
      <c r="BX3">
        <f t="shared" si="3"/>
        <v>5.7333333333333334</v>
      </c>
      <c r="BY3">
        <f t="shared" si="3"/>
        <v>10.883333333333333</v>
      </c>
      <c r="BZ3">
        <f t="shared" si="3"/>
        <v>7.2833333333333332</v>
      </c>
      <c r="CA3">
        <f t="shared" si="3"/>
        <v>10.75</v>
      </c>
      <c r="CB3">
        <f t="shared" si="3"/>
        <v>4.9666666666666668</v>
      </c>
      <c r="CC3">
        <f t="shared" si="3"/>
        <v>13.7</v>
      </c>
      <c r="CE3">
        <f t="shared" ref="CE3:CL3" si="4">CE2+0.5</f>
        <v>4.8</v>
      </c>
      <c r="CF3">
        <f t="shared" si="4"/>
        <v>7.25</v>
      </c>
      <c r="CG3">
        <f t="shared" si="4"/>
        <v>9.1166666666666671</v>
      </c>
      <c r="CH3">
        <f t="shared" si="4"/>
        <v>6.55</v>
      </c>
      <c r="CI3">
        <f t="shared" si="4"/>
        <v>4.7166666666666668</v>
      </c>
      <c r="CJ3">
        <f t="shared" si="4"/>
        <v>5.8833333333333337</v>
      </c>
      <c r="CK3">
        <f t="shared" si="4"/>
        <v>7.3833333333333329</v>
      </c>
      <c r="CL3">
        <f t="shared" si="4"/>
        <v>7.8666666666666663</v>
      </c>
      <c r="CN3">
        <f t="shared" ref="CN3:DS3" si="5">CN2+0.5</f>
        <v>8.2833333333333332</v>
      </c>
      <c r="CO3">
        <f t="shared" si="5"/>
        <v>8.8833333333333329</v>
      </c>
      <c r="CP3">
        <f t="shared" si="5"/>
        <v>4.0833333333333339</v>
      </c>
      <c r="CQ3">
        <f t="shared" si="5"/>
        <v>17.05</v>
      </c>
      <c r="CR3">
        <f t="shared" si="5"/>
        <v>3.9166666666666665</v>
      </c>
      <c r="CS3">
        <f t="shared" si="5"/>
        <v>4.2166666666666668</v>
      </c>
      <c r="CT3">
        <f t="shared" si="5"/>
        <v>16.366666666666667</v>
      </c>
      <c r="CU3">
        <f t="shared" si="5"/>
        <v>4.9333333333333336</v>
      </c>
      <c r="CV3">
        <f t="shared" si="5"/>
        <v>6.1</v>
      </c>
      <c r="CW3">
        <f t="shared" si="5"/>
        <v>7.15</v>
      </c>
      <c r="CX3">
        <f t="shared" si="5"/>
        <v>6.05</v>
      </c>
      <c r="CY3">
        <f t="shared" si="5"/>
        <v>4.4166666666666661</v>
      </c>
      <c r="CZ3">
        <f t="shared" si="5"/>
        <v>12.533333333333333</v>
      </c>
      <c r="DA3">
        <f t="shared" si="5"/>
        <v>3.6</v>
      </c>
      <c r="DB3">
        <f t="shared" si="5"/>
        <v>6.05</v>
      </c>
      <c r="DC3">
        <f t="shared" si="5"/>
        <v>9.5833333333333339</v>
      </c>
      <c r="DD3">
        <f t="shared" si="5"/>
        <v>6.8</v>
      </c>
      <c r="DE3">
        <f t="shared" si="5"/>
        <v>17.266666666666666</v>
      </c>
      <c r="DF3">
        <f t="shared" si="5"/>
        <v>8.3000000000000007</v>
      </c>
      <c r="DG3">
        <f t="shared" si="5"/>
        <v>11.333333333333334</v>
      </c>
      <c r="DH3">
        <f t="shared" si="5"/>
        <v>10.4</v>
      </c>
      <c r="DI3">
        <f t="shared" si="5"/>
        <v>9.6666666666666661</v>
      </c>
      <c r="DJ3">
        <f t="shared" si="5"/>
        <v>10.883333333333333</v>
      </c>
      <c r="DK3">
        <f t="shared" si="5"/>
        <v>11.666666666666666</v>
      </c>
      <c r="DL3">
        <f t="shared" si="5"/>
        <v>9.0666666666666664</v>
      </c>
      <c r="DM3">
        <f t="shared" si="5"/>
        <v>10.883333333333333</v>
      </c>
      <c r="DN3">
        <f t="shared" si="5"/>
        <v>10.55</v>
      </c>
      <c r="DO3">
        <f t="shared" si="5"/>
        <v>6.9833333333333334</v>
      </c>
      <c r="DP3">
        <f t="shared" si="5"/>
        <v>24.216666666666665</v>
      </c>
      <c r="DQ3">
        <f t="shared" si="5"/>
        <v>19.149999999999999</v>
      </c>
      <c r="DR3">
        <f t="shared" si="5"/>
        <v>12.3</v>
      </c>
      <c r="DS3">
        <f t="shared" si="5"/>
        <v>20.533333333333335</v>
      </c>
      <c r="DT3">
        <f t="shared" ref="DT3:EY3" si="6">DT2+0.5</f>
        <v>8.9833333333333325</v>
      </c>
      <c r="DU3">
        <f t="shared" si="6"/>
        <v>21.9</v>
      </c>
      <c r="DV3">
        <f t="shared" si="6"/>
        <v>19.783333333333335</v>
      </c>
      <c r="DW3">
        <f t="shared" si="6"/>
        <v>19.95</v>
      </c>
      <c r="DX3">
        <f t="shared" si="6"/>
        <v>15.166666666666666</v>
      </c>
      <c r="DY3">
        <f t="shared" si="6"/>
        <v>8.1</v>
      </c>
      <c r="DZ3">
        <f t="shared" si="6"/>
        <v>1.8666666666666667</v>
      </c>
      <c r="EA3">
        <f t="shared" si="6"/>
        <v>3.4666666666666668</v>
      </c>
      <c r="EB3">
        <f t="shared" si="6"/>
        <v>2.8833333333333333</v>
      </c>
      <c r="EC3">
        <f t="shared" si="6"/>
        <v>3.05</v>
      </c>
      <c r="ED3">
        <f t="shared" si="6"/>
        <v>7.95</v>
      </c>
      <c r="EE3">
        <f t="shared" si="6"/>
        <v>6.1166666666666671</v>
      </c>
      <c r="EF3">
        <f t="shared" si="6"/>
        <v>2.8</v>
      </c>
      <c r="EG3">
        <f t="shared" si="6"/>
        <v>9.1833333333333336</v>
      </c>
      <c r="EH3">
        <f t="shared" si="6"/>
        <v>2.4666666666666668</v>
      </c>
      <c r="EI3">
        <f t="shared" si="6"/>
        <v>6.7</v>
      </c>
      <c r="EJ3">
        <f t="shared" si="6"/>
        <v>4.9000000000000004</v>
      </c>
      <c r="EK3">
        <f t="shared" si="6"/>
        <v>3.5666666666666669</v>
      </c>
      <c r="EL3">
        <f t="shared" si="6"/>
        <v>10.725</v>
      </c>
      <c r="EM3">
        <f t="shared" si="6"/>
        <v>1.7166666666666668</v>
      </c>
      <c r="EN3">
        <f t="shared" si="6"/>
        <v>5.5</v>
      </c>
      <c r="EO3">
        <f t="shared" si="6"/>
        <v>7.25</v>
      </c>
      <c r="EP3">
        <f t="shared" si="6"/>
        <v>7.0333333333333332</v>
      </c>
      <c r="EQ3">
        <f t="shared" si="6"/>
        <v>2.9166666666666665</v>
      </c>
      <c r="ER3">
        <f t="shared" si="6"/>
        <v>3.65</v>
      </c>
      <c r="ES3">
        <f t="shared" si="6"/>
        <v>4.2333333333333334</v>
      </c>
      <c r="ET3">
        <f t="shared" si="6"/>
        <v>13.2</v>
      </c>
      <c r="EU3">
        <f t="shared" si="6"/>
        <v>2.7666666666666666</v>
      </c>
      <c r="EV3">
        <f t="shared" si="6"/>
        <v>3.0666666666666664</v>
      </c>
      <c r="EW3">
        <f t="shared" si="6"/>
        <v>3.2</v>
      </c>
      <c r="EX3">
        <f t="shared" si="6"/>
        <v>8.6833333333333336</v>
      </c>
      <c r="EY3">
        <f t="shared" si="6"/>
        <v>4.9000000000000004</v>
      </c>
      <c r="EZ3">
        <f t="shared" ref="EZ3:GE3" si="7">EZ2+0.5</f>
        <v>3.9166666666666665</v>
      </c>
      <c r="FA3">
        <f t="shared" si="7"/>
        <v>4.2166666666666668</v>
      </c>
      <c r="FB3">
        <f t="shared" si="7"/>
        <v>4.95</v>
      </c>
      <c r="FC3">
        <f t="shared" si="7"/>
        <v>15.433333333333334</v>
      </c>
      <c r="FD3">
        <f t="shared" si="7"/>
        <v>4.6333333333333337</v>
      </c>
      <c r="FE3">
        <f t="shared" si="7"/>
        <v>4.8833333333333337</v>
      </c>
      <c r="FF3">
        <f t="shared" si="7"/>
        <v>13.6</v>
      </c>
      <c r="FG3">
        <f t="shared" si="7"/>
        <v>4.45</v>
      </c>
      <c r="FH3">
        <f t="shared" si="7"/>
        <v>4.7833333333333332</v>
      </c>
      <c r="FI3">
        <f t="shared" si="7"/>
        <v>6.7333333333333334</v>
      </c>
      <c r="FJ3">
        <f t="shared" si="7"/>
        <v>16.5</v>
      </c>
      <c r="FK3">
        <f t="shared" si="7"/>
        <v>7.0166666666666666</v>
      </c>
      <c r="FL3">
        <f t="shared" si="7"/>
        <v>16.916666666666668</v>
      </c>
      <c r="FM3">
        <f t="shared" si="7"/>
        <v>5.8666666666666663</v>
      </c>
      <c r="FN3">
        <f t="shared" si="7"/>
        <v>18.616666666666667</v>
      </c>
      <c r="FO3">
        <f t="shared" si="7"/>
        <v>4.8833333333333337</v>
      </c>
      <c r="FP3">
        <f t="shared" si="7"/>
        <v>6.3166666666666664</v>
      </c>
      <c r="FQ3">
        <f t="shared" si="7"/>
        <v>6.25</v>
      </c>
      <c r="FR3">
        <f t="shared" si="7"/>
        <v>6.4333333333333336</v>
      </c>
      <c r="FS3">
        <f t="shared" si="7"/>
        <v>6.9</v>
      </c>
      <c r="FT3">
        <f t="shared" si="7"/>
        <v>6.1333333333333329</v>
      </c>
      <c r="FU3">
        <f t="shared" si="7"/>
        <v>7.95</v>
      </c>
      <c r="FV3">
        <f t="shared" si="7"/>
        <v>7.85</v>
      </c>
      <c r="FW3">
        <f t="shared" si="7"/>
        <v>7.9333333333333336</v>
      </c>
      <c r="FX3">
        <f t="shared" si="7"/>
        <v>8.0166666666666657</v>
      </c>
      <c r="FY3">
        <f t="shared" si="7"/>
        <v>6.55</v>
      </c>
      <c r="FZ3">
        <f t="shared" si="7"/>
        <v>24.233333333333334</v>
      </c>
      <c r="GA3">
        <f t="shared" si="7"/>
        <v>24.95</v>
      </c>
      <c r="GB3">
        <f t="shared" si="7"/>
        <v>22.966666666666665</v>
      </c>
      <c r="GC3">
        <f t="shared" si="7"/>
        <v>8.8166666666666664</v>
      </c>
      <c r="GD3">
        <f t="shared" si="7"/>
        <v>8.4166666666666679</v>
      </c>
      <c r="GE3">
        <f t="shared" si="7"/>
        <v>7.6333333333333337</v>
      </c>
      <c r="GF3">
        <f t="shared" ref="GF3:HK3" si="8">GF2+0.5</f>
        <v>6.8</v>
      </c>
      <c r="GG3">
        <f t="shared" si="8"/>
        <v>8.5833333333333339</v>
      </c>
      <c r="GH3">
        <f t="shared" si="8"/>
        <v>9.3833333333333329</v>
      </c>
      <c r="GI3">
        <f t="shared" si="8"/>
        <v>9.1166666666666671</v>
      </c>
      <c r="GJ3">
        <f t="shared" si="8"/>
        <v>11.416666666666666</v>
      </c>
      <c r="GK3">
        <f t="shared" si="8"/>
        <v>23.033333333333335</v>
      </c>
      <c r="GL3">
        <f t="shared" si="8"/>
        <v>8.5833333333333339</v>
      </c>
      <c r="GM3">
        <f t="shared" ref="GM3:GS3" si="9">GM2+0.5</f>
        <v>9.150000330000001</v>
      </c>
      <c r="GN3">
        <f t="shared" si="9"/>
        <v>13.95</v>
      </c>
      <c r="GO3">
        <f t="shared" si="9"/>
        <v>13.316666666666666</v>
      </c>
      <c r="GP3">
        <f t="shared" si="9"/>
        <v>24.383333333333333</v>
      </c>
      <c r="GQ3">
        <f t="shared" si="9"/>
        <v>24.433333333333334</v>
      </c>
      <c r="GR3">
        <f t="shared" si="9"/>
        <v>11.933333000000001</v>
      </c>
      <c r="GS3">
        <f t="shared" si="9"/>
        <v>9.8999996666666679</v>
      </c>
      <c r="GT3">
        <f>GT2+0.5</f>
        <v>26.35</v>
      </c>
      <c r="GU3">
        <f>GU2+0.5</f>
        <v>12.566666666666666</v>
      </c>
      <c r="GV3">
        <f>GV2+0.5</f>
        <v>8.9833333</v>
      </c>
      <c r="GW3">
        <f>GW2+0.5</f>
        <v>28.433333333333334</v>
      </c>
      <c r="GX3">
        <f t="shared" ref="GX3:HA3" si="10">GX2+0.5</f>
        <v>9.7333333300000007</v>
      </c>
      <c r="GY3">
        <f t="shared" si="10"/>
        <v>16.866666633333331</v>
      </c>
      <c r="GZ3">
        <f t="shared" si="10"/>
        <v>11.5833333</v>
      </c>
      <c r="HA3">
        <f t="shared" si="10"/>
        <v>10.31666663333333</v>
      </c>
      <c r="HB3">
        <f>HB2+0.5</f>
        <v>11.35</v>
      </c>
      <c r="HC3">
        <f>HC2+0.5</f>
        <v>10.216666666666667</v>
      </c>
      <c r="HD3">
        <f>HD2+0.5</f>
        <v>8.9666666666666668</v>
      </c>
      <c r="HE3">
        <f>HE2+0.5</f>
        <v>25.716666666666665</v>
      </c>
      <c r="HF3">
        <f>HF2+0.5</f>
        <v>12.9</v>
      </c>
      <c r="HG3">
        <f t="shared" ref="HG3:HI3" si="11">HG2+0.5</f>
        <v>21.816666599999998</v>
      </c>
      <c r="HH3">
        <f t="shared" si="11"/>
        <v>21.499999933333335</v>
      </c>
      <c r="HI3">
        <f t="shared" si="11"/>
        <v>30.983333333333334</v>
      </c>
      <c r="HJ3">
        <f t="shared" ref="HJ3" si="12">HJ2+0.5</f>
        <v>31.016666666666666</v>
      </c>
      <c r="HK3">
        <f t="shared" ref="HK3:HL3" si="13">HK2+0.5</f>
        <v>21.999999933333335</v>
      </c>
      <c r="HL3">
        <f t="shared" si="13"/>
        <v>24.233333333333334</v>
      </c>
      <c r="HN3">
        <f t="shared" ref="HN3:HS3" si="14">HN2+0.5</f>
        <v>12.816666666666666</v>
      </c>
      <c r="HO3">
        <f t="shared" si="14"/>
        <v>22.983333266666669</v>
      </c>
      <c r="HP3">
        <f t="shared" si="14"/>
        <v>34.43333333333333</v>
      </c>
      <c r="HQ3">
        <f t="shared" si="14"/>
        <v>38.799999999999997</v>
      </c>
      <c r="HR3">
        <f t="shared" si="14"/>
        <v>11.7</v>
      </c>
      <c r="HS3">
        <f t="shared" si="14"/>
        <v>8.25</v>
      </c>
      <c r="HU3">
        <f>HU2+0.5</f>
        <v>41.766666666666666</v>
      </c>
      <c r="HW3">
        <f t="shared" ref="HW3:IB3" si="15">HW2+0.5</f>
        <v>10.016666666666667</v>
      </c>
      <c r="HX3">
        <f t="shared" si="15"/>
        <v>9.3833333333333329</v>
      </c>
      <c r="HY3">
        <f t="shared" si="15"/>
        <v>8.25</v>
      </c>
      <c r="HZ3">
        <f t="shared" si="15"/>
        <v>23.65</v>
      </c>
      <c r="IA3">
        <f t="shared" si="15"/>
        <v>10.816666666666666</v>
      </c>
      <c r="IB3">
        <f t="shared" si="15"/>
        <v>26</v>
      </c>
      <c r="IC3">
        <f t="shared" ref="IC3:IJ3" si="16">IC2+0.5</f>
        <v>9.7166666666666668</v>
      </c>
      <c r="ID3">
        <f t="shared" si="16"/>
        <v>8.6833333333333336</v>
      </c>
      <c r="IE3">
        <f t="shared" si="16"/>
        <v>9.6666666666666661</v>
      </c>
      <c r="IF3">
        <f t="shared" si="16"/>
        <v>10.366666666666667</v>
      </c>
      <c r="IG3">
        <f t="shared" si="16"/>
        <v>10.816666666666666</v>
      </c>
      <c r="IH3">
        <f t="shared" si="16"/>
        <v>9.15</v>
      </c>
      <c r="II3">
        <f t="shared" si="16"/>
        <v>15.883333333333333</v>
      </c>
      <c r="IJ3">
        <f t="shared" si="16"/>
        <v>8.6666666666666661</v>
      </c>
      <c r="IK3">
        <f t="shared" ref="IK3:IQ3" si="17">IK2+0.5</f>
        <v>8.5</v>
      </c>
      <c r="IL3">
        <f t="shared" si="17"/>
        <v>37.15</v>
      </c>
      <c r="IM3">
        <f t="shared" si="17"/>
        <v>30.416666666666668</v>
      </c>
      <c r="IN3">
        <f t="shared" si="17"/>
        <v>9.9833333333333325</v>
      </c>
      <c r="IO3">
        <f t="shared" si="17"/>
        <v>11.316666666666666</v>
      </c>
      <c r="IP3">
        <f t="shared" si="17"/>
        <v>11.183333333333334</v>
      </c>
      <c r="IQ3">
        <f t="shared" si="17"/>
        <v>8.5</v>
      </c>
      <c r="IW3">
        <f t="shared" ref="IW3:JF3" si="18">IW2+0.5</f>
        <v>41.25</v>
      </c>
      <c r="IX3">
        <f t="shared" si="18"/>
        <v>4.833333333333333</v>
      </c>
      <c r="IY3">
        <f t="shared" si="18"/>
        <v>7.2833333333333332</v>
      </c>
      <c r="IZ3">
        <f t="shared" si="18"/>
        <v>8.1</v>
      </c>
      <c r="JA3">
        <f t="shared" si="18"/>
        <v>6.4333333333333336</v>
      </c>
      <c r="JB3">
        <f t="shared" si="18"/>
        <v>5.916666666666667</v>
      </c>
      <c r="JC3">
        <f t="shared" si="18"/>
        <v>10.85</v>
      </c>
      <c r="JD3">
        <f t="shared" si="18"/>
        <v>7.45</v>
      </c>
      <c r="JE3">
        <f t="shared" si="18"/>
        <v>12.516666666666667</v>
      </c>
      <c r="JF3">
        <f t="shared" si="18"/>
        <v>20.283333333333335</v>
      </c>
      <c r="JH3">
        <f t="shared" ref="JH3:JP3" si="19">JH2+0.5</f>
        <v>7.7166666666666668</v>
      </c>
      <c r="JI3">
        <f t="shared" si="19"/>
        <v>12.966666666666667</v>
      </c>
      <c r="JJ3">
        <f t="shared" si="19"/>
        <v>11.35</v>
      </c>
      <c r="JK3">
        <f t="shared" si="19"/>
        <v>9.2166666666666668</v>
      </c>
      <c r="JL3">
        <f t="shared" si="19"/>
        <v>8.9833333333333343</v>
      </c>
      <c r="JM3">
        <f t="shared" si="19"/>
        <v>10.716666666666667</v>
      </c>
      <c r="JN3">
        <f t="shared" si="19"/>
        <v>11.716666666666667</v>
      </c>
      <c r="JO3">
        <f t="shared" si="19"/>
        <v>15.85</v>
      </c>
      <c r="JP3">
        <f t="shared" si="19"/>
        <v>12.983333333333334</v>
      </c>
      <c r="JR3">
        <f>JR2+0.5</f>
        <v>9.0500000000000007</v>
      </c>
      <c r="JT3">
        <f>JT2+0.5</f>
        <v>9.8000000000000007</v>
      </c>
      <c r="JU3">
        <f>JU2+0.5</f>
        <v>15.45</v>
      </c>
      <c r="JV3">
        <f>JV2+0.5</f>
        <v>16.149999999999999</v>
      </c>
      <c r="JX3">
        <f>JX2+0.5</f>
        <v>16.900000000000002</v>
      </c>
      <c r="JY3">
        <f>JY2+0.5</f>
        <v>12.716666666666667</v>
      </c>
      <c r="JZ3">
        <f>JZ2+0.5</f>
        <v>19.216666666666669</v>
      </c>
      <c r="KA3">
        <f>KA2+0.5</f>
        <v>22.666666666666668</v>
      </c>
    </row>
    <row r="4" spans="1:287" x14ac:dyDescent="0.25">
      <c r="A4" t="s">
        <v>283</v>
      </c>
      <c r="B4">
        <v>1.1166666666666667</v>
      </c>
      <c r="C4">
        <v>1.6166666666666667</v>
      </c>
      <c r="D4">
        <v>0</v>
      </c>
      <c r="E4">
        <f>2+17/60</f>
        <v>2.2833333333333332</v>
      </c>
      <c r="F4">
        <f>F2+1.116667</f>
        <v>2.8833336666666667</v>
      </c>
      <c r="G4">
        <f>43/60</f>
        <v>0.71666666666666667</v>
      </c>
      <c r="H4">
        <f>27/60</f>
        <v>0.45</v>
      </c>
      <c r="I4">
        <f>40/60</f>
        <v>0.66666666666666663</v>
      </c>
      <c r="J4">
        <f>J2+1.116667</f>
        <v>4.5000003333333334</v>
      </c>
      <c r="K4">
        <f>K2+1.116667</f>
        <v>6.6833336666666661</v>
      </c>
      <c r="L4">
        <f>L2+1.116667</f>
        <v>1.9666670000000002</v>
      </c>
      <c r="M4">
        <f>M2+1.116667</f>
        <v>1.4666670000000002</v>
      </c>
      <c r="N4">
        <f>38/60</f>
        <v>0.6333333333333333</v>
      </c>
      <c r="O4">
        <f>1+22/60</f>
        <v>1.3666666666666667</v>
      </c>
      <c r="P4">
        <f t="shared" ref="P4:Y4" si="20">P15+1.36667</f>
        <v>5.8166700000000002</v>
      </c>
      <c r="Q4">
        <f t="shared" si="20"/>
        <v>2.1333366666666667</v>
      </c>
      <c r="R4">
        <f t="shared" si="20"/>
        <v>6.8000033333333336</v>
      </c>
      <c r="S4">
        <f t="shared" si="20"/>
        <v>8.6166699999999992</v>
      </c>
      <c r="T4">
        <f t="shared" si="20"/>
        <v>5.033336666666667</v>
      </c>
      <c r="U4">
        <f t="shared" si="20"/>
        <v>1.5500033333333334</v>
      </c>
      <c r="V4">
        <f t="shared" si="20"/>
        <v>3.4166699999999999</v>
      </c>
      <c r="W4">
        <f t="shared" si="20"/>
        <v>1.9833366666666667</v>
      </c>
      <c r="X4">
        <f t="shared" si="20"/>
        <v>2.783336666666667</v>
      </c>
      <c r="Y4">
        <f t="shared" si="20"/>
        <v>2.8166700000000002</v>
      </c>
      <c r="Z4">
        <f>Z2+1.116667</f>
        <v>11.116667</v>
      </c>
      <c r="AA4">
        <f>AA26+11.11667</f>
        <v>13.116669999999999</v>
      </c>
      <c r="AB4">
        <f>AB26+11.11667</f>
        <v>16.866669999999999</v>
      </c>
      <c r="AC4">
        <f>AC26+11.11667</f>
        <v>32.316670000000002</v>
      </c>
      <c r="AD4">
        <f>AD26+11.11667</f>
        <v>26.900003333333331</v>
      </c>
      <c r="AE4">
        <f>AE26+11.11667</f>
        <v>13.066669999999998</v>
      </c>
      <c r="AG4">
        <f>AG26+11.11667</f>
        <v>16.366669999999999</v>
      </c>
      <c r="AH4">
        <f>AH26+11.11667</f>
        <v>11.783336666666665</v>
      </c>
      <c r="AI4">
        <f t="shared" ref="AI4:BQ4" si="21">AI2+1.116667</f>
        <v>4.8666669999999996</v>
      </c>
      <c r="AJ4">
        <f t="shared" si="21"/>
        <v>5.7500003333333325</v>
      </c>
      <c r="AK4">
        <f t="shared" si="21"/>
        <v>5.766667</v>
      </c>
      <c r="AL4">
        <f t="shared" si="21"/>
        <v>11.933333666666666</v>
      </c>
      <c r="AM4">
        <f t="shared" si="21"/>
        <v>6.7166669999999993</v>
      </c>
      <c r="AN4">
        <f t="shared" si="21"/>
        <v>7.5833336666666664</v>
      </c>
      <c r="AO4">
        <f t="shared" si="21"/>
        <v>4.2166670000000002</v>
      </c>
      <c r="AP4">
        <f t="shared" si="21"/>
        <v>5.2000003333333336</v>
      </c>
      <c r="AQ4">
        <f t="shared" si="21"/>
        <v>13.500000333333332</v>
      </c>
      <c r="AR4">
        <f t="shared" si="21"/>
        <v>6.1666670000000003</v>
      </c>
      <c r="AS4">
        <f t="shared" si="21"/>
        <v>4.6166669999999996</v>
      </c>
      <c r="AT4">
        <f t="shared" si="21"/>
        <v>6.9333336666666661</v>
      </c>
      <c r="AU4">
        <f t="shared" si="21"/>
        <v>12.883333666666667</v>
      </c>
      <c r="AV4">
        <f t="shared" si="21"/>
        <v>3.9166669999999999</v>
      </c>
      <c r="AW4">
        <f t="shared" si="21"/>
        <v>6.1000003333333339</v>
      </c>
      <c r="AX4">
        <f t="shared" si="21"/>
        <v>6.8166670000000007</v>
      </c>
      <c r="AY4">
        <f t="shared" si="21"/>
        <v>6.8500003333333339</v>
      </c>
      <c r="AZ4">
        <f t="shared" si="21"/>
        <v>16.316666999999999</v>
      </c>
      <c r="BA4">
        <f t="shared" si="21"/>
        <v>21.716667000000001</v>
      </c>
      <c r="BB4">
        <f t="shared" si="21"/>
        <v>15.533333666666666</v>
      </c>
      <c r="BC4">
        <f t="shared" si="21"/>
        <v>17.366667</v>
      </c>
      <c r="BD4">
        <f t="shared" si="21"/>
        <v>18.316666999999999</v>
      </c>
      <c r="BE4">
        <f t="shared" si="21"/>
        <v>7.7166669999999993</v>
      </c>
      <c r="BF4">
        <f t="shared" si="21"/>
        <v>11.083333666666666</v>
      </c>
      <c r="BG4">
        <f t="shared" si="21"/>
        <v>14.750000333333332</v>
      </c>
      <c r="BH4">
        <f t="shared" si="21"/>
        <v>22.550000333333333</v>
      </c>
      <c r="BI4">
        <f t="shared" si="21"/>
        <v>23.433333666666666</v>
      </c>
      <c r="BJ4">
        <f t="shared" si="21"/>
        <v>10.433333666666666</v>
      </c>
      <c r="BK4">
        <f t="shared" si="21"/>
        <v>18.183333666666666</v>
      </c>
      <c r="BL4">
        <f t="shared" si="21"/>
        <v>11.966666999999999</v>
      </c>
      <c r="BM4">
        <f t="shared" si="21"/>
        <v>20.083333666666665</v>
      </c>
      <c r="BN4">
        <f t="shared" si="21"/>
        <v>10.550000333333333</v>
      </c>
      <c r="BO4">
        <f t="shared" si="21"/>
        <v>22.116667</v>
      </c>
      <c r="BP4">
        <f t="shared" si="21"/>
        <v>20.666667</v>
      </c>
      <c r="BQ4">
        <f t="shared" si="21"/>
        <v>5.4166670000000003</v>
      </c>
      <c r="BR4">
        <f>4+47/60</f>
        <v>4.7833333333333332</v>
      </c>
      <c r="BS4">
        <f t="shared" ref="BS4:CC4" si="22">BS2+1.116667</f>
        <v>5.1166669999999996</v>
      </c>
      <c r="BT4">
        <f t="shared" si="22"/>
        <v>3.4666670000000002</v>
      </c>
      <c r="BU4">
        <f t="shared" si="22"/>
        <v>5.766667</v>
      </c>
      <c r="BV4">
        <f t="shared" si="22"/>
        <v>6.3166670000000007</v>
      </c>
      <c r="BW4">
        <f t="shared" si="22"/>
        <v>14.783333666666666</v>
      </c>
      <c r="BX4">
        <f t="shared" si="22"/>
        <v>6.3500003333333339</v>
      </c>
      <c r="BY4">
        <f t="shared" si="22"/>
        <v>11.500000333333332</v>
      </c>
      <c r="BZ4">
        <f t="shared" si="22"/>
        <v>7.9000003333333328</v>
      </c>
      <c r="CA4">
        <f t="shared" si="22"/>
        <v>11.366667</v>
      </c>
      <c r="CB4">
        <f t="shared" si="22"/>
        <v>5.5833336666666664</v>
      </c>
      <c r="CC4">
        <f t="shared" si="22"/>
        <v>14.316666999999999</v>
      </c>
      <c r="CE4">
        <f t="shared" ref="CE4:CL4" si="23">CE2+1.116667</f>
        <v>5.4166670000000003</v>
      </c>
      <c r="CF4">
        <f t="shared" si="23"/>
        <v>7.8666669999999996</v>
      </c>
      <c r="CG4">
        <f t="shared" si="23"/>
        <v>9.7333336666666668</v>
      </c>
      <c r="CH4">
        <f t="shared" si="23"/>
        <v>7.1666670000000003</v>
      </c>
      <c r="CI4">
        <f t="shared" si="23"/>
        <v>5.3333336666666664</v>
      </c>
      <c r="CJ4">
        <f t="shared" si="23"/>
        <v>6.5000003333333343</v>
      </c>
      <c r="CK4">
        <f t="shared" si="23"/>
        <v>8.0000003333333325</v>
      </c>
      <c r="CL4">
        <f t="shared" si="23"/>
        <v>8.4833336666666668</v>
      </c>
      <c r="CN4">
        <f t="shared" ref="CN4:DN4" si="24">CN2+1.116667</f>
        <v>8.9000003333333328</v>
      </c>
      <c r="CO4">
        <f t="shared" si="24"/>
        <v>9.5000003333333325</v>
      </c>
      <c r="CP4">
        <f t="shared" si="24"/>
        <v>4.7000003333333336</v>
      </c>
      <c r="CQ4">
        <f t="shared" si="24"/>
        <v>17.666667</v>
      </c>
      <c r="CR4">
        <f t="shared" si="24"/>
        <v>4.5333336666666666</v>
      </c>
      <c r="CS4">
        <f t="shared" si="24"/>
        <v>4.8333336666666664</v>
      </c>
      <c r="CT4">
        <f t="shared" si="24"/>
        <v>16.983333666666667</v>
      </c>
      <c r="CU4">
        <f t="shared" si="24"/>
        <v>5.5500003333333332</v>
      </c>
      <c r="CV4">
        <f t="shared" si="24"/>
        <v>6.7166669999999993</v>
      </c>
      <c r="CW4">
        <f t="shared" si="24"/>
        <v>7.766667</v>
      </c>
      <c r="CX4">
        <f t="shared" si="24"/>
        <v>6.6666670000000003</v>
      </c>
      <c r="CY4">
        <f t="shared" si="24"/>
        <v>5.0333336666666666</v>
      </c>
      <c r="CZ4">
        <f t="shared" si="24"/>
        <v>13.150000333333333</v>
      </c>
      <c r="DA4">
        <f t="shared" si="24"/>
        <v>4.2166670000000002</v>
      </c>
      <c r="DB4">
        <f t="shared" si="24"/>
        <v>6.6666670000000003</v>
      </c>
      <c r="DC4">
        <f t="shared" si="24"/>
        <v>10.200000333333334</v>
      </c>
      <c r="DD4">
        <f t="shared" si="24"/>
        <v>7.4166670000000003</v>
      </c>
      <c r="DE4">
        <f t="shared" si="24"/>
        <v>17.883333666666665</v>
      </c>
      <c r="DF4">
        <f t="shared" si="24"/>
        <v>8.9166670000000003</v>
      </c>
      <c r="DG4">
        <f t="shared" si="24"/>
        <v>11.950000333333334</v>
      </c>
      <c r="DH4">
        <f t="shared" si="24"/>
        <v>11.016667</v>
      </c>
      <c r="DI4">
        <f t="shared" si="24"/>
        <v>10.283333666666666</v>
      </c>
      <c r="DJ4">
        <f t="shared" si="24"/>
        <v>11.500000333333332</v>
      </c>
      <c r="DK4">
        <f t="shared" si="24"/>
        <v>12.283333666666666</v>
      </c>
      <c r="DL4">
        <f t="shared" si="24"/>
        <v>9.6833336666666661</v>
      </c>
      <c r="DM4">
        <f t="shared" si="24"/>
        <v>11.500000333333332</v>
      </c>
      <c r="DN4">
        <f t="shared" si="24"/>
        <v>11.166667</v>
      </c>
      <c r="DO4">
        <f>5+15/60</f>
        <v>5.25</v>
      </c>
      <c r="DP4">
        <f>DP69-3</f>
        <v>0.93333333333333357</v>
      </c>
      <c r="DQ4">
        <f t="shared" ref="DQ4:DR4" si="25">DQ69-3</f>
        <v>1.5499999999999998</v>
      </c>
      <c r="DR4">
        <f t="shared" si="25"/>
        <v>1.9833333333333334</v>
      </c>
      <c r="DS4">
        <f>DS69+5.4166667</f>
        <v>9.7666667</v>
      </c>
      <c r="DT4">
        <f>DT69+5.4166667</f>
        <v>8.0666667000000007</v>
      </c>
      <c r="DU4">
        <f t="shared" ref="DU4:DY4" si="26">DU69+5.4166667</f>
        <v>16.816666699999999</v>
      </c>
      <c r="DV4">
        <f t="shared" si="26"/>
        <v>19.583333366666668</v>
      </c>
      <c r="DW4">
        <f t="shared" si="26"/>
        <v>9.4333333666666661</v>
      </c>
      <c r="DX4">
        <f t="shared" si="26"/>
        <v>9.0333333666666675</v>
      </c>
      <c r="DY4">
        <f t="shared" si="26"/>
        <v>9.3333333666666665</v>
      </c>
      <c r="DZ4">
        <f>1+44/60</f>
        <v>1.7333333333333334</v>
      </c>
      <c r="EA4">
        <f>EA130+1.7333</f>
        <v>3.3999666666666668</v>
      </c>
      <c r="EB4">
        <f t="shared" ref="EB4:EP4" si="27">EB130+1.7333</f>
        <v>2.0999666666666665</v>
      </c>
      <c r="EC4">
        <f t="shared" si="27"/>
        <v>2.5666333333333333</v>
      </c>
      <c r="ED4">
        <f t="shared" si="27"/>
        <v>5.0666333333333338</v>
      </c>
      <c r="EE4">
        <f t="shared" si="27"/>
        <v>4.3333000000000004</v>
      </c>
      <c r="EF4">
        <f t="shared" si="27"/>
        <v>2.5832999999999999</v>
      </c>
      <c r="EG4">
        <f t="shared" si="27"/>
        <v>4.3833000000000002</v>
      </c>
      <c r="EH4">
        <f t="shared" si="27"/>
        <v>2.0166333333333335</v>
      </c>
      <c r="EI4">
        <f t="shared" si="27"/>
        <v>4.9499666666666666</v>
      </c>
      <c r="EJ4">
        <f t="shared" si="27"/>
        <v>4.0833000000000004</v>
      </c>
      <c r="EK4">
        <f t="shared" si="27"/>
        <v>3.3999666666666668</v>
      </c>
      <c r="EL4">
        <f t="shared" si="27"/>
        <v>5.4666333333333332</v>
      </c>
      <c r="EM4">
        <f t="shared" si="27"/>
        <v>2.1333000000000002</v>
      </c>
      <c r="EN4">
        <f t="shared" si="27"/>
        <v>3.2166333333333332</v>
      </c>
      <c r="EO4">
        <f t="shared" si="27"/>
        <v>6.2666333333333331</v>
      </c>
      <c r="EP4">
        <f t="shared" si="27"/>
        <v>4.5666333333333338</v>
      </c>
      <c r="EQ4">
        <f>1+21/60</f>
        <v>1.35</v>
      </c>
      <c r="ER4">
        <f>ER147+1.35</f>
        <v>1.6833333333333333</v>
      </c>
      <c r="ES4">
        <f t="shared" ref="ES4:FG4" si="28">ES147+1.35</f>
        <v>1.9500000000000002</v>
      </c>
      <c r="ET4">
        <f t="shared" si="28"/>
        <v>4.45</v>
      </c>
      <c r="EU4">
        <f t="shared" si="28"/>
        <v>2.0333333333333332</v>
      </c>
      <c r="EV4">
        <f t="shared" si="28"/>
        <v>1.8666666666666667</v>
      </c>
      <c r="EW4">
        <f t="shared" si="28"/>
        <v>1.6833333333333333</v>
      </c>
      <c r="EX4">
        <f t="shared" si="28"/>
        <v>1.9166666666666667</v>
      </c>
      <c r="EY4">
        <f t="shared" si="28"/>
        <v>5.4166666666666661</v>
      </c>
      <c r="EZ4">
        <f t="shared" si="28"/>
        <v>1.7166666666666668</v>
      </c>
      <c r="FA4">
        <f t="shared" si="28"/>
        <v>1.9000000000000001</v>
      </c>
      <c r="FB4">
        <f t="shared" si="28"/>
        <v>2.3833333333333337</v>
      </c>
      <c r="FC4">
        <f t="shared" si="28"/>
        <v>5.35</v>
      </c>
      <c r="FD4">
        <f t="shared" si="28"/>
        <v>2.1833333333333336</v>
      </c>
      <c r="FE4">
        <f t="shared" si="28"/>
        <v>2.4833333333333334</v>
      </c>
      <c r="FF4">
        <f t="shared" si="28"/>
        <v>4.5166666666666666</v>
      </c>
      <c r="FG4">
        <f t="shared" si="28"/>
        <v>2.1166666666666667</v>
      </c>
      <c r="FH4">
        <f>3+8/60</f>
        <v>3.1333333333333333</v>
      </c>
      <c r="FI4">
        <f>FI164+3.133333</f>
        <v>3.5833330000000001</v>
      </c>
      <c r="FJ4">
        <f t="shared" ref="FJ4:FS4" si="29">FJ164+3.133333</f>
        <v>6.7499996666666666</v>
      </c>
      <c r="FK4">
        <f t="shared" si="29"/>
        <v>4.8499996666666672</v>
      </c>
      <c r="FL4">
        <f t="shared" si="29"/>
        <v>5.1833329999999993</v>
      </c>
      <c r="FM4">
        <f t="shared" si="29"/>
        <v>3.4999996666666666</v>
      </c>
      <c r="FN4">
        <f t="shared" si="29"/>
        <v>6.1333330000000004</v>
      </c>
      <c r="FO4">
        <f t="shared" si="29"/>
        <v>3.5999996666666667</v>
      </c>
      <c r="FP4">
        <f t="shared" si="29"/>
        <v>4.3499996666666672</v>
      </c>
      <c r="FQ4">
        <f t="shared" si="29"/>
        <v>3.5833330000000001</v>
      </c>
      <c r="FR4">
        <f t="shared" si="29"/>
        <v>3.5333329999999998</v>
      </c>
      <c r="FS4">
        <f t="shared" si="29"/>
        <v>4.3499996666666672</v>
      </c>
      <c r="FT4">
        <f>3.133333+1.3</f>
        <v>4.4333330000000002</v>
      </c>
      <c r="FU4">
        <f>FU176+4.4333333</f>
        <v>4.6833333000000001</v>
      </c>
      <c r="FV4">
        <f t="shared" ref="FV4:GF4" si="30">FV176+4.4333333</f>
        <v>4.6666666333333335</v>
      </c>
      <c r="FW4">
        <f t="shared" si="30"/>
        <v>5.0499999666666664</v>
      </c>
      <c r="FX4">
        <f t="shared" si="30"/>
        <v>5.1999999666666668</v>
      </c>
      <c r="FY4">
        <f t="shared" si="30"/>
        <v>4.9833333</v>
      </c>
      <c r="FZ4">
        <f t="shared" si="30"/>
        <v>6.2333333</v>
      </c>
      <c r="GA4">
        <f t="shared" si="30"/>
        <v>9.2333333</v>
      </c>
      <c r="GB4">
        <f t="shared" si="30"/>
        <v>5.3166666333333339</v>
      </c>
      <c r="GC4">
        <f t="shared" si="30"/>
        <v>5.5166666333333332</v>
      </c>
      <c r="GD4">
        <f t="shared" si="30"/>
        <v>6.0333333000000007</v>
      </c>
      <c r="GE4">
        <f t="shared" si="30"/>
        <v>5.7999999666666664</v>
      </c>
      <c r="GF4">
        <f t="shared" si="30"/>
        <v>5.0166666333333332</v>
      </c>
      <c r="GG4">
        <f>6+56/60</f>
        <v>6.9333333333333336</v>
      </c>
      <c r="GH4">
        <f>GH189+6.9333333</f>
        <v>7.7833332999999998</v>
      </c>
      <c r="GI4">
        <f t="shared" ref="GI4:GW4" si="31">GI189+6.9333333</f>
        <v>7.4166666333333335</v>
      </c>
      <c r="GJ4">
        <f t="shared" si="31"/>
        <v>7.8333333000000005</v>
      </c>
      <c r="GK4">
        <f t="shared" si="31"/>
        <v>9.7666666333333332</v>
      </c>
      <c r="GL4">
        <f t="shared" si="31"/>
        <v>7.2333333</v>
      </c>
      <c r="GM4">
        <f t="shared" ref="GM4:GS4" si="32">GM189+6.9333333</f>
        <v>7.4999999666666666</v>
      </c>
      <c r="GN4">
        <f t="shared" si="32"/>
        <v>9.6333333000000003</v>
      </c>
      <c r="GO4">
        <f t="shared" si="32"/>
        <v>9.0499999666666664</v>
      </c>
      <c r="GP4">
        <f t="shared" si="32"/>
        <v>7.4999999666666666</v>
      </c>
      <c r="GQ4">
        <f t="shared" si="32"/>
        <v>7.9499999666666668</v>
      </c>
      <c r="GR4">
        <f t="shared" si="32"/>
        <v>10.3333333</v>
      </c>
      <c r="GS4">
        <f t="shared" si="32"/>
        <v>8.2999999666666664</v>
      </c>
      <c r="GT4">
        <f t="shared" si="31"/>
        <v>9.4999999666666675</v>
      </c>
      <c r="GU4">
        <f t="shared" si="31"/>
        <v>8.3333332999999996</v>
      </c>
      <c r="GV4">
        <f t="shared" si="31"/>
        <v>7.3333333000000005</v>
      </c>
      <c r="GW4">
        <f t="shared" si="31"/>
        <v>7.3999999666666669</v>
      </c>
      <c r="GX4">
        <f t="shared" ref="GX4:HA4" si="33">GX189+6.9333333</f>
        <v>7.2333333</v>
      </c>
      <c r="GY4">
        <f t="shared" si="33"/>
        <v>14.366666633333335</v>
      </c>
      <c r="GZ4">
        <f t="shared" si="33"/>
        <v>9.0833332999999996</v>
      </c>
      <c r="HA4">
        <f t="shared" si="33"/>
        <v>7.8166666333333339</v>
      </c>
      <c r="HB4">
        <f>HB2+1.116667</f>
        <v>11.966666999999999</v>
      </c>
      <c r="HC4">
        <f>HC2+1.116667</f>
        <v>10.833333666666666</v>
      </c>
      <c r="HD4">
        <f>HD2+1.116667</f>
        <v>9.5833336666666664</v>
      </c>
      <c r="HE4">
        <f>HE2+1.116667</f>
        <v>26.333333666666665</v>
      </c>
      <c r="HF4">
        <f>HF2+1.116667</f>
        <v>13.516667</v>
      </c>
      <c r="HG4">
        <f t="shared" ref="HG4:HI4" si="34">HG2+1.116667</f>
        <v>22.433333599999997</v>
      </c>
      <c r="HH4">
        <f t="shared" si="34"/>
        <v>22.116666933333335</v>
      </c>
      <c r="HI4">
        <f t="shared" si="34"/>
        <v>31.600000333333334</v>
      </c>
      <c r="HJ4">
        <f t="shared" ref="HJ4:HL4" si="35">HJ2+1.116667</f>
        <v>31.633333666666665</v>
      </c>
      <c r="HK4">
        <f t="shared" si="35"/>
        <v>22.616666933333335</v>
      </c>
      <c r="HL4">
        <f t="shared" si="35"/>
        <v>24.850000333333334</v>
      </c>
      <c r="HN4">
        <f>HN2+1.116667</f>
        <v>13.433333666666666</v>
      </c>
      <c r="HO4">
        <f>HO2+1.116667</f>
        <v>23.600000266666669</v>
      </c>
      <c r="HP4">
        <f>HP2+1.116667</f>
        <v>35.05000033333333</v>
      </c>
      <c r="HQ4">
        <f>HQ2+1.116667</f>
        <v>39.416666999999997</v>
      </c>
      <c r="HR4">
        <f>9+17/60</f>
        <v>9.2833333333333332</v>
      </c>
      <c r="HS4">
        <f>6+35/60</f>
        <v>6.583333333333333</v>
      </c>
      <c r="HU4">
        <f>HU227+6.583333</f>
        <v>17.983333000000002</v>
      </c>
      <c r="HW4">
        <f t="shared" ref="HW4:IJ4" si="36">HW227+6.583333</f>
        <v>6.9666663333333334</v>
      </c>
      <c r="HX4">
        <f t="shared" si="36"/>
        <v>7.1833329999999993</v>
      </c>
      <c r="HY4">
        <f t="shared" si="36"/>
        <v>7.9999996666666666</v>
      </c>
      <c r="HZ4">
        <f t="shared" si="36"/>
        <v>7.5166663333333332</v>
      </c>
      <c r="IA4">
        <f t="shared" si="36"/>
        <v>7.2499996666666666</v>
      </c>
      <c r="IB4">
        <f t="shared" si="36"/>
        <v>7.3499996666666663</v>
      </c>
      <c r="IC4">
        <f t="shared" si="36"/>
        <v>8.0499996666666664</v>
      </c>
      <c r="ID4">
        <f t="shared" si="36"/>
        <v>7.0166663333333332</v>
      </c>
      <c r="IE4">
        <f t="shared" si="36"/>
        <v>7.9999996666666666</v>
      </c>
      <c r="IF4">
        <f t="shared" si="36"/>
        <v>8.6999996666666668</v>
      </c>
      <c r="IG4">
        <f t="shared" si="36"/>
        <v>9.1499996666666661</v>
      </c>
      <c r="IH4">
        <f t="shared" si="36"/>
        <v>7.483333</v>
      </c>
      <c r="II4">
        <f t="shared" si="36"/>
        <v>14.216666333333333</v>
      </c>
      <c r="IJ4">
        <f t="shared" si="36"/>
        <v>6.9999996666666666</v>
      </c>
      <c r="IK4">
        <f>7+34/60</f>
        <v>7.5666666666666664</v>
      </c>
      <c r="IL4">
        <f>IL245+7.5666667</f>
        <v>10.900000033333333</v>
      </c>
      <c r="IM4">
        <f t="shared" ref="IM4:IQ4" si="37">IM245+7.5666667</f>
        <v>8.3333333666666665</v>
      </c>
      <c r="IN4">
        <f t="shared" si="37"/>
        <v>8.0500000333333332</v>
      </c>
      <c r="IO4">
        <f>9+40/60</f>
        <v>9.6666666666666661</v>
      </c>
      <c r="IP4">
        <f t="shared" si="37"/>
        <v>10.150000033333333</v>
      </c>
      <c r="IQ4">
        <f t="shared" si="37"/>
        <v>10.800000033333333</v>
      </c>
      <c r="IW4">
        <f>38+8/60</f>
        <v>38.133333333333333</v>
      </c>
      <c r="IX4">
        <f>3+17/60</f>
        <v>3.2833333333333332</v>
      </c>
      <c r="IY4">
        <f>IX4+2</f>
        <v>5.2833333333333332</v>
      </c>
      <c r="IZ4">
        <f>5+7/60</f>
        <v>5.1166666666666663</v>
      </c>
      <c r="JA4">
        <f>4+18/60</f>
        <v>4.3</v>
      </c>
      <c r="JB4">
        <f>3+48/60</f>
        <v>3.8</v>
      </c>
      <c r="JC4">
        <f>6+58/60</f>
        <v>6.9666666666666668</v>
      </c>
      <c r="JD4">
        <f>5+17/60</f>
        <v>5.2833333333333332</v>
      </c>
      <c r="JE4">
        <f>7+8/60</f>
        <v>7.1333333333333337</v>
      </c>
      <c r="JF4">
        <f>15+9/60</f>
        <v>15.15</v>
      </c>
      <c r="JH4">
        <f t="shared" ref="JH4:JP4" si="38">JH2+1.116667</f>
        <v>8.3333336666666664</v>
      </c>
      <c r="JI4">
        <f t="shared" si="38"/>
        <v>13.583333666666666</v>
      </c>
      <c r="JJ4">
        <f t="shared" si="38"/>
        <v>11.966666999999999</v>
      </c>
      <c r="JK4">
        <f t="shared" si="38"/>
        <v>9.8333336666666664</v>
      </c>
      <c r="JL4">
        <f t="shared" si="38"/>
        <v>9.6000003333333339</v>
      </c>
      <c r="JM4">
        <f t="shared" si="38"/>
        <v>11.333333666666666</v>
      </c>
      <c r="JN4">
        <f t="shared" si="38"/>
        <v>12.333333666666666</v>
      </c>
      <c r="JO4">
        <f t="shared" si="38"/>
        <v>16.466667000000001</v>
      </c>
      <c r="JP4">
        <f t="shared" si="38"/>
        <v>13.600000333333334</v>
      </c>
      <c r="JR4">
        <f>JR2+1.116667</f>
        <v>9.6666670000000003</v>
      </c>
      <c r="JT4">
        <f>JT2+1.116667</f>
        <v>10.416667</v>
      </c>
      <c r="JU4">
        <f>JU2+1.116667</f>
        <v>16.066666999999999</v>
      </c>
      <c r="JV4">
        <f>JV2+1.116667</f>
        <v>16.766667000000002</v>
      </c>
      <c r="JX4">
        <f>JX2+1.116667</f>
        <v>17.516667000000002</v>
      </c>
      <c r="JY4">
        <f>JY2+1.116667</f>
        <v>13.333333666666666</v>
      </c>
      <c r="JZ4">
        <f>JZ2+1.116667</f>
        <v>19.833333666666668</v>
      </c>
      <c r="KA4">
        <f>KA2+1.116667</f>
        <v>23.283333666666667</v>
      </c>
    </row>
    <row r="5" spans="1:287" x14ac:dyDescent="0.25">
      <c r="A5" t="s">
        <v>282</v>
      </c>
      <c r="B5">
        <v>1.1499999999999999</v>
      </c>
      <c r="C5">
        <v>1.65</v>
      </c>
      <c r="D5">
        <v>2.2833333333333332</v>
      </c>
      <c r="E5">
        <v>0</v>
      </c>
      <c r="F5">
        <f>37/60</f>
        <v>0.6166666666666667</v>
      </c>
      <c r="G5">
        <f t="shared" ref="G5:AE5" si="39">G2+1.15</f>
        <v>3.1833333333333331</v>
      </c>
      <c r="H5">
        <f t="shared" si="39"/>
        <v>2.9</v>
      </c>
      <c r="I5">
        <f t="shared" si="39"/>
        <v>1.8333333333333333</v>
      </c>
      <c r="J5">
        <f t="shared" si="39"/>
        <v>4.5333333333333332</v>
      </c>
      <c r="K5">
        <f t="shared" si="39"/>
        <v>6.7166666666666668</v>
      </c>
      <c r="L5">
        <f t="shared" si="39"/>
        <v>2</v>
      </c>
      <c r="M5">
        <f t="shared" si="39"/>
        <v>1.5</v>
      </c>
      <c r="N5">
        <f t="shared" si="39"/>
        <v>4.4333333333333336</v>
      </c>
      <c r="O5">
        <f t="shared" si="39"/>
        <v>3.6</v>
      </c>
      <c r="P5">
        <f t="shared" si="39"/>
        <v>7.3833333333333329</v>
      </c>
      <c r="Q5">
        <f t="shared" si="39"/>
        <v>3.1833333333333331</v>
      </c>
      <c r="R5">
        <f t="shared" si="39"/>
        <v>12.366666666666667</v>
      </c>
      <c r="S5">
        <f t="shared" si="39"/>
        <v>10.55</v>
      </c>
      <c r="T5">
        <f t="shared" si="39"/>
        <v>10.050000000000001</v>
      </c>
      <c r="U5">
        <f t="shared" si="39"/>
        <v>4.7333333333333334</v>
      </c>
      <c r="V5">
        <f t="shared" si="39"/>
        <v>6.6</v>
      </c>
      <c r="W5">
        <f t="shared" si="39"/>
        <v>4.8333333333333339</v>
      </c>
      <c r="X5">
        <f t="shared" si="39"/>
        <v>6.1833333333333336</v>
      </c>
      <c r="Y5">
        <f t="shared" si="39"/>
        <v>8.8000000000000007</v>
      </c>
      <c r="Z5">
        <f t="shared" si="39"/>
        <v>11.15</v>
      </c>
      <c r="AA5">
        <f t="shared" si="39"/>
        <v>13.75</v>
      </c>
      <c r="AB5">
        <f t="shared" si="39"/>
        <v>17.816666666666666</v>
      </c>
      <c r="AC5">
        <f t="shared" si="39"/>
        <v>10.266666666666667</v>
      </c>
      <c r="AD5">
        <f t="shared" si="39"/>
        <v>8.15</v>
      </c>
      <c r="AE5">
        <f t="shared" si="39"/>
        <v>15.316666666666666</v>
      </c>
      <c r="AG5">
        <f t="shared" ref="AG5:BL5" si="40">AG2+1.15</f>
        <v>20.666666666666664</v>
      </c>
      <c r="AH5">
        <f t="shared" si="40"/>
        <v>9.15</v>
      </c>
      <c r="AI5">
        <f t="shared" si="40"/>
        <v>4.9000000000000004</v>
      </c>
      <c r="AJ5">
        <f t="shared" si="40"/>
        <v>5.7833333333333332</v>
      </c>
      <c r="AK5">
        <f t="shared" si="40"/>
        <v>5.8000000000000007</v>
      </c>
      <c r="AL5">
        <f t="shared" si="40"/>
        <v>11.966666666666667</v>
      </c>
      <c r="AM5">
        <f t="shared" si="40"/>
        <v>6.75</v>
      </c>
      <c r="AN5">
        <f t="shared" si="40"/>
        <v>7.6166666666666671</v>
      </c>
      <c r="AO5">
        <f t="shared" si="40"/>
        <v>4.25</v>
      </c>
      <c r="AP5">
        <f t="shared" si="40"/>
        <v>5.2333333333333325</v>
      </c>
      <c r="AQ5">
        <f t="shared" si="40"/>
        <v>13.533333333333333</v>
      </c>
      <c r="AR5">
        <f t="shared" si="40"/>
        <v>6.1999999999999993</v>
      </c>
      <c r="AS5">
        <f t="shared" si="40"/>
        <v>4.6500000000000004</v>
      </c>
      <c r="AT5">
        <f t="shared" si="40"/>
        <v>6.9666666666666668</v>
      </c>
      <c r="AU5">
        <f t="shared" si="40"/>
        <v>12.916666666666668</v>
      </c>
      <c r="AV5">
        <f t="shared" si="40"/>
        <v>3.9499999999999997</v>
      </c>
      <c r="AW5">
        <f t="shared" si="40"/>
        <v>6.1333333333333329</v>
      </c>
      <c r="AX5">
        <f t="shared" si="40"/>
        <v>6.85</v>
      </c>
      <c r="AY5">
        <f t="shared" si="40"/>
        <v>6.8833333333333329</v>
      </c>
      <c r="AZ5">
        <f t="shared" si="40"/>
        <v>16.349999999999998</v>
      </c>
      <c r="BA5">
        <f t="shared" si="40"/>
        <v>21.75</v>
      </c>
      <c r="BB5">
        <f t="shared" si="40"/>
        <v>15.566666666666666</v>
      </c>
      <c r="BC5">
        <f t="shared" si="40"/>
        <v>17.399999999999999</v>
      </c>
      <c r="BD5">
        <f t="shared" si="40"/>
        <v>18.349999999999998</v>
      </c>
      <c r="BE5">
        <f t="shared" si="40"/>
        <v>7.75</v>
      </c>
      <c r="BF5">
        <f t="shared" si="40"/>
        <v>11.116666666666667</v>
      </c>
      <c r="BG5">
        <f t="shared" si="40"/>
        <v>14.783333333333333</v>
      </c>
      <c r="BH5">
        <f t="shared" si="40"/>
        <v>22.583333333333332</v>
      </c>
      <c r="BI5">
        <f t="shared" si="40"/>
        <v>23.466666666666665</v>
      </c>
      <c r="BJ5">
        <f t="shared" si="40"/>
        <v>10.466666666666667</v>
      </c>
      <c r="BK5">
        <f t="shared" si="40"/>
        <v>18.216666666666665</v>
      </c>
      <c r="BL5">
        <f t="shared" si="40"/>
        <v>12</v>
      </c>
      <c r="BM5">
        <f t="shared" ref="BM5:CC5" si="41">BM2+1.15</f>
        <v>20.116666666666664</v>
      </c>
      <c r="BN5">
        <f t="shared" si="41"/>
        <v>10.583333333333334</v>
      </c>
      <c r="BO5">
        <f t="shared" si="41"/>
        <v>22.15</v>
      </c>
      <c r="BP5">
        <f t="shared" si="41"/>
        <v>20.7</v>
      </c>
      <c r="BQ5">
        <f t="shared" si="41"/>
        <v>5.4499999999999993</v>
      </c>
      <c r="BR5">
        <f t="shared" si="41"/>
        <v>4.3666666666666671</v>
      </c>
      <c r="BS5">
        <f t="shared" si="41"/>
        <v>5.15</v>
      </c>
      <c r="BT5">
        <f t="shared" si="41"/>
        <v>3.5</v>
      </c>
      <c r="BU5">
        <f t="shared" si="41"/>
        <v>5.8000000000000007</v>
      </c>
      <c r="BV5">
        <f t="shared" si="41"/>
        <v>6.35</v>
      </c>
      <c r="BW5">
        <f t="shared" si="41"/>
        <v>14.816666666666666</v>
      </c>
      <c r="BX5">
        <f t="shared" si="41"/>
        <v>6.3833333333333329</v>
      </c>
      <c r="BY5">
        <f t="shared" si="41"/>
        <v>11.533333333333333</v>
      </c>
      <c r="BZ5">
        <f t="shared" si="41"/>
        <v>7.9333333333333336</v>
      </c>
      <c r="CA5">
        <f t="shared" si="41"/>
        <v>11.4</v>
      </c>
      <c r="CB5">
        <f t="shared" si="41"/>
        <v>5.6166666666666671</v>
      </c>
      <c r="CC5">
        <f t="shared" si="41"/>
        <v>14.35</v>
      </c>
      <c r="CE5">
        <f t="shared" ref="CE5:CL5" si="42">CE2+1.15</f>
        <v>5.4499999999999993</v>
      </c>
      <c r="CF5">
        <f t="shared" si="42"/>
        <v>7.9</v>
      </c>
      <c r="CG5">
        <f t="shared" si="42"/>
        <v>9.7666666666666675</v>
      </c>
      <c r="CH5">
        <f t="shared" si="42"/>
        <v>7.1999999999999993</v>
      </c>
      <c r="CI5">
        <f t="shared" si="42"/>
        <v>5.3666666666666671</v>
      </c>
      <c r="CJ5">
        <f t="shared" si="42"/>
        <v>6.5333333333333332</v>
      </c>
      <c r="CK5">
        <f t="shared" si="42"/>
        <v>8.0333333333333332</v>
      </c>
      <c r="CL5">
        <f t="shared" si="42"/>
        <v>8.5166666666666657</v>
      </c>
      <c r="CN5">
        <f t="shared" ref="CN5:DS5" si="43">CN2+1.15</f>
        <v>8.9333333333333336</v>
      </c>
      <c r="CO5">
        <f t="shared" si="43"/>
        <v>9.5333333333333332</v>
      </c>
      <c r="CP5">
        <f t="shared" si="43"/>
        <v>4.7333333333333334</v>
      </c>
      <c r="CQ5">
        <f t="shared" si="43"/>
        <v>17.7</v>
      </c>
      <c r="CR5">
        <f t="shared" si="43"/>
        <v>4.5666666666666664</v>
      </c>
      <c r="CS5">
        <f t="shared" si="43"/>
        <v>4.8666666666666671</v>
      </c>
      <c r="CT5">
        <f t="shared" si="43"/>
        <v>17.016666666666666</v>
      </c>
      <c r="CU5">
        <f t="shared" si="43"/>
        <v>5.5833333333333339</v>
      </c>
      <c r="CV5">
        <f t="shared" si="43"/>
        <v>6.75</v>
      </c>
      <c r="CW5">
        <f t="shared" si="43"/>
        <v>7.8000000000000007</v>
      </c>
      <c r="CX5">
        <f t="shared" si="43"/>
        <v>6.6999999999999993</v>
      </c>
      <c r="CY5">
        <f t="shared" si="43"/>
        <v>5.0666666666666664</v>
      </c>
      <c r="CZ5">
        <f t="shared" si="43"/>
        <v>13.183333333333334</v>
      </c>
      <c r="DA5">
        <f t="shared" si="43"/>
        <v>4.25</v>
      </c>
      <c r="DB5">
        <f t="shared" si="43"/>
        <v>6.6999999999999993</v>
      </c>
      <c r="DC5">
        <f t="shared" si="43"/>
        <v>10.233333333333334</v>
      </c>
      <c r="DD5">
        <f t="shared" si="43"/>
        <v>7.4499999999999993</v>
      </c>
      <c r="DE5">
        <f t="shared" si="43"/>
        <v>17.916666666666664</v>
      </c>
      <c r="DF5">
        <f t="shared" si="43"/>
        <v>8.9499999999999993</v>
      </c>
      <c r="DG5">
        <f t="shared" si="43"/>
        <v>11.983333333333334</v>
      </c>
      <c r="DH5">
        <f t="shared" si="43"/>
        <v>11.05</v>
      </c>
      <c r="DI5">
        <f t="shared" si="43"/>
        <v>10.316666666666666</v>
      </c>
      <c r="DJ5">
        <f t="shared" si="43"/>
        <v>11.533333333333333</v>
      </c>
      <c r="DK5">
        <f t="shared" si="43"/>
        <v>12.316666666666666</v>
      </c>
      <c r="DL5">
        <f t="shared" si="43"/>
        <v>9.7166666666666668</v>
      </c>
      <c r="DM5">
        <f t="shared" si="43"/>
        <v>11.533333333333333</v>
      </c>
      <c r="DN5">
        <f t="shared" si="43"/>
        <v>11.200000000000001</v>
      </c>
      <c r="DO5">
        <f t="shared" si="43"/>
        <v>7.6333333333333329</v>
      </c>
      <c r="DP5">
        <f t="shared" si="43"/>
        <v>24.866666666666664</v>
      </c>
      <c r="DQ5">
        <f t="shared" si="43"/>
        <v>19.799999999999997</v>
      </c>
      <c r="DR5">
        <f t="shared" si="43"/>
        <v>12.950000000000001</v>
      </c>
      <c r="DS5">
        <f t="shared" si="43"/>
        <v>21.183333333333334</v>
      </c>
      <c r="DT5">
        <f t="shared" ref="DT5:EY5" si="44">DT2+1.15</f>
        <v>9.6333333333333329</v>
      </c>
      <c r="DU5">
        <f t="shared" si="44"/>
        <v>22.549999999999997</v>
      </c>
      <c r="DV5">
        <f t="shared" si="44"/>
        <v>20.433333333333334</v>
      </c>
      <c r="DW5">
        <f t="shared" si="44"/>
        <v>20.599999999999998</v>
      </c>
      <c r="DX5">
        <f t="shared" si="44"/>
        <v>15.816666666666666</v>
      </c>
      <c r="DY5">
        <f t="shared" si="44"/>
        <v>8.75</v>
      </c>
      <c r="DZ5">
        <f t="shared" si="44"/>
        <v>2.5166666666666666</v>
      </c>
      <c r="EA5">
        <f t="shared" si="44"/>
        <v>4.1166666666666671</v>
      </c>
      <c r="EB5">
        <f t="shared" si="44"/>
        <v>3.5333333333333332</v>
      </c>
      <c r="EC5">
        <f t="shared" si="44"/>
        <v>3.6999999999999997</v>
      </c>
      <c r="ED5">
        <f t="shared" si="44"/>
        <v>8.6</v>
      </c>
      <c r="EE5">
        <f t="shared" si="44"/>
        <v>6.7666666666666675</v>
      </c>
      <c r="EF5">
        <f t="shared" si="44"/>
        <v>3.4499999999999997</v>
      </c>
      <c r="EG5">
        <f t="shared" si="44"/>
        <v>9.8333333333333339</v>
      </c>
      <c r="EH5">
        <f t="shared" si="44"/>
        <v>3.1166666666666667</v>
      </c>
      <c r="EI5">
        <f t="shared" si="44"/>
        <v>7.35</v>
      </c>
      <c r="EJ5">
        <f t="shared" si="44"/>
        <v>5.5500000000000007</v>
      </c>
      <c r="EK5">
        <f t="shared" si="44"/>
        <v>4.2166666666666668</v>
      </c>
      <c r="EL5">
        <f t="shared" si="44"/>
        <v>11.375</v>
      </c>
      <c r="EM5">
        <f t="shared" si="44"/>
        <v>2.3666666666666667</v>
      </c>
      <c r="EN5">
        <f t="shared" si="44"/>
        <v>6.15</v>
      </c>
      <c r="EO5">
        <f t="shared" si="44"/>
        <v>7.9</v>
      </c>
      <c r="EP5">
        <f t="shared" si="44"/>
        <v>7.6833333333333336</v>
      </c>
      <c r="EQ5">
        <f t="shared" si="44"/>
        <v>3.5666666666666664</v>
      </c>
      <c r="ER5">
        <f t="shared" si="44"/>
        <v>4.3</v>
      </c>
      <c r="ES5">
        <f t="shared" si="44"/>
        <v>4.8833333333333329</v>
      </c>
      <c r="ET5">
        <f t="shared" si="44"/>
        <v>13.85</v>
      </c>
      <c r="EU5">
        <f t="shared" si="44"/>
        <v>3.4166666666666665</v>
      </c>
      <c r="EV5">
        <f t="shared" si="44"/>
        <v>3.7166666666666663</v>
      </c>
      <c r="EW5">
        <f t="shared" si="44"/>
        <v>3.85</v>
      </c>
      <c r="EX5">
        <f t="shared" si="44"/>
        <v>9.3333333333333339</v>
      </c>
      <c r="EY5">
        <f t="shared" si="44"/>
        <v>5.5500000000000007</v>
      </c>
      <c r="EZ5">
        <f t="shared" ref="EZ5:GE5" si="45">EZ2+1.15</f>
        <v>4.5666666666666664</v>
      </c>
      <c r="FA5">
        <f t="shared" si="45"/>
        <v>4.8666666666666671</v>
      </c>
      <c r="FB5">
        <f t="shared" si="45"/>
        <v>5.6</v>
      </c>
      <c r="FC5">
        <f t="shared" si="45"/>
        <v>16.083333333333332</v>
      </c>
      <c r="FD5">
        <f t="shared" si="45"/>
        <v>5.2833333333333332</v>
      </c>
      <c r="FE5">
        <f t="shared" si="45"/>
        <v>5.5333333333333332</v>
      </c>
      <c r="FF5">
        <f t="shared" si="45"/>
        <v>14.25</v>
      </c>
      <c r="FG5">
        <f t="shared" si="45"/>
        <v>5.0999999999999996</v>
      </c>
      <c r="FH5">
        <f t="shared" si="45"/>
        <v>5.4333333333333336</v>
      </c>
      <c r="FI5">
        <f t="shared" si="45"/>
        <v>7.3833333333333329</v>
      </c>
      <c r="FJ5">
        <f t="shared" si="45"/>
        <v>17.149999999999999</v>
      </c>
      <c r="FK5">
        <f t="shared" si="45"/>
        <v>7.6666666666666661</v>
      </c>
      <c r="FL5">
        <f t="shared" si="45"/>
        <v>17.566666666666666</v>
      </c>
      <c r="FM5">
        <f t="shared" si="45"/>
        <v>6.5166666666666657</v>
      </c>
      <c r="FN5">
        <f t="shared" si="45"/>
        <v>19.266666666666666</v>
      </c>
      <c r="FO5">
        <f t="shared" si="45"/>
        <v>5.5333333333333332</v>
      </c>
      <c r="FP5">
        <f t="shared" si="45"/>
        <v>6.9666666666666668</v>
      </c>
      <c r="FQ5">
        <f t="shared" si="45"/>
        <v>6.9</v>
      </c>
      <c r="FR5">
        <f t="shared" si="45"/>
        <v>7.0833333333333339</v>
      </c>
      <c r="FS5">
        <f t="shared" si="45"/>
        <v>7.5500000000000007</v>
      </c>
      <c r="FT5">
        <f t="shared" si="45"/>
        <v>6.7833333333333332</v>
      </c>
      <c r="FU5">
        <f t="shared" si="45"/>
        <v>8.6</v>
      </c>
      <c r="FV5">
        <f t="shared" si="45"/>
        <v>8.5</v>
      </c>
      <c r="FW5">
        <f t="shared" si="45"/>
        <v>8.5833333333333339</v>
      </c>
      <c r="FX5">
        <f t="shared" si="45"/>
        <v>8.6666666666666661</v>
      </c>
      <c r="FY5">
        <f t="shared" si="45"/>
        <v>7.1999999999999993</v>
      </c>
      <c r="FZ5">
        <f t="shared" si="45"/>
        <v>24.883333333333333</v>
      </c>
      <c r="GA5">
        <f t="shared" si="45"/>
        <v>25.599999999999998</v>
      </c>
      <c r="GB5">
        <f t="shared" si="45"/>
        <v>23.616666666666664</v>
      </c>
      <c r="GC5">
        <f t="shared" si="45"/>
        <v>9.4666666666666668</v>
      </c>
      <c r="GD5">
        <f t="shared" si="45"/>
        <v>9.0666666666666664</v>
      </c>
      <c r="GE5">
        <f t="shared" si="45"/>
        <v>8.2833333333333332</v>
      </c>
      <c r="GF5">
        <f t="shared" ref="GF5:GL5" si="46">GF2+1.15</f>
        <v>7.4499999999999993</v>
      </c>
      <c r="GG5">
        <f t="shared" si="46"/>
        <v>9.2333333333333343</v>
      </c>
      <c r="GH5">
        <f t="shared" si="46"/>
        <v>10.033333333333333</v>
      </c>
      <c r="GI5">
        <f t="shared" si="46"/>
        <v>9.7666666666666675</v>
      </c>
      <c r="GJ5">
        <f t="shared" si="46"/>
        <v>12.066666666666666</v>
      </c>
      <c r="GK5">
        <f t="shared" si="46"/>
        <v>23.683333333333334</v>
      </c>
      <c r="GL5">
        <f t="shared" si="46"/>
        <v>9.2333333333333343</v>
      </c>
      <c r="GM5">
        <f t="shared" ref="GM5:GS5" si="47">GM2+1.15</f>
        <v>9.8000003300000014</v>
      </c>
      <c r="GN5">
        <f t="shared" si="47"/>
        <v>14.6</v>
      </c>
      <c r="GO5">
        <f t="shared" si="47"/>
        <v>13.966666666666667</v>
      </c>
      <c r="GP5">
        <f t="shared" si="47"/>
        <v>25.033333333333331</v>
      </c>
      <c r="GQ5">
        <f t="shared" si="47"/>
        <v>25.083333333333332</v>
      </c>
      <c r="GR5">
        <f t="shared" si="47"/>
        <v>12.583333000000001</v>
      </c>
      <c r="GS5">
        <f t="shared" si="47"/>
        <v>10.549999666666668</v>
      </c>
      <c r="GT5">
        <f>GT2+1.15</f>
        <v>27</v>
      </c>
      <c r="GU5">
        <f>GU2+1.15</f>
        <v>13.216666666666667</v>
      </c>
      <c r="GV5">
        <f>GV2+1.15</f>
        <v>9.6333333000000003</v>
      </c>
      <c r="GW5">
        <f>GW2+1.15</f>
        <v>29.083333333333332</v>
      </c>
      <c r="GX5">
        <f t="shared" ref="GX5:HA5" si="48">GX2+1.15</f>
        <v>10.383333330000001</v>
      </c>
      <c r="GY5">
        <f t="shared" si="48"/>
        <v>17.51666663333333</v>
      </c>
      <c r="GZ5">
        <f t="shared" si="48"/>
        <v>12.2333333</v>
      </c>
      <c r="HA5">
        <f t="shared" si="48"/>
        <v>10.966666633333331</v>
      </c>
      <c r="HB5">
        <f>HB2+1.15</f>
        <v>12</v>
      </c>
      <c r="HC5">
        <f>HC2+1.15</f>
        <v>10.866666666666667</v>
      </c>
      <c r="HD5">
        <f>HD2+1.15</f>
        <v>9.6166666666666671</v>
      </c>
      <c r="HE5">
        <f>HE2+1.15</f>
        <v>26.366666666666664</v>
      </c>
      <c r="HF5">
        <f>HF2+1.15</f>
        <v>13.55</v>
      </c>
      <c r="HG5">
        <f t="shared" ref="HG5:HI5" si="49">HG2+1.15</f>
        <v>22.466666599999996</v>
      </c>
      <c r="HH5">
        <f t="shared" si="49"/>
        <v>22.149999933333334</v>
      </c>
      <c r="HI5">
        <f t="shared" si="49"/>
        <v>31.633333333333333</v>
      </c>
      <c r="HJ5">
        <f t="shared" ref="HJ5:HL5" si="50">HJ2+1.15</f>
        <v>31.666666666666664</v>
      </c>
      <c r="HK5">
        <f t="shared" si="50"/>
        <v>22.649999933333334</v>
      </c>
      <c r="HL5">
        <f t="shared" si="50"/>
        <v>24.883333333333333</v>
      </c>
      <c r="HN5">
        <f t="shared" ref="HN5:HS5" si="51">HN2+1.15</f>
        <v>13.466666666666667</v>
      </c>
      <c r="HO5">
        <f t="shared" si="51"/>
        <v>23.633333266666668</v>
      </c>
      <c r="HP5">
        <f t="shared" si="51"/>
        <v>35.083333333333329</v>
      </c>
      <c r="HQ5">
        <f t="shared" si="51"/>
        <v>39.449999999999996</v>
      </c>
      <c r="HR5">
        <f t="shared" si="51"/>
        <v>12.35</v>
      </c>
      <c r="HS5">
        <f t="shared" si="51"/>
        <v>8.9</v>
      </c>
      <c r="HU5">
        <f>HU2+1.15</f>
        <v>42.416666666666664</v>
      </c>
      <c r="HW5">
        <f t="shared" ref="HW5:IB5" si="52">HW2+1.15</f>
        <v>10.666666666666668</v>
      </c>
      <c r="HX5">
        <f t="shared" si="52"/>
        <v>10.033333333333333</v>
      </c>
      <c r="HY5">
        <f t="shared" si="52"/>
        <v>8.9</v>
      </c>
      <c r="HZ5">
        <f t="shared" si="52"/>
        <v>24.299999999999997</v>
      </c>
      <c r="IA5">
        <f t="shared" si="52"/>
        <v>11.466666666666667</v>
      </c>
      <c r="IB5">
        <f t="shared" si="52"/>
        <v>26.65</v>
      </c>
      <c r="IC5">
        <f t="shared" ref="IC5:IJ5" si="53">IC2+1.15</f>
        <v>10.366666666666667</v>
      </c>
      <c r="ID5">
        <f t="shared" si="53"/>
        <v>9.3333333333333339</v>
      </c>
      <c r="IE5">
        <f t="shared" si="53"/>
        <v>10.316666666666666</v>
      </c>
      <c r="IF5">
        <f t="shared" si="53"/>
        <v>11.016666666666667</v>
      </c>
      <c r="IG5">
        <f t="shared" si="53"/>
        <v>11.466666666666667</v>
      </c>
      <c r="IH5">
        <f t="shared" si="53"/>
        <v>9.8000000000000007</v>
      </c>
      <c r="II5">
        <f t="shared" si="53"/>
        <v>16.533333333333331</v>
      </c>
      <c r="IJ5">
        <f t="shared" si="53"/>
        <v>9.3166666666666664</v>
      </c>
      <c r="IK5">
        <f t="shared" ref="IK5:IQ5" si="54">IK2+1.15</f>
        <v>9.15</v>
      </c>
      <c r="IL5">
        <f t="shared" si="54"/>
        <v>37.799999999999997</v>
      </c>
      <c r="IM5">
        <f t="shared" si="54"/>
        <v>31.066666666666666</v>
      </c>
      <c r="IN5">
        <f t="shared" si="54"/>
        <v>10.633333333333333</v>
      </c>
      <c r="IO5">
        <f t="shared" si="54"/>
        <v>11.966666666666667</v>
      </c>
      <c r="IP5">
        <f t="shared" si="54"/>
        <v>11.833333333333334</v>
      </c>
      <c r="IQ5">
        <f t="shared" si="54"/>
        <v>9.15</v>
      </c>
      <c r="IW5">
        <f t="shared" ref="IW5:JF5" si="55">IW2+1.15</f>
        <v>41.9</v>
      </c>
      <c r="IX5">
        <f t="shared" si="55"/>
        <v>5.4833333333333325</v>
      </c>
      <c r="IY5">
        <f t="shared" si="55"/>
        <v>7.9333333333333336</v>
      </c>
      <c r="IZ5">
        <f t="shared" si="55"/>
        <v>8.75</v>
      </c>
      <c r="JA5">
        <f t="shared" si="55"/>
        <v>7.0833333333333339</v>
      </c>
      <c r="JB5">
        <f t="shared" si="55"/>
        <v>6.5666666666666664</v>
      </c>
      <c r="JC5">
        <f t="shared" si="55"/>
        <v>11.5</v>
      </c>
      <c r="JD5">
        <f t="shared" si="55"/>
        <v>8.1</v>
      </c>
      <c r="JE5">
        <f t="shared" si="55"/>
        <v>13.166666666666668</v>
      </c>
      <c r="JF5">
        <f t="shared" si="55"/>
        <v>20.933333333333334</v>
      </c>
      <c r="JH5">
        <f t="shared" ref="JH5:JP5" si="56">JH2+1.15</f>
        <v>8.3666666666666671</v>
      </c>
      <c r="JI5">
        <f t="shared" si="56"/>
        <v>13.616666666666667</v>
      </c>
      <c r="JJ5">
        <f t="shared" si="56"/>
        <v>12</v>
      </c>
      <c r="JK5">
        <f t="shared" si="56"/>
        <v>9.8666666666666671</v>
      </c>
      <c r="JL5">
        <f t="shared" si="56"/>
        <v>9.6333333333333346</v>
      </c>
      <c r="JM5">
        <f t="shared" si="56"/>
        <v>11.366666666666667</v>
      </c>
      <c r="JN5">
        <f t="shared" si="56"/>
        <v>12.366666666666667</v>
      </c>
      <c r="JO5">
        <f t="shared" si="56"/>
        <v>16.5</v>
      </c>
      <c r="JP5">
        <f t="shared" si="56"/>
        <v>13.633333333333335</v>
      </c>
      <c r="JR5">
        <f>JR2+1.15</f>
        <v>9.7000000000000011</v>
      </c>
      <c r="JT5">
        <f>JT2+1.15</f>
        <v>10.450000000000001</v>
      </c>
      <c r="JU5">
        <f>JU2+1.15</f>
        <v>16.099999999999998</v>
      </c>
      <c r="JV5">
        <f>JV2+1.15</f>
        <v>16.8</v>
      </c>
      <c r="JX5">
        <f>JX2+1.15</f>
        <v>17.55</v>
      </c>
      <c r="JY5">
        <f>JY2+1.15</f>
        <v>13.366666666666667</v>
      </c>
      <c r="JZ5">
        <f>JZ2+1.15</f>
        <v>19.866666666666667</v>
      </c>
      <c r="KA5">
        <f>KA2+1.15</f>
        <v>23.316666666666666</v>
      </c>
    </row>
    <row r="6" spans="1:287" x14ac:dyDescent="0.25">
      <c r="A6" t="s">
        <v>281</v>
      </c>
      <c r="B6">
        <v>1.7666666666666666</v>
      </c>
      <c r="C6">
        <v>2.2666666666666666</v>
      </c>
      <c r="D6">
        <v>2.8833336666666667</v>
      </c>
      <c r="E6">
        <v>0.6166666666666667</v>
      </c>
      <c r="F6">
        <v>0</v>
      </c>
      <c r="G6">
        <f t="shared" ref="G6:AE6" si="57">G2+1.76666</f>
        <v>3.7999933333333331</v>
      </c>
      <c r="H6">
        <f t="shared" si="57"/>
        <v>3.5166599999999999</v>
      </c>
      <c r="I6">
        <f t="shared" si="57"/>
        <v>2.4499933333333335</v>
      </c>
      <c r="J6">
        <f t="shared" si="57"/>
        <v>5.1499933333333328</v>
      </c>
      <c r="K6">
        <f t="shared" si="57"/>
        <v>7.3333266666666663</v>
      </c>
      <c r="L6">
        <f t="shared" si="57"/>
        <v>2.61666</v>
      </c>
      <c r="M6">
        <f t="shared" si="57"/>
        <v>2.11666</v>
      </c>
      <c r="N6">
        <f t="shared" si="57"/>
        <v>5.0499933333333331</v>
      </c>
      <c r="O6">
        <f t="shared" si="57"/>
        <v>4.2166600000000001</v>
      </c>
      <c r="P6">
        <f t="shared" si="57"/>
        <v>7.9999933333333333</v>
      </c>
      <c r="Q6">
        <f t="shared" si="57"/>
        <v>3.7999933333333331</v>
      </c>
      <c r="R6">
        <f t="shared" si="57"/>
        <v>12.983326666666667</v>
      </c>
      <c r="S6">
        <f t="shared" si="57"/>
        <v>11.16666</v>
      </c>
      <c r="T6">
        <f t="shared" si="57"/>
        <v>10.66666</v>
      </c>
      <c r="U6">
        <f t="shared" si="57"/>
        <v>5.3499933333333338</v>
      </c>
      <c r="V6">
        <f t="shared" si="57"/>
        <v>7.2166600000000001</v>
      </c>
      <c r="W6">
        <f t="shared" si="57"/>
        <v>5.4499933333333335</v>
      </c>
      <c r="X6">
        <f t="shared" si="57"/>
        <v>6.7999933333333331</v>
      </c>
      <c r="Y6">
        <f t="shared" si="57"/>
        <v>9.4166600000000003</v>
      </c>
      <c r="Z6">
        <f t="shared" si="57"/>
        <v>11.76666</v>
      </c>
      <c r="AA6">
        <f t="shared" si="57"/>
        <v>14.36666</v>
      </c>
      <c r="AB6">
        <f t="shared" si="57"/>
        <v>18.433326666666666</v>
      </c>
      <c r="AC6">
        <f t="shared" si="57"/>
        <v>10.883326666666667</v>
      </c>
      <c r="AD6">
        <f t="shared" si="57"/>
        <v>8.7666599999999999</v>
      </c>
      <c r="AE6">
        <f t="shared" si="57"/>
        <v>15.933326666666666</v>
      </c>
      <c r="AG6">
        <f t="shared" ref="AG6:BL6" si="58">AG2+1.76666</f>
        <v>21.283326666666667</v>
      </c>
      <c r="AH6">
        <f t="shared" si="58"/>
        <v>9.7666599999999999</v>
      </c>
      <c r="AI6">
        <f t="shared" si="58"/>
        <v>5.5166599999999999</v>
      </c>
      <c r="AJ6">
        <f t="shared" si="58"/>
        <v>6.3999933333333328</v>
      </c>
      <c r="AK6">
        <f t="shared" si="58"/>
        <v>6.4166600000000003</v>
      </c>
      <c r="AL6">
        <f t="shared" si="58"/>
        <v>12.583326666666666</v>
      </c>
      <c r="AM6">
        <f t="shared" si="58"/>
        <v>7.3666599999999995</v>
      </c>
      <c r="AN6">
        <f t="shared" si="58"/>
        <v>8.2333266666666667</v>
      </c>
      <c r="AO6">
        <f t="shared" si="58"/>
        <v>4.8666599999999995</v>
      </c>
      <c r="AP6">
        <f t="shared" si="58"/>
        <v>5.8499933333333329</v>
      </c>
      <c r="AQ6">
        <f t="shared" si="58"/>
        <v>14.149993333333333</v>
      </c>
      <c r="AR6">
        <f t="shared" si="58"/>
        <v>6.8166599999999997</v>
      </c>
      <c r="AS6">
        <f t="shared" si="58"/>
        <v>5.2666599999999999</v>
      </c>
      <c r="AT6">
        <f t="shared" si="58"/>
        <v>7.5833266666666663</v>
      </c>
      <c r="AU6">
        <f t="shared" si="58"/>
        <v>13.533326666666667</v>
      </c>
      <c r="AV6">
        <f t="shared" si="58"/>
        <v>4.5666599999999997</v>
      </c>
      <c r="AW6">
        <f t="shared" si="58"/>
        <v>6.7499933333333333</v>
      </c>
      <c r="AX6">
        <f t="shared" si="58"/>
        <v>7.4666600000000001</v>
      </c>
      <c r="AY6">
        <f t="shared" si="58"/>
        <v>7.4999933333333333</v>
      </c>
      <c r="AZ6">
        <f t="shared" si="58"/>
        <v>16.966659999999997</v>
      </c>
      <c r="BA6">
        <f t="shared" si="58"/>
        <v>22.366660000000003</v>
      </c>
      <c r="BB6">
        <f t="shared" si="58"/>
        <v>16.183326666666666</v>
      </c>
      <c r="BC6">
        <f t="shared" si="58"/>
        <v>18.016660000000002</v>
      </c>
      <c r="BD6">
        <f t="shared" si="58"/>
        <v>18.966659999999997</v>
      </c>
      <c r="BE6">
        <f t="shared" si="58"/>
        <v>8.3666599999999995</v>
      </c>
      <c r="BF6">
        <f t="shared" si="58"/>
        <v>11.733326666666667</v>
      </c>
      <c r="BG6">
        <f t="shared" si="58"/>
        <v>15.399993333333333</v>
      </c>
      <c r="BH6">
        <f t="shared" si="58"/>
        <v>23.199993333333332</v>
      </c>
      <c r="BI6">
        <f t="shared" si="58"/>
        <v>24.083326666666665</v>
      </c>
      <c r="BJ6">
        <f t="shared" si="58"/>
        <v>11.083326666666666</v>
      </c>
      <c r="BK6">
        <f t="shared" si="58"/>
        <v>18.833326666666665</v>
      </c>
      <c r="BL6">
        <f t="shared" si="58"/>
        <v>12.61666</v>
      </c>
      <c r="BM6">
        <f t="shared" ref="BM6:CC6" si="59">BM2+1.76666</f>
        <v>20.733326666666663</v>
      </c>
      <c r="BN6">
        <f t="shared" si="59"/>
        <v>11.199993333333333</v>
      </c>
      <c r="BO6">
        <f t="shared" si="59"/>
        <v>22.766660000000002</v>
      </c>
      <c r="BP6">
        <f t="shared" si="59"/>
        <v>21.316659999999999</v>
      </c>
      <c r="BQ6">
        <f t="shared" si="59"/>
        <v>6.0666599999999997</v>
      </c>
      <c r="BR6">
        <f t="shared" si="59"/>
        <v>4.9833266666666667</v>
      </c>
      <c r="BS6">
        <f t="shared" si="59"/>
        <v>5.7666599999999999</v>
      </c>
      <c r="BT6">
        <f t="shared" si="59"/>
        <v>4.1166599999999995</v>
      </c>
      <c r="BU6">
        <f t="shared" si="59"/>
        <v>6.4166600000000003</v>
      </c>
      <c r="BV6">
        <f t="shared" si="59"/>
        <v>6.9666600000000001</v>
      </c>
      <c r="BW6">
        <f t="shared" si="59"/>
        <v>15.433326666666666</v>
      </c>
      <c r="BX6">
        <f t="shared" si="59"/>
        <v>6.9999933333333333</v>
      </c>
      <c r="BY6">
        <f t="shared" si="59"/>
        <v>12.149993333333333</v>
      </c>
      <c r="BZ6">
        <f t="shared" si="59"/>
        <v>8.5499933333333331</v>
      </c>
      <c r="CA6">
        <f t="shared" si="59"/>
        <v>12.01666</v>
      </c>
      <c r="CB6">
        <f t="shared" si="59"/>
        <v>6.2333266666666667</v>
      </c>
      <c r="CC6">
        <f t="shared" si="59"/>
        <v>14.966659999999999</v>
      </c>
      <c r="CE6">
        <f t="shared" ref="CE6:CL6" si="60">CE2+1.76666</f>
        <v>6.0666599999999997</v>
      </c>
      <c r="CF6">
        <f t="shared" si="60"/>
        <v>8.5166599999999999</v>
      </c>
      <c r="CG6">
        <f t="shared" si="60"/>
        <v>10.383326666666667</v>
      </c>
      <c r="CH6">
        <f t="shared" si="60"/>
        <v>7.8166599999999997</v>
      </c>
      <c r="CI6">
        <f t="shared" si="60"/>
        <v>5.9833266666666667</v>
      </c>
      <c r="CJ6">
        <f t="shared" si="60"/>
        <v>7.1499933333333336</v>
      </c>
      <c r="CK6">
        <f t="shared" si="60"/>
        <v>8.6499933333333328</v>
      </c>
      <c r="CL6">
        <f t="shared" si="60"/>
        <v>9.1333266666666653</v>
      </c>
      <c r="CN6">
        <f t="shared" ref="CN6:DS6" si="61">CN2+1.76666</f>
        <v>9.5499933333333331</v>
      </c>
      <c r="CO6">
        <f t="shared" si="61"/>
        <v>10.149993333333333</v>
      </c>
      <c r="CP6">
        <f t="shared" si="61"/>
        <v>5.3499933333333338</v>
      </c>
      <c r="CQ6">
        <f t="shared" si="61"/>
        <v>18.316659999999999</v>
      </c>
      <c r="CR6">
        <f t="shared" si="61"/>
        <v>5.183326666666666</v>
      </c>
      <c r="CS6">
        <f t="shared" si="61"/>
        <v>5.4833266666666667</v>
      </c>
      <c r="CT6">
        <f t="shared" si="61"/>
        <v>17.633326666666669</v>
      </c>
      <c r="CU6">
        <f t="shared" si="61"/>
        <v>6.1999933333333335</v>
      </c>
      <c r="CV6">
        <f t="shared" si="61"/>
        <v>7.3666599999999995</v>
      </c>
      <c r="CW6">
        <f t="shared" si="61"/>
        <v>8.4166600000000003</v>
      </c>
      <c r="CX6">
        <f t="shared" si="61"/>
        <v>7.3166599999999997</v>
      </c>
      <c r="CY6">
        <f t="shared" si="61"/>
        <v>5.683326666666666</v>
      </c>
      <c r="CZ6">
        <f t="shared" si="61"/>
        <v>13.799993333333333</v>
      </c>
      <c r="DA6">
        <f t="shared" si="61"/>
        <v>4.8666599999999995</v>
      </c>
      <c r="DB6">
        <f t="shared" si="61"/>
        <v>7.3166599999999997</v>
      </c>
      <c r="DC6">
        <f t="shared" si="61"/>
        <v>10.849993333333334</v>
      </c>
      <c r="DD6">
        <f t="shared" si="61"/>
        <v>8.0666599999999988</v>
      </c>
      <c r="DE6">
        <f t="shared" si="61"/>
        <v>18.533326666666667</v>
      </c>
      <c r="DF6">
        <f t="shared" si="61"/>
        <v>9.5666599999999988</v>
      </c>
      <c r="DG6">
        <f t="shared" si="61"/>
        <v>12.599993333333334</v>
      </c>
      <c r="DH6">
        <f t="shared" si="61"/>
        <v>11.66666</v>
      </c>
      <c r="DI6">
        <f t="shared" si="61"/>
        <v>10.933326666666666</v>
      </c>
      <c r="DJ6">
        <f t="shared" si="61"/>
        <v>12.149993333333333</v>
      </c>
      <c r="DK6">
        <f t="shared" si="61"/>
        <v>12.933326666666666</v>
      </c>
      <c r="DL6">
        <f t="shared" si="61"/>
        <v>10.333326666666666</v>
      </c>
      <c r="DM6">
        <f t="shared" si="61"/>
        <v>12.149993333333333</v>
      </c>
      <c r="DN6">
        <f t="shared" si="61"/>
        <v>11.816660000000001</v>
      </c>
      <c r="DO6">
        <f t="shared" si="61"/>
        <v>8.2499933333333324</v>
      </c>
      <c r="DP6">
        <f t="shared" si="61"/>
        <v>25.483326666666663</v>
      </c>
      <c r="DQ6">
        <f t="shared" si="61"/>
        <v>20.41666</v>
      </c>
      <c r="DR6">
        <f t="shared" si="61"/>
        <v>13.566660000000001</v>
      </c>
      <c r="DS6">
        <f t="shared" si="61"/>
        <v>21.799993333333333</v>
      </c>
      <c r="DT6">
        <f t="shared" ref="DT6:EY6" si="62">DT2+1.76666</f>
        <v>10.249993333333332</v>
      </c>
      <c r="DU6">
        <f t="shared" si="62"/>
        <v>23.16666</v>
      </c>
      <c r="DV6">
        <f t="shared" si="62"/>
        <v>21.049993333333333</v>
      </c>
      <c r="DW6">
        <f t="shared" si="62"/>
        <v>21.216659999999997</v>
      </c>
      <c r="DX6">
        <f t="shared" si="62"/>
        <v>16.433326666666666</v>
      </c>
      <c r="DY6">
        <f t="shared" si="62"/>
        <v>9.3666599999999995</v>
      </c>
      <c r="DZ6">
        <f t="shared" si="62"/>
        <v>3.1333266666666666</v>
      </c>
      <c r="EA6">
        <f t="shared" si="62"/>
        <v>4.7333266666666667</v>
      </c>
      <c r="EB6">
        <f t="shared" si="62"/>
        <v>4.1499933333333328</v>
      </c>
      <c r="EC6">
        <f t="shared" si="62"/>
        <v>4.3166599999999997</v>
      </c>
      <c r="ED6">
        <f t="shared" si="62"/>
        <v>9.216660000000001</v>
      </c>
      <c r="EE6">
        <f t="shared" si="62"/>
        <v>7.383326666666667</v>
      </c>
      <c r="EF6">
        <f t="shared" si="62"/>
        <v>4.0666599999999997</v>
      </c>
      <c r="EG6">
        <f t="shared" si="62"/>
        <v>10.449993333333333</v>
      </c>
      <c r="EH6">
        <f t="shared" si="62"/>
        <v>3.7333266666666667</v>
      </c>
      <c r="EI6">
        <f t="shared" si="62"/>
        <v>7.9666600000000001</v>
      </c>
      <c r="EJ6">
        <f t="shared" si="62"/>
        <v>6.1666600000000003</v>
      </c>
      <c r="EK6">
        <f t="shared" si="62"/>
        <v>4.8333266666666663</v>
      </c>
      <c r="EL6">
        <f t="shared" si="62"/>
        <v>11.99166</v>
      </c>
      <c r="EM6">
        <f t="shared" si="62"/>
        <v>2.9833266666666667</v>
      </c>
      <c r="EN6">
        <f t="shared" si="62"/>
        <v>6.7666599999999999</v>
      </c>
      <c r="EO6">
        <f t="shared" si="62"/>
        <v>8.5166599999999999</v>
      </c>
      <c r="EP6">
        <f t="shared" si="62"/>
        <v>8.2999933333333331</v>
      </c>
      <c r="EQ6">
        <f t="shared" si="62"/>
        <v>4.183326666666666</v>
      </c>
      <c r="ER6">
        <f t="shared" si="62"/>
        <v>4.9166600000000003</v>
      </c>
      <c r="ES6">
        <f t="shared" si="62"/>
        <v>5.4999933333333333</v>
      </c>
      <c r="ET6">
        <f t="shared" si="62"/>
        <v>14.466659999999999</v>
      </c>
      <c r="EU6">
        <f t="shared" si="62"/>
        <v>4.0333266666666665</v>
      </c>
      <c r="EV6">
        <f t="shared" si="62"/>
        <v>4.3333266666666663</v>
      </c>
      <c r="EW6">
        <f t="shared" si="62"/>
        <v>4.4666600000000001</v>
      </c>
      <c r="EX6">
        <f t="shared" si="62"/>
        <v>9.9499933333333335</v>
      </c>
      <c r="EY6">
        <f t="shared" si="62"/>
        <v>6.1666600000000003</v>
      </c>
      <c r="EZ6">
        <f t="shared" ref="EZ6:GE6" si="63">EZ2+1.76666</f>
        <v>5.183326666666666</v>
      </c>
      <c r="FA6">
        <f t="shared" si="63"/>
        <v>5.4833266666666667</v>
      </c>
      <c r="FB6">
        <f t="shared" si="63"/>
        <v>6.2166600000000001</v>
      </c>
      <c r="FC6">
        <f t="shared" si="63"/>
        <v>16.699993333333332</v>
      </c>
      <c r="FD6">
        <f t="shared" si="63"/>
        <v>5.8999933333333336</v>
      </c>
      <c r="FE6">
        <f t="shared" si="63"/>
        <v>6.1499933333333336</v>
      </c>
      <c r="FF6">
        <f t="shared" si="63"/>
        <v>14.86666</v>
      </c>
      <c r="FG6">
        <f t="shared" si="63"/>
        <v>5.7166600000000001</v>
      </c>
      <c r="FH6">
        <f t="shared" si="63"/>
        <v>6.0499933333333331</v>
      </c>
      <c r="FI6">
        <f t="shared" si="63"/>
        <v>7.9999933333333333</v>
      </c>
      <c r="FJ6">
        <f t="shared" si="63"/>
        <v>17.766660000000002</v>
      </c>
      <c r="FK6">
        <f t="shared" si="63"/>
        <v>8.2833266666666674</v>
      </c>
      <c r="FL6">
        <f t="shared" si="63"/>
        <v>18.183326666666666</v>
      </c>
      <c r="FM6">
        <f t="shared" si="63"/>
        <v>7.1333266666666661</v>
      </c>
      <c r="FN6">
        <f t="shared" si="63"/>
        <v>19.883326666666669</v>
      </c>
      <c r="FO6">
        <f t="shared" si="63"/>
        <v>6.1499933333333336</v>
      </c>
      <c r="FP6">
        <f t="shared" si="63"/>
        <v>7.5833266666666663</v>
      </c>
      <c r="FQ6">
        <f t="shared" si="63"/>
        <v>7.5166599999999999</v>
      </c>
      <c r="FR6">
        <f t="shared" si="63"/>
        <v>7.6999933333333335</v>
      </c>
      <c r="FS6">
        <f t="shared" si="63"/>
        <v>8.1666600000000003</v>
      </c>
      <c r="FT6">
        <f t="shared" si="63"/>
        <v>7.3999933333333328</v>
      </c>
      <c r="FU6">
        <f t="shared" si="63"/>
        <v>9.216660000000001</v>
      </c>
      <c r="FV6">
        <f t="shared" si="63"/>
        <v>9.1166599999999995</v>
      </c>
      <c r="FW6">
        <f t="shared" si="63"/>
        <v>9.1999933333333335</v>
      </c>
      <c r="FX6">
        <f t="shared" si="63"/>
        <v>9.2833266666666674</v>
      </c>
      <c r="FY6">
        <f t="shared" si="63"/>
        <v>7.8166599999999997</v>
      </c>
      <c r="FZ6">
        <f t="shared" si="63"/>
        <v>25.499993333333336</v>
      </c>
      <c r="GA6">
        <f t="shared" si="63"/>
        <v>26.216659999999997</v>
      </c>
      <c r="GB6">
        <f t="shared" si="63"/>
        <v>24.233326666666663</v>
      </c>
      <c r="GC6">
        <f t="shared" si="63"/>
        <v>10.083326666666666</v>
      </c>
      <c r="GD6">
        <f t="shared" si="63"/>
        <v>9.683326666666666</v>
      </c>
      <c r="GE6">
        <f t="shared" si="63"/>
        <v>8.8999933333333345</v>
      </c>
      <c r="GF6">
        <f t="shared" ref="GF6:GL6" si="64">GF2+1.76666</f>
        <v>8.0666599999999988</v>
      </c>
      <c r="GG6">
        <f t="shared" si="64"/>
        <v>9.8499933333333338</v>
      </c>
      <c r="GH6">
        <f t="shared" si="64"/>
        <v>10.649993333333333</v>
      </c>
      <c r="GI6">
        <f t="shared" si="64"/>
        <v>10.383326666666667</v>
      </c>
      <c r="GJ6">
        <f t="shared" si="64"/>
        <v>12.683326666666666</v>
      </c>
      <c r="GK6">
        <f t="shared" si="64"/>
        <v>24.299993333333333</v>
      </c>
      <c r="GL6">
        <f t="shared" si="64"/>
        <v>9.8499933333333338</v>
      </c>
      <c r="GM6">
        <f t="shared" ref="GM6:GS6" si="65">GM2+1.76666</f>
        <v>10.416660330000001</v>
      </c>
      <c r="GN6">
        <f t="shared" si="65"/>
        <v>15.216659999999999</v>
      </c>
      <c r="GO6">
        <f t="shared" si="65"/>
        <v>14.583326666666666</v>
      </c>
      <c r="GP6">
        <f t="shared" si="65"/>
        <v>25.649993333333335</v>
      </c>
      <c r="GQ6">
        <f t="shared" si="65"/>
        <v>25.699993333333332</v>
      </c>
      <c r="GR6">
        <f t="shared" si="65"/>
        <v>13.199993000000001</v>
      </c>
      <c r="GS6">
        <f t="shared" si="65"/>
        <v>11.166659666666668</v>
      </c>
      <c r="GT6">
        <f>GT2+1.76666</f>
        <v>27.616660000000003</v>
      </c>
      <c r="GU6">
        <f>GU2+1.76666</f>
        <v>13.833326666666666</v>
      </c>
      <c r="GV6">
        <f>GV2+1.76666</f>
        <v>10.2499933</v>
      </c>
      <c r="GW6">
        <f>GW2+1.76666</f>
        <v>29.699993333333332</v>
      </c>
      <c r="GX6">
        <f t="shared" ref="GX6:HA6" si="66">GX2+1.76666</f>
        <v>10.999993330000001</v>
      </c>
      <c r="GY6">
        <f t="shared" si="66"/>
        <v>18.133326633333333</v>
      </c>
      <c r="GZ6">
        <f t="shared" si="66"/>
        <v>12.8499933</v>
      </c>
      <c r="HA6">
        <f t="shared" si="66"/>
        <v>11.58332663333333</v>
      </c>
      <c r="HB6">
        <f>HB2+1.76666</f>
        <v>12.61666</v>
      </c>
      <c r="HC6">
        <f>HC2+1.76666</f>
        <v>11.483326666666667</v>
      </c>
      <c r="HD6">
        <f>HD2+1.76666</f>
        <v>10.233326666666667</v>
      </c>
      <c r="HE6">
        <f>HE2+1.76666</f>
        <v>26.983326666666663</v>
      </c>
      <c r="HF6">
        <f>HF2+1.76666</f>
        <v>14.16666</v>
      </c>
      <c r="HG6">
        <f t="shared" ref="HG6:HI6" si="67">HG2+1.76666</f>
        <v>23.083326599999999</v>
      </c>
      <c r="HH6">
        <f t="shared" si="67"/>
        <v>22.766659933333337</v>
      </c>
      <c r="HI6">
        <f t="shared" si="67"/>
        <v>32.249993333333336</v>
      </c>
      <c r="HJ6">
        <f t="shared" ref="HJ6:HL6" si="68">HJ2+1.76666</f>
        <v>32.283326666666667</v>
      </c>
      <c r="HK6">
        <f t="shared" si="68"/>
        <v>23.266659933333337</v>
      </c>
      <c r="HL6">
        <f t="shared" si="68"/>
        <v>25.499993333333336</v>
      </c>
      <c r="HN6">
        <f t="shared" ref="HN6:HS6" si="69">HN2+1.76666</f>
        <v>14.083326666666666</v>
      </c>
      <c r="HO6">
        <f t="shared" si="69"/>
        <v>24.249993266666671</v>
      </c>
      <c r="HP6">
        <f t="shared" si="69"/>
        <v>35.699993333333332</v>
      </c>
      <c r="HQ6">
        <f t="shared" si="69"/>
        <v>40.066659999999999</v>
      </c>
      <c r="HR6">
        <f t="shared" si="69"/>
        <v>12.966659999999999</v>
      </c>
      <c r="HS6">
        <f t="shared" si="69"/>
        <v>9.5166599999999999</v>
      </c>
      <c r="HU6">
        <f>HU2+1.76666</f>
        <v>43.033326666666667</v>
      </c>
      <c r="HW6">
        <f t="shared" ref="HW6:IB6" si="70">HW2+1.76666</f>
        <v>11.283326666666667</v>
      </c>
      <c r="HX6">
        <f t="shared" si="70"/>
        <v>10.649993333333333</v>
      </c>
      <c r="HY6">
        <f t="shared" si="70"/>
        <v>9.5166599999999999</v>
      </c>
      <c r="HZ6">
        <f t="shared" si="70"/>
        <v>24.91666</v>
      </c>
      <c r="IA6">
        <f t="shared" si="70"/>
        <v>12.083326666666666</v>
      </c>
      <c r="IB6">
        <f t="shared" si="70"/>
        <v>27.266660000000002</v>
      </c>
      <c r="IC6">
        <f t="shared" ref="IC6:IJ6" si="71">IC2+1.76666</f>
        <v>10.983326666666667</v>
      </c>
      <c r="ID6">
        <f t="shared" si="71"/>
        <v>9.9499933333333335</v>
      </c>
      <c r="IE6">
        <f t="shared" si="71"/>
        <v>10.933326666666666</v>
      </c>
      <c r="IF6">
        <f t="shared" si="71"/>
        <v>11.633326666666667</v>
      </c>
      <c r="IG6">
        <f t="shared" si="71"/>
        <v>12.083326666666666</v>
      </c>
      <c r="IH6">
        <f t="shared" si="71"/>
        <v>10.41666</v>
      </c>
      <c r="II6">
        <f t="shared" si="71"/>
        <v>17.149993333333335</v>
      </c>
      <c r="IJ6">
        <f t="shared" si="71"/>
        <v>9.933326666666666</v>
      </c>
      <c r="IK6">
        <f t="shared" ref="IK6:IQ6" si="72">IK2+1.76666</f>
        <v>9.7666599999999999</v>
      </c>
      <c r="IL6">
        <f t="shared" si="72"/>
        <v>38.41666</v>
      </c>
      <c r="IM6">
        <f t="shared" si="72"/>
        <v>31.683326666666666</v>
      </c>
      <c r="IN6">
        <f t="shared" si="72"/>
        <v>11.249993333333332</v>
      </c>
      <c r="IO6">
        <f t="shared" si="72"/>
        <v>12.583326666666666</v>
      </c>
      <c r="IP6">
        <f t="shared" si="72"/>
        <v>12.449993333333333</v>
      </c>
      <c r="IQ6">
        <f t="shared" si="72"/>
        <v>9.7666599999999999</v>
      </c>
      <c r="IW6">
        <f t="shared" ref="IW6:JF6" si="73">IW2+1.76666</f>
        <v>42.516660000000002</v>
      </c>
      <c r="IX6">
        <f t="shared" si="73"/>
        <v>6.0999933333333329</v>
      </c>
      <c r="IY6">
        <f t="shared" si="73"/>
        <v>8.5499933333333331</v>
      </c>
      <c r="IZ6">
        <f t="shared" si="73"/>
        <v>9.3666599999999995</v>
      </c>
      <c r="JA6">
        <f t="shared" si="73"/>
        <v>7.6999933333333335</v>
      </c>
      <c r="JB6">
        <f t="shared" si="73"/>
        <v>7.1833266666666669</v>
      </c>
      <c r="JC6">
        <f t="shared" si="73"/>
        <v>12.11666</v>
      </c>
      <c r="JD6">
        <f t="shared" si="73"/>
        <v>8.716660000000001</v>
      </c>
      <c r="JE6">
        <f t="shared" si="73"/>
        <v>13.783326666666667</v>
      </c>
      <c r="JF6">
        <f t="shared" si="73"/>
        <v>21.549993333333333</v>
      </c>
      <c r="JH6">
        <f t="shared" ref="JH6:JP6" si="74">JH2+1.76666</f>
        <v>8.9833266666666667</v>
      </c>
      <c r="JI6">
        <f t="shared" si="74"/>
        <v>14.233326666666667</v>
      </c>
      <c r="JJ6">
        <f t="shared" si="74"/>
        <v>12.61666</v>
      </c>
      <c r="JK6">
        <f t="shared" si="74"/>
        <v>10.483326666666667</v>
      </c>
      <c r="JL6">
        <f t="shared" si="74"/>
        <v>10.249993333333334</v>
      </c>
      <c r="JM6">
        <f t="shared" si="74"/>
        <v>11.983326666666667</v>
      </c>
      <c r="JN6">
        <f t="shared" si="74"/>
        <v>12.983326666666667</v>
      </c>
      <c r="JO6">
        <f t="shared" si="74"/>
        <v>17.11666</v>
      </c>
      <c r="JP6">
        <f t="shared" si="74"/>
        <v>14.249993333333334</v>
      </c>
      <c r="JR6">
        <f>JR2+1.76666</f>
        <v>10.316660000000001</v>
      </c>
      <c r="JT6">
        <f>JT2+1.76666</f>
        <v>11.066660000000001</v>
      </c>
      <c r="JU6">
        <f>JU2+1.76666</f>
        <v>16.716659999999997</v>
      </c>
      <c r="JV6">
        <f>JV2+1.76666</f>
        <v>17.41666</v>
      </c>
      <c r="JX6">
        <f>JX2+1.76666</f>
        <v>18.16666</v>
      </c>
      <c r="JY6">
        <f>JY2+1.76666</f>
        <v>13.983326666666667</v>
      </c>
      <c r="JZ6">
        <f>JZ2+1.76666</f>
        <v>20.48332666666667</v>
      </c>
      <c r="KA6">
        <f>KA2+1.76666</f>
        <v>23.933326666666666</v>
      </c>
    </row>
    <row r="7" spans="1:287" x14ac:dyDescent="0.25">
      <c r="A7" t="s">
        <v>280</v>
      </c>
      <c r="B7">
        <v>2.0333333333333332</v>
      </c>
      <c r="C7">
        <v>2.5333333333333332</v>
      </c>
      <c r="D7">
        <v>0.71666666666666667</v>
      </c>
      <c r="E7">
        <v>3.1833333333333331</v>
      </c>
      <c r="F7">
        <v>3.7999933333333331</v>
      </c>
      <c r="G7">
        <v>0</v>
      </c>
      <c r="H7">
        <f t="shared" ref="H7:AE7" si="75">IF(H4=0,0,H4+0.716667)</f>
        <v>1.1666670000000001</v>
      </c>
      <c r="I7">
        <f t="shared" si="75"/>
        <v>1.3833336666666667</v>
      </c>
      <c r="J7">
        <f t="shared" si="75"/>
        <v>5.2166673333333335</v>
      </c>
      <c r="K7">
        <f t="shared" si="75"/>
        <v>7.4000006666666662</v>
      </c>
      <c r="L7">
        <f t="shared" si="75"/>
        <v>2.6833340000000003</v>
      </c>
      <c r="M7">
        <f t="shared" si="75"/>
        <v>2.1833340000000003</v>
      </c>
      <c r="N7">
        <f t="shared" si="75"/>
        <v>1.3500003333333335</v>
      </c>
      <c r="O7">
        <f t="shared" si="75"/>
        <v>2.0833336666666669</v>
      </c>
      <c r="P7">
        <f t="shared" si="75"/>
        <v>6.5333370000000004</v>
      </c>
      <c r="Q7">
        <f t="shared" si="75"/>
        <v>2.8500036666666668</v>
      </c>
      <c r="R7">
        <f t="shared" si="75"/>
        <v>7.5166703333333338</v>
      </c>
      <c r="S7">
        <f t="shared" si="75"/>
        <v>9.3333369999999984</v>
      </c>
      <c r="T7">
        <f t="shared" si="75"/>
        <v>5.7500036666666672</v>
      </c>
      <c r="U7">
        <f t="shared" si="75"/>
        <v>2.2666703333333333</v>
      </c>
      <c r="V7">
        <f t="shared" si="75"/>
        <v>4.133337</v>
      </c>
      <c r="W7">
        <f t="shared" si="75"/>
        <v>2.7000036666666669</v>
      </c>
      <c r="X7">
        <f t="shared" si="75"/>
        <v>3.5000036666666672</v>
      </c>
      <c r="Y7">
        <f t="shared" si="75"/>
        <v>3.5333370000000004</v>
      </c>
      <c r="Z7">
        <f t="shared" si="75"/>
        <v>11.833333999999999</v>
      </c>
      <c r="AA7">
        <f t="shared" si="75"/>
        <v>13.833336999999998</v>
      </c>
      <c r="AB7">
        <f t="shared" si="75"/>
        <v>17.583337</v>
      </c>
      <c r="AC7">
        <f t="shared" si="75"/>
        <v>33.033337000000003</v>
      </c>
      <c r="AD7">
        <f t="shared" si="75"/>
        <v>27.616670333333332</v>
      </c>
      <c r="AE7">
        <f t="shared" si="75"/>
        <v>13.783336999999998</v>
      </c>
      <c r="AG7">
        <f t="shared" ref="AG7:BL7" si="76">IF(AG4=0,0,AG4+0.716667)</f>
        <v>17.083337</v>
      </c>
      <c r="AH7">
        <f t="shared" si="76"/>
        <v>12.500003666666665</v>
      </c>
      <c r="AI7">
        <f t="shared" si="76"/>
        <v>5.5833339999999998</v>
      </c>
      <c r="AJ7">
        <f t="shared" si="76"/>
        <v>6.4666673333333327</v>
      </c>
      <c r="AK7">
        <f t="shared" si="76"/>
        <v>6.4833340000000002</v>
      </c>
      <c r="AL7">
        <f t="shared" si="76"/>
        <v>12.650000666666665</v>
      </c>
      <c r="AM7">
        <f t="shared" si="76"/>
        <v>7.4333339999999994</v>
      </c>
      <c r="AN7">
        <f t="shared" si="76"/>
        <v>8.3000006666666657</v>
      </c>
      <c r="AO7">
        <f t="shared" si="76"/>
        <v>4.9333340000000003</v>
      </c>
      <c r="AP7">
        <f t="shared" si="76"/>
        <v>5.9166673333333337</v>
      </c>
      <c r="AQ7">
        <f t="shared" si="76"/>
        <v>14.216667333333332</v>
      </c>
      <c r="AR7">
        <f t="shared" si="76"/>
        <v>6.8833340000000005</v>
      </c>
      <c r="AS7">
        <f t="shared" si="76"/>
        <v>5.3333339999999998</v>
      </c>
      <c r="AT7">
        <f t="shared" si="76"/>
        <v>7.6500006666666662</v>
      </c>
      <c r="AU7">
        <f t="shared" si="76"/>
        <v>13.600000666666666</v>
      </c>
      <c r="AV7">
        <f t="shared" si="76"/>
        <v>4.6333339999999996</v>
      </c>
      <c r="AW7">
        <f t="shared" si="76"/>
        <v>6.8166673333333341</v>
      </c>
      <c r="AX7">
        <f t="shared" si="76"/>
        <v>7.5333340000000009</v>
      </c>
      <c r="AY7">
        <f t="shared" si="76"/>
        <v>7.5666673333333341</v>
      </c>
      <c r="AZ7">
        <f t="shared" si="76"/>
        <v>17.033334</v>
      </c>
      <c r="BA7">
        <f t="shared" si="76"/>
        <v>22.433334000000002</v>
      </c>
      <c r="BB7">
        <f t="shared" si="76"/>
        <v>16.250000666666665</v>
      </c>
      <c r="BC7">
        <f t="shared" si="76"/>
        <v>18.083334000000001</v>
      </c>
      <c r="BD7">
        <f t="shared" si="76"/>
        <v>19.033334</v>
      </c>
      <c r="BE7">
        <f t="shared" si="76"/>
        <v>8.4333339999999986</v>
      </c>
      <c r="BF7">
        <f t="shared" si="76"/>
        <v>11.800000666666666</v>
      </c>
      <c r="BG7">
        <f t="shared" si="76"/>
        <v>15.466667333333332</v>
      </c>
      <c r="BH7">
        <f t="shared" si="76"/>
        <v>23.266667333333334</v>
      </c>
      <c r="BI7">
        <f t="shared" si="76"/>
        <v>24.150000666666667</v>
      </c>
      <c r="BJ7">
        <f t="shared" si="76"/>
        <v>11.150000666666665</v>
      </c>
      <c r="BK7">
        <f t="shared" si="76"/>
        <v>18.900000666666667</v>
      </c>
      <c r="BL7">
        <f t="shared" si="76"/>
        <v>12.683333999999999</v>
      </c>
      <c r="BM7">
        <f t="shared" ref="BM7:CC7" si="77">IF(BM4=0,0,BM4+0.716667)</f>
        <v>20.800000666666666</v>
      </c>
      <c r="BN7">
        <f t="shared" si="77"/>
        <v>11.266667333333332</v>
      </c>
      <c r="BO7">
        <f t="shared" si="77"/>
        <v>22.833334000000001</v>
      </c>
      <c r="BP7">
        <f t="shared" si="77"/>
        <v>21.383334000000001</v>
      </c>
      <c r="BQ7">
        <f t="shared" si="77"/>
        <v>6.1333340000000005</v>
      </c>
      <c r="BR7">
        <f t="shared" si="77"/>
        <v>5.5000003333333334</v>
      </c>
      <c r="BS7">
        <f t="shared" si="77"/>
        <v>5.8333339999999998</v>
      </c>
      <c r="BT7">
        <f t="shared" si="77"/>
        <v>4.1833340000000003</v>
      </c>
      <c r="BU7">
        <f t="shared" si="77"/>
        <v>6.4833340000000002</v>
      </c>
      <c r="BV7">
        <f t="shared" si="77"/>
        <v>7.0333340000000009</v>
      </c>
      <c r="BW7">
        <f t="shared" si="77"/>
        <v>15.500000666666665</v>
      </c>
      <c r="BX7">
        <f t="shared" si="77"/>
        <v>7.0666673333333341</v>
      </c>
      <c r="BY7">
        <f t="shared" si="77"/>
        <v>12.216667333333332</v>
      </c>
      <c r="BZ7">
        <f t="shared" si="77"/>
        <v>8.6166673333333321</v>
      </c>
      <c r="CA7">
        <f t="shared" si="77"/>
        <v>12.083333999999999</v>
      </c>
      <c r="CB7">
        <f t="shared" si="77"/>
        <v>6.3000006666666666</v>
      </c>
      <c r="CC7">
        <f t="shared" si="77"/>
        <v>15.033333999999998</v>
      </c>
      <c r="CE7">
        <f t="shared" ref="CE7:CL7" si="78">IF(CE4=0,0,CE4+0.716667)</f>
        <v>6.1333340000000005</v>
      </c>
      <c r="CF7">
        <f t="shared" si="78"/>
        <v>8.5833339999999989</v>
      </c>
      <c r="CG7">
        <f t="shared" si="78"/>
        <v>10.450000666666666</v>
      </c>
      <c r="CH7">
        <f t="shared" si="78"/>
        <v>7.8833340000000005</v>
      </c>
      <c r="CI7">
        <f t="shared" si="78"/>
        <v>6.0500006666666666</v>
      </c>
      <c r="CJ7">
        <f t="shared" si="78"/>
        <v>7.2166673333333344</v>
      </c>
      <c r="CK7">
        <f t="shared" si="78"/>
        <v>8.7166673333333318</v>
      </c>
      <c r="CL7">
        <f t="shared" si="78"/>
        <v>9.200000666666666</v>
      </c>
      <c r="CN7">
        <f t="shared" ref="CN7:DS7" si="79">IF(CN4=0,0,CN4+0.716667)</f>
        <v>9.6166673333333321</v>
      </c>
      <c r="CO7">
        <f t="shared" si="79"/>
        <v>10.216667333333332</v>
      </c>
      <c r="CP7">
        <f t="shared" si="79"/>
        <v>5.4166673333333337</v>
      </c>
      <c r="CQ7">
        <f t="shared" si="79"/>
        <v>18.383334000000001</v>
      </c>
      <c r="CR7">
        <f t="shared" si="79"/>
        <v>5.2500006666666668</v>
      </c>
      <c r="CS7">
        <f t="shared" si="79"/>
        <v>5.5500006666666666</v>
      </c>
      <c r="CT7">
        <f t="shared" si="79"/>
        <v>17.700000666666668</v>
      </c>
      <c r="CU7">
        <f t="shared" si="79"/>
        <v>6.2666673333333334</v>
      </c>
      <c r="CV7">
        <f t="shared" si="79"/>
        <v>7.4333339999999994</v>
      </c>
      <c r="CW7">
        <f t="shared" si="79"/>
        <v>8.4833339999999993</v>
      </c>
      <c r="CX7">
        <f t="shared" si="79"/>
        <v>7.3833340000000005</v>
      </c>
      <c r="CY7">
        <f t="shared" si="79"/>
        <v>5.7500006666666668</v>
      </c>
      <c r="CZ7">
        <f t="shared" si="79"/>
        <v>13.866667333333332</v>
      </c>
      <c r="DA7">
        <f t="shared" si="79"/>
        <v>4.9333340000000003</v>
      </c>
      <c r="DB7">
        <f t="shared" si="79"/>
        <v>7.3833340000000005</v>
      </c>
      <c r="DC7">
        <f t="shared" si="79"/>
        <v>10.916667333333333</v>
      </c>
      <c r="DD7">
        <f t="shared" si="79"/>
        <v>8.1333339999999996</v>
      </c>
      <c r="DE7">
        <f t="shared" si="79"/>
        <v>18.600000666666666</v>
      </c>
      <c r="DF7">
        <f t="shared" si="79"/>
        <v>9.6333339999999996</v>
      </c>
      <c r="DG7">
        <f t="shared" si="79"/>
        <v>12.666667333333333</v>
      </c>
      <c r="DH7">
        <f t="shared" si="79"/>
        <v>11.733333999999999</v>
      </c>
      <c r="DI7">
        <f t="shared" si="79"/>
        <v>11.000000666666665</v>
      </c>
      <c r="DJ7">
        <f t="shared" si="79"/>
        <v>12.216667333333332</v>
      </c>
      <c r="DK7">
        <f t="shared" si="79"/>
        <v>13.000000666666665</v>
      </c>
      <c r="DL7">
        <f t="shared" si="79"/>
        <v>10.400000666666665</v>
      </c>
      <c r="DM7">
        <f t="shared" si="79"/>
        <v>12.216667333333332</v>
      </c>
      <c r="DN7">
        <f t="shared" si="79"/>
        <v>11.883334</v>
      </c>
      <c r="DO7">
        <f t="shared" si="79"/>
        <v>5.9666670000000002</v>
      </c>
      <c r="DP7">
        <f t="shared" si="79"/>
        <v>1.6500003333333337</v>
      </c>
      <c r="DQ7">
        <f t="shared" si="79"/>
        <v>2.266667</v>
      </c>
      <c r="DR7">
        <f t="shared" si="79"/>
        <v>2.7000003333333336</v>
      </c>
      <c r="DS7">
        <f t="shared" si="79"/>
        <v>10.483333699999999</v>
      </c>
      <c r="DT7">
        <f t="shared" ref="DT7:EY7" si="80">IF(DT4=0,0,DT4+0.716667)</f>
        <v>8.7833337</v>
      </c>
      <c r="DU7">
        <f t="shared" si="80"/>
        <v>17.5333337</v>
      </c>
      <c r="DV7">
        <f t="shared" si="80"/>
        <v>20.300000366666669</v>
      </c>
      <c r="DW7">
        <f t="shared" si="80"/>
        <v>10.150000366666665</v>
      </c>
      <c r="DX7">
        <f t="shared" si="80"/>
        <v>9.7500003666666668</v>
      </c>
      <c r="DY7">
        <f t="shared" si="80"/>
        <v>10.050000366666666</v>
      </c>
      <c r="DZ7">
        <f t="shared" si="80"/>
        <v>2.4500003333333336</v>
      </c>
      <c r="EA7">
        <f t="shared" si="80"/>
        <v>4.116633666666667</v>
      </c>
      <c r="EB7">
        <f t="shared" si="80"/>
        <v>2.8166336666666667</v>
      </c>
      <c r="EC7">
        <f t="shared" si="80"/>
        <v>3.2833003333333335</v>
      </c>
      <c r="ED7">
        <f t="shared" si="80"/>
        <v>5.7833003333333339</v>
      </c>
      <c r="EE7">
        <f t="shared" si="80"/>
        <v>5.0499670000000005</v>
      </c>
      <c r="EF7">
        <f t="shared" si="80"/>
        <v>3.2999670000000001</v>
      </c>
      <c r="EG7">
        <f t="shared" si="80"/>
        <v>5.0999670000000004</v>
      </c>
      <c r="EH7">
        <f t="shared" si="80"/>
        <v>2.7333003333333337</v>
      </c>
      <c r="EI7">
        <f t="shared" si="80"/>
        <v>5.6666336666666668</v>
      </c>
      <c r="EJ7">
        <f t="shared" si="80"/>
        <v>4.7999670000000005</v>
      </c>
      <c r="EK7">
        <f t="shared" si="80"/>
        <v>4.116633666666667</v>
      </c>
      <c r="EL7">
        <f t="shared" si="80"/>
        <v>6.1833003333333334</v>
      </c>
      <c r="EM7">
        <f t="shared" si="80"/>
        <v>2.8499670000000004</v>
      </c>
      <c r="EN7">
        <f t="shared" si="80"/>
        <v>3.9333003333333334</v>
      </c>
      <c r="EO7">
        <f t="shared" si="80"/>
        <v>6.9833003333333332</v>
      </c>
      <c r="EP7">
        <f t="shared" si="80"/>
        <v>5.2833003333333339</v>
      </c>
      <c r="EQ7">
        <f t="shared" si="80"/>
        <v>2.0666670000000003</v>
      </c>
      <c r="ER7">
        <f t="shared" si="80"/>
        <v>2.4000003333333333</v>
      </c>
      <c r="ES7">
        <f t="shared" si="80"/>
        <v>2.6666670000000003</v>
      </c>
      <c r="ET7">
        <f t="shared" si="80"/>
        <v>5.1666670000000003</v>
      </c>
      <c r="EU7">
        <f t="shared" si="80"/>
        <v>2.7500003333333334</v>
      </c>
      <c r="EV7">
        <f t="shared" si="80"/>
        <v>2.5833336666666669</v>
      </c>
      <c r="EW7">
        <f t="shared" si="80"/>
        <v>2.4000003333333333</v>
      </c>
      <c r="EX7">
        <f t="shared" si="80"/>
        <v>2.6333336666666667</v>
      </c>
      <c r="EY7">
        <f t="shared" si="80"/>
        <v>6.1333336666666662</v>
      </c>
      <c r="EZ7">
        <f t="shared" ref="EZ7:GE7" si="81">IF(EZ4=0,0,EZ4+0.716667)</f>
        <v>2.433333666666667</v>
      </c>
      <c r="FA7">
        <f t="shared" si="81"/>
        <v>2.6166670000000001</v>
      </c>
      <c r="FB7">
        <f t="shared" si="81"/>
        <v>3.1000003333333339</v>
      </c>
      <c r="FC7">
        <f t="shared" si="81"/>
        <v>6.0666669999999998</v>
      </c>
      <c r="FD7">
        <f t="shared" si="81"/>
        <v>2.9000003333333337</v>
      </c>
      <c r="FE7">
        <f t="shared" si="81"/>
        <v>3.2000003333333336</v>
      </c>
      <c r="FF7">
        <f t="shared" si="81"/>
        <v>5.2333336666666668</v>
      </c>
      <c r="FG7">
        <f t="shared" si="81"/>
        <v>2.8333336666666669</v>
      </c>
      <c r="FH7">
        <f t="shared" si="81"/>
        <v>3.8500003333333335</v>
      </c>
      <c r="FI7">
        <f t="shared" si="81"/>
        <v>4.3</v>
      </c>
      <c r="FJ7">
        <f t="shared" si="81"/>
        <v>7.4666666666666668</v>
      </c>
      <c r="FK7">
        <f t="shared" si="81"/>
        <v>5.5666666666666673</v>
      </c>
      <c r="FL7">
        <f t="shared" si="81"/>
        <v>5.8999999999999995</v>
      </c>
      <c r="FM7">
        <f t="shared" si="81"/>
        <v>4.2166666666666668</v>
      </c>
      <c r="FN7">
        <f t="shared" si="81"/>
        <v>6.8500000000000005</v>
      </c>
      <c r="FO7">
        <f t="shared" si="81"/>
        <v>4.3166666666666664</v>
      </c>
      <c r="FP7">
        <f t="shared" si="81"/>
        <v>5.0666666666666673</v>
      </c>
      <c r="FQ7">
        <f t="shared" si="81"/>
        <v>4.3</v>
      </c>
      <c r="FR7">
        <f t="shared" si="81"/>
        <v>4.25</v>
      </c>
      <c r="FS7">
        <f t="shared" si="81"/>
        <v>5.0666666666666673</v>
      </c>
      <c r="FT7">
        <f t="shared" si="81"/>
        <v>5.15</v>
      </c>
      <c r="FU7">
        <f t="shared" si="81"/>
        <v>5.4000003000000003</v>
      </c>
      <c r="FV7">
        <f t="shared" si="81"/>
        <v>5.3833336333333337</v>
      </c>
      <c r="FW7">
        <f t="shared" si="81"/>
        <v>5.7666669666666666</v>
      </c>
      <c r="FX7">
        <f t="shared" si="81"/>
        <v>5.9166669666666669</v>
      </c>
      <c r="FY7">
        <f t="shared" si="81"/>
        <v>5.7000003000000001</v>
      </c>
      <c r="FZ7">
        <f t="shared" si="81"/>
        <v>6.9500003000000001</v>
      </c>
      <c r="GA7">
        <f t="shared" si="81"/>
        <v>9.9500002999999992</v>
      </c>
      <c r="GB7">
        <f t="shared" si="81"/>
        <v>6.0333336333333341</v>
      </c>
      <c r="GC7">
        <f t="shared" si="81"/>
        <v>6.2333336333333333</v>
      </c>
      <c r="GD7">
        <f t="shared" si="81"/>
        <v>6.7500003000000008</v>
      </c>
      <c r="GE7">
        <f t="shared" si="81"/>
        <v>6.5166669666666666</v>
      </c>
      <c r="GF7">
        <f t="shared" ref="GF7:GL7" si="82">IF(GF4=0,0,GF4+0.716667)</f>
        <v>5.7333336333333333</v>
      </c>
      <c r="GG7">
        <f t="shared" si="82"/>
        <v>7.6500003333333337</v>
      </c>
      <c r="GH7">
        <f t="shared" si="82"/>
        <v>8.5000003</v>
      </c>
      <c r="GI7">
        <f t="shared" si="82"/>
        <v>8.1333336333333328</v>
      </c>
      <c r="GJ7">
        <f t="shared" si="82"/>
        <v>8.5500003000000007</v>
      </c>
      <c r="GK7">
        <f t="shared" si="82"/>
        <v>10.483333633333332</v>
      </c>
      <c r="GL7">
        <f t="shared" si="82"/>
        <v>7.9500003000000001</v>
      </c>
      <c r="GM7">
        <f t="shared" ref="GM7:GS7" si="83">IF(GM4=0,0,GM4+0.716667)</f>
        <v>8.2166669666666667</v>
      </c>
      <c r="GN7">
        <f t="shared" si="83"/>
        <v>10.3500003</v>
      </c>
      <c r="GO7">
        <f t="shared" si="83"/>
        <v>9.7666669666666657</v>
      </c>
      <c r="GP7">
        <f t="shared" si="83"/>
        <v>8.2166669666666667</v>
      </c>
      <c r="GQ7">
        <f t="shared" si="83"/>
        <v>8.666666966666666</v>
      </c>
      <c r="GR7">
        <f t="shared" si="83"/>
        <v>11.050000299999999</v>
      </c>
      <c r="GS7">
        <f t="shared" si="83"/>
        <v>9.0166669666666657</v>
      </c>
      <c r="GT7">
        <f>IF(GT4=0,0,GT4+0.716667)</f>
        <v>10.216666966666667</v>
      </c>
      <c r="GU7">
        <f>IF(GU4=0,0,GU4+0.716667)</f>
        <v>9.0500002999999989</v>
      </c>
      <c r="GV7">
        <f>IF(GV4=0,0,GV4+0.716667)</f>
        <v>8.0500003000000007</v>
      </c>
      <c r="GW7">
        <f>IF(GW4=0,0,GW4+0.716667)</f>
        <v>8.1166669666666671</v>
      </c>
      <c r="GX7">
        <f t="shared" ref="GX7:HA7" si="84">IF(GX4=0,0,GX4+0.716667)</f>
        <v>7.9500003000000001</v>
      </c>
      <c r="GY7">
        <f t="shared" si="84"/>
        <v>15.083333633333334</v>
      </c>
      <c r="GZ7">
        <f t="shared" si="84"/>
        <v>9.8000002999999989</v>
      </c>
      <c r="HA7">
        <f t="shared" si="84"/>
        <v>8.5333336333333332</v>
      </c>
      <c r="HB7">
        <f>IF(HB4=0,0,HB4+0.716667)</f>
        <v>12.683333999999999</v>
      </c>
      <c r="HC7">
        <f>IF(HC4=0,0,HC4+0.716667)</f>
        <v>11.550000666666666</v>
      </c>
      <c r="HD7">
        <f>IF(HD4=0,0,HD4+0.716667)</f>
        <v>10.300000666666666</v>
      </c>
      <c r="HE7">
        <f>IF(HE4=0,0,HE4+0.716667)</f>
        <v>27.050000666666666</v>
      </c>
      <c r="HF7">
        <f>IF(HF4=0,0,HF4+0.716667)</f>
        <v>14.233333999999999</v>
      </c>
      <c r="HG7">
        <f t="shared" ref="HG7:HI7" si="85">IF(HG4=0,0,HG4+0.716667)</f>
        <v>23.150000599999998</v>
      </c>
      <c r="HH7">
        <f t="shared" si="85"/>
        <v>22.833333933333336</v>
      </c>
      <c r="HI7">
        <f t="shared" si="85"/>
        <v>32.316667333333335</v>
      </c>
      <c r="HJ7">
        <f t="shared" ref="HJ7:HL7" si="86">IF(HJ4=0,0,HJ4+0.716667)</f>
        <v>32.350000666666666</v>
      </c>
      <c r="HK7">
        <f t="shared" si="86"/>
        <v>23.333333933333336</v>
      </c>
      <c r="HL7">
        <f t="shared" si="86"/>
        <v>25.566667333333335</v>
      </c>
      <c r="HN7">
        <f t="shared" ref="HN7:HU7" si="87">IF(HN4=0,0,HN4+0.716667)</f>
        <v>14.150000666666665</v>
      </c>
      <c r="HO7">
        <f t="shared" si="87"/>
        <v>24.31666726666667</v>
      </c>
      <c r="HP7">
        <f t="shared" si="87"/>
        <v>35.766667333333331</v>
      </c>
      <c r="HQ7">
        <f t="shared" si="87"/>
        <v>40.133333999999998</v>
      </c>
      <c r="HR7">
        <f t="shared" si="87"/>
        <v>10.000000333333332</v>
      </c>
      <c r="HS7">
        <f t="shared" si="87"/>
        <v>7.3000003333333332</v>
      </c>
      <c r="HU7">
        <f t="shared" si="87"/>
        <v>18.700000000000003</v>
      </c>
      <c r="HW7">
        <f t="shared" ref="HW7:IQ7" si="88">IF(HW4=0,0,HW4+0.716667)</f>
        <v>7.6833333333333336</v>
      </c>
      <c r="HX7">
        <f t="shared" si="88"/>
        <v>7.8999999999999995</v>
      </c>
      <c r="HY7">
        <f t="shared" si="88"/>
        <v>8.7166666666666668</v>
      </c>
      <c r="HZ7">
        <f t="shared" si="88"/>
        <v>8.2333333333333325</v>
      </c>
      <c r="IA7">
        <f t="shared" si="88"/>
        <v>7.9666666666666668</v>
      </c>
      <c r="IB7">
        <f t="shared" si="88"/>
        <v>8.0666666666666664</v>
      </c>
      <c r="IC7">
        <f t="shared" si="88"/>
        <v>8.7666666666666657</v>
      </c>
      <c r="ID7">
        <f t="shared" si="88"/>
        <v>7.7333333333333334</v>
      </c>
      <c r="IE7">
        <f t="shared" si="88"/>
        <v>8.7166666666666668</v>
      </c>
      <c r="IF7">
        <f t="shared" si="88"/>
        <v>9.4166666666666661</v>
      </c>
      <c r="IG7">
        <f t="shared" si="88"/>
        <v>9.8666666666666654</v>
      </c>
      <c r="IH7">
        <f t="shared" si="88"/>
        <v>8.1999999999999993</v>
      </c>
      <c r="II7">
        <f t="shared" si="88"/>
        <v>14.933333333333332</v>
      </c>
      <c r="IJ7">
        <f t="shared" si="88"/>
        <v>7.7166666666666668</v>
      </c>
      <c r="IK7">
        <f t="shared" si="88"/>
        <v>8.2833336666666657</v>
      </c>
      <c r="IL7">
        <f t="shared" si="88"/>
        <v>11.616667033333332</v>
      </c>
      <c r="IM7">
        <f t="shared" si="88"/>
        <v>9.0500003666666657</v>
      </c>
      <c r="IN7">
        <f t="shared" si="88"/>
        <v>8.7666670333333325</v>
      </c>
      <c r="IO7">
        <f t="shared" si="88"/>
        <v>10.383333666666665</v>
      </c>
      <c r="IP7">
        <f t="shared" si="88"/>
        <v>10.866667033333332</v>
      </c>
      <c r="IQ7">
        <f t="shared" si="88"/>
        <v>11.516667033333333</v>
      </c>
      <c r="IW7">
        <f t="shared" ref="IW7:JF7" si="89">IF(IW4=0,0,IW4+0.716667)</f>
        <v>38.850000333333334</v>
      </c>
      <c r="IX7">
        <f t="shared" si="89"/>
        <v>4.0000003333333334</v>
      </c>
      <c r="IY7">
        <f t="shared" si="89"/>
        <v>6.0000003333333334</v>
      </c>
      <c r="IZ7">
        <f t="shared" si="89"/>
        <v>5.8333336666666664</v>
      </c>
      <c r="JA7">
        <f t="shared" si="89"/>
        <v>5.016667</v>
      </c>
      <c r="JB7">
        <f t="shared" si="89"/>
        <v>4.516667</v>
      </c>
      <c r="JC7">
        <f t="shared" si="89"/>
        <v>7.683333666666667</v>
      </c>
      <c r="JD7">
        <f t="shared" si="89"/>
        <v>6.0000003333333334</v>
      </c>
      <c r="JE7">
        <f t="shared" si="89"/>
        <v>7.8500003333333339</v>
      </c>
      <c r="JF7">
        <f t="shared" si="89"/>
        <v>15.866667</v>
      </c>
      <c r="JH7">
        <f t="shared" ref="JH7:JP7" si="90">IF(JH4=0,0,JH4+0.716667)</f>
        <v>9.0500006666666657</v>
      </c>
      <c r="JI7">
        <f t="shared" si="90"/>
        <v>14.300000666666666</v>
      </c>
      <c r="JJ7">
        <f t="shared" si="90"/>
        <v>12.683333999999999</v>
      </c>
      <c r="JK7">
        <f t="shared" si="90"/>
        <v>10.550000666666666</v>
      </c>
      <c r="JL7">
        <f t="shared" si="90"/>
        <v>10.316667333333333</v>
      </c>
      <c r="JM7">
        <f t="shared" si="90"/>
        <v>12.050000666666666</v>
      </c>
      <c r="JN7">
        <f t="shared" si="90"/>
        <v>13.050000666666666</v>
      </c>
      <c r="JO7">
        <f t="shared" si="90"/>
        <v>17.183334000000002</v>
      </c>
      <c r="JP7">
        <f t="shared" si="90"/>
        <v>14.316667333333333</v>
      </c>
      <c r="JR7">
        <f>IF(JR4=0,0,JR4+0.716667)</f>
        <v>10.383334</v>
      </c>
      <c r="JT7">
        <f>IF(JT4=0,0,JT4+0.716667)</f>
        <v>11.133334</v>
      </c>
      <c r="JU7">
        <f>IF(JU4=0,0,JU4+0.716667)</f>
        <v>16.783334</v>
      </c>
      <c r="JV7">
        <f>IF(JV4=0,0,JV4+0.716667)</f>
        <v>17.483334000000003</v>
      </c>
      <c r="JX7">
        <f>IF(JX4=0,0,JX4+0.716667)</f>
        <v>18.233334000000003</v>
      </c>
      <c r="JY7">
        <f>IF(JY4=0,0,JY4+0.716667)</f>
        <v>14.050000666666666</v>
      </c>
      <c r="JZ7">
        <f>IF(JZ4=0,0,JZ4+0.716667)</f>
        <v>20.550000666666669</v>
      </c>
      <c r="KA7">
        <f>IF(KA4=0,0,KA4+0.716667)</f>
        <v>24.000000666666669</v>
      </c>
    </row>
    <row r="8" spans="1:287" x14ac:dyDescent="0.25">
      <c r="A8" t="s">
        <v>279</v>
      </c>
      <c r="B8">
        <v>1.75</v>
      </c>
      <c r="C8">
        <v>2.25</v>
      </c>
      <c r="D8">
        <v>0.45</v>
      </c>
      <c r="E8">
        <v>2.9</v>
      </c>
      <c r="F8">
        <v>3.5166599999999999</v>
      </c>
      <c r="G8">
        <v>1.1666670000000001</v>
      </c>
      <c r="H8">
        <v>0</v>
      </c>
      <c r="I8">
        <f t="shared" ref="I8:AE8" si="91">IF(I4=0,0,I4+0.45)</f>
        <v>1.1166666666666667</v>
      </c>
      <c r="J8">
        <f t="shared" si="91"/>
        <v>4.9500003333333336</v>
      </c>
      <c r="K8">
        <f t="shared" si="91"/>
        <v>7.1333336666666662</v>
      </c>
      <c r="L8">
        <f t="shared" si="91"/>
        <v>2.4166670000000003</v>
      </c>
      <c r="M8">
        <f t="shared" si="91"/>
        <v>1.9166670000000001</v>
      </c>
      <c r="N8">
        <f t="shared" si="91"/>
        <v>1.0833333333333333</v>
      </c>
      <c r="O8">
        <f t="shared" si="91"/>
        <v>1.8166666666666667</v>
      </c>
      <c r="P8">
        <f t="shared" si="91"/>
        <v>6.2666700000000004</v>
      </c>
      <c r="Q8">
        <f t="shared" si="91"/>
        <v>2.5833366666666668</v>
      </c>
      <c r="R8">
        <f t="shared" si="91"/>
        <v>7.2500033333333338</v>
      </c>
      <c r="S8">
        <f t="shared" si="91"/>
        <v>9.0666699999999985</v>
      </c>
      <c r="T8">
        <f t="shared" si="91"/>
        <v>5.4833366666666672</v>
      </c>
      <c r="U8">
        <f t="shared" si="91"/>
        <v>2.0000033333333334</v>
      </c>
      <c r="V8">
        <f t="shared" si="91"/>
        <v>3.8666700000000001</v>
      </c>
      <c r="W8">
        <f t="shared" si="91"/>
        <v>2.4333366666666669</v>
      </c>
      <c r="X8">
        <f t="shared" si="91"/>
        <v>3.2333366666666672</v>
      </c>
      <c r="Y8">
        <f t="shared" si="91"/>
        <v>3.2666700000000004</v>
      </c>
      <c r="Z8">
        <f t="shared" si="91"/>
        <v>11.566666999999999</v>
      </c>
      <c r="AA8">
        <f t="shared" si="91"/>
        <v>13.566669999999998</v>
      </c>
      <c r="AB8">
        <f t="shared" si="91"/>
        <v>17.316669999999998</v>
      </c>
      <c r="AC8">
        <f t="shared" si="91"/>
        <v>32.766670000000005</v>
      </c>
      <c r="AD8">
        <f t="shared" si="91"/>
        <v>27.35000333333333</v>
      </c>
      <c r="AE8">
        <f t="shared" si="91"/>
        <v>13.516669999999998</v>
      </c>
      <c r="AG8">
        <f t="shared" ref="AG8:BL8" si="92">IF(AG4=0,0,AG4+0.45)</f>
        <v>16.816669999999998</v>
      </c>
      <c r="AH8">
        <f t="shared" si="92"/>
        <v>12.233336666666665</v>
      </c>
      <c r="AI8">
        <f t="shared" si="92"/>
        <v>5.3166669999999998</v>
      </c>
      <c r="AJ8">
        <f t="shared" si="92"/>
        <v>6.2000003333333327</v>
      </c>
      <c r="AK8">
        <f t="shared" si="92"/>
        <v>6.2166670000000002</v>
      </c>
      <c r="AL8">
        <f t="shared" si="92"/>
        <v>12.383333666666665</v>
      </c>
      <c r="AM8">
        <f t="shared" si="92"/>
        <v>7.1666669999999995</v>
      </c>
      <c r="AN8">
        <f t="shared" si="92"/>
        <v>8.0333336666666657</v>
      </c>
      <c r="AO8">
        <f t="shared" si="92"/>
        <v>4.6666670000000003</v>
      </c>
      <c r="AP8">
        <f t="shared" si="92"/>
        <v>5.6500003333333337</v>
      </c>
      <c r="AQ8">
        <f t="shared" si="92"/>
        <v>13.950000333333332</v>
      </c>
      <c r="AR8">
        <f t="shared" si="92"/>
        <v>6.6166670000000005</v>
      </c>
      <c r="AS8">
        <f t="shared" si="92"/>
        <v>5.0666669999999998</v>
      </c>
      <c r="AT8">
        <f t="shared" si="92"/>
        <v>7.3833336666666662</v>
      </c>
      <c r="AU8">
        <f t="shared" si="92"/>
        <v>13.333333666666666</v>
      </c>
      <c r="AV8">
        <f t="shared" si="92"/>
        <v>4.3666669999999996</v>
      </c>
      <c r="AW8">
        <f t="shared" si="92"/>
        <v>6.5500003333333341</v>
      </c>
      <c r="AX8">
        <f t="shared" si="92"/>
        <v>7.2666670000000009</v>
      </c>
      <c r="AY8">
        <f t="shared" si="92"/>
        <v>7.3000003333333341</v>
      </c>
      <c r="AZ8">
        <f t="shared" si="92"/>
        <v>16.766666999999998</v>
      </c>
      <c r="BA8">
        <f t="shared" si="92"/>
        <v>22.166667</v>
      </c>
      <c r="BB8">
        <f t="shared" si="92"/>
        <v>15.983333666666665</v>
      </c>
      <c r="BC8">
        <f t="shared" si="92"/>
        <v>17.816666999999999</v>
      </c>
      <c r="BD8">
        <f t="shared" si="92"/>
        <v>18.766666999999998</v>
      </c>
      <c r="BE8">
        <f t="shared" si="92"/>
        <v>8.1666669999999986</v>
      </c>
      <c r="BF8">
        <f t="shared" si="92"/>
        <v>11.533333666666666</v>
      </c>
      <c r="BG8">
        <f t="shared" si="92"/>
        <v>15.200000333333332</v>
      </c>
      <c r="BH8">
        <f t="shared" si="92"/>
        <v>23.000000333333332</v>
      </c>
      <c r="BI8">
        <f t="shared" si="92"/>
        <v>23.883333666666665</v>
      </c>
      <c r="BJ8">
        <f t="shared" si="92"/>
        <v>10.883333666666665</v>
      </c>
      <c r="BK8">
        <f t="shared" si="92"/>
        <v>18.633333666666665</v>
      </c>
      <c r="BL8">
        <f t="shared" si="92"/>
        <v>12.416666999999999</v>
      </c>
      <c r="BM8">
        <f t="shared" ref="BM8:CC8" si="93">IF(BM4=0,0,BM4+0.45)</f>
        <v>20.533333666666664</v>
      </c>
      <c r="BN8">
        <f t="shared" si="93"/>
        <v>11.000000333333332</v>
      </c>
      <c r="BO8">
        <f t="shared" si="93"/>
        <v>22.566666999999999</v>
      </c>
      <c r="BP8">
        <f t="shared" si="93"/>
        <v>21.116667</v>
      </c>
      <c r="BQ8">
        <f t="shared" si="93"/>
        <v>5.8666670000000005</v>
      </c>
      <c r="BR8">
        <f t="shared" si="93"/>
        <v>5.2333333333333334</v>
      </c>
      <c r="BS8">
        <f t="shared" si="93"/>
        <v>5.5666669999999998</v>
      </c>
      <c r="BT8">
        <f t="shared" si="93"/>
        <v>3.9166670000000003</v>
      </c>
      <c r="BU8">
        <f t="shared" si="93"/>
        <v>6.2166670000000002</v>
      </c>
      <c r="BV8">
        <f t="shared" si="93"/>
        <v>6.7666670000000009</v>
      </c>
      <c r="BW8">
        <f t="shared" si="93"/>
        <v>15.233333666666665</v>
      </c>
      <c r="BX8">
        <f t="shared" si="93"/>
        <v>6.8000003333333341</v>
      </c>
      <c r="BY8">
        <f t="shared" si="93"/>
        <v>11.950000333333332</v>
      </c>
      <c r="BZ8">
        <f t="shared" si="93"/>
        <v>8.3500003333333321</v>
      </c>
      <c r="CA8">
        <f t="shared" si="93"/>
        <v>11.816666999999999</v>
      </c>
      <c r="CB8">
        <f t="shared" si="93"/>
        <v>6.0333336666666666</v>
      </c>
      <c r="CC8">
        <f t="shared" si="93"/>
        <v>14.766666999999998</v>
      </c>
      <c r="CE8">
        <f t="shared" ref="CE8:CL8" si="94">IF(CE4=0,0,CE4+0.45)</f>
        <v>5.8666670000000005</v>
      </c>
      <c r="CF8">
        <f t="shared" si="94"/>
        <v>8.3166669999999989</v>
      </c>
      <c r="CG8">
        <f t="shared" si="94"/>
        <v>10.183333666666666</v>
      </c>
      <c r="CH8">
        <f t="shared" si="94"/>
        <v>7.6166670000000005</v>
      </c>
      <c r="CI8">
        <f t="shared" si="94"/>
        <v>5.7833336666666666</v>
      </c>
      <c r="CJ8">
        <f t="shared" si="94"/>
        <v>6.9500003333333344</v>
      </c>
      <c r="CK8">
        <f t="shared" si="94"/>
        <v>8.4500003333333318</v>
      </c>
      <c r="CL8">
        <f t="shared" si="94"/>
        <v>8.9333336666666661</v>
      </c>
      <c r="CN8">
        <f t="shared" ref="CN8:DS8" si="95">IF(CN4=0,0,CN4+0.45)</f>
        <v>9.3500003333333321</v>
      </c>
      <c r="CO8">
        <f t="shared" si="95"/>
        <v>9.9500003333333318</v>
      </c>
      <c r="CP8">
        <f t="shared" si="95"/>
        <v>5.1500003333333337</v>
      </c>
      <c r="CQ8">
        <f t="shared" si="95"/>
        <v>18.116667</v>
      </c>
      <c r="CR8">
        <f t="shared" si="95"/>
        <v>4.9833336666666668</v>
      </c>
      <c r="CS8">
        <f t="shared" si="95"/>
        <v>5.2833336666666666</v>
      </c>
      <c r="CT8">
        <f t="shared" si="95"/>
        <v>17.433333666666666</v>
      </c>
      <c r="CU8">
        <f t="shared" si="95"/>
        <v>6.0000003333333334</v>
      </c>
      <c r="CV8">
        <f t="shared" si="95"/>
        <v>7.1666669999999995</v>
      </c>
      <c r="CW8">
        <f t="shared" si="95"/>
        <v>8.2166669999999993</v>
      </c>
      <c r="CX8">
        <f t="shared" si="95"/>
        <v>7.1166670000000005</v>
      </c>
      <c r="CY8">
        <f t="shared" si="95"/>
        <v>5.4833336666666668</v>
      </c>
      <c r="CZ8">
        <f t="shared" si="95"/>
        <v>13.600000333333332</v>
      </c>
      <c r="DA8">
        <f t="shared" si="95"/>
        <v>4.6666670000000003</v>
      </c>
      <c r="DB8">
        <f t="shared" si="95"/>
        <v>7.1166670000000005</v>
      </c>
      <c r="DC8">
        <f t="shared" si="95"/>
        <v>10.650000333333333</v>
      </c>
      <c r="DD8">
        <f t="shared" si="95"/>
        <v>7.8666670000000005</v>
      </c>
      <c r="DE8">
        <f t="shared" si="95"/>
        <v>18.333333666666665</v>
      </c>
      <c r="DF8">
        <f t="shared" si="95"/>
        <v>9.3666669999999996</v>
      </c>
      <c r="DG8">
        <f t="shared" si="95"/>
        <v>12.400000333333333</v>
      </c>
      <c r="DH8">
        <f t="shared" si="95"/>
        <v>11.466666999999999</v>
      </c>
      <c r="DI8">
        <f t="shared" si="95"/>
        <v>10.733333666666665</v>
      </c>
      <c r="DJ8">
        <f t="shared" si="95"/>
        <v>11.950000333333332</v>
      </c>
      <c r="DK8">
        <f t="shared" si="95"/>
        <v>12.733333666666665</v>
      </c>
      <c r="DL8">
        <f t="shared" si="95"/>
        <v>10.133333666666665</v>
      </c>
      <c r="DM8">
        <f t="shared" si="95"/>
        <v>11.950000333333332</v>
      </c>
      <c r="DN8">
        <f t="shared" si="95"/>
        <v>11.616667</v>
      </c>
      <c r="DO8">
        <f t="shared" si="95"/>
        <v>5.7</v>
      </c>
      <c r="DP8">
        <f t="shared" si="95"/>
        <v>1.3833333333333335</v>
      </c>
      <c r="DQ8">
        <f t="shared" si="95"/>
        <v>1.9999999999999998</v>
      </c>
      <c r="DR8">
        <f t="shared" si="95"/>
        <v>2.4333333333333336</v>
      </c>
      <c r="DS8">
        <f t="shared" si="95"/>
        <v>10.216666699999999</v>
      </c>
      <c r="DT8">
        <f t="shared" ref="DT8:EY8" si="96">IF(DT4=0,0,DT4+0.45)</f>
        <v>8.5166667</v>
      </c>
      <c r="DU8">
        <f t="shared" si="96"/>
        <v>17.266666699999998</v>
      </c>
      <c r="DV8">
        <f t="shared" si="96"/>
        <v>20.033333366666668</v>
      </c>
      <c r="DW8">
        <f t="shared" si="96"/>
        <v>9.8833333666666654</v>
      </c>
      <c r="DX8">
        <f t="shared" si="96"/>
        <v>9.4833333666666668</v>
      </c>
      <c r="DY8">
        <f t="shared" si="96"/>
        <v>9.7833333666666658</v>
      </c>
      <c r="DZ8">
        <f t="shared" si="96"/>
        <v>2.1833333333333336</v>
      </c>
      <c r="EA8">
        <f t="shared" si="96"/>
        <v>3.849966666666667</v>
      </c>
      <c r="EB8">
        <f t="shared" si="96"/>
        <v>2.5499666666666667</v>
      </c>
      <c r="EC8">
        <f t="shared" si="96"/>
        <v>3.0166333333333335</v>
      </c>
      <c r="ED8">
        <f t="shared" si="96"/>
        <v>5.5166333333333339</v>
      </c>
      <c r="EE8">
        <f t="shared" si="96"/>
        <v>4.7833000000000006</v>
      </c>
      <c r="EF8">
        <f t="shared" si="96"/>
        <v>3.0333000000000001</v>
      </c>
      <c r="EG8">
        <f t="shared" si="96"/>
        <v>4.8333000000000004</v>
      </c>
      <c r="EH8">
        <f t="shared" si="96"/>
        <v>2.4666333333333337</v>
      </c>
      <c r="EI8">
        <f t="shared" si="96"/>
        <v>5.3999666666666668</v>
      </c>
      <c r="EJ8">
        <f t="shared" si="96"/>
        <v>4.5333000000000006</v>
      </c>
      <c r="EK8">
        <f t="shared" si="96"/>
        <v>3.849966666666667</v>
      </c>
      <c r="EL8">
        <f t="shared" si="96"/>
        <v>5.9166333333333334</v>
      </c>
      <c r="EM8">
        <f t="shared" si="96"/>
        <v>2.5833000000000004</v>
      </c>
      <c r="EN8">
        <f t="shared" si="96"/>
        <v>3.6666333333333334</v>
      </c>
      <c r="EO8">
        <f t="shared" si="96"/>
        <v>6.7166333333333332</v>
      </c>
      <c r="EP8">
        <f t="shared" si="96"/>
        <v>5.0166333333333339</v>
      </c>
      <c r="EQ8">
        <f t="shared" si="96"/>
        <v>1.8</v>
      </c>
      <c r="ER8">
        <f t="shared" si="96"/>
        <v>2.1333333333333333</v>
      </c>
      <c r="ES8">
        <f t="shared" si="96"/>
        <v>2.4000000000000004</v>
      </c>
      <c r="ET8">
        <f t="shared" si="96"/>
        <v>4.9000000000000004</v>
      </c>
      <c r="EU8">
        <f t="shared" si="96"/>
        <v>2.4833333333333334</v>
      </c>
      <c r="EV8">
        <f t="shared" si="96"/>
        <v>2.3166666666666669</v>
      </c>
      <c r="EW8">
        <f t="shared" si="96"/>
        <v>2.1333333333333333</v>
      </c>
      <c r="EX8">
        <f t="shared" si="96"/>
        <v>2.3666666666666667</v>
      </c>
      <c r="EY8">
        <f t="shared" si="96"/>
        <v>5.8666666666666663</v>
      </c>
      <c r="EZ8">
        <f t="shared" ref="EZ8:GE8" si="97">IF(EZ4=0,0,EZ4+0.45)</f>
        <v>2.166666666666667</v>
      </c>
      <c r="FA8">
        <f t="shared" si="97"/>
        <v>2.35</v>
      </c>
      <c r="FB8">
        <f t="shared" si="97"/>
        <v>2.8333333333333339</v>
      </c>
      <c r="FC8">
        <f t="shared" si="97"/>
        <v>5.8</v>
      </c>
      <c r="FD8">
        <f t="shared" si="97"/>
        <v>2.6333333333333337</v>
      </c>
      <c r="FE8">
        <f t="shared" si="97"/>
        <v>2.9333333333333336</v>
      </c>
      <c r="FF8">
        <f t="shared" si="97"/>
        <v>4.9666666666666668</v>
      </c>
      <c r="FG8">
        <f t="shared" si="97"/>
        <v>2.5666666666666669</v>
      </c>
      <c r="FH8">
        <f t="shared" si="97"/>
        <v>3.5833333333333335</v>
      </c>
      <c r="FI8">
        <f t="shared" si="97"/>
        <v>4.0333329999999998</v>
      </c>
      <c r="FJ8">
        <f t="shared" si="97"/>
        <v>7.1999996666666668</v>
      </c>
      <c r="FK8">
        <f t="shared" si="97"/>
        <v>5.2999996666666673</v>
      </c>
      <c r="FL8">
        <f t="shared" si="97"/>
        <v>5.6333329999999995</v>
      </c>
      <c r="FM8">
        <f t="shared" si="97"/>
        <v>3.9499996666666668</v>
      </c>
      <c r="FN8">
        <f t="shared" si="97"/>
        <v>6.5833330000000005</v>
      </c>
      <c r="FO8">
        <f t="shared" si="97"/>
        <v>4.0499996666666664</v>
      </c>
      <c r="FP8">
        <f t="shared" si="97"/>
        <v>4.7999996666666673</v>
      </c>
      <c r="FQ8">
        <f t="shared" si="97"/>
        <v>4.0333329999999998</v>
      </c>
      <c r="FR8">
        <f t="shared" si="97"/>
        <v>3.983333</v>
      </c>
      <c r="FS8">
        <f t="shared" si="97"/>
        <v>4.7999996666666673</v>
      </c>
      <c r="FT8">
        <f t="shared" si="97"/>
        <v>4.8833330000000004</v>
      </c>
      <c r="FU8">
        <f t="shared" si="97"/>
        <v>5.1333333000000003</v>
      </c>
      <c r="FV8">
        <f t="shared" si="97"/>
        <v>5.1166666333333337</v>
      </c>
      <c r="FW8">
        <f t="shared" si="97"/>
        <v>5.4999999666666666</v>
      </c>
      <c r="FX8">
        <f t="shared" si="97"/>
        <v>5.6499999666666669</v>
      </c>
      <c r="FY8">
        <f t="shared" si="97"/>
        <v>5.4333333000000001</v>
      </c>
      <c r="FZ8">
        <f t="shared" si="97"/>
        <v>6.6833333000000001</v>
      </c>
      <c r="GA8">
        <f t="shared" si="97"/>
        <v>9.6833332999999993</v>
      </c>
      <c r="GB8">
        <f t="shared" si="97"/>
        <v>5.7666666333333341</v>
      </c>
      <c r="GC8">
        <f t="shared" si="97"/>
        <v>5.9666666333333334</v>
      </c>
      <c r="GD8">
        <f t="shared" si="97"/>
        <v>6.4833333000000009</v>
      </c>
      <c r="GE8">
        <f t="shared" si="97"/>
        <v>6.2499999666666666</v>
      </c>
      <c r="GF8">
        <f t="shared" ref="GF8:GL8" si="98">IF(GF4=0,0,GF4+0.45)</f>
        <v>5.4666666333333334</v>
      </c>
      <c r="GG8">
        <f t="shared" si="98"/>
        <v>7.3833333333333337</v>
      </c>
      <c r="GH8">
        <f t="shared" si="98"/>
        <v>8.2333333</v>
      </c>
      <c r="GI8">
        <f t="shared" si="98"/>
        <v>7.8666666333333337</v>
      </c>
      <c r="GJ8">
        <f t="shared" si="98"/>
        <v>8.2833333000000007</v>
      </c>
      <c r="GK8">
        <f t="shared" si="98"/>
        <v>10.216666633333332</v>
      </c>
      <c r="GL8">
        <f t="shared" si="98"/>
        <v>7.6833333000000001</v>
      </c>
      <c r="GM8">
        <f t="shared" ref="GM8:GS8" si="99">IF(GM4=0,0,GM4+0.45)</f>
        <v>7.9499999666666668</v>
      </c>
      <c r="GN8">
        <f t="shared" si="99"/>
        <v>10.0833333</v>
      </c>
      <c r="GO8">
        <f t="shared" si="99"/>
        <v>9.4999999666666657</v>
      </c>
      <c r="GP8">
        <f t="shared" si="99"/>
        <v>7.9499999666666668</v>
      </c>
      <c r="GQ8">
        <f t="shared" si="99"/>
        <v>8.399999966666666</v>
      </c>
      <c r="GR8">
        <f t="shared" si="99"/>
        <v>10.783333299999999</v>
      </c>
      <c r="GS8">
        <f t="shared" si="99"/>
        <v>8.7499999666666657</v>
      </c>
      <c r="GT8">
        <f>IF(GT4=0,0,GT4+0.45)</f>
        <v>9.9499999666666668</v>
      </c>
      <c r="GU8">
        <f>IF(GU4=0,0,GU4+0.45)</f>
        <v>8.7833332999999989</v>
      </c>
      <c r="GV8">
        <f>IF(GV4=0,0,GV4+0.45)</f>
        <v>7.7833333000000007</v>
      </c>
      <c r="GW8">
        <f>IF(GW4=0,0,GW4+0.45)</f>
        <v>7.8499999666666671</v>
      </c>
      <c r="GX8">
        <f t="shared" ref="GX8:HA8" si="100">IF(GX4=0,0,GX4+0.45)</f>
        <v>7.6833333000000001</v>
      </c>
      <c r="GY8">
        <f t="shared" si="100"/>
        <v>14.816666633333334</v>
      </c>
      <c r="GZ8">
        <f t="shared" si="100"/>
        <v>9.5333332999999989</v>
      </c>
      <c r="HA8">
        <f t="shared" si="100"/>
        <v>8.2666666333333332</v>
      </c>
      <c r="HB8">
        <f>IF(HB4=0,0,HB4+0.45)</f>
        <v>12.416666999999999</v>
      </c>
      <c r="HC8">
        <f>IF(HC4=0,0,HC4+0.45)</f>
        <v>11.283333666666666</v>
      </c>
      <c r="HD8">
        <f>IF(HD4=0,0,HD4+0.45)</f>
        <v>10.033333666666666</v>
      </c>
      <c r="HE8">
        <f>IF(HE4=0,0,HE4+0.45)</f>
        <v>26.783333666666664</v>
      </c>
      <c r="HF8">
        <f>IF(HF4=0,0,HF4+0.45)</f>
        <v>13.966666999999999</v>
      </c>
      <c r="HG8">
        <f t="shared" ref="HG8:HI8" si="101">IF(HG4=0,0,HG4+0.45)</f>
        <v>22.883333599999997</v>
      </c>
      <c r="HH8">
        <f t="shared" si="101"/>
        <v>22.566666933333334</v>
      </c>
      <c r="HI8">
        <f t="shared" si="101"/>
        <v>32.050000333333337</v>
      </c>
      <c r="HJ8">
        <f t="shared" ref="HJ8:HL8" si="102">IF(HJ4=0,0,HJ4+0.45)</f>
        <v>32.083333666666668</v>
      </c>
      <c r="HK8">
        <f t="shared" si="102"/>
        <v>23.066666933333334</v>
      </c>
      <c r="HL8">
        <f t="shared" si="102"/>
        <v>25.300000333333333</v>
      </c>
      <c r="HN8">
        <f t="shared" ref="HN8:HU8" si="103">IF(HN4=0,0,HN4+0.45)</f>
        <v>13.883333666666665</v>
      </c>
      <c r="HO8">
        <f t="shared" si="103"/>
        <v>24.050000266666668</v>
      </c>
      <c r="HP8">
        <f t="shared" si="103"/>
        <v>35.500000333333332</v>
      </c>
      <c r="HQ8">
        <f t="shared" si="103"/>
        <v>39.866667</v>
      </c>
      <c r="HR8">
        <f t="shared" si="103"/>
        <v>9.7333333333333325</v>
      </c>
      <c r="HS8">
        <f t="shared" si="103"/>
        <v>7.0333333333333332</v>
      </c>
      <c r="HU8">
        <f t="shared" si="103"/>
        <v>18.433333000000001</v>
      </c>
      <c r="HW8">
        <f t="shared" ref="HW8:IQ8" si="104">IF(HW4=0,0,HW4+0.45)</f>
        <v>7.4166663333333336</v>
      </c>
      <c r="HX8">
        <f t="shared" si="104"/>
        <v>7.6333329999999995</v>
      </c>
      <c r="HY8">
        <f t="shared" si="104"/>
        <v>8.4499996666666668</v>
      </c>
      <c r="HZ8">
        <f t="shared" si="104"/>
        <v>7.9666663333333334</v>
      </c>
      <c r="IA8">
        <f t="shared" si="104"/>
        <v>7.6999996666666668</v>
      </c>
      <c r="IB8">
        <f t="shared" si="104"/>
        <v>7.7999996666666664</v>
      </c>
      <c r="IC8">
        <f t="shared" si="104"/>
        <v>8.4999996666666657</v>
      </c>
      <c r="ID8">
        <f t="shared" si="104"/>
        <v>7.4666663333333334</v>
      </c>
      <c r="IE8">
        <f t="shared" si="104"/>
        <v>8.4499996666666668</v>
      </c>
      <c r="IF8">
        <f t="shared" si="104"/>
        <v>9.1499996666666661</v>
      </c>
      <c r="IG8">
        <f t="shared" si="104"/>
        <v>9.5999996666666654</v>
      </c>
      <c r="IH8">
        <f t="shared" si="104"/>
        <v>7.9333330000000002</v>
      </c>
      <c r="II8">
        <f t="shared" si="104"/>
        <v>14.666666333333332</v>
      </c>
      <c r="IJ8">
        <f t="shared" si="104"/>
        <v>7.4499996666666668</v>
      </c>
      <c r="IK8">
        <f t="shared" si="104"/>
        <v>8.0166666666666657</v>
      </c>
      <c r="IL8">
        <f t="shared" si="104"/>
        <v>11.350000033333332</v>
      </c>
      <c r="IM8">
        <f t="shared" si="104"/>
        <v>8.7833333666666658</v>
      </c>
      <c r="IN8">
        <f t="shared" si="104"/>
        <v>8.5000000333333325</v>
      </c>
      <c r="IO8">
        <f t="shared" si="104"/>
        <v>10.116666666666665</v>
      </c>
      <c r="IP8">
        <f t="shared" si="104"/>
        <v>10.600000033333332</v>
      </c>
      <c r="IQ8">
        <f t="shared" si="104"/>
        <v>11.250000033333333</v>
      </c>
      <c r="IW8">
        <f t="shared" ref="IW8:JF8" si="105">IF(IW4=0,0,IW4+0.45)</f>
        <v>38.583333333333336</v>
      </c>
      <c r="IX8">
        <f t="shared" si="105"/>
        <v>3.7333333333333334</v>
      </c>
      <c r="IY8">
        <f t="shared" si="105"/>
        <v>5.7333333333333334</v>
      </c>
      <c r="IZ8">
        <f t="shared" si="105"/>
        <v>5.5666666666666664</v>
      </c>
      <c r="JA8">
        <f t="shared" si="105"/>
        <v>4.75</v>
      </c>
      <c r="JB8">
        <f t="shared" si="105"/>
        <v>4.25</v>
      </c>
      <c r="JC8">
        <f t="shared" si="105"/>
        <v>7.416666666666667</v>
      </c>
      <c r="JD8">
        <f t="shared" si="105"/>
        <v>5.7333333333333334</v>
      </c>
      <c r="JE8">
        <f t="shared" si="105"/>
        <v>7.5833333333333339</v>
      </c>
      <c r="JF8">
        <f t="shared" si="105"/>
        <v>15.6</v>
      </c>
      <c r="JH8">
        <f t="shared" ref="JH8:JP8" si="106">IF(JH4=0,0,JH4+0.45)</f>
        <v>8.7833336666666657</v>
      </c>
      <c r="JI8">
        <f t="shared" si="106"/>
        <v>14.033333666666666</v>
      </c>
      <c r="JJ8">
        <f t="shared" si="106"/>
        <v>12.416666999999999</v>
      </c>
      <c r="JK8">
        <f t="shared" si="106"/>
        <v>10.283333666666666</v>
      </c>
      <c r="JL8">
        <f t="shared" si="106"/>
        <v>10.050000333333333</v>
      </c>
      <c r="JM8">
        <f t="shared" si="106"/>
        <v>11.783333666666666</v>
      </c>
      <c r="JN8">
        <f t="shared" si="106"/>
        <v>12.783333666666666</v>
      </c>
      <c r="JO8">
        <f t="shared" si="106"/>
        <v>16.916667</v>
      </c>
      <c r="JP8">
        <f t="shared" si="106"/>
        <v>14.050000333333333</v>
      </c>
      <c r="JR8">
        <f>IF(JR4=0,0,JR4+0.45)</f>
        <v>10.116667</v>
      </c>
      <c r="JT8">
        <f>IF(JT4=0,0,JT4+0.45)</f>
        <v>10.866667</v>
      </c>
      <c r="JU8">
        <f>IF(JU4=0,0,JU4+0.45)</f>
        <v>16.516666999999998</v>
      </c>
      <c r="JV8">
        <f>IF(JV4=0,0,JV4+0.45)</f>
        <v>17.216667000000001</v>
      </c>
      <c r="JX8">
        <f>IF(JX4=0,0,JX4+0.45)</f>
        <v>17.966667000000001</v>
      </c>
      <c r="JY8">
        <f>IF(JY4=0,0,JY4+0.45)</f>
        <v>13.783333666666666</v>
      </c>
      <c r="JZ8">
        <f>IF(JZ4=0,0,JZ4+0.45)</f>
        <v>20.283333666666667</v>
      </c>
      <c r="KA8">
        <f>IF(KA4=0,0,KA4+0.45)</f>
        <v>23.733333666666667</v>
      </c>
    </row>
    <row r="9" spans="1:287" x14ac:dyDescent="0.25">
      <c r="A9" t="s">
        <v>278</v>
      </c>
      <c r="B9">
        <v>0.68333333333333335</v>
      </c>
      <c r="C9">
        <v>1.1833333333333333</v>
      </c>
      <c r="D9">
        <v>0.66666666666666663</v>
      </c>
      <c r="E9">
        <v>1.8333333333333333</v>
      </c>
      <c r="F9">
        <v>2.4499933333333335</v>
      </c>
      <c r="G9">
        <v>1.3833336666666667</v>
      </c>
      <c r="H9">
        <v>1.1166666666666667</v>
      </c>
      <c r="I9">
        <v>0</v>
      </c>
      <c r="J9">
        <f t="shared" ref="J9:AE9" si="107">IF(J4=0,0,J4+0.666667)</f>
        <v>5.1666673333333337</v>
      </c>
      <c r="K9">
        <f t="shared" si="107"/>
        <v>7.3500006666666664</v>
      </c>
      <c r="L9">
        <f t="shared" si="107"/>
        <v>2.6333340000000001</v>
      </c>
      <c r="M9">
        <f t="shared" si="107"/>
        <v>2.1333340000000001</v>
      </c>
      <c r="N9">
        <f t="shared" si="107"/>
        <v>1.3000003333333332</v>
      </c>
      <c r="O9">
        <f t="shared" si="107"/>
        <v>2.0333336666666666</v>
      </c>
      <c r="P9">
        <f t="shared" si="107"/>
        <v>6.4833370000000006</v>
      </c>
      <c r="Q9">
        <f t="shared" si="107"/>
        <v>2.8000036666666666</v>
      </c>
      <c r="R9">
        <f t="shared" si="107"/>
        <v>7.466670333333334</v>
      </c>
      <c r="S9">
        <f t="shared" si="107"/>
        <v>9.2833369999999995</v>
      </c>
      <c r="T9">
        <f t="shared" si="107"/>
        <v>5.7000036666666674</v>
      </c>
      <c r="U9">
        <f t="shared" si="107"/>
        <v>2.2166703333333335</v>
      </c>
      <c r="V9">
        <f t="shared" si="107"/>
        <v>4.0833370000000002</v>
      </c>
      <c r="W9">
        <f t="shared" si="107"/>
        <v>2.6500036666666666</v>
      </c>
      <c r="X9">
        <f t="shared" si="107"/>
        <v>3.4500036666666669</v>
      </c>
      <c r="Y9">
        <f t="shared" si="107"/>
        <v>3.4833370000000001</v>
      </c>
      <c r="Z9">
        <f t="shared" si="107"/>
        <v>11.783334</v>
      </c>
      <c r="AA9">
        <f t="shared" si="107"/>
        <v>13.783337</v>
      </c>
      <c r="AB9">
        <f t="shared" si="107"/>
        <v>17.533337</v>
      </c>
      <c r="AC9">
        <f t="shared" si="107"/>
        <v>32.983336999999999</v>
      </c>
      <c r="AD9">
        <f t="shared" si="107"/>
        <v>27.566670333333331</v>
      </c>
      <c r="AE9">
        <f t="shared" si="107"/>
        <v>13.733336999999999</v>
      </c>
      <c r="AG9">
        <f t="shared" ref="AG9:BL9" si="108">IF(AG4=0,0,AG4+0.666667)</f>
        <v>17.033337</v>
      </c>
      <c r="AH9">
        <f t="shared" si="108"/>
        <v>12.450003666666666</v>
      </c>
      <c r="AI9">
        <f t="shared" si="108"/>
        <v>5.533334</v>
      </c>
      <c r="AJ9">
        <f t="shared" si="108"/>
        <v>6.4166673333333328</v>
      </c>
      <c r="AK9">
        <f t="shared" si="108"/>
        <v>6.4333340000000003</v>
      </c>
      <c r="AL9">
        <f t="shared" si="108"/>
        <v>12.600000666666666</v>
      </c>
      <c r="AM9">
        <f t="shared" si="108"/>
        <v>7.3833339999999996</v>
      </c>
      <c r="AN9">
        <f t="shared" si="108"/>
        <v>8.2500006666666668</v>
      </c>
      <c r="AO9">
        <f t="shared" si="108"/>
        <v>4.8833340000000005</v>
      </c>
      <c r="AP9">
        <f t="shared" si="108"/>
        <v>5.8666673333333339</v>
      </c>
      <c r="AQ9">
        <f t="shared" si="108"/>
        <v>14.166667333333333</v>
      </c>
      <c r="AR9">
        <f t="shared" si="108"/>
        <v>6.8333340000000007</v>
      </c>
      <c r="AS9">
        <f t="shared" si="108"/>
        <v>5.283334</v>
      </c>
      <c r="AT9">
        <f t="shared" si="108"/>
        <v>7.6000006666666664</v>
      </c>
      <c r="AU9">
        <f t="shared" si="108"/>
        <v>13.550000666666667</v>
      </c>
      <c r="AV9">
        <f t="shared" si="108"/>
        <v>4.5833339999999998</v>
      </c>
      <c r="AW9">
        <f t="shared" si="108"/>
        <v>6.7666673333333343</v>
      </c>
      <c r="AX9">
        <f t="shared" si="108"/>
        <v>7.483334000000001</v>
      </c>
      <c r="AY9">
        <f t="shared" si="108"/>
        <v>7.5166673333333343</v>
      </c>
      <c r="AZ9">
        <f t="shared" si="108"/>
        <v>16.983333999999999</v>
      </c>
      <c r="BA9">
        <f t="shared" si="108"/>
        <v>22.383334000000001</v>
      </c>
      <c r="BB9">
        <f t="shared" si="108"/>
        <v>16.200000666666664</v>
      </c>
      <c r="BC9">
        <f t="shared" si="108"/>
        <v>18.033334</v>
      </c>
      <c r="BD9">
        <f t="shared" si="108"/>
        <v>18.983333999999999</v>
      </c>
      <c r="BE9">
        <f t="shared" si="108"/>
        <v>8.3833339999999996</v>
      </c>
      <c r="BF9">
        <f t="shared" si="108"/>
        <v>11.750000666666667</v>
      </c>
      <c r="BG9">
        <f t="shared" si="108"/>
        <v>15.416667333333333</v>
      </c>
      <c r="BH9">
        <f t="shared" si="108"/>
        <v>23.216667333333334</v>
      </c>
      <c r="BI9">
        <f t="shared" si="108"/>
        <v>24.100000666666666</v>
      </c>
      <c r="BJ9">
        <f t="shared" si="108"/>
        <v>11.100000666666666</v>
      </c>
      <c r="BK9">
        <f t="shared" si="108"/>
        <v>18.850000666666666</v>
      </c>
      <c r="BL9">
        <f t="shared" si="108"/>
        <v>12.633334</v>
      </c>
      <c r="BM9">
        <f t="shared" ref="BM9:CC9" si="109">IF(BM4=0,0,BM4+0.666667)</f>
        <v>20.750000666666665</v>
      </c>
      <c r="BN9">
        <f t="shared" si="109"/>
        <v>11.216667333333334</v>
      </c>
      <c r="BO9">
        <f t="shared" si="109"/>
        <v>22.783334</v>
      </c>
      <c r="BP9">
        <f t="shared" si="109"/>
        <v>21.333334000000001</v>
      </c>
      <c r="BQ9">
        <f t="shared" si="109"/>
        <v>6.0833340000000007</v>
      </c>
      <c r="BR9">
        <f t="shared" si="109"/>
        <v>5.4500003333333336</v>
      </c>
      <c r="BS9">
        <f t="shared" si="109"/>
        <v>5.783334</v>
      </c>
      <c r="BT9">
        <f t="shared" si="109"/>
        <v>4.1333340000000005</v>
      </c>
      <c r="BU9">
        <f t="shared" si="109"/>
        <v>6.4333340000000003</v>
      </c>
      <c r="BV9">
        <f t="shared" si="109"/>
        <v>6.983334000000001</v>
      </c>
      <c r="BW9">
        <f t="shared" si="109"/>
        <v>15.450000666666666</v>
      </c>
      <c r="BX9">
        <f t="shared" si="109"/>
        <v>7.0166673333333343</v>
      </c>
      <c r="BY9">
        <f t="shared" si="109"/>
        <v>12.166667333333333</v>
      </c>
      <c r="BZ9">
        <f t="shared" si="109"/>
        <v>8.5666673333333332</v>
      </c>
      <c r="CA9">
        <f t="shared" si="109"/>
        <v>12.033334</v>
      </c>
      <c r="CB9">
        <f t="shared" si="109"/>
        <v>6.2500006666666668</v>
      </c>
      <c r="CC9">
        <f t="shared" si="109"/>
        <v>14.983333999999999</v>
      </c>
      <c r="CE9">
        <f t="shared" ref="CE9:CL9" si="110">IF(CE4=0,0,CE4+0.666667)</f>
        <v>6.0833340000000007</v>
      </c>
      <c r="CF9">
        <f t="shared" si="110"/>
        <v>8.533334</v>
      </c>
      <c r="CG9">
        <f t="shared" si="110"/>
        <v>10.400000666666667</v>
      </c>
      <c r="CH9">
        <f t="shared" si="110"/>
        <v>7.8333340000000007</v>
      </c>
      <c r="CI9">
        <f t="shared" si="110"/>
        <v>6.0000006666666668</v>
      </c>
      <c r="CJ9">
        <f t="shared" si="110"/>
        <v>7.1666673333333346</v>
      </c>
      <c r="CK9">
        <f t="shared" si="110"/>
        <v>8.6666673333333328</v>
      </c>
      <c r="CL9">
        <f t="shared" si="110"/>
        <v>9.1500006666666671</v>
      </c>
      <c r="CN9">
        <f t="shared" ref="CN9:DS9" si="111">IF(CN4=0,0,CN4+0.666667)</f>
        <v>9.5666673333333332</v>
      </c>
      <c r="CO9">
        <f t="shared" si="111"/>
        <v>10.166667333333333</v>
      </c>
      <c r="CP9">
        <f t="shared" si="111"/>
        <v>5.3666673333333339</v>
      </c>
      <c r="CQ9">
        <f t="shared" si="111"/>
        <v>18.333334000000001</v>
      </c>
      <c r="CR9">
        <f t="shared" si="111"/>
        <v>5.2000006666666669</v>
      </c>
      <c r="CS9">
        <f t="shared" si="111"/>
        <v>5.5000006666666668</v>
      </c>
      <c r="CT9">
        <f t="shared" si="111"/>
        <v>17.650000666666667</v>
      </c>
      <c r="CU9">
        <f t="shared" si="111"/>
        <v>6.2166673333333335</v>
      </c>
      <c r="CV9">
        <f t="shared" si="111"/>
        <v>7.3833339999999996</v>
      </c>
      <c r="CW9">
        <f t="shared" si="111"/>
        <v>8.4333340000000003</v>
      </c>
      <c r="CX9">
        <f t="shared" si="111"/>
        <v>7.3333340000000007</v>
      </c>
      <c r="CY9">
        <f t="shared" si="111"/>
        <v>5.7000006666666669</v>
      </c>
      <c r="CZ9">
        <f t="shared" si="111"/>
        <v>13.816667333333333</v>
      </c>
      <c r="DA9">
        <f t="shared" si="111"/>
        <v>4.8833340000000005</v>
      </c>
      <c r="DB9">
        <f t="shared" si="111"/>
        <v>7.3333340000000007</v>
      </c>
      <c r="DC9">
        <f t="shared" si="111"/>
        <v>10.866667333333334</v>
      </c>
      <c r="DD9">
        <f t="shared" si="111"/>
        <v>8.0833340000000007</v>
      </c>
      <c r="DE9">
        <f t="shared" si="111"/>
        <v>18.550000666666666</v>
      </c>
      <c r="DF9">
        <f t="shared" si="111"/>
        <v>9.5833340000000007</v>
      </c>
      <c r="DG9">
        <f t="shared" si="111"/>
        <v>12.616667333333334</v>
      </c>
      <c r="DH9">
        <f t="shared" si="111"/>
        <v>11.683334</v>
      </c>
      <c r="DI9">
        <f t="shared" si="111"/>
        <v>10.950000666666666</v>
      </c>
      <c r="DJ9">
        <f t="shared" si="111"/>
        <v>12.166667333333333</v>
      </c>
      <c r="DK9">
        <f t="shared" si="111"/>
        <v>12.950000666666666</v>
      </c>
      <c r="DL9">
        <f t="shared" si="111"/>
        <v>10.350000666666666</v>
      </c>
      <c r="DM9">
        <f t="shared" si="111"/>
        <v>12.166667333333333</v>
      </c>
      <c r="DN9">
        <f t="shared" si="111"/>
        <v>11.833334000000001</v>
      </c>
      <c r="DO9">
        <f t="shared" si="111"/>
        <v>5.9166670000000003</v>
      </c>
      <c r="DP9">
        <f t="shared" si="111"/>
        <v>1.6000003333333335</v>
      </c>
      <c r="DQ9">
        <f t="shared" si="111"/>
        <v>2.2166669999999997</v>
      </c>
      <c r="DR9">
        <f t="shared" si="111"/>
        <v>2.6500003333333333</v>
      </c>
      <c r="DS9">
        <f t="shared" si="111"/>
        <v>10.4333337</v>
      </c>
      <c r="DT9">
        <f t="shared" ref="DT9:EY9" si="112">IF(DT4=0,0,DT4+0.666667)</f>
        <v>8.7333337000000011</v>
      </c>
      <c r="DU9">
        <f t="shared" si="112"/>
        <v>17.483333699999999</v>
      </c>
      <c r="DV9">
        <f t="shared" si="112"/>
        <v>20.250000366666669</v>
      </c>
      <c r="DW9">
        <f t="shared" si="112"/>
        <v>10.100000366666666</v>
      </c>
      <c r="DX9">
        <f t="shared" si="112"/>
        <v>9.7000003666666679</v>
      </c>
      <c r="DY9">
        <f t="shared" si="112"/>
        <v>10.000000366666667</v>
      </c>
      <c r="DZ9">
        <f t="shared" si="112"/>
        <v>2.4000003333333333</v>
      </c>
      <c r="EA9">
        <f t="shared" si="112"/>
        <v>4.0666336666666671</v>
      </c>
      <c r="EB9">
        <f t="shared" si="112"/>
        <v>2.7666336666666664</v>
      </c>
      <c r="EC9">
        <f t="shared" si="112"/>
        <v>3.2333003333333332</v>
      </c>
      <c r="ED9">
        <f t="shared" si="112"/>
        <v>5.7333003333333341</v>
      </c>
      <c r="EE9">
        <f t="shared" si="112"/>
        <v>4.9999670000000007</v>
      </c>
      <c r="EF9">
        <f t="shared" si="112"/>
        <v>3.2499669999999998</v>
      </c>
      <c r="EG9">
        <f t="shared" si="112"/>
        <v>5.0499670000000005</v>
      </c>
      <c r="EH9">
        <f t="shared" si="112"/>
        <v>2.6833003333333334</v>
      </c>
      <c r="EI9">
        <f t="shared" si="112"/>
        <v>5.616633666666667</v>
      </c>
      <c r="EJ9">
        <f t="shared" si="112"/>
        <v>4.7499670000000007</v>
      </c>
      <c r="EK9">
        <f t="shared" si="112"/>
        <v>4.0666336666666671</v>
      </c>
      <c r="EL9">
        <f t="shared" si="112"/>
        <v>6.1333003333333336</v>
      </c>
      <c r="EM9">
        <f t="shared" si="112"/>
        <v>2.7999670000000001</v>
      </c>
      <c r="EN9">
        <f t="shared" si="112"/>
        <v>3.8833003333333331</v>
      </c>
      <c r="EO9">
        <f t="shared" si="112"/>
        <v>6.9333003333333334</v>
      </c>
      <c r="EP9">
        <f t="shared" si="112"/>
        <v>5.2333003333333341</v>
      </c>
      <c r="EQ9">
        <f t="shared" si="112"/>
        <v>2.016667</v>
      </c>
      <c r="ER9">
        <f t="shared" si="112"/>
        <v>2.3500003333333335</v>
      </c>
      <c r="ES9">
        <f t="shared" si="112"/>
        <v>2.6166670000000001</v>
      </c>
      <c r="ET9">
        <f t="shared" si="112"/>
        <v>5.1166670000000005</v>
      </c>
      <c r="EU9">
        <f t="shared" si="112"/>
        <v>2.7000003333333331</v>
      </c>
      <c r="EV9">
        <f t="shared" si="112"/>
        <v>2.5333336666666666</v>
      </c>
      <c r="EW9">
        <f t="shared" si="112"/>
        <v>2.3500003333333335</v>
      </c>
      <c r="EX9">
        <f t="shared" si="112"/>
        <v>2.5833336666666669</v>
      </c>
      <c r="EY9">
        <f t="shared" si="112"/>
        <v>6.0833336666666664</v>
      </c>
      <c r="EZ9">
        <f t="shared" ref="EZ9:GE9" si="113">IF(EZ4=0,0,EZ4+0.666667)</f>
        <v>2.3833336666666667</v>
      </c>
      <c r="FA9">
        <f t="shared" si="113"/>
        <v>2.5666670000000003</v>
      </c>
      <c r="FB9">
        <f t="shared" si="113"/>
        <v>3.0500003333333336</v>
      </c>
      <c r="FC9">
        <f t="shared" si="113"/>
        <v>6.016667</v>
      </c>
      <c r="FD9">
        <f t="shared" si="113"/>
        <v>2.8500003333333335</v>
      </c>
      <c r="FE9">
        <f t="shared" si="113"/>
        <v>3.1500003333333333</v>
      </c>
      <c r="FF9">
        <f t="shared" si="113"/>
        <v>5.183333666666667</v>
      </c>
      <c r="FG9">
        <f t="shared" si="113"/>
        <v>2.7833336666666666</v>
      </c>
      <c r="FH9">
        <f t="shared" si="113"/>
        <v>3.8000003333333332</v>
      </c>
      <c r="FI9">
        <f t="shared" si="113"/>
        <v>4.25</v>
      </c>
      <c r="FJ9">
        <f t="shared" si="113"/>
        <v>7.416666666666667</v>
      </c>
      <c r="FK9">
        <f t="shared" si="113"/>
        <v>5.5166666666666675</v>
      </c>
      <c r="FL9">
        <f t="shared" si="113"/>
        <v>5.85</v>
      </c>
      <c r="FM9">
        <f t="shared" si="113"/>
        <v>4.166666666666667</v>
      </c>
      <c r="FN9">
        <f t="shared" si="113"/>
        <v>6.8000000000000007</v>
      </c>
      <c r="FO9">
        <f t="shared" si="113"/>
        <v>4.2666666666666666</v>
      </c>
      <c r="FP9">
        <f t="shared" si="113"/>
        <v>5.0166666666666675</v>
      </c>
      <c r="FQ9">
        <f t="shared" si="113"/>
        <v>4.25</v>
      </c>
      <c r="FR9">
        <f t="shared" si="113"/>
        <v>4.2</v>
      </c>
      <c r="FS9">
        <f t="shared" si="113"/>
        <v>5.0166666666666675</v>
      </c>
      <c r="FT9">
        <f t="shared" si="113"/>
        <v>5.1000000000000005</v>
      </c>
      <c r="FU9">
        <f t="shared" si="113"/>
        <v>5.3500003000000005</v>
      </c>
      <c r="FV9">
        <f t="shared" si="113"/>
        <v>5.3333336333333339</v>
      </c>
      <c r="FW9">
        <f t="shared" si="113"/>
        <v>5.7166669666666667</v>
      </c>
      <c r="FX9">
        <f t="shared" si="113"/>
        <v>5.8666669666666671</v>
      </c>
      <c r="FY9">
        <f t="shared" si="113"/>
        <v>5.6500003000000003</v>
      </c>
      <c r="FZ9">
        <f t="shared" si="113"/>
        <v>6.9000003000000003</v>
      </c>
      <c r="GA9">
        <f t="shared" si="113"/>
        <v>9.9000003000000003</v>
      </c>
      <c r="GB9">
        <f t="shared" si="113"/>
        <v>5.9833336333333342</v>
      </c>
      <c r="GC9">
        <f t="shared" si="113"/>
        <v>6.1833336333333335</v>
      </c>
      <c r="GD9">
        <f t="shared" si="113"/>
        <v>6.700000300000001</v>
      </c>
      <c r="GE9">
        <f t="shared" si="113"/>
        <v>6.4666669666666667</v>
      </c>
      <c r="GF9">
        <f t="shared" ref="GF9:GL9" si="114">IF(GF4=0,0,GF4+0.666667)</f>
        <v>5.6833336333333335</v>
      </c>
      <c r="GG9">
        <f t="shared" si="114"/>
        <v>7.6000003333333339</v>
      </c>
      <c r="GH9">
        <f t="shared" si="114"/>
        <v>8.4500002999999992</v>
      </c>
      <c r="GI9">
        <f t="shared" si="114"/>
        <v>8.0833336333333339</v>
      </c>
      <c r="GJ9">
        <f t="shared" si="114"/>
        <v>8.5000003</v>
      </c>
      <c r="GK9">
        <f t="shared" si="114"/>
        <v>10.433333633333334</v>
      </c>
      <c r="GL9">
        <f t="shared" si="114"/>
        <v>7.9000003000000003</v>
      </c>
      <c r="GM9">
        <f t="shared" ref="GM9:GS9" si="115">IF(GM4=0,0,GM4+0.666667)</f>
        <v>8.166666966666666</v>
      </c>
      <c r="GN9">
        <f t="shared" si="115"/>
        <v>10.300000300000001</v>
      </c>
      <c r="GO9">
        <f t="shared" si="115"/>
        <v>9.7166669666666667</v>
      </c>
      <c r="GP9">
        <f t="shared" si="115"/>
        <v>8.166666966666666</v>
      </c>
      <c r="GQ9">
        <f t="shared" si="115"/>
        <v>8.6166669666666671</v>
      </c>
      <c r="GR9">
        <f t="shared" si="115"/>
        <v>11.0000003</v>
      </c>
      <c r="GS9">
        <f t="shared" si="115"/>
        <v>8.9666669666666667</v>
      </c>
      <c r="GT9">
        <f>IF(GT4=0,0,GT4+0.666667)</f>
        <v>10.166666966666668</v>
      </c>
      <c r="GU9">
        <f>IF(GU4=0,0,GU4+0.666667)</f>
        <v>9.0000003</v>
      </c>
      <c r="GV9">
        <f>IF(GV4=0,0,GV4+0.666667)</f>
        <v>8.0000003</v>
      </c>
      <c r="GW9">
        <f>IF(GW4=0,0,GW4+0.666667)</f>
        <v>8.0666669666666664</v>
      </c>
      <c r="GX9">
        <f t="shared" ref="GX9:HA9" si="116">IF(GX4=0,0,GX4+0.666667)</f>
        <v>7.9000003000000003</v>
      </c>
      <c r="GY9">
        <f t="shared" si="116"/>
        <v>15.033333633333335</v>
      </c>
      <c r="GZ9">
        <f t="shared" si="116"/>
        <v>9.7500003</v>
      </c>
      <c r="HA9">
        <f t="shared" si="116"/>
        <v>8.4833336333333342</v>
      </c>
      <c r="HB9">
        <f>IF(HB4=0,0,HB4+0.666667)</f>
        <v>12.633334</v>
      </c>
      <c r="HC9">
        <f>IF(HC4=0,0,HC4+0.666667)</f>
        <v>11.500000666666667</v>
      </c>
      <c r="HD9">
        <f>IF(HD4=0,0,HD4+0.666667)</f>
        <v>10.250000666666667</v>
      </c>
      <c r="HE9">
        <f>IF(HE4=0,0,HE4+0.666667)</f>
        <v>27.000000666666665</v>
      </c>
      <c r="HF9">
        <f>IF(HF4=0,0,HF4+0.666667)</f>
        <v>14.183334</v>
      </c>
      <c r="HG9">
        <f t="shared" ref="HG9:HI9" si="117">IF(HG4=0,0,HG4+0.666667)</f>
        <v>23.100000599999998</v>
      </c>
      <c r="HH9">
        <f t="shared" si="117"/>
        <v>22.783333933333335</v>
      </c>
      <c r="HI9">
        <f t="shared" si="117"/>
        <v>32.266667333333331</v>
      </c>
      <c r="HJ9">
        <f t="shared" ref="HJ9:HL9" si="118">IF(HJ4=0,0,HJ4+0.666667)</f>
        <v>32.300000666666662</v>
      </c>
      <c r="HK9">
        <f t="shared" si="118"/>
        <v>23.283333933333335</v>
      </c>
      <c r="HL9">
        <f t="shared" si="118"/>
        <v>25.516667333333334</v>
      </c>
      <c r="HN9">
        <f t="shared" ref="HN9:HU9" si="119">IF(HN4=0,0,HN4+0.666667)</f>
        <v>14.100000666666666</v>
      </c>
      <c r="HO9">
        <f t="shared" si="119"/>
        <v>24.266667266666669</v>
      </c>
      <c r="HP9">
        <f t="shared" si="119"/>
        <v>35.716667333333326</v>
      </c>
      <c r="HQ9">
        <f t="shared" si="119"/>
        <v>40.083333999999994</v>
      </c>
      <c r="HR9">
        <f t="shared" si="119"/>
        <v>9.9500003333333336</v>
      </c>
      <c r="HS9">
        <f t="shared" si="119"/>
        <v>7.2500003333333334</v>
      </c>
      <c r="HU9">
        <f t="shared" si="119"/>
        <v>18.650000000000002</v>
      </c>
      <c r="HW9">
        <f t="shared" ref="HW9:IQ9" si="120">IF(HW4=0,0,HW4+0.666667)</f>
        <v>7.6333333333333337</v>
      </c>
      <c r="HX9">
        <f t="shared" si="120"/>
        <v>7.85</v>
      </c>
      <c r="HY9">
        <f t="shared" si="120"/>
        <v>8.6666666666666661</v>
      </c>
      <c r="HZ9">
        <f t="shared" si="120"/>
        <v>8.1833333333333336</v>
      </c>
      <c r="IA9">
        <f t="shared" si="120"/>
        <v>7.916666666666667</v>
      </c>
      <c r="IB9">
        <f t="shared" si="120"/>
        <v>8.0166666666666657</v>
      </c>
      <c r="IC9">
        <f t="shared" si="120"/>
        <v>8.7166666666666668</v>
      </c>
      <c r="ID9">
        <f t="shared" si="120"/>
        <v>7.6833333333333336</v>
      </c>
      <c r="IE9">
        <f t="shared" si="120"/>
        <v>8.6666666666666661</v>
      </c>
      <c r="IF9">
        <f t="shared" si="120"/>
        <v>9.3666666666666671</v>
      </c>
      <c r="IG9">
        <f t="shared" si="120"/>
        <v>9.8166666666666664</v>
      </c>
      <c r="IH9">
        <f t="shared" si="120"/>
        <v>8.15</v>
      </c>
      <c r="II9">
        <f t="shared" si="120"/>
        <v>14.883333333333333</v>
      </c>
      <c r="IJ9">
        <f t="shared" si="120"/>
        <v>7.666666666666667</v>
      </c>
      <c r="IK9">
        <f t="shared" si="120"/>
        <v>8.2333336666666668</v>
      </c>
      <c r="IL9">
        <f t="shared" si="120"/>
        <v>11.566667033333333</v>
      </c>
      <c r="IM9">
        <f t="shared" si="120"/>
        <v>9.0000003666666668</v>
      </c>
      <c r="IN9">
        <f t="shared" si="120"/>
        <v>8.7166670333333336</v>
      </c>
      <c r="IO9">
        <f t="shared" si="120"/>
        <v>10.333333666666666</v>
      </c>
      <c r="IP9">
        <f t="shared" si="120"/>
        <v>10.816667033333333</v>
      </c>
      <c r="IQ9">
        <f t="shared" si="120"/>
        <v>11.466667033333334</v>
      </c>
      <c r="IW9">
        <f t="shared" ref="IW9:JF9" si="121">IF(IW4=0,0,IW4+0.666667)</f>
        <v>38.80000033333333</v>
      </c>
      <c r="IX9">
        <f t="shared" si="121"/>
        <v>3.9500003333333331</v>
      </c>
      <c r="IY9">
        <f t="shared" si="121"/>
        <v>5.9500003333333336</v>
      </c>
      <c r="IZ9">
        <f t="shared" si="121"/>
        <v>5.7833336666666666</v>
      </c>
      <c r="JA9">
        <f t="shared" si="121"/>
        <v>4.9666670000000002</v>
      </c>
      <c r="JB9">
        <f t="shared" si="121"/>
        <v>4.4666670000000002</v>
      </c>
      <c r="JC9">
        <f t="shared" si="121"/>
        <v>7.6333336666666671</v>
      </c>
      <c r="JD9">
        <f t="shared" si="121"/>
        <v>5.9500003333333336</v>
      </c>
      <c r="JE9">
        <f t="shared" si="121"/>
        <v>7.8000003333333341</v>
      </c>
      <c r="JF9">
        <f t="shared" si="121"/>
        <v>15.816667000000001</v>
      </c>
      <c r="JH9">
        <f t="shared" ref="JH9:JP9" si="122">IF(JH4=0,0,JH4+0.666667)</f>
        <v>9.0000006666666668</v>
      </c>
      <c r="JI9">
        <f t="shared" si="122"/>
        <v>14.250000666666667</v>
      </c>
      <c r="JJ9">
        <f t="shared" si="122"/>
        <v>12.633334</v>
      </c>
      <c r="JK9">
        <f t="shared" si="122"/>
        <v>10.500000666666667</v>
      </c>
      <c r="JL9">
        <f t="shared" si="122"/>
        <v>10.266667333333334</v>
      </c>
      <c r="JM9">
        <f t="shared" si="122"/>
        <v>12.000000666666667</v>
      </c>
      <c r="JN9">
        <f t="shared" si="122"/>
        <v>13.000000666666667</v>
      </c>
      <c r="JO9">
        <f t="shared" si="122"/>
        <v>17.133334000000001</v>
      </c>
      <c r="JP9">
        <f t="shared" si="122"/>
        <v>14.266667333333334</v>
      </c>
      <c r="JR9">
        <f>IF(JR4=0,0,JR4+0.666667)</f>
        <v>10.333334000000001</v>
      </c>
      <c r="JT9">
        <f>IF(JT4=0,0,JT4+0.666667)</f>
        <v>11.083334000000001</v>
      </c>
      <c r="JU9">
        <f>IF(JU4=0,0,JU4+0.666667)</f>
        <v>16.733333999999999</v>
      </c>
      <c r="JV9">
        <f>IF(JV4=0,0,JV4+0.666667)</f>
        <v>17.433334000000002</v>
      </c>
      <c r="JX9">
        <f>IF(JX4=0,0,JX4+0.666667)</f>
        <v>18.183334000000002</v>
      </c>
      <c r="JY9">
        <f>IF(JY4=0,0,JY4+0.666667)</f>
        <v>14.000000666666667</v>
      </c>
      <c r="JZ9">
        <f>IF(JZ4=0,0,JZ4+0.666667)</f>
        <v>20.500000666666669</v>
      </c>
      <c r="KA9">
        <f>IF(KA4=0,0,KA4+0.666667)</f>
        <v>23.950000666666668</v>
      </c>
    </row>
    <row r="10" spans="1:287" x14ac:dyDescent="0.25">
      <c r="A10" t="s">
        <v>277</v>
      </c>
      <c r="B10">
        <v>3.3833333333333333</v>
      </c>
      <c r="C10">
        <v>3.8833333333333333</v>
      </c>
      <c r="D10">
        <v>4.5000003333333334</v>
      </c>
      <c r="E10">
        <v>4.5333333333333332</v>
      </c>
      <c r="F10">
        <v>5.1499933333333328</v>
      </c>
      <c r="G10">
        <v>5.2166673333333335</v>
      </c>
      <c r="H10">
        <v>4.9500003333333336</v>
      </c>
      <c r="I10">
        <v>5.1666673333333337</v>
      </c>
      <c r="J10">
        <v>0</v>
      </c>
      <c r="K10">
        <f t="shared" ref="K10:AE10" si="123">IF(K2=0,0,K2+3.383333)</f>
        <v>8.9499996666666668</v>
      </c>
      <c r="L10">
        <f t="shared" si="123"/>
        <v>4.233333</v>
      </c>
      <c r="M10">
        <f t="shared" si="123"/>
        <v>3.733333</v>
      </c>
      <c r="N10">
        <f t="shared" si="123"/>
        <v>6.6666663333333336</v>
      </c>
      <c r="O10">
        <f t="shared" si="123"/>
        <v>5.8333329999999997</v>
      </c>
      <c r="P10">
        <f t="shared" si="123"/>
        <v>9.6166663333333329</v>
      </c>
      <c r="Q10">
        <f t="shared" si="123"/>
        <v>5.4166663333333336</v>
      </c>
      <c r="R10">
        <f t="shared" si="123"/>
        <v>14.599999666666667</v>
      </c>
      <c r="S10">
        <f t="shared" si="123"/>
        <v>12.783333000000001</v>
      </c>
      <c r="T10">
        <f t="shared" si="123"/>
        <v>12.283333000000001</v>
      </c>
      <c r="U10">
        <f t="shared" si="123"/>
        <v>6.9666663333333334</v>
      </c>
      <c r="V10">
        <f t="shared" si="123"/>
        <v>8.8333329999999997</v>
      </c>
      <c r="W10">
        <f t="shared" si="123"/>
        <v>7.0666663333333339</v>
      </c>
      <c r="X10">
        <f t="shared" si="123"/>
        <v>8.4166663333333336</v>
      </c>
      <c r="Y10">
        <f t="shared" si="123"/>
        <v>11.033333000000001</v>
      </c>
      <c r="Z10">
        <f t="shared" si="123"/>
        <v>13.383333</v>
      </c>
      <c r="AA10">
        <f t="shared" si="123"/>
        <v>15.983333</v>
      </c>
      <c r="AB10">
        <f t="shared" si="123"/>
        <v>20.049999666666668</v>
      </c>
      <c r="AC10">
        <f t="shared" si="123"/>
        <v>12.499999666666668</v>
      </c>
      <c r="AD10">
        <f t="shared" si="123"/>
        <v>10.383333</v>
      </c>
      <c r="AE10">
        <f t="shared" si="123"/>
        <v>17.549999666666665</v>
      </c>
      <c r="AG10">
        <f t="shared" ref="AG10:BL10" si="124">IF(AG2=0,0,AG2+3.383333)</f>
        <v>22.899999666666666</v>
      </c>
      <c r="AH10">
        <f t="shared" si="124"/>
        <v>11.383333</v>
      </c>
      <c r="AI10">
        <f t="shared" si="124"/>
        <v>7.1333330000000004</v>
      </c>
      <c r="AJ10">
        <f t="shared" si="124"/>
        <v>8.0166663333333332</v>
      </c>
      <c r="AK10">
        <f t="shared" si="124"/>
        <v>8.0333330000000007</v>
      </c>
      <c r="AL10">
        <f t="shared" si="124"/>
        <v>14.199999666666667</v>
      </c>
      <c r="AM10">
        <f t="shared" si="124"/>
        <v>8.983333</v>
      </c>
      <c r="AN10">
        <f t="shared" si="124"/>
        <v>9.8499996666666672</v>
      </c>
      <c r="AO10">
        <f t="shared" si="124"/>
        <v>6.483333</v>
      </c>
      <c r="AP10">
        <f t="shared" si="124"/>
        <v>7.4666663333333325</v>
      </c>
      <c r="AQ10">
        <f t="shared" si="124"/>
        <v>15.766666333333333</v>
      </c>
      <c r="AR10">
        <f t="shared" si="124"/>
        <v>8.4333329999999993</v>
      </c>
      <c r="AS10">
        <f t="shared" si="124"/>
        <v>6.8833330000000004</v>
      </c>
      <c r="AT10">
        <f t="shared" si="124"/>
        <v>9.1999996666666668</v>
      </c>
      <c r="AU10">
        <f t="shared" si="124"/>
        <v>15.149999666666668</v>
      </c>
      <c r="AV10">
        <f t="shared" si="124"/>
        <v>6.1833329999999993</v>
      </c>
      <c r="AW10">
        <f t="shared" si="124"/>
        <v>8.3666663333333329</v>
      </c>
      <c r="AX10">
        <f t="shared" si="124"/>
        <v>9.0833329999999997</v>
      </c>
      <c r="AY10">
        <f t="shared" si="124"/>
        <v>9.1166663333333329</v>
      </c>
      <c r="AZ10">
        <f t="shared" si="124"/>
        <v>18.583333</v>
      </c>
      <c r="BA10">
        <f t="shared" si="124"/>
        <v>23.983333000000002</v>
      </c>
      <c r="BB10">
        <f t="shared" si="124"/>
        <v>17.799999666666665</v>
      </c>
      <c r="BC10">
        <f t="shared" si="124"/>
        <v>19.633333</v>
      </c>
      <c r="BD10">
        <f t="shared" si="124"/>
        <v>20.583333</v>
      </c>
      <c r="BE10">
        <f t="shared" si="124"/>
        <v>9.983333</v>
      </c>
      <c r="BF10">
        <f t="shared" si="124"/>
        <v>13.349999666666667</v>
      </c>
      <c r="BG10">
        <f t="shared" si="124"/>
        <v>17.016666333333333</v>
      </c>
      <c r="BH10">
        <f t="shared" si="124"/>
        <v>24.816666333333334</v>
      </c>
      <c r="BI10">
        <f t="shared" si="124"/>
        <v>25.699999666666667</v>
      </c>
      <c r="BJ10">
        <f t="shared" si="124"/>
        <v>12.699999666666667</v>
      </c>
      <c r="BK10">
        <f t="shared" si="124"/>
        <v>20.449999666666667</v>
      </c>
      <c r="BL10">
        <f t="shared" si="124"/>
        <v>14.233333</v>
      </c>
      <c r="BM10">
        <f t="shared" ref="BM10:CC10" si="125">IF(BM2=0,0,BM2+3.383333)</f>
        <v>22.349999666666665</v>
      </c>
      <c r="BN10">
        <f t="shared" si="125"/>
        <v>12.816666333333334</v>
      </c>
      <c r="BO10">
        <f t="shared" si="125"/>
        <v>24.383333</v>
      </c>
      <c r="BP10">
        <f t="shared" si="125"/>
        <v>22.933333000000001</v>
      </c>
      <c r="BQ10">
        <f t="shared" si="125"/>
        <v>7.6833329999999993</v>
      </c>
      <c r="BR10">
        <f t="shared" si="125"/>
        <v>6.5999996666666672</v>
      </c>
      <c r="BS10">
        <f t="shared" si="125"/>
        <v>7.3833330000000004</v>
      </c>
      <c r="BT10">
        <f t="shared" si="125"/>
        <v>5.733333</v>
      </c>
      <c r="BU10">
        <f t="shared" si="125"/>
        <v>8.0333330000000007</v>
      </c>
      <c r="BV10">
        <f t="shared" si="125"/>
        <v>8.5833329999999997</v>
      </c>
      <c r="BW10">
        <f t="shared" si="125"/>
        <v>17.049999666666665</v>
      </c>
      <c r="BX10">
        <f t="shared" si="125"/>
        <v>8.6166663333333329</v>
      </c>
      <c r="BY10">
        <f t="shared" si="125"/>
        <v>13.766666333333333</v>
      </c>
      <c r="BZ10">
        <f t="shared" si="125"/>
        <v>10.166666333333334</v>
      </c>
      <c r="CA10">
        <f t="shared" si="125"/>
        <v>13.633333</v>
      </c>
      <c r="CB10">
        <f t="shared" si="125"/>
        <v>7.8499996666666672</v>
      </c>
      <c r="CC10">
        <f t="shared" si="125"/>
        <v>16.583333</v>
      </c>
      <c r="CE10">
        <f t="shared" ref="CE10:CL10" si="126">IF(CE2=0,0,CE2+3.383333)</f>
        <v>7.6833329999999993</v>
      </c>
      <c r="CF10">
        <f t="shared" si="126"/>
        <v>10.133333</v>
      </c>
      <c r="CG10">
        <f t="shared" si="126"/>
        <v>11.999999666666668</v>
      </c>
      <c r="CH10">
        <f t="shared" si="126"/>
        <v>9.4333329999999993</v>
      </c>
      <c r="CI10">
        <f t="shared" si="126"/>
        <v>7.5999996666666672</v>
      </c>
      <c r="CJ10">
        <f t="shared" si="126"/>
        <v>8.7666663333333332</v>
      </c>
      <c r="CK10">
        <f t="shared" si="126"/>
        <v>10.266666333333333</v>
      </c>
      <c r="CL10">
        <f t="shared" si="126"/>
        <v>10.749999666666666</v>
      </c>
      <c r="CN10">
        <f t="shared" ref="CN10:DS10" si="127">IF(CN2=0,0,CN2+3.383333)</f>
        <v>11.166666333333334</v>
      </c>
      <c r="CO10">
        <f t="shared" si="127"/>
        <v>11.766666333333333</v>
      </c>
      <c r="CP10">
        <f t="shared" si="127"/>
        <v>6.9666663333333334</v>
      </c>
      <c r="CQ10">
        <f t="shared" si="127"/>
        <v>19.933333000000001</v>
      </c>
      <c r="CR10">
        <f t="shared" si="127"/>
        <v>6.7999996666666664</v>
      </c>
      <c r="CS10">
        <f t="shared" si="127"/>
        <v>7.0999996666666672</v>
      </c>
      <c r="CT10">
        <f t="shared" si="127"/>
        <v>19.249999666666668</v>
      </c>
      <c r="CU10">
        <f t="shared" si="127"/>
        <v>7.8166663333333339</v>
      </c>
      <c r="CV10">
        <f t="shared" si="127"/>
        <v>8.983333</v>
      </c>
      <c r="CW10">
        <f t="shared" si="127"/>
        <v>10.033333000000001</v>
      </c>
      <c r="CX10">
        <f t="shared" si="127"/>
        <v>8.9333329999999993</v>
      </c>
      <c r="CY10">
        <f t="shared" si="127"/>
        <v>7.2999996666666664</v>
      </c>
      <c r="CZ10">
        <f t="shared" si="127"/>
        <v>15.416666333333334</v>
      </c>
      <c r="DA10">
        <f t="shared" si="127"/>
        <v>6.483333</v>
      </c>
      <c r="DB10">
        <f t="shared" si="127"/>
        <v>8.9333329999999993</v>
      </c>
      <c r="DC10">
        <f t="shared" si="127"/>
        <v>12.466666333333334</v>
      </c>
      <c r="DD10">
        <f t="shared" si="127"/>
        <v>9.6833329999999993</v>
      </c>
      <c r="DE10">
        <f t="shared" si="127"/>
        <v>20.149999666666666</v>
      </c>
      <c r="DF10">
        <f t="shared" si="127"/>
        <v>11.183332999999999</v>
      </c>
      <c r="DG10">
        <f t="shared" si="127"/>
        <v>14.216666333333334</v>
      </c>
      <c r="DH10">
        <f t="shared" si="127"/>
        <v>13.283333000000001</v>
      </c>
      <c r="DI10">
        <f t="shared" si="127"/>
        <v>12.549999666666666</v>
      </c>
      <c r="DJ10">
        <f t="shared" si="127"/>
        <v>13.766666333333333</v>
      </c>
      <c r="DK10">
        <f t="shared" si="127"/>
        <v>14.549999666666666</v>
      </c>
      <c r="DL10">
        <f t="shared" si="127"/>
        <v>11.949999666666667</v>
      </c>
      <c r="DM10">
        <f t="shared" si="127"/>
        <v>13.766666333333333</v>
      </c>
      <c r="DN10">
        <f t="shared" si="127"/>
        <v>13.433333000000001</v>
      </c>
      <c r="DO10">
        <f t="shared" si="127"/>
        <v>9.8666663333333329</v>
      </c>
      <c r="DP10">
        <f t="shared" si="127"/>
        <v>27.099999666666665</v>
      </c>
      <c r="DQ10">
        <f t="shared" si="127"/>
        <v>22.033332999999999</v>
      </c>
      <c r="DR10">
        <f t="shared" si="127"/>
        <v>15.183333000000001</v>
      </c>
      <c r="DS10">
        <f t="shared" si="127"/>
        <v>23.416666333333335</v>
      </c>
      <c r="DT10">
        <f t="shared" ref="DT10:EY10" si="128">IF(DT2=0,0,DT2+3.383333)</f>
        <v>11.866666333333333</v>
      </c>
      <c r="DU10">
        <f t="shared" si="128"/>
        <v>24.783332999999999</v>
      </c>
      <c r="DV10">
        <f t="shared" si="128"/>
        <v>22.666666333333335</v>
      </c>
      <c r="DW10">
        <f t="shared" si="128"/>
        <v>22.833333</v>
      </c>
      <c r="DX10">
        <f t="shared" si="128"/>
        <v>18.049999666666665</v>
      </c>
      <c r="DY10">
        <f t="shared" si="128"/>
        <v>10.983333</v>
      </c>
      <c r="DZ10">
        <f t="shared" si="128"/>
        <v>4.7499996666666666</v>
      </c>
      <c r="EA10">
        <f t="shared" si="128"/>
        <v>6.3499996666666672</v>
      </c>
      <c r="EB10">
        <f t="shared" si="128"/>
        <v>5.7666663333333332</v>
      </c>
      <c r="EC10">
        <f t="shared" si="128"/>
        <v>5.9333329999999993</v>
      </c>
      <c r="ED10">
        <f t="shared" si="128"/>
        <v>10.833333</v>
      </c>
      <c r="EE10">
        <f t="shared" si="128"/>
        <v>8.9999996666666675</v>
      </c>
      <c r="EF10">
        <f t="shared" si="128"/>
        <v>5.6833329999999993</v>
      </c>
      <c r="EG10">
        <f t="shared" si="128"/>
        <v>12.066666333333334</v>
      </c>
      <c r="EH10">
        <f t="shared" si="128"/>
        <v>5.3499996666666672</v>
      </c>
      <c r="EI10">
        <f t="shared" si="128"/>
        <v>9.5833329999999997</v>
      </c>
      <c r="EJ10">
        <f t="shared" si="128"/>
        <v>7.7833330000000007</v>
      </c>
      <c r="EK10">
        <f t="shared" si="128"/>
        <v>6.4499996666666668</v>
      </c>
      <c r="EL10">
        <f t="shared" si="128"/>
        <v>13.608333</v>
      </c>
      <c r="EM10">
        <f t="shared" si="128"/>
        <v>4.5999996666666672</v>
      </c>
      <c r="EN10">
        <f t="shared" si="128"/>
        <v>8.3833330000000004</v>
      </c>
      <c r="EO10">
        <f t="shared" si="128"/>
        <v>10.133333</v>
      </c>
      <c r="EP10">
        <f t="shared" si="128"/>
        <v>9.9166663333333336</v>
      </c>
      <c r="EQ10">
        <f t="shared" si="128"/>
        <v>5.7999996666666664</v>
      </c>
      <c r="ER10">
        <f t="shared" si="128"/>
        <v>6.5333329999999998</v>
      </c>
      <c r="ES10">
        <f t="shared" si="128"/>
        <v>7.1166663333333329</v>
      </c>
      <c r="ET10">
        <f t="shared" si="128"/>
        <v>16.083333</v>
      </c>
      <c r="EU10">
        <f t="shared" si="128"/>
        <v>5.6499996666666661</v>
      </c>
      <c r="EV10">
        <f t="shared" si="128"/>
        <v>5.9499996666666668</v>
      </c>
      <c r="EW10">
        <f t="shared" si="128"/>
        <v>6.0833329999999997</v>
      </c>
      <c r="EX10">
        <f t="shared" si="128"/>
        <v>11.566666333333334</v>
      </c>
      <c r="EY10">
        <f t="shared" si="128"/>
        <v>7.7833330000000007</v>
      </c>
      <c r="EZ10">
        <f t="shared" ref="EZ10:GE10" si="129">IF(EZ2=0,0,EZ2+3.383333)</f>
        <v>6.7999996666666664</v>
      </c>
      <c r="FA10">
        <f t="shared" si="129"/>
        <v>7.0999996666666672</v>
      </c>
      <c r="FB10">
        <f t="shared" si="129"/>
        <v>7.8333329999999997</v>
      </c>
      <c r="FC10">
        <f t="shared" si="129"/>
        <v>18.316666333333334</v>
      </c>
      <c r="FD10">
        <f t="shared" si="129"/>
        <v>7.5166663333333332</v>
      </c>
      <c r="FE10">
        <f t="shared" si="129"/>
        <v>7.7666663333333332</v>
      </c>
      <c r="FF10">
        <f t="shared" si="129"/>
        <v>16.483332999999998</v>
      </c>
      <c r="FG10">
        <f t="shared" si="129"/>
        <v>7.3333329999999997</v>
      </c>
      <c r="FH10">
        <f t="shared" si="129"/>
        <v>7.6666663333333336</v>
      </c>
      <c r="FI10">
        <f t="shared" si="129"/>
        <v>9.6166663333333329</v>
      </c>
      <c r="FJ10">
        <f t="shared" si="129"/>
        <v>19.383333</v>
      </c>
      <c r="FK10">
        <f t="shared" si="129"/>
        <v>9.8999996666666661</v>
      </c>
      <c r="FL10">
        <f t="shared" si="129"/>
        <v>19.799999666666668</v>
      </c>
      <c r="FM10">
        <f t="shared" si="129"/>
        <v>8.7499996666666657</v>
      </c>
      <c r="FN10">
        <f t="shared" si="129"/>
        <v>21.499999666666668</v>
      </c>
      <c r="FO10">
        <f t="shared" si="129"/>
        <v>7.7666663333333332</v>
      </c>
      <c r="FP10">
        <f t="shared" si="129"/>
        <v>9.1999996666666668</v>
      </c>
      <c r="FQ10">
        <f t="shared" si="129"/>
        <v>9.1333330000000004</v>
      </c>
      <c r="FR10">
        <f t="shared" si="129"/>
        <v>9.3166663333333339</v>
      </c>
      <c r="FS10">
        <f t="shared" si="129"/>
        <v>9.7833330000000007</v>
      </c>
      <c r="FT10">
        <f t="shared" si="129"/>
        <v>9.0166663333333332</v>
      </c>
      <c r="FU10">
        <f t="shared" si="129"/>
        <v>10.833333</v>
      </c>
      <c r="FV10">
        <f t="shared" si="129"/>
        <v>10.733333</v>
      </c>
      <c r="FW10">
        <f t="shared" si="129"/>
        <v>10.816666333333334</v>
      </c>
      <c r="FX10">
        <f t="shared" si="129"/>
        <v>10.899999666666666</v>
      </c>
      <c r="FY10">
        <f t="shared" si="129"/>
        <v>9.4333329999999993</v>
      </c>
      <c r="FZ10">
        <f t="shared" si="129"/>
        <v>27.116666333333335</v>
      </c>
      <c r="GA10">
        <f t="shared" si="129"/>
        <v>27.833333</v>
      </c>
      <c r="GB10">
        <f t="shared" si="129"/>
        <v>25.849999666666665</v>
      </c>
      <c r="GC10">
        <f t="shared" si="129"/>
        <v>11.699999666666667</v>
      </c>
      <c r="GD10">
        <f t="shared" si="129"/>
        <v>11.299999666666666</v>
      </c>
      <c r="GE10">
        <f t="shared" si="129"/>
        <v>10.516666333333333</v>
      </c>
      <c r="GF10">
        <f t="shared" ref="GF10:GL10" si="130">IF(GF2=0,0,GF2+3.383333)</f>
        <v>9.6833329999999993</v>
      </c>
      <c r="GG10">
        <f t="shared" si="130"/>
        <v>11.466666333333334</v>
      </c>
      <c r="GH10">
        <f t="shared" si="130"/>
        <v>12.266666333333333</v>
      </c>
      <c r="GI10">
        <f t="shared" si="130"/>
        <v>11.999999666666668</v>
      </c>
      <c r="GJ10">
        <f t="shared" si="130"/>
        <v>14.299999666666666</v>
      </c>
      <c r="GK10">
        <f t="shared" si="130"/>
        <v>25.916666333333335</v>
      </c>
      <c r="GL10">
        <f t="shared" si="130"/>
        <v>11.466666333333334</v>
      </c>
      <c r="GM10">
        <f t="shared" ref="GM10:GS10" si="131">IF(GM2=0,0,GM2+3.383333)</f>
        <v>12.033333330000001</v>
      </c>
      <c r="GN10">
        <f t="shared" si="131"/>
        <v>16.833333</v>
      </c>
      <c r="GO10">
        <f t="shared" si="131"/>
        <v>16.199999666666667</v>
      </c>
      <c r="GP10">
        <f t="shared" si="131"/>
        <v>27.266666333333333</v>
      </c>
      <c r="GQ10">
        <f t="shared" si="131"/>
        <v>27.316666333333334</v>
      </c>
      <c r="GR10">
        <f t="shared" si="131"/>
        <v>14.816666000000001</v>
      </c>
      <c r="GS10">
        <f t="shared" si="131"/>
        <v>12.783332666666668</v>
      </c>
      <c r="GT10">
        <f>IF(GT2=0,0,GT2+3.383333)</f>
        <v>29.233333000000002</v>
      </c>
      <c r="GU10">
        <f>IF(GU2=0,0,GU2+3.383333)</f>
        <v>15.449999666666667</v>
      </c>
      <c r="GV10">
        <f>IF(GV2=0,0,GV2+3.383333)</f>
        <v>11.8666663</v>
      </c>
      <c r="GW10">
        <f>IF(GW2=0,0,GW2+3.383333)</f>
        <v>31.316666333333334</v>
      </c>
      <c r="GX10">
        <f t="shared" ref="GX10:HA10" si="132">IF(GX2=0,0,GX2+3.383333)</f>
        <v>12.616666330000001</v>
      </c>
      <c r="GY10">
        <f t="shared" si="132"/>
        <v>19.749999633333331</v>
      </c>
      <c r="GZ10">
        <f t="shared" si="132"/>
        <v>14.4666663</v>
      </c>
      <c r="HA10">
        <f t="shared" si="132"/>
        <v>13.199999633333331</v>
      </c>
      <c r="HB10">
        <f>IF(HB2=0,0,HB2+3.383333)</f>
        <v>14.233333</v>
      </c>
      <c r="HC10">
        <f>IF(HC2=0,0,HC2+3.383333)</f>
        <v>13.099999666666667</v>
      </c>
      <c r="HD10">
        <f>IF(HD2=0,0,HD2+3.383333)</f>
        <v>11.849999666666667</v>
      </c>
      <c r="HE10">
        <f>IF(HE2=0,0,HE2+3.383333)</f>
        <v>28.599999666666665</v>
      </c>
      <c r="HF10">
        <f>IF(HF2=0,0,HF2+3.383333)</f>
        <v>15.783333000000001</v>
      </c>
      <c r="HG10">
        <f t="shared" ref="HG10:HI10" si="133">IF(HG2=0,0,HG2+3.383333)</f>
        <v>24.699999599999998</v>
      </c>
      <c r="HH10">
        <f t="shared" si="133"/>
        <v>24.383332933333335</v>
      </c>
      <c r="HI10">
        <f t="shared" si="133"/>
        <v>33.866666333333335</v>
      </c>
      <c r="HJ10">
        <f t="shared" ref="HJ10:HL10" si="134">IF(HJ2=0,0,HJ2+3.383333)</f>
        <v>33.899999666666666</v>
      </c>
      <c r="HK10">
        <f t="shared" si="134"/>
        <v>24.883332933333335</v>
      </c>
      <c r="HL10">
        <f t="shared" si="134"/>
        <v>27.116666333333335</v>
      </c>
      <c r="HN10">
        <f t="shared" ref="HN10:HU10" si="135">IF(HN2=0,0,HN2+3.383333)</f>
        <v>15.699999666666667</v>
      </c>
      <c r="HO10">
        <f t="shared" si="135"/>
        <v>25.86666626666667</v>
      </c>
      <c r="HP10">
        <f t="shared" si="135"/>
        <v>37.31666633333333</v>
      </c>
      <c r="HQ10">
        <f t="shared" si="135"/>
        <v>41.683332999999998</v>
      </c>
      <c r="HR10">
        <f t="shared" si="135"/>
        <v>14.583333</v>
      </c>
      <c r="HS10">
        <f t="shared" si="135"/>
        <v>11.133333</v>
      </c>
      <c r="HU10">
        <f t="shared" si="135"/>
        <v>44.649999666666666</v>
      </c>
      <c r="HW10">
        <f t="shared" ref="HW10:IQ10" si="136">IF(HW2=0,0,HW2+3.383333)</f>
        <v>12.899999666666668</v>
      </c>
      <c r="HX10">
        <f t="shared" si="136"/>
        <v>12.266666333333333</v>
      </c>
      <c r="HY10">
        <f t="shared" si="136"/>
        <v>11.133333</v>
      </c>
      <c r="HZ10">
        <f t="shared" si="136"/>
        <v>26.533332999999999</v>
      </c>
      <c r="IA10">
        <f t="shared" si="136"/>
        <v>13.699999666666667</v>
      </c>
      <c r="IB10">
        <f t="shared" si="136"/>
        <v>28.883333</v>
      </c>
      <c r="IC10">
        <f t="shared" si="136"/>
        <v>12.599999666666667</v>
      </c>
      <c r="ID10">
        <f t="shared" si="136"/>
        <v>11.566666333333334</v>
      </c>
      <c r="IE10">
        <f t="shared" si="136"/>
        <v>12.549999666666666</v>
      </c>
      <c r="IF10">
        <f t="shared" si="136"/>
        <v>13.249999666666668</v>
      </c>
      <c r="IG10">
        <f t="shared" si="136"/>
        <v>13.699999666666667</v>
      </c>
      <c r="IH10">
        <f t="shared" si="136"/>
        <v>12.033333000000001</v>
      </c>
      <c r="II10">
        <f t="shared" si="136"/>
        <v>18.766666333333333</v>
      </c>
      <c r="IJ10">
        <f t="shared" si="136"/>
        <v>11.549999666666666</v>
      </c>
      <c r="IK10">
        <f t="shared" si="136"/>
        <v>11.383333</v>
      </c>
      <c r="IL10">
        <f t="shared" si="136"/>
        <v>40.033332999999999</v>
      </c>
      <c r="IM10">
        <f t="shared" si="136"/>
        <v>33.299999666666665</v>
      </c>
      <c r="IN10">
        <f t="shared" si="136"/>
        <v>12.866666333333333</v>
      </c>
      <c r="IO10">
        <f t="shared" si="136"/>
        <v>14.199999666666667</v>
      </c>
      <c r="IP10">
        <f t="shared" si="136"/>
        <v>14.066666333333334</v>
      </c>
      <c r="IQ10">
        <f t="shared" si="136"/>
        <v>11.383333</v>
      </c>
      <c r="IW10">
        <f t="shared" ref="IW10:JF10" si="137">IF(IW2=0,0,IW2+3.383333)</f>
        <v>44.133333</v>
      </c>
      <c r="IX10">
        <f t="shared" si="137"/>
        <v>7.7166663333333325</v>
      </c>
      <c r="IY10">
        <f t="shared" si="137"/>
        <v>10.166666333333334</v>
      </c>
      <c r="IZ10">
        <f t="shared" si="137"/>
        <v>10.983333</v>
      </c>
      <c r="JA10">
        <f t="shared" si="137"/>
        <v>9.3166663333333339</v>
      </c>
      <c r="JB10">
        <f t="shared" si="137"/>
        <v>8.7999996666666664</v>
      </c>
      <c r="JC10">
        <f t="shared" si="137"/>
        <v>13.733333</v>
      </c>
      <c r="JD10">
        <f t="shared" si="137"/>
        <v>10.333333</v>
      </c>
      <c r="JE10">
        <f t="shared" si="137"/>
        <v>15.399999666666668</v>
      </c>
      <c r="JF10">
        <f t="shared" si="137"/>
        <v>23.166666333333335</v>
      </c>
      <c r="JH10">
        <f t="shared" ref="JH10:JP10" si="138">IF(JH2=0,0,JH2+3.383333)</f>
        <v>10.599999666666667</v>
      </c>
      <c r="JI10">
        <f t="shared" si="138"/>
        <v>15.849999666666667</v>
      </c>
      <c r="JJ10">
        <f t="shared" si="138"/>
        <v>14.233333</v>
      </c>
      <c r="JK10">
        <f t="shared" si="138"/>
        <v>12.099999666666667</v>
      </c>
      <c r="JL10">
        <f t="shared" si="138"/>
        <v>11.866666333333335</v>
      </c>
      <c r="JM10">
        <f t="shared" si="138"/>
        <v>13.599999666666667</v>
      </c>
      <c r="JN10">
        <f t="shared" si="138"/>
        <v>14.599999666666667</v>
      </c>
      <c r="JO10">
        <f t="shared" si="138"/>
        <v>18.733332999999998</v>
      </c>
      <c r="JP10">
        <f t="shared" si="138"/>
        <v>15.866666333333335</v>
      </c>
      <c r="JR10">
        <f>IF(JR2=0,0,JR2+3.383333)</f>
        <v>11.933333000000001</v>
      </c>
      <c r="JT10">
        <f>IF(JT2=0,0,JT2+3.383333)</f>
        <v>12.683333000000001</v>
      </c>
      <c r="JU10">
        <f>IF(JU2=0,0,JU2+3.383333)</f>
        <v>18.333333</v>
      </c>
      <c r="JV10">
        <f>IF(JV2=0,0,JV2+3.383333)</f>
        <v>19.033332999999999</v>
      </c>
      <c r="JX10">
        <f>IF(JX2=0,0,JX2+3.383333)</f>
        <v>19.783333000000002</v>
      </c>
      <c r="JY10">
        <f>IF(JY2=0,0,JY2+3.383333)</f>
        <v>15.599999666666667</v>
      </c>
      <c r="JZ10">
        <f>IF(JZ2=0,0,JZ2+3.383333)</f>
        <v>22.099999666666669</v>
      </c>
      <c r="KA10">
        <f>IF(KA2=0,0,KA2+3.383333)</f>
        <v>25.549999666666668</v>
      </c>
    </row>
    <row r="11" spans="1:287" x14ac:dyDescent="0.25">
      <c r="A11" t="s">
        <v>276</v>
      </c>
      <c r="B11">
        <v>5.5666666666666664</v>
      </c>
      <c r="C11">
        <v>6.0666666666666664</v>
      </c>
      <c r="D11">
        <v>6.6833336666666661</v>
      </c>
      <c r="E11">
        <v>6.7166666666666668</v>
      </c>
      <c r="F11">
        <v>7.3333266666666663</v>
      </c>
      <c r="G11">
        <v>7.4000006666666662</v>
      </c>
      <c r="H11">
        <v>7.1333336666666662</v>
      </c>
      <c r="I11">
        <v>7.3500006666666664</v>
      </c>
      <c r="J11">
        <v>8.9499996666666668</v>
      </c>
      <c r="K11">
        <v>0</v>
      </c>
      <c r="L11">
        <f t="shared" ref="L11:AE11" si="139">IF(L2=0,0,L2+5.566667)</f>
        <v>6.4166669999999995</v>
      </c>
      <c r="M11">
        <f t="shared" si="139"/>
        <v>5.9166669999999995</v>
      </c>
      <c r="N11">
        <f t="shared" si="139"/>
        <v>8.8500003333333339</v>
      </c>
      <c r="O11">
        <f t="shared" si="139"/>
        <v>8.016667</v>
      </c>
      <c r="P11">
        <f t="shared" si="139"/>
        <v>11.800000333333333</v>
      </c>
      <c r="Q11">
        <f t="shared" si="139"/>
        <v>7.600000333333333</v>
      </c>
      <c r="R11">
        <f t="shared" si="139"/>
        <v>16.783333666666667</v>
      </c>
      <c r="S11">
        <f t="shared" si="139"/>
        <v>14.966667000000001</v>
      </c>
      <c r="T11">
        <f t="shared" si="139"/>
        <v>14.466667000000001</v>
      </c>
      <c r="U11">
        <f t="shared" si="139"/>
        <v>9.1500003333333328</v>
      </c>
      <c r="V11">
        <f t="shared" si="139"/>
        <v>11.016667</v>
      </c>
      <c r="W11">
        <f t="shared" si="139"/>
        <v>9.2500003333333325</v>
      </c>
      <c r="X11">
        <f t="shared" si="139"/>
        <v>10.600000333333334</v>
      </c>
      <c r="Y11">
        <f t="shared" si="139"/>
        <v>13.216667000000001</v>
      </c>
      <c r="Z11">
        <f t="shared" si="139"/>
        <v>15.566666999999999</v>
      </c>
      <c r="AA11">
        <f t="shared" si="139"/>
        <v>18.166667</v>
      </c>
      <c r="AB11">
        <f t="shared" si="139"/>
        <v>22.233333666666667</v>
      </c>
      <c r="AC11">
        <f t="shared" si="139"/>
        <v>14.683333666666666</v>
      </c>
      <c r="AD11">
        <f t="shared" si="139"/>
        <v>12.566666999999999</v>
      </c>
      <c r="AE11">
        <f t="shared" si="139"/>
        <v>19.733333666666667</v>
      </c>
      <c r="AG11">
        <f t="shared" ref="AG11:BL11" si="140">IF(AG2=0,0,AG2+5.566667)</f>
        <v>25.083333666666665</v>
      </c>
      <c r="AH11">
        <f t="shared" si="140"/>
        <v>13.566666999999999</v>
      </c>
      <c r="AI11">
        <f t="shared" si="140"/>
        <v>9.3166669999999989</v>
      </c>
      <c r="AJ11">
        <f t="shared" si="140"/>
        <v>10.200000333333332</v>
      </c>
      <c r="AK11">
        <f t="shared" si="140"/>
        <v>10.216667000000001</v>
      </c>
      <c r="AL11">
        <f t="shared" si="140"/>
        <v>16.383333666666665</v>
      </c>
      <c r="AM11">
        <f t="shared" si="140"/>
        <v>11.166667</v>
      </c>
      <c r="AN11">
        <f t="shared" si="140"/>
        <v>12.033333666666667</v>
      </c>
      <c r="AO11">
        <f t="shared" si="140"/>
        <v>8.6666670000000003</v>
      </c>
      <c r="AP11">
        <f t="shared" si="140"/>
        <v>9.6500003333333328</v>
      </c>
      <c r="AQ11">
        <f t="shared" si="140"/>
        <v>17.950000333333332</v>
      </c>
      <c r="AR11">
        <f t="shared" si="140"/>
        <v>10.616667</v>
      </c>
      <c r="AS11">
        <f t="shared" si="140"/>
        <v>9.0666669999999989</v>
      </c>
      <c r="AT11">
        <f t="shared" si="140"/>
        <v>11.383333666666665</v>
      </c>
      <c r="AU11">
        <f t="shared" si="140"/>
        <v>17.333333666666668</v>
      </c>
      <c r="AV11">
        <f t="shared" si="140"/>
        <v>8.3666669999999996</v>
      </c>
      <c r="AW11">
        <f t="shared" si="140"/>
        <v>10.550000333333333</v>
      </c>
      <c r="AX11">
        <f t="shared" si="140"/>
        <v>11.266667</v>
      </c>
      <c r="AY11">
        <f t="shared" si="140"/>
        <v>11.300000333333333</v>
      </c>
      <c r="AZ11">
        <f t="shared" si="140"/>
        <v>20.766666999999998</v>
      </c>
      <c r="BA11">
        <f t="shared" si="140"/>
        <v>26.166667</v>
      </c>
      <c r="BB11">
        <f t="shared" si="140"/>
        <v>19.983333666666667</v>
      </c>
      <c r="BC11">
        <f t="shared" si="140"/>
        <v>21.816666999999999</v>
      </c>
      <c r="BD11">
        <f t="shared" si="140"/>
        <v>22.766666999999998</v>
      </c>
      <c r="BE11">
        <f t="shared" si="140"/>
        <v>12.166667</v>
      </c>
      <c r="BF11">
        <f t="shared" si="140"/>
        <v>15.533333666666667</v>
      </c>
      <c r="BG11">
        <f t="shared" si="140"/>
        <v>19.200000333333332</v>
      </c>
      <c r="BH11">
        <f t="shared" si="140"/>
        <v>27.000000333333332</v>
      </c>
      <c r="BI11">
        <f t="shared" si="140"/>
        <v>27.883333666666665</v>
      </c>
      <c r="BJ11">
        <f t="shared" si="140"/>
        <v>14.883333666666665</v>
      </c>
      <c r="BK11">
        <f t="shared" si="140"/>
        <v>22.633333666666665</v>
      </c>
      <c r="BL11">
        <f t="shared" si="140"/>
        <v>16.416667</v>
      </c>
      <c r="BM11">
        <f t="shared" ref="BM11:CC11" si="141">IF(BM2=0,0,BM2+5.566667)</f>
        <v>24.533333666666664</v>
      </c>
      <c r="BN11">
        <f t="shared" si="141"/>
        <v>15.000000333333332</v>
      </c>
      <c r="BO11">
        <f t="shared" si="141"/>
        <v>26.566666999999999</v>
      </c>
      <c r="BP11">
        <f t="shared" si="141"/>
        <v>25.116667</v>
      </c>
      <c r="BQ11">
        <f t="shared" si="141"/>
        <v>9.8666669999999996</v>
      </c>
      <c r="BR11">
        <f t="shared" si="141"/>
        <v>8.7833336666666675</v>
      </c>
      <c r="BS11">
        <f t="shared" si="141"/>
        <v>9.5666669999999989</v>
      </c>
      <c r="BT11">
        <f t="shared" si="141"/>
        <v>7.9166670000000003</v>
      </c>
      <c r="BU11">
        <f t="shared" si="141"/>
        <v>10.216667000000001</v>
      </c>
      <c r="BV11">
        <f t="shared" si="141"/>
        <v>10.766667</v>
      </c>
      <c r="BW11">
        <f t="shared" si="141"/>
        <v>19.233333666666667</v>
      </c>
      <c r="BX11">
        <f t="shared" si="141"/>
        <v>10.800000333333333</v>
      </c>
      <c r="BY11">
        <f t="shared" si="141"/>
        <v>15.950000333333332</v>
      </c>
      <c r="BZ11">
        <f t="shared" si="141"/>
        <v>12.350000333333334</v>
      </c>
      <c r="CA11">
        <f t="shared" si="141"/>
        <v>15.816666999999999</v>
      </c>
      <c r="CB11">
        <f t="shared" si="141"/>
        <v>10.033333666666667</v>
      </c>
      <c r="CC11">
        <f t="shared" si="141"/>
        <v>18.766666999999998</v>
      </c>
      <c r="CE11">
        <f t="shared" ref="CE11:CL11" si="142">IF(CE2=0,0,CE2+5.566667)</f>
        <v>9.8666669999999996</v>
      </c>
      <c r="CF11">
        <f t="shared" si="142"/>
        <v>12.316666999999999</v>
      </c>
      <c r="CG11">
        <f t="shared" si="142"/>
        <v>14.183333666666666</v>
      </c>
      <c r="CH11">
        <f t="shared" si="142"/>
        <v>11.616667</v>
      </c>
      <c r="CI11">
        <f t="shared" si="142"/>
        <v>9.7833336666666675</v>
      </c>
      <c r="CJ11">
        <f t="shared" si="142"/>
        <v>10.950000333333334</v>
      </c>
      <c r="CK11">
        <f t="shared" si="142"/>
        <v>12.450000333333332</v>
      </c>
      <c r="CL11">
        <f t="shared" si="142"/>
        <v>12.933333666666666</v>
      </c>
      <c r="CN11">
        <f t="shared" ref="CN11:DS11" si="143">IF(CN2=0,0,CN2+5.566667)</f>
        <v>13.350000333333334</v>
      </c>
      <c r="CO11">
        <f t="shared" si="143"/>
        <v>13.950000333333332</v>
      </c>
      <c r="CP11">
        <f t="shared" si="143"/>
        <v>9.1500003333333328</v>
      </c>
      <c r="CQ11">
        <f t="shared" si="143"/>
        <v>22.116667</v>
      </c>
      <c r="CR11">
        <f t="shared" si="143"/>
        <v>8.9833336666666668</v>
      </c>
      <c r="CS11">
        <f t="shared" si="143"/>
        <v>9.2833336666666675</v>
      </c>
      <c r="CT11">
        <f t="shared" si="143"/>
        <v>21.433333666666666</v>
      </c>
      <c r="CU11">
        <f t="shared" si="143"/>
        <v>10.000000333333332</v>
      </c>
      <c r="CV11">
        <f t="shared" si="143"/>
        <v>11.166667</v>
      </c>
      <c r="CW11">
        <f t="shared" si="143"/>
        <v>12.216667000000001</v>
      </c>
      <c r="CX11">
        <f t="shared" si="143"/>
        <v>11.116667</v>
      </c>
      <c r="CY11">
        <f t="shared" si="143"/>
        <v>9.4833336666666668</v>
      </c>
      <c r="CZ11">
        <f t="shared" si="143"/>
        <v>17.600000333333334</v>
      </c>
      <c r="DA11">
        <f t="shared" si="143"/>
        <v>8.6666670000000003</v>
      </c>
      <c r="DB11">
        <f t="shared" si="143"/>
        <v>11.116667</v>
      </c>
      <c r="DC11">
        <f t="shared" si="143"/>
        <v>14.650000333333335</v>
      </c>
      <c r="DD11">
        <f t="shared" si="143"/>
        <v>11.866667</v>
      </c>
      <c r="DE11">
        <f t="shared" si="143"/>
        <v>22.333333666666665</v>
      </c>
      <c r="DF11">
        <f t="shared" si="143"/>
        <v>13.366667</v>
      </c>
      <c r="DG11">
        <f t="shared" si="143"/>
        <v>16.400000333333335</v>
      </c>
      <c r="DH11">
        <f t="shared" si="143"/>
        <v>15.466667000000001</v>
      </c>
      <c r="DI11">
        <f t="shared" si="143"/>
        <v>14.733333666666667</v>
      </c>
      <c r="DJ11">
        <f t="shared" si="143"/>
        <v>15.950000333333332</v>
      </c>
      <c r="DK11">
        <f t="shared" si="143"/>
        <v>16.733333666666667</v>
      </c>
      <c r="DL11">
        <f t="shared" si="143"/>
        <v>14.133333666666665</v>
      </c>
      <c r="DM11">
        <f t="shared" si="143"/>
        <v>15.950000333333332</v>
      </c>
      <c r="DN11">
        <f t="shared" si="143"/>
        <v>15.616667</v>
      </c>
      <c r="DO11">
        <f t="shared" si="143"/>
        <v>12.050000333333333</v>
      </c>
      <c r="DP11">
        <f t="shared" si="143"/>
        <v>29.283333666666664</v>
      </c>
      <c r="DQ11">
        <f t="shared" si="143"/>
        <v>24.216666999999998</v>
      </c>
      <c r="DR11">
        <f t="shared" si="143"/>
        <v>17.366667</v>
      </c>
      <c r="DS11">
        <f t="shared" si="143"/>
        <v>25.600000333333334</v>
      </c>
      <c r="DT11">
        <f t="shared" ref="DT11:EY11" si="144">IF(DT2=0,0,DT2+5.566667)</f>
        <v>14.050000333333333</v>
      </c>
      <c r="DU11">
        <f t="shared" si="144"/>
        <v>26.966666999999998</v>
      </c>
      <c r="DV11">
        <f t="shared" si="144"/>
        <v>24.850000333333334</v>
      </c>
      <c r="DW11">
        <f t="shared" si="144"/>
        <v>25.016666999999998</v>
      </c>
      <c r="DX11">
        <f t="shared" si="144"/>
        <v>20.233333666666667</v>
      </c>
      <c r="DY11">
        <f t="shared" si="144"/>
        <v>13.166667</v>
      </c>
      <c r="DZ11">
        <f t="shared" si="144"/>
        <v>6.9333336666666661</v>
      </c>
      <c r="EA11">
        <f t="shared" si="144"/>
        <v>8.5333336666666675</v>
      </c>
      <c r="EB11">
        <f t="shared" si="144"/>
        <v>7.9500003333333336</v>
      </c>
      <c r="EC11">
        <f t="shared" si="144"/>
        <v>8.1166669999999996</v>
      </c>
      <c r="ED11">
        <f t="shared" si="144"/>
        <v>13.016667</v>
      </c>
      <c r="EE11">
        <f t="shared" si="144"/>
        <v>11.183333666666666</v>
      </c>
      <c r="EF11">
        <f t="shared" si="144"/>
        <v>7.8666669999999996</v>
      </c>
      <c r="EG11">
        <f t="shared" si="144"/>
        <v>14.250000333333332</v>
      </c>
      <c r="EH11">
        <f t="shared" si="144"/>
        <v>7.5333336666666666</v>
      </c>
      <c r="EI11">
        <f t="shared" si="144"/>
        <v>11.766667</v>
      </c>
      <c r="EJ11">
        <f t="shared" si="144"/>
        <v>9.9666670000000011</v>
      </c>
      <c r="EK11">
        <f t="shared" si="144"/>
        <v>8.6333336666666671</v>
      </c>
      <c r="EL11">
        <f t="shared" si="144"/>
        <v>15.791667</v>
      </c>
      <c r="EM11">
        <f t="shared" si="144"/>
        <v>6.7833336666666666</v>
      </c>
      <c r="EN11">
        <f t="shared" si="144"/>
        <v>10.566666999999999</v>
      </c>
      <c r="EO11">
        <f t="shared" si="144"/>
        <v>12.316666999999999</v>
      </c>
      <c r="EP11">
        <f t="shared" si="144"/>
        <v>12.100000333333334</v>
      </c>
      <c r="EQ11">
        <f t="shared" si="144"/>
        <v>7.9833336666666668</v>
      </c>
      <c r="ER11">
        <f t="shared" si="144"/>
        <v>8.7166669999999993</v>
      </c>
      <c r="ES11">
        <f t="shared" si="144"/>
        <v>9.3000003333333332</v>
      </c>
      <c r="ET11">
        <f t="shared" si="144"/>
        <v>18.266666999999998</v>
      </c>
      <c r="EU11">
        <f t="shared" si="144"/>
        <v>7.8333336666666664</v>
      </c>
      <c r="EV11">
        <f t="shared" si="144"/>
        <v>8.1333336666666654</v>
      </c>
      <c r="EW11">
        <f t="shared" si="144"/>
        <v>8.266667</v>
      </c>
      <c r="EX11">
        <f t="shared" si="144"/>
        <v>13.750000333333332</v>
      </c>
      <c r="EY11">
        <f t="shared" si="144"/>
        <v>9.9666670000000011</v>
      </c>
      <c r="EZ11">
        <f t="shared" ref="EZ11:GE11" si="145">IF(EZ2=0,0,EZ2+5.566667)</f>
        <v>8.9833336666666668</v>
      </c>
      <c r="FA11">
        <f t="shared" si="145"/>
        <v>9.2833336666666675</v>
      </c>
      <c r="FB11">
        <f t="shared" si="145"/>
        <v>10.016667</v>
      </c>
      <c r="FC11">
        <f t="shared" si="145"/>
        <v>20.500000333333332</v>
      </c>
      <c r="FD11">
        <f t="shared" si="145"/>
        <v>9.7000003333333336</v>
      </c>
      <c r="FE11">
        <f t="shared" si="145"/>
        <v>9.9500003333333336</v>
      </c>
      <c r="FF11">
        <f t="shared" si="145"/>
        <v>18.666667</v>
      </c>
      <c r="FG11">
        <f t="shared" si="145"/>
        <v>9.516667</v>
      </c>
      <c r="FH11">
        <f t="shared" si="145"/>
        <v>9.8500003333333339</v>
      </c>
      <c r="FI11">
        <f t="shared" si="145"/>
        <v>11.800000333333333</v>
      </c>
      <c r="FJ11">
        <f t="shared" si="145"/>
        <v>21.566666999999999</v>
      </c>
      <c r="FK11">
        <f t="shared" si="145"/>
        <v>12.083333666666666</v>
      </c>
      <c r="FL11">
        <f t="shared" si="145"/>
        <v>21.983333666666667</v>
      </c>
      <c r="FM11">
        <f t="shared" si="145"/>
        <v>10.933333666666666</v>
      </c>
      <c r="FN11">
        <f t="shared" si="145"/>
        <v>23.683333666666666</v>
      </c>
      <c r="FO11">
        <f t="shared" si="145"/>
        <v>9.9500003333333336</v>
      </c>
      <c r="FP11">
        <f t="shared" si="145"/>
        <v>11.383333666666665</v>
      </c>
      <c r="FQ11">
        <f t="shared" si="145"/>
        <v>11.316666999999999</v>
      </c>
      <c r="FR11">
        <f t="shared" si="145"/>
        <v>11.500000333333332</v>
      </c>
      <c r="FS11">
        <f t="shared" si="145"/>
        <v>11.966667000000001</v>
      </c>
      <c r="FT11">
        <f t="shared" si="145"/>
        <v>11.200000333333332</v>
      </c>
      <c r="FU11">
        <f t="shared" si="145"/>
        <v>13.016667</v>
      </c>
      <c r="FV11">
        <f t="shared" si="145"/>
        <v>12.916667</v>
      </c>
      <c r="FW11">
        <f t="shared" si="145"/>
        <v>13.000000333333332</v>
      </c>
      <c r="FX11">
        <f t="shared" si="145"/>
        <v>13.083333666666666</v>
      </c>
      <c r="FY11">
        <f t="shared" si="145"/>
        <v>11.616667</v>
      </c>
      <c r="FZ11">
        <f t="shared" si="145"/>
        <v>29.300000333333333</v>
      </c>
      <c r="GA11">
        <f t="shared" si="145"/>
        <v>30.016666999999998</v>
      </c>
      <c r="GB11">
        <f t="shared" si="145"/>
        <v>28.033333666666664</v>
      </c>
      <c r="GC11">
        <f t="shared" si="145"/>
        <v>13.883333666666665</v>
      </c>
      <c r="GD11">
        <f t="shared" si="145"/>
        <v>13.483333666666667</v>
      </c>
      <c r="GE11">
        <f t="shared" si="145"/>
        <v>12.700000333333334</v>
      </c>
      <c r="GF11">
        <f t="shared" ref="GF11:GL11" si="146">IF(GF2=0,0,GF2+5.566667)</f>
        <v>11.866667</v>
      </c>
      <c r="GG11">
        <f t="shared" si="146"/>
        <v>13.650000333333335</v>
      </c>
      <c r="GH11">
        <f t="shared" si="146"/>
        <v>14.450000333333332</v>
      </c>
      <c r="GI11">
        <f t="shared" si="146"/>
        <v>14.183333666666666</v>
      </c>
      <c r="GJ11">
        <f t="shared" si="146"/>
        <v>16.483333666666667</v>
      </c>
      <c r="GK11">
        <f t="shared" si="146"/>
        <v>28.100000333333334</v>
      </c>
      <c r="GL11">
        <f t="shared" si="146"/>
        <v>13.650000333333335</v>
      </c>
      <c r="GM11">
        <f t="shared" ref="GM11:GS11" si="147">IF(GM2=0,0,GM2+5.566667)</f>
        <v>14.21666733</v>
      </c>
      <c r="GN11">
        <f t="shared" si="147"/>
        <v>19.016666999999998</v>
      </c>
      <c r="GO11">
        <f t="shared" si="147"/>
        <v>18.383333666666665</v>
      </c>
      <c r="GP11">
        <f t="shared" si="147"/>
        <v>29.450000333333332</v>
      </c>
      <c r="GQ11">
        <f t="shared" si="147"/>
        <v>29.500000333333332</v>
      </c>
      <c r="GR11">
        <f t="shared" si="147"/>
        <v>17</v>
      </c>
      <c r="GS11">
        <f t="shared" si="147"/>
        <v>14.966666666666669</v>
      </c>
      <c r="GT11">
        <f>IF(GT2=0,0,GT2+5.566667)</f>
        <v>31.416667</v>
      </c>
      <c r="GU11">
        <f>IF(GU2=0,0,GU2+5.566667)</f>
        <v>17.633333666666665</v>
      </c>
      <c r="GV11">
        <f>IF(GV2=0,0,GV2+5.566667)</f>
        <v>14.050000300000001</v>
      </c>
      <c r="GW11">
        <f>IF(GW2=0,0,GW2+5.566667)</f>
        <v>33.500000333333332</v>
      </c>
      <c r="GX11">
        <f t="shared" ref="GX11:HA11" si="148">IF(GX2=0,0,GX2+5.566667)</f>
        <v>14.80000033</v>
      </c>
      <c r="GY11">
        <f t="shared" si="148"/>
        <v>21.93333363333333</v>
      </c>
      <c r="GZ11">
        <f t="shared" si="148"/>
        <v>16.650000299999999</v>
      </c>
      <c r="HA11">
        <f t="shared" si="148"/>
        <v>15.383333633333329</v>
      </c>
      <c r="HB11">
        <f>IF(HB2=0,0,HB2+5.566667)</f>
        <v>16.416667</v>
      </c>
      <c r="HC11">
        <f>IF(HC2=0,0,HC2+5.566667)</f>
        <v>15.283333666666667</v>
      </c>
      <c r="HD11">
        <f>IF(HD2=0,0,HD2+5.566667)</f>
        <v>14.033333666666667</v>
      </c>
      <c r="HE11">
        <f>IF(HE2=0,0,HE2+5.566667)</f>
        <v>30.783333666666664</v>
      </c>
      <c r="HF11">
        <f>IF(HF2=0,0,HF2+5.566667)</f>
        <v>17.966667000000001</v>
      </c>
      <c r="HG11">
        <f t="shared" ref="HG11:HI11" si="149">IF(HG2=0,0,HG2+5.566667)</f>
        <v>26.883333599999997</v>
      </c>
      <c r="HH11">
        <f t="shared" si="149"/>
        <v>26.566666933333334</v>
      </c>
      <c r="HI11">
        <f t="shared" si="149"/>
        <v>36.050000333333337</v>
      </c>
      <c r="HJ11">
        <f t="shared" ref="HJ11:HL11" si="150">IF(HJ2=0,0,HJ2+5.566667)</f>
        <v>36.083333666666668</v>
      </c>
      <c r="HK11">
        <f t="shared" si="150"/>
        <v>27.066666933333334</v>
      </c>
      <c r="HL11">
        <f t="shared" si="150"/>
        <v>29.300000333333333</v>
      </c>
      <c r="HN11">
        <f t="shared" ref="HN11:HU11" si="151">IF(HN2=0,0,HN2+5.566667)</f>
        <v>17.883333666666665</v>
      </c>
      <c r="HO11">
        <f t="shared" si="151"/>
        <v>28.050000266666668</v>
      </c>
      <c r="HP11">
        <f t="shared" si="151"/>
        <v>39.500000333333332</v>
      </c>
      <c r="HQ11">
        <f t="shared" si="151"/>
        <v>43.866667</v>
      </c>
      <c r="HR11">
        <f t="shared" si="151"/>
        <v>16.766666999999998</v>
      </c>
      <c r="HS11">
        <f t="shared" si="151"/>
        <v>13.316666999999999</v>
      </c>
      <c r="HU11">
        <f t="shared" si="151"/>
        <v>46.833333666666668</v>
      </c>
      <c r="HW11">
        <f t="shared" ref="HW11:IQ11" si="152">IF(HW2=0,0,HW2+5.566667)</f>
        <v>15.083333666666668</v>
      </c>
      <c r="HX11">
        <f t="shared" si="152"/>
        <v>14.450000333333332</v>
      </c>
      <c r="HY11">
        <f t="shared" si="152"/>
        <v>13.316666999999999</v>
      </c>
      <c r="HZ11">
        <f t="shared" si="152"/>
        <v>28.716666999999998</v>
      </c>
      <c r="IA11">
        <f t="shared" si="152"/>
        <v>15.883333666666665</v>
      </c>
      <c r="IB11">
        <f t="shared" si="152"/>
        <v>31.066666999999999</v>
      </c>
      <c r="IC11">
        <f t="shared" si="152"/>
        <v>14.783333666666667</v>
      </c>
      <c r="ID11">
        <f t="shared" si="152"/>
        <v>13.750000333333332</v>
      </c>
      <c r="IE11">
        <f t="shared" si="152"/>
        <v>14.733333666666667</v>
      </c>
      <c r="IF11">
        <f t="shared" si="152"/>
        <v>15.433333666666666</v>
      </c>
      <c r="IG11">
        <f t="shared" si="152"/>
        <v>15.883333666666665</v>
      </c>
      <c r="IH11">
        <f t="shared" si="152"/>
        <v>14.216667000000001</v>
      </c>
      <c r="II11">
        <f t="shared" si="152"/>
        <v>20.950000333333332</v>
      </c>
      <c r="IJ11">
        <f t="shared" si="152"/>
        <v>13.733333666666667</v>
      </c>
      <c r="IK11">
        <f t="shared" si="152"/>
        <v>13.566666999999999</v>
      </c>
      <c r="IL11">
        <f t="shared" si="152"/>
        <v>42.216667000000001</v>
      </c>
      <c r="IM11">
        <f t="shared" si="152"/>
        <v>35.483333666666667</v>
      </c>
      <c r="IN11">
        <f t="shared" si="152"/>
        <v>15.050000333333333</v>
      </c>
      <c r="IO11">
        <f t="shared" si="152"/>
        <v>16.383333666666665</v>
      </c>
      <c r="IP11">
        <f t="shared" si="152"/>
        <v>16.250000333333332</v>
      </c>
      <c r="IQ11">
        <f t="shared" si="152"/>
        <v>13.566666999999999</v>
      </c>
      <c r="IW11">
        <f t="shared" ref="IW11:JF11" si="153">IF(IW2=0,0,IW2+5.566667)</f>
        <v>46.316667000000002</v>
      </c>
      <c r="IX11">
        <f t="shared" si="153"/>
        <v>9.9000003333333328</v>
      </c>
      <c r="IY11">
        <f t="shared" si="153"/>
        <v>12.350000333333334</v>
      </c>
      <c r="IZ11">
        <f t="shared" si="153"/>
        <v>13.166667</v>
      </c>
      <c r="JA11">
        <f t="shared" si="153"/>
        <v>11.500000333333332</v>
      </c>
      <c r="JB11">
        <f t="shared" si="153"/>
        <v>10.983333666666667</v>
      </c>
      <c r="JC11">
        <f t="shared" si="153"/>
        <v>15.916667</v>
      </c>
      <c r="JD11">
        <f t="shared" si="153"/>
        <v>12.516667</v>
      </c>
      <c r="JE11">
        <f t="shared" si="153"/>
        <v>17.583333666666668</v>
      </c>
      <c r="JF11">
        <f t="shared" si="153"/>
        <v>25.350000333333334</v>
      </c>
      <c r="JH11">
        <f t="shared" ref="JH11:JP11" si="154">IF(JH2=0,0,JH2+5.566667)</f>
        <v>12.783333666666667</v>
      </c>
      <c r="JI11">
        <f t="shared" si="154"/>
        <v>18.033333666666667</v>
      </c>
      <c r="JJ11">
        <f t="shared" si="154"/>
        <v>16.416667</v>
      </c>
      <c r="JK11">
        <f t="shared" si="154"/>
        <v>14.283333666666667</v>
      </c>
      <c r="JL11">
        <f t="shared" si="154"/>
        <v>14.050000333333333</v>
      </c>
      <c r="JM11">
        <f t="shared" si="154"/>
        <v>15.783333666666667</v>
      </c>
      <c r="JN11">
        <f t="shared" si="154"/>
        <v>16.783333666666667</v>
      </c>
      <c r="JO11">
        <f t="shared" si="154"/>
        <v>20.916667</v>
      </c>
      <c r="JP11">
        <f t="shared" si="154"/>
        <v>18.050000333333333</v>
      </c>
      <c r="JR11">
        <f>IF(JR2=0,0,JR2+5.566667)</f>
        <v>14.116667</v>
      </c>
      <c r="JT11">
        <f>IF(JT2=0,0,JT2+5.566667)</f>
        <v>14.866667</v>
      </c>
      <c r="JU11">
        <f>IF(JU2=0,0,JU2+5.566667)</f>
        <v>20.516666999999998</v>
      </c>
      <c r="JV11">
        <f>IF(JV2=0,0,JV2+5.566667)</f>
        <v>21.216667000000001</v>
      </c>
      <c r="JX11">
        <f>IF(JX2=0,0,JX2+5.566667)</f>
        <v>21.966667000000001</v>
      </c>
      <c r="JY11">
        <f>IF(JY2=0,0,JY2+5.566667)</f>
        <v>17.783333666666667</v>
      </c>
      <c r="JZ11">
        <f>IF(JZ2=0,0,JZ2+5.566667)</f>
        <v>24.283333666666667</v>
      </c>
      <c r="KA11">
        <f>IF(KA2=0,0,KA2+5.566667)</f>
        <v>27.733333666666667</v>
      </c>
    </row>
    <row r="12" spans="1:287" x14ac:dyDescent="0.25">
      <c r="A12" t="s">
        <v>275</v>
      </c>
      <c r="B12">
        <v>0.85</v>
      </c>
      <c r="C12">
        <v>1.35</v>
      </c>
      <c r="D12">
        <v>1.9666670000000002</v>
      </c>
      <c r="E12">
        <v>2</v>
      </c>
      <c r="F12">
        <v>2.61666</v>
      </c>
      <c r="G12">
        <v>2.6833340000000003</v>
      </c>
      <c r="H12">
        <v>2.4166670000000003</v>
      </c>
      <c r="I12">
        <v>2.6333340000000001</v>
      </c>
      <c r="J12">
        <v>4.233333</v>
      </c>
      <c r="K12">
        <v>6.4166669999999995</v>
      </c>
      <c r="L12">
        <v>0</v>
      </c>
      <c r="M12">
        <f t="shared" ref="M12:AE12" si="155">IF(M2=0,0,M2+0.85)</f>
        <v>1.2</v>
      </c>
      <c r="N12">
        <f t="shared" si="155"/>
        <v>4.1333333333333329</v>
      </c>
      <c r="O12">
        <f t="shared" si="155"/>
        <v>3.3000000000000003</v>
      </c>
      <c r="P12">
        <f t="shared" si="155"/>
        <v>7.083333333333333</v>
      </c>
      <c r="Q12">
        <f t="shared" si="155"/>
        <v>2.8833333333333333</v>
      </c>
      <c r="R12">
        <f t="shared" si="155"/>
        <v>12.066666666666666</v>
      </c>
      <c r="S12">
        <f t="shared" si="155"/>
        <v>10.25</v>
      </c>
      <c r="T12">
        <f t="shared" si="155"/>
        <v>9.75</v>
      </c>
      <c r="U12">
        <f t="shared" si="155"/>
        <v>4.4333333333333336</v>
      </c>
      <c r="V12">
        <f t="shared" si="155"/>
        <v>6.3</v>
      </c>
      <c r="W12">
        <f t="shared" si="155"/>
        <v>4.5333333333333332</v>
      </c>
      <c r="X12">
        <f t="shared" si="155"/>
        <v>5.8833333333333329</v>
      </c>
      <c r="Y12">
        <f t="shared" si="155"/>
        <v>8.5</v>
      </c>
      <c r="Z12">
        <f t="shared" si="155"/>
        <v>10.85</v>
      </c>
      <c r="AA12">
        <f t="shared" si="155"/>
        <v>13.45</v>
      </c>
      <c r="AB12">
        <f t="shared" si="155"/>
        <v>17.516666666666669</v>
      </c>
      <c r="AC12">
        <f t="shared" si="155"/>
        <v>9.9666666666666668</v>
      </c>
      <c r="AD12">
        <f t="shared" si="155"/>
        <v>7.85</v>
      </c>
      <c r="AE12">
        <f t="shared" si="155"/>
        <v>15.016666666666666</v>
      </c>
      <c r="AG12">
        <f t="shared" ref="AG12:BL12" si="156">IF(AG2=0,0,AG2+0.85)</f>
        <v>20.366666666666667</v>
      </c>
      <c r="AH12">
        <f t="shared" si="156"/>
        <v>8.85</v>
      </c>
      <c r="AI12">
        <f t="shared" si="156"/>
        <v>4.5999999999999996</v>
      </c>
      <c r="AJ12">
        <f t="shared" si="156"/>
        <v>5.4833333333333325</v>
      </c>
      <c r="AK12">
        <f t="shared" si="156"/>
        <v>5.5</v>
      </c>
      <c r="AL12">
        <f t="shared" si="156"/>
        <v>11.666666666666666</v>
      </c>
      <c r="AM12">
        <f t="shared" si="156"/>
        <v>6.4499999999999993</v>
      </c>
      <c r="AN12">
        <f t="shared" si="156"/>
        <v>7.3166666666666664</v>
      </c>
      <c r="AO12">
        <f t="shared" si="156"/>
        <v>3.95</v>
      </c>
      <c r="AP12">
        <f t="shared" si="156"/>
        <v>4.9333333333333327</v>
      </c>
      <c r="AQ12">
        <f t="shared" si="156"/>
        <v>13.233333333333333</v>
      </c>
      <c r="AR12">
        <f t="shared" si="156"/>
        <v>5.8999999999999995</v>
      </c>
      <c r="AS12">
        <f t="shared" si="156"/>
        <v>4.3499999999999996</v>
      </c>
      <c r="AT12">
        <f t="shared" si="156"/>
        <v>6.6666666666666661</v>
      </c>
      <c r="AU12">
        <f t="shared" si="156"/>
        <v>12.616666666666667</v>
      </c>
      <c r="AV12">
        <f t="shared" si="156"/>
        <v>3.65</v>
      </c>
      <c r="AW12">
        <f t="shared" si="156"/>
        <v>5.833333333333333</v>
      </c>
      <c r="AX12">
        <f t="shared" si="156"/>
        <v>6.55</v>
      </c>
      <c r="AY12">
        <f t="shared" si="156"/>
        <v>6.583333333333333</v>
      </c>
      <c r="AZ12">
        <f t="shared" si="156"/>
        <v>16.05</v>
      </c>
      <c r="BA12">
        <f t="shared" si="156"/>
        <v>21.450000000000003</v>
      </c>
      <c r="BB12">
        <f t="shared" si="156"/>
        <v>15.266666666666666</v>
      </c>
      <c r="BC12">
        <f t="shared" si="156"/>
        <v>17.100000000000001</v>
      </c>
      <c r="BD12">
        <f t="shared" si="156"/>
        <v>18.05</v>
      </c>
      <c r="BE12">
        <f t="shared" si="156"/>
        <v>7.4499999999999993</v>
      </c>
      <c r="BF12">
        <f t="shared" si="156"/>
        <v>10.816666666666666</v>
      </c>
      <c r="BG12">
        <f t="shared" si="156"/>
        <v>14.483333333333333</v>
      </c>
      <c r="BH12">
        <f t="shared" si="156"/>
        <v>22.283333333333335</v>
      </c>
      <c r="BI12">
        <f t="shared" si="156"/>
        <v>23.166666666666668</v>
      </c>
      <c r="BJ12">
        <f t="shared" si="156"/>
        <v>10.166666666666666</v>
      </c>
      <c r="BK12">
        <f t="shared" si="156"/>
        <v>17.916666666666668</v>
      </c>
      <c r="BL12">
        <f t="shared" si="156"/>
        <v>11.7</v>
      </c>
      <c r="BM12">
        <f t="shared" ref="BM12:CC12" si="157">IF(BM2=0,0,BM2+0.85)</f>
        <v>19.816666666666666</v>
      </c>
      <c r="BN12">
        <f t="shared" si="157"/>
        <v>10.283333333333333</v>
      </c>
      <c r="BO12">
        <f t="shared" si="157"/>
        <v>21.85</v>
      </c>
      <c r="BP12">
        <f t="shared" si="157"/>
        <v>20.400000000000002</v>
      </c>
      <c r="BQ12">
        <f t="shared" si="157"/>
        <v>5.1499999999999995</v>
      </c>
      <c r="BR12">
        <f t="shared" si="157"/>
        <v>4.0666666666666664</v>
      </c>
      <c r="BS12">
        <f t="shared" si="157"/>
        <v>4.8499999999999996</v>
      </c>
      <c r="BT12">
        <f t="shared" si="157"/>
        <v>3.2</v>
      </c>
      <c r="BU12">
        <f t="shared" si="157"/>
        <v>5.5</v>
      </c>
      <c r="BV12">
        <f t="shared" si="157"/>
        <v>6.05</v>
      </c>
      <c r="BW12">
        <f t="shared" si="157"/>
        <v>14.516666666666666</v>
      </c>
      <c r="BX12">
        <f t="shared" si="157"/>
        <v>6.083333333333333</v>
      </c>
      <c r="BY12">
        <f t="shared" si="157"/>
        <v>11.233333333333333</v>
      </c>
      <c r="BZ12">
        <f t="shared" si="157"/>
        <v>7.6333333333333329</v>
      </c>
      <c r="CA12">
        <f t="shared" si="157"/>
        <v>11.1</v>
      </c>
      <c r="CB12">
        <f t="shared" si="157"/>
        <v>5.3166666666666664</v>
      </c>
      <c r="CC12">
        <f t="shared" si="157"/>
        <v>14.049999999999999</v>
      </c>
      <c r="CE12">
        <f t="shared" ref="CE12:CL12" si="158">IF(CE2=0,0,CE2+0.85)</f>
        <v>5.1499999999999995</v>
      </c>
      <c r="CF12">
        <f t="shared" si="158"/>
        <v>7.6</v>
      </c>
      <c r="CG12">
        <f t="shared" si="158"/>
        <v>9.4666666666666668</v>
      </c>
      <c r="CH12">
        <f t="shared" si="158"/>
        <v>6.8999999999999995</v>
      </c>
      <c r="CI12">
        <f t="shared" si="158"/>
        <v>5.0666666666666664</v>
      </c>
      <c r="CJ12">
        <f t="shared" si="158"/>
        <v>6.2333333333333334</v>
      </c>
      <c r="CK12">
        <f t="shared" si="158"/>
        <v>7.7333333333333325</v>
      </c>
      <c r="CL12">
        <f t="shared" si="158"/>
        <v>8.2166666666666668</v>
      </c>
      <c r="CN12">
        <f t="shared" ref="CN12:DS12" si="159">IF(CN2=0,0,CN2+0.85)</f>
        <v>8.6333333333333329</v>
      </c>
      <c r="CO12">
        <f t="shared" si="159"/>
        <v>9.2333333333333325</v>
      </c>
      <c r="CP12">
        <f t="shared" si="159"/>
        <v>4.4333333333333336</v>
      </c>
      <c r="CQ12">
        <f t="shared" si="159"/>
        <v>17.400000000000002</v>
      </c>
      <c r="CR12">
        <f t="shared" si="159"/>
        <v>4.2666666666666666</v>
      </c>
      <c r="CS12">
        <f t="shared" si="159"/>
        <v>4.5666666666666664</v>
      </c>
      <c r="CT12">
        <f t="shared" si="159"/>
        <v>16.716666666666669</v>
      </c>
      <c r="CU12">
        <f t="shared" si="159"/>
        <v>5.2833333333333332</v>
      </c>
      <c r="CV12">
        <f t="shared" si="159"/>
        <v>6.4499999999999993</v>
      </c>
      <c r="CW12">
        <f t="shared" si="159"/>
        <v>7.5</v>
      </c>
      <c r="CX12">
        <f t="shared" si="159"/>
        <v>6.3999999999999995</v>
      </c>
      <c r="CY12">
        <f t="shared" si="159"/>
        <v>4.7666666666666666</v>
      </c>
      <c r="CZ12">
        <f t="shared" si="159"/>
        <v>12.883333333333333</v>
      </c>
      <c r="DA12">
        <f t="shared" si="159"/>
        <v>3.95</v>
      </c>
      <c r="DB12">
        <f t="shared" si="159"/>
        <v>6.3999999999999995</v>
      </c>
      <c r="DC12">
        <f t="shared" si="159"/>
        <v>9.9333333333333336</v>
      </c>
      <c r="DD12">
        <f t="shared" si="159"/>
        <v>7.1499999999999995</v>
      </c>
      <c r="DE12">
        <f t="shared" si="159"/>
        <v>17.616666666666667</v>
      </c>
      <c r="DF12">
        <f t="shared" si="159"/>
        <v>8.65</v>
      </c>
      <c r="DG12">
        <f t="shared" si="159"/>
        <v>11.683333333333334</v>
      </c>
      <c r="DH12">
        <f t="shared" si="159"/>
        <v>10.75</v>
      </c>
      <c r="DI12">
        <f t="shared" si="159"/>
        <v>10.016666666666666</v>
      </c>
      <c r="DJ12">
        <f t="shared" si="159"/>
        <v>11.233333333333333</v>
      </c>
      <c r="DK12">
        <f t="shared" si="159"/>
        <v>12.016666666666666</v>
      </c>
      <c r="DL12">
        <f t="shared" si="159"/>
        <v>9.4166666666666661</v>
      </c>
      <c r="DM12">
        <f t="shared" si="159"/>
        <v>11.233333333333333</v>
      </c>
      <c r="DN12">
        <f t="shared" si="159"/>
        <v>10.9</v>
      </c>
      <c r="DO12">
        <f t="shared" si="159"/>
        <v>7.333333333333333</v>
      </c>
      <c r="DP12">
        <f t="shared" si="159"/>
        <v>24.566666666666666</v>
      </c>
      <c r="DQ12">
        <f t="shared" si="159"/>
        <v>19.5</v>
      </c>
      <c r="DR12">
        <f t="shared" si="159"/>
        <v>12.65</v>
      </c>
      <c r="DS12">
        <f t="shared" si="159"/>
        <v>20.883333333333336</v>
      </c>
      <c r="DT12">
        <f t="shared" ref="DT12:EY12" si="160">IF(DT2=0,0,DT2+0.85)</f>
        <v>9.3333333333333321</v>
      </c>
      <c r="DU12">
        <f t="shared" si="160"/>
        <v>22.25</v>
      </c>
      <c r="DV12">
        <f t="shared" si="160"/>
        <v>20.133333333333336</v>
      </c>
      <c r="DW12">
        <f t="shared" si="160"/>
        <v>20.3</v>
      </c>
      <c r="DX12">
        <f t="shared" si="160"/>
        <v>15.516666666666666</v>
      </c>
      <c r="DY12">
        <f t="shared" si="160"/>
        <v>8.4499999999999993</v>
      </c>
      <c r="DZ12">
        <f t="shared" si="160"/>
        <v>2.2166666666666668</v>
      </c>
      <c r="EA12">
        <f t="shared" si="160"/>
        <v>3.8166666666666669</v>
      </c>
      <c r="EB12">
        <f t="shared" si="160"/>
        <v>3.2333333333333334</v>
      </c>
      <c r="EC12">
        <f t="shared" si="160"/>
        <v>3.4</v>
      </c>
      <c r="ED12">
        <f t="shared" si="160"/>
        <v>8.3000000000000007</v>
      </c>
      <c r="EE12">
        <f t="shared" si="160"/>
        <v>6.4666666666666668</v>
      </c>
      <c r="EF12">
        <f t="shared" si="160"/>
        <v>3.15</v>
      </c>
      <c r="EG12">
        <f t="shared" si="160"/>
        <v>9.5333333333333332</v>
      </c>
      <c r="EH12">
        <f t="shared" si="160"/>
        <v>2.8166666666666669</v>
      </c>
      <c r="EI12">
        <f t="shared" si="160"/>
        <v>7.05</v>
      </c>
      <c r="EJ12">
        <f t="shared" si="160"/>
        <v>5.25</v>
      </c>
      <c r="EK12">
        <f t="shared" si="160"/>
        <v>3.916666666666667</v>
      </c>
      <c r="EL12">
        <f t="shared" si="160"/>
        <v>11.074999999999999</v>
      </c>
      <c r="EM12">
        <f t="shared" si="160"/>
        <v>2.0666666666666669</v>
      </c>
      <c r="EN12">
        <f t="shared" si="160"/>
        <v>5.85</v>
      </c>
      <c r="EO12">
        <f t="shared" si="160"/>
        <v>7.6</v>
      </c>
      <c r="EP12">
        <f t="shared" si="160"/>
        <v>7.3833333333333329</v>
      </c>
      <c r="EQ12">
        <f t="shared" si="160"/>
        <v>3.2666666666666666</v>
      </c>
      <c r="ER12">
        <f t="shared" si="160"/>
        <v>4</v>
      </c>
      <c r="ES12">
        <f t="shared" si="160"/>
        <v>4.583333333333333</v>
      </c>
      <c r="ET12">
        <f t="shared" si="160"/>
        <v>13.549999999999999</v>
      </c>
      <c r="EU12">
        <f t="shared" si="160"/>
        <v>3.1166666666666667</v>
      </c>
      <c r="EV12">
        <f t="shared" si="160"/>
        <v>3.4166666666666665</v>
      </c>
      <c r="EW12">
        <f t="shared" si="160"/>
        <v>3.5500000000000003</v>
      </c>
      <c r="EX12">
        <f t="shared" si="160"/>
        <v>9.0333333333333332</v>
      </c>
      <c r="EY12">
        <f t="shared" si="160"/>
        <v>5.25</v>
      </c>
      <c r="EZ12">
        <f t="shared" ref="EZ12:GE12" si="161">IF(EZ2=0,0,EZ2+0.85)</f>
        <v>4.2666666666666666</v>
      </c>
      <c r="FA12">
        <f t="shared" si="161"/>
        <v>4.5666666666666664</v>
      </c>
      <c r="FB12">
        <f t="shared" si="161"/>
        <v>5.3</v>
      </c>
      <c r="FC12">
        <f t="shared" si="161"/>
        <v>15.783333333333333</v>
      </c>
      <c r="FD12">
        <f t="shared" si="161"/>
        <v>4.9833333333333334</v>
      </c>
      <c r="FE12">
        <f t="shared" si="161"/>
        <v>5.2333333333333334</v>
      </c>
      <c r="FF12">
        <f t="shared" si="161"/>
        <v>13.95</v>
      </c>
      <c r="FG12">
        <f t="shared" si="161"/>
        <v>4.8</v>
      </c>
      <c r="FH12">
        <f t="shared" si="161"/>
        <v>5.1333333333333329</v>
      </c>
      <c r="FI12">
        <f t="shared" si="161"/>
        <v>7.083333333333333</v>
      </c>
      <c r="FJ12">
        <f t="shared" si="161"/>
        <v>16.850000000000001</v>
      </c>
      <c r="FK12">
        <f t="shared" si="161"/>
        <v>7.3666666666666663</v>
      </c>
      <c r="FL12">
        <f t="shared" si="161"/>
        <v>17.266666666666669</v>
      </c>
      <c r="FM12">
        <f t="shared" si="161"/>
        <v>6.2166666666666659</v>
      </c>
      <c r="FN12">
        <f t="shared" si="161"/>
        <v>18.966666666666669</v>
      </c>
      <c r="FO12">
        <f t="shared" si="161"/>
        <v>5.2333333333333334</v>
      </c>
      <c r="FP12">
        <f t="shared" si="161"/>
        <v>6.6666666666666661</v>
      </c>
      <c r="FQ12">
        <f t="shared" si="161"/>
        <v>6.6</v>
      </c>
      <c r="FR12">
        <f t="shared" si="161"/>
        <v>6.7833333333333332</v>
      </c>
      <c r="FS12">
        <f t="shared" si="161"/>
        <v>7.25</v>
      </c>
      <c r="FT12">
        <f t="shared" si="161"/>
        <v>6.4833333333333325</v>
      </c>
      <c r="FU12">
        <f t="shared" si="161"/>
        <v>8.3000000000000007</v>
      </c>
      <c r="FV12">
        <f t="shared" si="161"/>
        <v>8.1999999999999993</v>
      </c>
      <c r="FW12">
        <f t="shared" si="161"/>
        <v>8.2833333333333332</v>
      </c>
      <c r="FX12">
        <f t="shared" si="161"/>
        <v>8.3666666666666671</v>
      </c>
      <c r="FY12">
        <f t="shared" si="161"/>
        <v>6.8999999999999995</v>
      </c>
      <c r="FZ12">
        <f t="shared" si="161"/>
        <v>24.583333333333336</v>
      </c>
      <c r="GA12">
        <f t="shared" si="161"/>
        <v>25.3</v>
      </c>
      <c r="GB12">
        <f t="shared" si="161"/>
        <v>23.316666666666666</v>
      </c>
      <c r="GC12">
        <f t="shared" si="161"/>
        <v>9.1666666666666661</v>
      </c>
      <c r="GD12">
        <f t="shared" si="161"/>
        <v>8.7666666666666675</v>
      </c>
      <c r="GE12">
        <f t="shared" si="161"/>
        <v>7.9833333333333334</v>
      </c>
      <c r="GF12">
        <f t="shared" ref="GF12:GL12" si="162">IF(GF2=0,0,GF2+0.85)</f>
        <v>7.1499999999999995</v>
      </c>
      <c r="GG12">
        <f t="shared" si="162"/>
        <v>8.9333333333333336</v>
      </c>
      <c r="GH12">
        <f t="shared" si="162"/>
        <v>9.7333333333333325</v>
      </c>
      <c r="GI12">
        <f t="shared" si="162"/>
        <v>9.4666666666666668</v>
      </c>
      <c r="GJ12">
        <f t="shared" si="162"/>
        <v>11.766666666666666</v>
      </c>
      <c r="GK12">
        <f t="shared" si="162"/>
        <v>23.383333333333336</v>
      </c>
      <c r="GL12">
        <f t="shared" si="162"/>
        <v>8.9333333333333336</v>
      </c>
      <c r="GM12">
        <f t="shared" ref="GM12:GS12" si="163">IF(GM2=0,0,GM2+0.85)</f>
        <v>9.5000003300000007</v>
      </c>
      <c r="GN12">
        <f t="shared" si="163"/>
        <v>14.299999999999999</v>
      </c>
      <c r="GO12">
        <f t="shared" si="163"/>
        <v>13.666666666666666</v>
      </c>
      <c r="GP12">
        <f t="shared" si="163"/>
        <v>24.733333333333334</v>
      </c>
      <c r="GQ12">
        <f t="shared" si="163"/>
        <v>24.783333333333335</v>
      </c>
      <c r="GR12">
        <f t="shared" si="163"/>
        <v>12.283333000000001</v>
      </c>
      <c r="GS12">
        <f t="shared" si="163"/>
        <v>10.249999666666668</v>
      </c>
      <c r="GT12">
        <f>IF(GT2=0,0,GT2+0.85)</f>
        <v>26.700000000000003</v>
      </c>
      <c r="GU12">
        <f>IF(GU2=0,0,GU2+0.85)</f>
        <v>12.916666666666666</v>
      </c>
      <c r="GV12">
        <f>IF(GV2=0,0,GV2+0.85)</f>
        <v>9.3333332999999996</v>
      </c>
      <c r="GW12">
        <f>IF(GW2=0,0,GW2+0.85)</f>
        <v>28.783333333333335</v>
      </c>
      <c r="GX12">
        <f t="shared" ref="GX12:HA12" si="164">IF(GX2=0,0,GX2+0.85)</f>
        <v>10.08333333</v>
      </c>
      <c r="GY12">
        <f t="shared" si="164"/>
        <v>17.216666633333332</v>
      </c>
      <c r="GZ12">
        <f t="shared" si="164"/>
        <v>11.933333299999999</v>
      </c>
      <c r="HA12">
        <f t="shared" si="164"/>
        <v>10.66666663333333</v>
      </c>
      <c r="HB12">
        <f>IF(HB2=0,0,HB2+0.85)</f>
        <v>11.7</v>
      </c>
      <c r="HC12">
        <f>IF(HC2=0,0,HC2+0.85)</f>
        <v>10.566666666666666</v>
      </c>
      <c r="HD12">
        <f>IF(HD2=0,0,HD2+0.85)</f>
        <v>9.3166666666666664</v>
      </c>
      <c r="HE12">
        <f>IF(HE2=0,0,HE2+0.85)</f>
        <v>26.066666666666666</v>
      </c>
      <c r="HF12">
        <f>IF(HF2=0,0,HF2+0.85)</f>
        <v>13.25</v>
      </c>
      <c r="HG12">
        <f t="shared" ref="HG12:HI12" si="165">IF(HG2=0,0,HG2+0.85)</f>
        <v>22.166666599999999</v>
      </c>
      <c r="HH12">
        <f t="shared" si="165"/>
        <v>21.849999933333336</v>
      </c>
      <c r="HI12">
        <f t="shared" si="165"/>
        <v>31.333333333333336</v>
      </c>
      <c r="HJ12">
        <f t="shared" ref="HJ12:HL12" si="166">IF(HJ2=0,0,HJ2+0.85)</f>
        <v>31.366666666666667</v>
      </c>
      <c r="HK12">
        <f t="shared" si="166"/>
        <v>22.349999933333336</v>
      </c>
      <c r="HL12">
        <f t="shared" si="166"/>
        <v>24.583333333333336</v>
      </c>
      <c r="HN12">
        <f t="shared" ref="HN12:HU12" si="167">IF(HN2=0,0,HN2+0.85)</f>
        <v>13.166666666666666</v>
      </c>
      <c r="HO12">
        <f t="shared" si="167"/>
        <v>23.333333266666671</v>
      </c>
      <c r="HP12">
        <f t="shared" si="167"/>
        <v>34.783333333333331</v>
      </c>
      <c r="HQ12">
        <f t="shared" si="167"/>
        <v>39.15</v>
      </c>
      <c r="HR12">
        <f t="shared" si="167"/>
        <v>12.049999999999999</v>
      </c>
      <c r="HS12">
        <f t="shared" si="167"/>
        <v>8.6</v>
      </c>
      <c r="HU12">
        <f t="shared" si="167"/>
        <v>42.116666666666667</v>
      </c>
      <c r="HW12">
        <f t="shared" ref="HW12:IQ12" si="168">IF(HW2=0,0,HW2+0.85)</f>
        <v>10.366666666666667</v>
      </c>
      <c r="HX12">
        <f t="shared" si="168"/>
        <v>9.7333333333333325</v>
      </c>
      <c r="HY12">
        <f t="shared" si="168"/>
        <v>8.6</v>
      </c>
      <c r="HZ12">
        <f t="shared" si="168"/>
        <v>24</v>
      </c>
      <c r="IA12">
        <f t="shared" si="168"/>
        <v>11.166666666666666</v>
      </c>
      <c r="IB12">
        <f t="shared" si="168"/>
        <v>26.35</v>
      </c>
      <c r="IC12">
        <f t="shared" si="168"/>
        <v>10.066666666666666</v>
      </c>
      <c r="ID12">
        <f t="shared" si="168"/>
        <v>9.0333333333333332</v>
      </c>
      <c r="IE12">
        <f t="shared" si="168"/>
        <v>10.016666666666666</v>
      </c>
      <c r="IF12">
        <f t="shared" si="168"/>
        <v>10.716666666666667</v>
      </c>
      <c r="IG12">
        <f t="shared" si="168"/>
        <v>11.166666666666666</v>
      </c>
      <c r="IH12">
        <f t="shared" si="168"/>
        <v>9.5</v>
      </c>
      <c r="II12">
        <f t="shared" si="168"/>
        <v>16.233333333333334</v>
      </c>
      <c r="IJ12">
        <f t="shared" si="168"/>
        <v>9.0166666666666657</v>
      </c>
      <c r="IK12">
        <f t="shared" si="168"/>
        <v>8.85</v>
      </c>
      <c r="IL12">
        <f t="shared" si="168"/>
        <v>37.5</v>
      </c>
      <c r="IM12">
        <f t="shared" si="168"/>
        <v>30.766666666666669</v>
      </c>
      <c r="IN12">
        <f t="shared" si="168"/>
        <v>10.333333333333332</v>
      </c>
      <c r="IO12">
        <f t="shared" si="168"/>
        <v>11.666666666666666</v>
      </c>
      <c r="IP12">
        <f t="shared" si="168"/>
        <v>11.533333333333333</v>
      </c>
      <c r="IQ12">
        <f t="shared" si="168"/>
        <v>8.85</v>
      </c>
      <c r="IW12">
        <f t="shared" ref="IW12:JF12" si="169">IF(IW2=0,0,IW2+0.85)</f>
        <v>41.6</v>
      </c>
      <c r="IX12">
        <f t="shared" si="169"/>
        <v>5.1833333333333327</v>
      </c>
      <c r="IY12">
        <f t="shared" si="169"/>
        <v>7.6333333333333329</v>
      </c>
      <c r="IZ12">
        <f t="shared" si="169"/>
        <v>8.4499999999999993</v>
      </c>
      <c r="JA12">
        <f t="shared" si="169"/>
        <v>6.7833333333333332</v>
      </c>
      <c r="JB12">
        <f t="shared" si="169"/>
        <v>6.2666666666666666</v>
      </c>
      <c r="JC12">
        <f t="shared" si="169"/>
        <v>11.2</v>
      </c>
      <c r="JD12">
        <f t="shared" si="169"/>
        <v>7.8</v>
      </c>
      <c r="JE12">
        <f t="shared" si="169"/>
        <v>12.866666666666667</v>
      </c>
      <c r="JF12">
        <f t="shared" si="169"/>
        <v>20.633333333333336</v>
      </c>
      <c r="JH12">
        <f t="shared" ref="JH12:JP12" si="170">IF(JH2=0,0,JH2+0.85)</f>
        <v>8.0666666666666664</v>
      </c>
      <c r="JI12">
        <f t="shared" si="170"/>
        <v>13.316666666666666</v>
      </c>
      <c r="JJ12">
        <f t="shared" si="170"/>
        <v>11.7</v>
      </c>
      <c r="JK12">
        <f t="shared" si="170"/>
        <v>9.5666666666666664</v>
      </c>
      <c r="JL12">
        <f t="shared" si="170"/>
        <v>9.3333333333333339</v>
      </c>
      <c r="JM12">
        <f t="shared" si="170"/>
        <v>11.066666666666666</v>
      </c>
      <c r="JN12">
        <f t="shared" si="170"/>
        <v>12.066666666666666</v>
      </c>
      <c r="JO12">
        <f t="shared" si="170"/>
        <v>16.2</v>
      </c>
      <c r="JP12">
        <f t="shared" si="170"/>
        <v>13.333333333333334</v>
      </c>
      <c r="JR12">
        <f>IF(JR2=0,0,JR2+0.85)</f>
        <v>9.4</v>
      </c>
      <c r="JT12">
        <f>IF(JT2=0,0,JT2+0.85)</f>
        <v>10.15</v>
      </c>
      <c r="JU12">
        <f>IF(JU2=0,0,JU2+0.85)</f>
        <v>15.799999999999999</v>
      </c>
      <c r="JV12">
        <f>IF(JV2=0,0,JV2+0.85)</f>
        <v>16.5</v>
      </c>
      <c r="JX12">
        <f>IF(JX2=0,0,JX2+0.85)</f>
        <v>17.250000000000004</v>
      </c>
      <c r="JY12">
        <f>IF(JY2=0,0,JY2+0.85)</f>
        <v>13.066666666666666</v>
      </c>
      <c r="JZ12">
        <f>IF(JZ2=0,0,JZ2+0.85)</f>
        <v>19.56666666666667</v>
      </c>
      <c r="KA12">
        <f>IF(KA2=0,0,KA2+0.85)</f>
        <v>23.016666666666669</v>
      </c>
    </row>
    <row r="13" spans="1:287" x14ac:dyDescent="0.25">
      <c r="A13" t="s">
        <v>274</v>
      </c>
      <c r="B13">
        <v>0.35</v>
      </c>
      <c r="C13">
        <v>0.85</v>
      </c>
      <c r="D13">
        <v>1.4666670000000002</v>
      </c>
      <c r="E13">
        <v>1.5</v>
      </c>
      <c r="F13">
        <v>2.11666</v>
      </c>
      <c r="G13">
        <v>2.1833340000000003</v>
      </c>
      <c r="H13">
        <v>1.9166670000000001</v>
      </c>
      <c r="I13">
        <v>2.1333340000000001</v>
      </c>
      <c r="J13">
        <v>3.733333</v>
      </c>
      <c r="K13">
        <v>5.9166669999999995</v>
      </c>
      <c r="L13">
        <v>1.2</v>
      </c>
      <c r="M13">
        <v>0</v>
      </c>
      <c r="N13">
        <f t="shared" ref="N13:AE13" si="171">IF(N2=0,0,N2+0.35)</f>
        <v>3.6333333333333333</v>
      </c>
      <c r="O13">
        <f t="shared" si="171"/>
        <v>2.8000000000000003</v>
      </c>
      <c r="P13">
        <f t="shared" si="171"/>
        <v>6.583333333333333</v>
      </c>
      <c r="Q13">
        <f t="shared" si="171"/>
        <v>2.3833333333333333</v>
      </c>
      <c r="R13">
        <f t="shared" si="171"/>
        <v>11.566666666666666</v>
      </c>
      <c r="S13">
        <f t="shared" si="171"/>
        <v>9.75</v>
      </c>
      <c r="T13">
        <f t="shared" si="171"/>
        <v>9.25</v>
      </c>
      <c r="U13">
        <f t="shared" si="171"/>
        <v>3.9333333333333336</v>
      </c>
      <c r="V13">
        <f t="shared" si="171"/>
        <v>5.8</v>
      </c>
      <c r="W13">
        <f t="shared" si="171"/>
        <v>4.0333333333333332</v>
      </c>
      <c r="X13">
        <f t="shared" si="171"/>
        <v>5.3833333333333329</v>
      </c>
      <c r="Y13">
        <f t="shared" si="171"/>
        <v>8</v>
      </c>
      <c r="Z13">
        <f t="shared" si="171"/>
        <v>10.35</v>
      </c>
      <c r="AA13">
        <f t="shared" si="171"/>
        <v>12.95</v>
      </c>
      <c r="AB13">
        <f t="shared" si="171"/>
        <v>17.016666666666669</v>
      </c>
      <c r="AC13">
        <f t="shared" si="171"/>
        <v>9.4666666666666668</v>
      </c>
      <c r="AD13">
        <f t="shared" si="171"/>
        <v>7.35</v>
      </c>
      <c r="AE13">
        <f t="shared" si="171"/>
        <v>14.516666666666666</v>
      </c>
      <c r="AG13">
        <f t="shared" ref="AG13:BL13" si="172">IF(AG2=0,0,AG2+0.35)</f>
        <v>19.866666666666667</v>
      </c>
      <c r="AH13">
        <f t="shared" si="172"/>
        <v>8.35</v>
      </c>
      <c r="AI13">
        <f t="shared" si="172"/>
        <v>4.0999999999999996</v>
      </c>
      <c r="AJ13">
        <f t="shared" si="172"/>
        <v>4.9833333333333325</v>
      </c>
      <c r="AK13">
        <f t="shared" si="172"/>
        <v>5</v>
      </c>
      <c r="AL13">
        <f t="shared" si="172"/>
        <v>11.166666666666666</v>
      </c>
      <c r="AM13">
        <f t="shared" si="172"/>
        <v>5.9499999999999993</v>
      </c>
      <c r="AN13">
        <f t="shared" si="172"/>
        <v>6.8166666666666664</v>
      </c>
      <c r="AO13">
        <f t="shared" si="172"/>
        <v>3.45</v>
      </c>
      <c r="AP13">
        <f t="shared" si="172"/>
        <v>4.4333333333333327</v>
      </c>
      <c r="AQ13">
        <f t="shared" si="172"/>
        <v>12.733333333333333</v>
      </c>
      <c r="AR13">
        <f t="shared" si="172"/>
        <v>5.3999999999999995</v>
      </c>
      <c r="AS13">
        <f t="shared" si="172"/>
        <v>3.85</v>
      </c>
      <c r="AT13">
        <f t="shared" si="172"/>
        <v>6.1666666666666661</v>
      </c>
      <c r="AU13">
        <f t="shared" si="172"/>
        <v>12.116666666666667</v>
      </c>
      <c r="AV13">
        <f t="shared" si="172"/>
        <v>3.15</v>
      </c>
      <c r="AW13">
        <f t="shared" si="172"/>
        <v>5.333333333333333</v>
      </c>
      <c r="AX13">
        <f t="shared" si="172"/>
        <v>6.05</v>
      </c>
      <c r="AY13">
        <f t="shared" si="172"/>
        <v>6.083333333333333</v>
      </c>
      <c r="AZ13">
        <f t="shared" si="172"/>
        <v>15.549999999999999</v>
      </c>
      <c r="BA13">
        <f t="shared" si="172"/>
        <v>20.950000000000003</v>
      </c>
      <c r="BB13">
        <f t="shared" si="172"/>
        <v>14.766666666666666</v>
      </c>
      <c r="BC13">
        <f t="shared" si="172"/>
        <v>16.600000000000001</v>
      </c>
      <c r="BD13">
        <f t="shared" si="172"/>
        <v>17.55</v>
      </c>
      <c r="BE13">
        <f t="shared" si="172"/>
        <v>6.9499999999999993</v>
      </c>
      <c r="BF13">
        <f t="shared" si="172"/>
        <v>10.316666666666666</v>
      </c>
      <c r="BG13">
        <f t="shared" si="172"/>
        <v>13.983333333333333</v>
      </c>
      <c r="BH13">
        <f t="shared" si="172"/>
        <v>21.783333333333335</v>
      </c>
      <c r="BI13">
        <f t="shared" si="172"/>
        <v>22.666666666666668</v>
      </c>
      <c r="BJ13">
        <f t="shared" si="172"/>
        <v>9.6666666666666661</v>
      </c>
      <c r="BK13">
        <f t="shared" si="172"/>
        <v>17.416666666666668</v>
      </c>
      <c r="BL13">
        <f t="shared" si="172"/>
        <v>11.2</v>
      </c>
      <c r="BM13">
        <f t="shared" ref="BM13:CC13" si="173">IF(BM2=0,0,BM2+0.35)</f>
        <v>19.316666666666666</v>
      </c>
      <c r="BN13">
        <f t="shared" si="173"/>
        <v>9.7833333333333332</v>
      </c>
      <c r="BO13">
        <f t="shared" si="173"/>
        <v>21.35</v>
      </c>
      <c r="BP13">
        <f t="shared" si="173"/>
        <v>19.900000000000002</v>
      </c>
      <c r="BQ13">
        <f t="shared" si="173"/>
        <v>4.6499999999999995</v>
      </c>
      <c r="BR13">
        <f t="shared" si="173"/>
        <v>3.5666666666666669</v>
      </c>
      <c r="BS13">
        <f t="shared" si="173"/>
        <v>4.3499999999999996</v>
      </c>
      <c r="BT13">
        <f t="shared" si="173"/>
        <v>2.7</v>
      </c>
      <c r="BU13">
        <f t="shared" si="173"/>
        <v>5</v>
      </c>
      <c r="BV13">
        <f t="shared" si="173"/>
        <v>5.55</v>
      </c>
      <c r="BW13">
        <f t="shared" si="173"/>
        <v>14.016666666666666</v>
      </c>
      <c r="BX13">
        <f t="shared" si="173"/>
        <v>5.583333333333333</v>
      </c>
      <c r="BY13">
        <f t="shared" si="173"/>
        <v>10.733333333333333</v>
      </c>
      <c r="BZ13">
        <f t="shared" si="173"/>
        <v>7.1333333333333329</v>
      </c>
      <c r="CA13">
        <f t="shared" si="173"/>
        <v>10.6</v>
      </c>
      <c r="CB13">
        <f t="shared" si="173"/>
        <v>4.8166666666666664</v>
      </c>
      <c r="CC13">
        <f t="shared" si="173"/>
        <v>13.549999999999999</v>
      </c>
      <c r="CE13">
        <f t="shared" ref="CE13:CL13" si="174">IF(CE2=0,0,CE2+0.35)</f>
        <v>4.6499999999999995</v>
      </c>
      <c r="CF13">
        <f t="shared" si="174"/>
        <v>7.1</v>
      </c>
      <c r="CG13">
        <f t="shared" si="174"/>
        <v>8.9666666666666668</v>
      </c>
      <c r="CH13">
        <f t="shared" si="174"/>
        <v>6.3999999999999995</v>
      </c>
      <c r="CI13">
        <f t="shared" si="174"/>
        <v>4.5666666666666664</v>
      </c>
      <c r="CJ13">
        <f t="shared" si="174"/>
        <v>5.7333333333333334</v>
      </c>
      <c r="CK13">
        <f t="shared" si="174"/>
        <v>7.2333333333333325</v>
      </c>
      <c r="CL13">
        <f t="shared" si="174"/>
        <v>7.7166666666666659</v>
      </c>
      <c r="CN13">
        <f t="shared" ref="CN13:DS13" si="175">IF(CN2=0,0,CN2+0.35)</f>
        <v>8.1333333333333329</v>
      </c>
      <c r="CO13">
        <f t="shared" si="175"/>
        <v>8.7333333333333325</v>
      </c>
      <c r="CP13">
        <f t="shared" si="175"/>
        <v>3.9333333333333336</v>
      </c>
      <c r="CQ13">
        <f t="shared" si="175"/>
        <v>16.900000000000002</v>
      </c>
      <c r="CR13">
        <f t="shared" si="175"/>
        <v>3.7666666666666666</v>
      </c>
      <c r="CS13">
        <f t="shared" si="175"/>
        <v>4.0666666666666664</v>
      </c>
      <c r="CT13">
        <f t="shared" si="175"/>
        <v>16.216666666666669</v>
      </c>
      <c r="CU13">
        <f t="shared" si="175"/>
        <v>4.7833333333333332</v>
      </c>
      <c r="CV13">
        <f t="shared" si="175"/>
        <v>5.9499999999999993</v>
      </c>
      <c r="CW13">
        <f t="shared" si="175"/>
        <v>7</v>
      </c>
      <c r="CX13">
        <f t="shared" si="175"/>
        <v>5.8999999999999995</v>
      </c>
      <c r="CY13">
        <f t="shared" si="175"/>
        <v>4.2666666666666666</v>
      </c>
      <c r="CZ13">
        <f t="shared" si="175"/>
        <v>12.383333333333333</v>
      </c>
      <c r="DA13">
        <f t="shared" si="175"/>
        <v>3.45</v>
      </c>
      <c r="DB13">
        <f t="shared" si="175"/>
        <v>5.8999999999999995</v>
      </c>
      <c r="DC13">
        <f t="shared" si="175"/>
        <v>9.4333333333333336</v>
      </c>
      <c r="DD13">
        <f t="shared" si="175"/>
        <v>6.6499999999999995</v>
      </c>
      <c r="DE13">
        <f t="shared" si="175"/>
        <v>17.116666666666667</v>
      </c>
      <c r="DF13">
        <f t="shared" si="175"/>
        <v>8.15</v>
      </c>
      <c r="DG13">
        <f t="shared" si="175"/>
        <v>11.183333333333334</v>
      </c>
      <c r="DH13">
        <f t="shared" si="175"/>
        <v>10.25</v>
      </c>
      <c r="DI13">
        <f t="shared" si="175"/>
        <v>9.5166666666666657</v>
      </c>
      <c r="DJ13">
        <f t="shared" si="175"/>
        <v>10.733333333333333</v>
      </c>
      <c r="DK13">
        <f t="shared" si="175"/>
        <v>11.516666666666666</v>
      </c>
      <c r="DL13">
        <f t="shared" si="175"/>
        <v>8.9166666666666661</v>
      </c>
      <c r="DM13">
        <f t="shared" si="175"/>
        <v>10.733333333333333</v>
      </c>
      <c r="DN13">
        <f t="shared" si="175"/>
        <v>10.4</v>
      </c>
      <c r="DO13">
        <f t="shared" si="175"/>
        <v>6.833333333333333</v>
      </c>
      <c r="DP13">
        <f t="shared" si="175"/>
        <v>24.066666666666666</v>
      </c>
      <c r="DQ13">
        <f t="shared" si="175"/>
        <v>19</v>
      </c>
      <c r="DR13">
        <f t="shared" si="175"/>
        <v>12.15</v>
      </c>
      <c r="DS13">
        <f t="shared" si="175"/>
        <v>20.383333333333336</v>
      </c>
      <c r="DT13">
        <f t="shared" ref="DT13:EY13" si="176">IF(DT2=0,0,DT2+0.35)</f>
        <v>8.8333333333333321</v>
      </c>
      <c r="DU13">
        <f t="shared" si="176"/>
        <v>21.75</v>
      </c>
      <c r="DV13">
        <f t="shared" si="176"/>
        <v>19.633333333333336</v>
      </c>
      <c r="DW13">
        <f t="shared" si="176"/>
        <v>19.8</v>
      </c>
      <c r="DX13">
        <f t="shared" si="176"/>
        <v>15.016666666666666</v>
      </c>
      <c r="DY13">
        <f t="shared" si="176"/>
        <v>7.9499999999999993</v>
      </c>
      <c r="DZ13">
        <f t="shared" si="176"/>
        <v>1.7166666666666668</v>
      </c>
      <c r="EA13">
        <f t="shared" si="176"/>
        <v>3.3166666666666669</v>
      </c>
      <c r="EB13">
        <f t="shared" si="176"/>
        <v>2.7333333333333334</v>
      </c>
      <c r="EC13">
        <f t="shared" si="176"/>
        <v>2.9</v>
      </c>
      <c r="ED13">
        <f t="shared" si="176"/>
        <v>7.8</v>
      </c>
      <c r="EE13">
        <f t="shared" si="176"/>
        <v>5.9666666666666668</v>
      </c>
      <c r="EF13">
        <f t="shared" si="176"/>
        <v>2.65</v>
      </c>
      <c r="EG13">
        <f t="shared" si="176"/>
        <v>9.0333333333333332</v>
      </c>
      <c r="EH13">
        <f t="shared" si="176"/>
        <v>2.3166666666666669</v>
      </c>
      <c r="EI13">
        <f t="shared" si="176"/>
        <v>6.55</v>
      </c>
      <c r="EJ13">
        <f t="shared" si="176"/>
        <v>4.75</v>
      </c>
      <c r="EK13">
        <f t="shared" si="176"/>
        <v>3.416666666666667</v>
      </c>
      <c r="EL13">
        <f t="shared" si="176"/>
        <v>10.574999999999999</v>
      </c>
      <c r="EM13">
        <f t="shared" si="176"/>
        <v>1.5666666666666669</v>
      </c>
      <c r="EN13">
        <f t="shared" si="176"/>
        <v>5.35</v>
      </c>
      <c r="EO13">
        <f t="shared" si="176"/>
        <v>7.1</v>
      </c>
      <c r="EP13">
        <f t="shared" si="176"/>
        <v>6.8833333333333329</v>
      </c>
      <c r="EQ13">
        <f t="shared" si="176"/>
        <v>2.7666666666666666</v>
      </c>
      <c r="ER13">
        <f t="shared" si="176"/>
        <v>3.5</v>
      </c>
      <c r="ES13">
        <f t="shared" si="176"/>
        <v>4.083333333333333</v>
      </c>
      <c r="ET13">
        <f t="shared" si="176"/>
        <v>13.049999999999999</v>
      </c>
      <c r="EU13">
        <f t="shared" si="176"/>
        <v>2.6166666666666667</v>
      </c>
      <c r="EV13">
        <f t="shared" si="176"/>
        <v>2.9166666666666665</v>
      </c>
      <c r="EW13">
        <f t="shared" si="176"/>
        <v>3.0500000000000003</v>
      </c>
      <c r="EX13">
        <f t="shared" si="176"/>
        <v>8.5333333333333332</v>
      </c>
      <c r="EY13">
        <f t="shared" si="176"/>
        <v>4.75</v>
      </c>
      <c r="EZ13">
        <f t="shared" ref="EZ13:GE13" si="177">IF(EZ2=0,0,EZ2+0.35)</f>
        <v>3.7666666666666666</v>
      </c>
      <c r="FA13">
        <f t="shared" si="177"/>
        <v>4.0666666666666664</v>
      </c>
      <c r="FB13">
        <f t="shared" si="177"/>
        <v>4.8</v>
      </c>
      <c r="FC13">
        <f t="shared" si="177"/>
        <v>15.283333333333333</v>
      </c>
      <c r="FD13">
        <f t="shared" si="177"/>
        <v>4.4833333333333334</v>
      </c>
      <c r="FE13">
        <f t="shared" si="177"/>
        <v>4.7333333333333334</v>
      </c>
      <c r="FF13">
        <f t="shared" si="177"/>
        <v>13.45</v>
      </c>
      <c r="FG13">
        <f t="shared" si="177"/>
        <v>4.3</v>
      </c>
      <c r="FH13">
        <f t="shared" si="177"/>
        <v>4.6333333333333329</v>
      </c>
      <c r="FI13">
        <f t="shared" si="177"/>
        <v>6.583333333333333</v>
      </c>
      <c r="FJ13">
        <f t="shared" si="177"/>
        <v>16.350000000000001</v>
      </c>
      <c r="FK13">
        <f t="shared" si="177"/>
        <v>6.8666666666666663</v>
      </c>
      <c r="FL13">
        <f t="shared" si="177"/>
        <v>16.766666666666669</v>
      </c>
      <c r="FM13">
        <f t="shared" si="177"/>
        <v>5.7166666666666659</v>
      </c>
      <c r="FN13">
        <f t="shared" si="177"/>
        <v>18.466666666666669</v>
      </c>
      <c r="FO13">
        <f t="shared" si="177"/>
        <v>4.7333333333333334</v>
      </c>
      <c r="FP13">
        <f t="shared" si="177"/>
        <v>6.1666666666666661</v>
      </c>
      <c r="FQ13">
        <f t="shared" si="177"/>
        <v>6.1</v>
      </c>
      <c r="FR13">
        <f t="shared" si="177"/>
        <v>6.2833333333333332</v>
      </c>
      <c r="FS13">
        <f t="shared" si="177"/>
        <v>6.75</v>
      </c>
      <c r="FT13">
        <f t="shared" si="177"/>
        <v>5.9833333333333325</v>
      </c>
      <c r="FU13">
        <f t="shared" si="177"/>
        <v>7.8</v>
      </c>
      <c r="FV13">
        <f t="shared" si="177"/>
        <v>7.6999999999999993</v>
      </c>
      <c r="FW13">
        <f t="shared" si="177"/>
        <v>7.7833333333333332</v>
      </c>
      <c r="FX13">
        <f t="shared" si="177"/>
        <v>7.8666666666666663</v>
      </c>
      <c r="FY13">
        <f t="shared" si="177"/>
        <v>6.3999999999999995</v>
      </c>
      <c r="FZ13">
        <f t="shared" si="177"/>
        <v>24.083333333333336</v>
      </c>
      <c r="GA13">
        <f t="shared" si="177"/>
        <v>24.8</v>
      </c>
      <c r="GB13">
        <f t="shared" si="177"/>
        <v>22.816666666666666</v>
      </c>
      <c r="GC13">
        <f t="shared" si="177"/>
        <v>8.6666666666666661</v>
      </c>
      <c r="GD13">
        <f t="shared" si="177"/>
        <v>8.2666666666666675</v>
      </c>
      <c r="GE13">
        <f t="shared" si="177"/>
        <v>7.4833333333333334</v>
      </c>
      <c r="GF13">
        <f t="shared" ref="GF13:GL13" si="178">IF(GF2=0,0,GF2+0.35)</f>
        <v>6.6499999999999995</v>
      </c>
      <c r="GG13">
        <f t="shared" si="178"/>
        <v>8.4333333333333336</v>
      </c>
      <c r="GH13">
        <f t="shared" si="178"/>
        <v>9.2333333333333325</v>
      </c>
      <c r="GI13">
        <f t="shared" si="178"/>
        <v>8.9666666666666668</v>
      </c>
      <c r="GJ13">
        <f t="shared" si="178"/>
        <v>11.266666666666666</v>
      </c>
      <c r="GK13">
        <f t="shared" si="178"/>
        <v>22.883333333333336</v>
      </c>
      <c r="GL13">
        <f t="shared" si="178"/>
        <v>8.4333333333333336</v>
      </c>
      <c r="GM13">
        <f t="shared" ref="GM13:GS13" si="179">IF(GM2=0,0,GM2+0.35)</f>
        <v>9.0000003300000007</v>
      </c>
      <c r="GN13">
        <f t="shared" si="179"/>
        <v>13.799999999999999</v>
      </c>
      <c r="GO13">
        <f t="shared" si="179"/>
        <v>13.166666666666666</v>
      </c>
      <c r="GP13">
        <f t="shared" si="179"/>
        <v>24.233333333333334</v>
      </c>
      <c r="GQ13">
        <f t="shared" si="179"/>
        <v>24.283333333333335</v>
      </c>
      <c r="GR13">
        <f t="shared" si="179"/>
        <v>11.783333000000001</v>
      </c>
      <c r="GS13">
        <f t="shared" si="179"/>
        <v>9.7499996666666675</v>
      </c>
      <c r="GT13">
        <f>IF(GT2=0,0,GT2+0.35)</f>
        <v>26.200000000000003</v>
      </c>
      <c r="GU13">
        <f>IF(GU2=0,0,GU2+0.35)</f>
        <v>12.416666666666666</v>
      </c>
      <c r="GV13">
        <f>IF(GV2=0,0,GV2+0.35)</f>
        <v>8.8333332999999996</v>
      </c>
      <c r="GW13">
        <f>IF(GW2=0,0,GW2+0.35)</f>
        <v>28.283333333333335</v>
      </c>
      <c r="GX13">
        <f t="shared" ref="GX13:HA13" si="180">IF(GX2=0,0,GX2+0.35)</f>
        <v>9.5833333300000003</v>
      </c>
      <c r="GY13">
        <f t="shared" si="180"/>
        <v>16.716666633333332</v>
      </c>
      <c r="GZ13">
        <f t="shared" si="180"/>
        <v>11.433333299999999</v>
      </c>
      <c r="HA13">
        <f t="shared" si="180"/>
        <v>10.16666663333333</v>
      </c>
      <c r="HB13">
        <f>IF(HB2=0,0,HB2+0.35)</f>
        <v>11.2</v>
      </c>
      <c r="HC13">
        <f>IF(HC2=0,0,HC2+0.35)</f>
        <v>10.066666666666666</v>
      </c>
      <c r="HD13">
        <f>IF(HD2=0,0,HD2+0.35)</f>
        <v>8.8166666666666664</v>
      </c>
      <c r="HE13">
        <f>IF(HE2=0,0,HE2+0.35)</f>
        <v>25.566666666666666</v>
      </c>
      <c r="HF13">
        <f>IF(HF2=0,0,HF2+0.35)</f>
        <v>12.75</v>
      </c>
      <c r="HG13">
        <f t="shared" ref="HG13:HI13" si="181">IF(HG2=0,0,HG2+0.35)</f>
        <v>21.666666599999999</v>
      </c>
      <c r="HH13">
        <f t="shared" si="181"/>
        <v>21.349999933333336</v>
      </c>
      <c r="HI13">
        <f t="shared" si="181"/>
        <v>30.833333333333336</v>
      </c>
      <c r="HJ13">
        <f t="shared" ref="HJ13:HL13" si="182">IF(HJ2=0,0,HJ2+0.35)</f>
        <v>30.866666666666667</v>
      </c>
      <c r="HK13">
        <f t="shared" si="182"/>
        <v>21.849999933333336</v>
      </c>
      <c r="HL13">
        <f t="shared" si="182"/>
        <v>24.083333333333336</v>
      </c>
      <c r="HN13">
        <f t="shared" ref="HN13:HU13" si="183">IF(HN2=0,0,HN2+0.35)</f>
        <v>12.666666666666666</v>
      </c>
      <c r="HO13">
        <f t="shared" si="183"/>
        <v>22.833333266666671</v>
      </c>
      <c r="HP13">
        <f t="shared" si="183"/>
        <v>34.283333333333331</v>
      </c>
      <c r="HQ13">
        <f t="shared" si="183"/>
        <v>38.65</v>
      </c>
      <c r="HR13">
        <f t="shared" si="183"/>
        <v>11.549999999999999</v>
      </c>
      <c r="HS13">
        <f t="shared" si="183"/>
        <v>8.1</v>
      </c>
      <c r="HU13">
        <f t="shared" si="183"/>
        <v>41.616666666666667</v>
      </c>
      <c r="HW13">
        <f t="shared" ref="HW13:IQ13" si="184">IF(HW2=0,0,HW2+0.35)</f>
        <v>9.8666666666666671</v>
      </c>
      <c r="HX13">
        <f t="shared" si="184"/>
        <v>9.2333333333333325</v>
      </c>
      <c r="HY13">
        <f t="shared" si="184"/>
        <v>8.1</v>
      </c>
      <c r="HZ13">
        <f t="shared" si="184"/>
        <v>23.5</v>
      </c>
      <c r="IA13">
        <f t="shared" si="184"/>
        <v>10.666666666666666</v>
      </c>
      <c r="IB13">
        <f t="shared" si="184"/>
        <v>25.85</v>
      </c>
      <c r="IC13">
        <f t="shared" si="184"/>
        <v>9.5666666666666664</v>
      </c>
      <c r="ID13">
        <f t="shared" si="184"/>
        <v>8.5333333333333332</v>
      </c>
      <c r="IE13">
        <f t="shared" si="184"/>
        <v>9.5166666666666657</v>
      </c>
      <c r="IF13">
        <f t="shared" si="184"/>
        <v>10.216666666666667</v>
      </c>
      <c r="IG13">
        <f t="shared" si="184"/>
        <v>10.666666666666666</v>
      </c>
      <c r="IH13">
        <f t="shared" si="184"/>
        <v>9</v>
      </c>
      <c r="II13">
        <f t="shared" si="184"/>
        <v>15.733333333333333</v>
      </c>
      <c r="IJ13">
        <f t="shared" si="184"/>
        <v>8.5166666666666657</v>
      </c>
      <c r="IK13">
        <f t="shared" si="184"/>
        <v>8.35</v>
      </c>
      <c r="IL13">
        <f t="shared" si="184"/>
        <v>37</v>
      </c>
      <c r="IM13">
        <f t="shared" si="184"/>
        <v>30.266666666666669</v>
      </c>
      <c r="IN13">
        <f t="shared" si="184"/>
        <v>9.8333333333333321</v>
      </c>
      <c r="IO13">
        <f t="shared" si="184"/>
        <v>11.166666666666666</v>
      </c>
      <c r="IP13">
        <f t="shared" si="184"/>
        <v>11.033333333333333</v>
      </c>
      <c r="IQ13">
        <f t="shared" si="184"/>
        <v>8.35</v>
      </c>
      <c r="IW13">
        <f t="shared" ref="IW13:JF13" si="185">IF(IW2=0,0,IW2+0.35)</f>
        <v>41.1</v>
      </c>
      <c r="IX13">
        <f t="shared" si="185"/>
        <v>4.6833333333333327</v>
      </c>
      <c r="IY13">
        <f t="shared" si="185"/>
        <v>7.1333333333333329</v>
      </c>
      <c r="IZ13">
        <f t="shared" si="185"/>
        <v>7.9499999999999993</v>
      </c>
      <c r="JA13">
        <f t="shared" si="185"/>
        <v>6.2833333333333332</v>
      </c>
      <c r="JB13">
        <f t="shared" si="185"/>
        <v>5.7666666666666666</v>
      </c>
      <c r="JC13">
        <f t="shared" si="185"/>
        <v>10.7</v>
      </c>
      <c r="JD13">
        <f t="shared" si="185"/>
        <v>7.3</v>
      </c>
      <c r="JE13">
        <f t="shared" si="185"/>
        <v>12.366666666666667</v>
      </c>
      <c r="JF13">
        <f t="shared" si="185"/>
        <v>20.133333333333336</v>
      </c>
      <c r="JH13">
        <f t="shared" ref="JH13:JP13" si="186">IF(JH2=0,0,JH2+0.35)</f>
        <v>7.5666666666666664</v>
      </c>
      <c r="JI13">
        <f t="shared" si="186"/>
        <v>12.816666666666666</v>
      </c>
      <c r="JJ13">
        <f t="shared" si="186"/>
        <v>11.2</v>
      </c>
      <c r="JK13">
        <f t="shared" si="186"/>
        <v>9.0666666666666664</v>
      </c>
      <c r="JL13">
        <f t="shared" si="186"/>
        <v>8.8333333333333339</v>
      </c>
      <c r="JM13">
        <f t="shared" si="186"/>
        <v>10.566666666666666</v>
      </c>
      <c r="JN13">
        <f t="shared" si="186"/>
        <v>11.566666666666666</v>
      </c>
      <c r="JO13">
        <f t="shared" si="186"/>
        <v>15.7</v>
      </c>
      <c r="JP13">
        <f t="shared" si="186"/>
        <v>12.833333333333334</v>
      </c>
      <c r="JR13">
        <f>IF(JR2=0,0,JR2+0.35)</f>
        <v>8.9</v>
      </c>
      <c r="JT13">
        <f>IF(JT2=0,0,JT2+0.35)</f>
        <v>9.65</v>
      </c>
      <c r="JU13">
        <f>IF(JU2=0,0,JU2+0.35)</f>
        <v>15.299999999999999</v>
      </c>
      <c r="JV13">
        <f>IF(JV2=0,0,JV2+0.35)</f>
        <v>16</v>
      </c>
      <c r="JX13">
        <f>IF(JX2=0,0,JX2+0.35)</f>
        <v>16.750000000000004</v>
      </c>
      <c r="JY13">
        <f>IF(JY2=0,0,JY2+0.35)</f>
        <v>12.566666666666666</v>
      </c>
      <c r="JZ13">
        <f>IF(JZ2=0,0,JZ2+0.35)</f>
        <v>19.06666666666667</v>
      </c>
      <c r="KA13">
        <f>IF(KA2=0,0,KA2+0.35)</f>
        <v>22.516666666666669</v>
      </c>
    </row>
    <row r="14" spans="1:287" x14ac:dyDescent="0.25">
      <c r="A14" t="s">
        <v>273</v>
      </c>
      <c r="B14">
        <v>3.2833333333333332</v>
      </c>
      <c r="C14">
        <v>3.7833333333333332</v>
      </c>
      <c r="D14">
        <v>0.6333333333333333</v>
      </c>
      <c r="E14">
        <v>4.4333333333333336</v>
      </c>
      <c r="F14">
        <v>5.0499933333333331</v>
      </c>
      <c r="G14">
        <v>1.3500003333333335</v>
      </c>
      <c r="H14">
        <v>1.0833333333333333</v>
      </c>
      <c r="I14">
        <v>1.3000003333333332</v>
      </c>
      <c r="J14">
        <v>6.6666663333333336</v>
      </c>
      <c r="K14">
        <v>8.8500003333333339</v>
      </c>
      <c r="L14">
        <v>4.1333333333333329</v>
      </c>
      <c r="M14">
        <v>3.6333333333333333</v>
      </c>
      <c r="N14">
        <v>0</v>
      </c>
      <c r="O14">
        <f t="shared" ref="O14:AE14" si="187">IF(O4=0,0,O4+0.63333)</f>
        <v>1.9999966666666666</v>
      </c>
      <c r="P14">
        <f t="shared" si="187"/>
        <v>6.45</v>
      </c>
      <c r="Q14">
        <f t="shared" si="187"/>
        <v>2.7666666666666666</v>
      </c>
      <c r="R14">
        <f t="shared" si="187"/>
        <v>7.4333333333333336</v>
      </c>
      <c r="S14">
        <f t="shared" si="187"/>
        <v>9.25</v>
      </c>
      <c r="T14">
        <f t="shared" si="187"/>
        <v>5.666666666666667</v>
      </c>
      <c r="U14">
        <f t="shared" si="187"/>
        <v>2.1833333333333336</v>
      </c>
      <c r="V14">
        <f t="shared" si="187"/>
        <v>4.05</v>
      </c>
      <c r="W14">
        <f t="shared" si="187"/>
        <v>2.6166666666666667</v>
      </c>
      <c r="X14">
        <f t="shared" si="187"/>
        <v>3.416666666666667</v>
      </c>
      <c r="Y14">
        <f t="shared" si="187"/>
        <v>3.45</v>
      </c>
      <c r="Z14">
        <f t="shared" si="187"/>
        <v>11.749997</v>
      </c>
      <c r="AA14">
        <f t="shared" si="187"/>
        <v>13.75</v>
      </c>
      <c r="AB14">
        <f t="shared" si="187"/>
        <v>17.5</v>
      </c>
      <c r="AC14">
        <f t="shared" si="187"/>
        <v>32.950000000000003</v>
      </c>
      <c r="AD14">
        <f t="shared" si="187"/>
        <v>27.533333333333331</v>
      </c>
      <c r="AE14">
        <f t="shared" si="187"/>
        <v>13.7</v>
      </c>
      <c r="AG14">
        <f t="shared" ref="AG14:BL14" si="188">IF(AG4=0,0,AG4+0.63333)</f>
        <v>17</v>
      </c>
      <c r="AH14">
        <f t="shared" si="188"/>
        <v>12.416666666666664</v>
      </c>
      <c r="AI14">
        <f t="shared" si="188"/>
        <v>5.4999969999999996</v>
      </c>
      <c r="AJ14">
        <f t="shared" si="188"/>
        <v>6.3833303333333324</v>
      </c>
      <c r="AK14">
        <f t="shared" si="188"/>
        <v>6.3999969999999999</v>
      </c>
      <c r="AL14">
        <f t="shared" si="188"/>
        <v>12.566663666666667</v>
      </c>
      <c r="AM14">
        <f t="shared" si="188"/>
        <v>7.3499969999999992</v>
      </c>
      <c r="AN14">
        <f t="shared" si="188"/>
        <v>8.2166636666666655</v>
      </c>
      <c r="AO14">
        <f t="shared" si="188"/>
        <v>4.8499970000000001</v>
      </c>
      <c r="AP14">
        <f t="shared" si="188"/>
        <v>5.8333303333333335</v>
      </c>
      <c r="AQ14">
        <f t="shared" si="188"/>
        <v>14.133330333333333</v>
      </c>
      <c r="AR14">
        <f t="shared" si="188"/>
        <v>6.7999970000000003</v>
      </c>
      <c r="AS14">
        <f t="shared" si="188"/>
        <v>5.2499969999999996</v>
      </c>
      <c r="AT14">
        <f t="shared" si="188"/>
        <v>7.566663666666666</v>
      </c>
      <c r="AU14">
        <f t="shared" si="188"/>
        <v>13.516663666666666</v>
      </c>
      <c r="AV14">
        <f t="shared" si="188"/>
        <v>4.5499969999999994</v>
      </c>
      <c r="AW14">
        <f t="shared" si="188"/>
        <v>6.7333303333333339</v>
      </c>
      <c r="AX14">
        <f t="shared" si="188"/>
        <v>7.4499970000000006</v>
      </c>
      <c r="AY14">
        <f t="shared" si="188"/>
        <v>7.4833303333333339</v>
      </c>
      <c r="AZ14">
        <f t="shared" si="188"/>
        <v>16.949997</v>
      </c>
      <c r="BA14">
        <f t="shared" si="188"/>
        <v>22.349997000000002</v>
      </c>
      <c r="BB14">
        <f t="shared" si="188"/>
        <v>16.166663666666665</v>
      </c>
      <c r="BC14">
        <f t="shared" si="188"/>
        <v>17.999997</v>
      </c>
      <c r="BD14">
        <f t="shared" si="188"/>
        <v>18.949997</v>
      </c>
      <c r="BE14">
        <f t="shared" si="188"/>
        <v>8.3499969999999983</v>
      </c>
      <c r="BF14">
        <f t="shared" si="188"/>
        <v>11.716663666666665</v>
      </c>
      <c r="BG14">
        <f t="shared" si="188"/>
        <v>15.383330333333333</v>
      </c>
      <c r="BH14">
        <f t="shared" si="188"/>
        <v>23.183330333333334</v>
      </c>
      <c r="BI14">
        <f t="shared" si="188"/>
        <v>24.066663666666667</v>
      </c>
      <c r="BJ14">
        <f t="shared" si="188"/>
        <v>11.066663666666667</v>
      </c>
      <c r="BK14">
        <f t="shared" si="188"/>
        <v>18.816663666666667</v>
      </c>
      <c r="BL14">
        <f t="shared" si="188"/>
        <v>12.599996999999998</v>
      </c>
      <c r="BM14">
        <f t="shared" ref="BM14:CC14" si="189">IF(BM4=0,0,BM4+0.63333)</f>
        <v>20.716663666666665</v>
      </c>
      <c r="BN14">
        <f t="shared" si="189"/>
        <v>11.183330333333334</v>
      </c>
      <c r="BO14">
        <f t="shared" si="189"/>
        <v>22.749997</v>
      </c>
      <c r="BP14">
        <f t="shared" si="189"/>
        <v>21.299997000000001</v>
      </c>
      <c r="BQ14">
        <f t="shared" si="189"/>
        <v>6.0499970000000003</v>
      </c>
      <c r="BR14">
        <f t="shared" si="189"/>
        <v>5.4166633333333332</v>
      </c>
      <c r="BS14">
        <f t="shared" si="189"/>
        <v>5.7499969999999996</v>
      </c>
      <c r="BT14">
        <f t="shared" si="189"/>
        <v>4.0999970000000001</v>
      </c>
      <c r="BU14">
        <f t="shared" si="189"/>
        <v>6.3999969999999999</v>
      </c>
      <c r="BV14">
        <f t="shared" si="189"/>
        <v>6.9499970000000006</v>
      </c>
      <c r="BW14">
        <f t="shared" si="189"/>
        <v>15.416663666666665</v>
      </c>
      <c r="BX14">
        <f t="shared" si="189"/>
        <v>6.9833303333333339</v>
      </c>
      <c r="BY14">
        <f t="shared" si="189"/>
        <v>12.133330333333333</v>
      </c>
      <c r="BZ14">
        <f t="shared" si="189"/>
        <v>8.5333303333333319</v>
      </c>
      <c r="CA14">
        <f t="shared" si="189"/>
        <v>11.999997</v>
      </c>
      <c r="CB14">
        <f t="shared" si="189"/>
        <v>6.2166636666666664</v>
      </c>
      <c r="CC14">
        <f t="shared" si="189"/>
        <v>14.949997</v>
      </c>
      <c r="CE14">
        <f t="shared" ref="CE14:CL14" si="190">IF(CE4=0,0,CE4+0.63333)</f>
        <v>6.0499970000000003</v>
      </c>
      <c r="CF14">
        <f t="shared" si="190"/>
        <v>8.4999970000000005</v>
      </c>
      <c r="CG14">
        <f t="shared" si="190"/>
        <v>10.366663666666668</v>
      </c>
      <c r="CH14">
        <f t="shared" si="190"/>
        <v>7.7999970000000003</v>
      </c>
      <c r="CI14">
        <f t="shared" si="190"/>
        <v>5.9666636666666664</v>
      </c>
      <c r="CJ14">
        <f t="shared" si="190"/>
        <v>7.1333303333333342</v>
      </c>
      <c r="CK14">
        <f t="shared" si="190"/>
        <v>8.6333303333333333</v>
      </c>
      <c r="CL14">
        <f t="shared" si="190"/>
        <v>9.1166636666666676</v>
      </c>
      <c r="CN14">
        <f t="shared" ref="CN14:DS14" si="191">IF(CN4=0,0,CN4+0.63333)</f>
        <v>9.5333303333333319</v>
      </c>
      <c r="CO14">
        <f t="shared" si="191"/>
        <v>10.133330333333333</v>
      </c>
      <c r="CP14">
        <f t="shared" si="191"/>
        <v>5.3333303333333335</v>
      </c>
      <c r="CQ14">
        <f t="shared" si="191"/>
        <v>18.299997000000001</v>
      </c>
      <c r="CR14">
        <f t="shared" si="191"/>
        <v>5.1666636666666665</v>
      </c>
      <c r="CS14">
        <f t="shared" si="191"/>
        <v>5.4666636666666664</v>
      </c>
      <c r="CT14">
        <f t="shared" si="191"/>
        <v>17.616663666666668</v>
      </c>
      <c r="CU14">
        <f t="shared" si="191"/>
        <v>6.1833303333333332</v>
      </c>
      <c r="CV14">
        <f t="shared" si="191"/>
        <v>7.3499969999999992</v>
      </c>
      <c r="CW14">
        <f t="shared" si="191"/>
        <v>8.399996999999999</v>
      </c>
      <c r="CX14">
        <f t="shared" si="191"/>
        <v>7.2999970000000003</v>
      </c>
      <c r="CY14">
        <f t="shared" si="191"/>
        <v>5.6666636666666665</v>
      </c>
      <c r="CZ14">
        <f t="shared" si="191"/>
        <v>13.783330333333332</v>
      </c>
      <c r="DA14">
        <f t="shared" si="191"/>
        <v>4.8499970000000001</v>
      </c>
      <c r="DB14">
        <f t="shared" si="191"/>
        <v>7.2999970000000003</v>
      </c>
      <c r="DC14">
        <f t="shared" si="191"/>
        <v>10.833330333333333</v>
      </c>
      <c r="DD14">
        <f t="shared" si="191"/>
        <v>8.0499970000000012</v>
      </c>
      <c r="DE14">
        <f t="shared" si="191"/>
        <v>18.516663666666666</v>
      </c>
      <c r="DF14">
        <f t="shared" si="191"/>
        <v>9.5499970000000012</v>
      </c>
      <c r="DG14">
        <f t="shared" si="191"/>
        <v>12.583330333333333</v>
      </c>
      <c r="DH14">
        <f t="shared" si="191"/>
        <v>11.649996999999999</v>
      </c>
      <c r="DI14">
        <f t="shared" si="191"/>
        <v>10.916663666666665</v>
      </c>
      <c r="DJ14">
        <f t="shared" si="191"/>
        <v>12.133330333333333</v>
      </c>
      <c r="DK14">
        <f t="shared" si="191"/>
        <v>12.916663666666665</v>
      </c>
      <c r="DL14">
        <f t="shared" si="191"/>
        <v>10.316663666666667</v>
      </c>
      <c r="DM14">
        <f t="shared" si="191"/>
        <v>12.133330333333333</v>
      </c>
      <c r="DN14">
        <f t="shared" si="191"/>
        <v>11.799997000000001</v>
      </c>
      <c r="DO14">
        <f t="shared" si="191"/>
        <v>5.8833299999999999</v>
      </c>
      <c r="DP14">
        <f t="shared" si="191"/>
        <v>1.5666633333333335</v>
      </c>
      <c r="DQ14">
        <f t="shared" si="191"/>
        <v>2.1833299999999998</v>
      </c>
      <c r="DR14">
        <f t="shared" si="191"/>
        <v>2.6166633333333333</v>
      </c>
      <c r="DS14">
        <f t="shared" si="191"/>
        <v>10.399996699999999</v>
      </c>
      <c r="DT14">
        <f t="shared" ref="DT14:EY14" si="192">IF(DT4=0,0,DT4+0.63333)</f>
        <v>8.6999966999999998</v>
      </c>
      <c r="DU14">
        <f t="shared" si="192"/>
        <v>17.4499967</v>
      </c>
      <c r="DV14">
        <f t="shared" si="192"/>
        <v>20.216663366666669</v>
      </c>
      <c r="DW14">
        <f t="shared" si="192"/>
        <v>10.066663366666667</v>
      </c>
      <c r="DX14">
        <f t="shared" si="192"/>
        <v>9.6666633666666684</v>
      </c>
      <c r="DY14">
        <f t="shared" si="192"/>
        <v>9.9666633666666655</v>
      </c>
      <c r="DZ14">
        <f t="shared" si="192"/>
        <v>2.3666633333333333</v>
      </c>
      <c r="EA14">
        <f t="shared" si="192"/>
        <v>4.0332966666666668</v>
      </c>
      <c r="EB14">
        <f t="shared" si="192"/>
        <v>2.7332966666666665</v>
      </c>
      <c r="EC14">
        <f t="shared" si="192"/>
        <v>3.1999633333333333</v>
      </c>
      <c r="ED14">
        <f t="shared" si="192"/>
        <v>5.6999633333333337</v>
      </c>
      <c r="EE14">
        <f t="shared" si="192"/>
        <v>4.9666300000000003</v>
      </c>
      <c r="EF14">
        <f t="shared" si="192"/>
        <v>3.2166299999999999</v>
      </c>
      <c r="EG14">
        <f t="shared" si="192"/>
        <v>5.0166300000000001</v>
      </c>
      <c r="EH14">
        <f t="shared" si="192"/>
        <v>2.6499633333333334</v>
      </c>
      <c r="EI14">
        <f t="shared" si="192"/>
        <v>5.5832966666666666</v>
      </c>
      <c r="EJ14">
        <f t="shared" si="192"/>
        <v>4.7166300000000003</v>
      </c>
      <c r="EK14">
        <f t="shared" si="192"/>
        <v>4.0332966666666668</v>
      </c>
      <c r="EL14">
        <f t="shared" si="192"/>
        <v>6.0999633333333332</v>
      </c>
      <c r="EM14">
        <f t="shared" si="192"/>
        <v>2.7666300000000001</v>
      </c>
      <c r="EN14">
        <f t="shared" si="192"/>
        <v>3.8499633333333332</v>
      </c>
      <c r="EO14">
        <f t="shared" si="192"/>
        <v>6.899963333333333</v>
      </c>
      <c r="EP14">
        <f t="shared" si="192"/>
        <v>5.1999633333333337</v>
      </c>
      <c r="EQ14">
        <f t="shared" si="192"/>
        <v>1.98333</v>
      </c>
      <c r="ER14">
        <f t="shared" si="192"/>
        <v>2.3166633333333335</v>
      </c>
      <c r="ES14">
        <f t="shared" si="192"/>
        <v>2.5833300000000001</v>
      </c>
      <c r="ET14">
        <f t="shared" si="192"/>
        <v>5.0833300000000001</v>
      </c>
      <c r="EU14">
        <f t="shared" si="192"/>
        <v>2.6666633333333332</v>
      </c>
      <c r="EV14">
        <f t="shared" si="192"/>
        <v>2.4999966666666666</v>
      </c>
      <c r="EW14">
        <f t="shared" si="192"/>
        <v>2.3166633333333335</v>
      </c>
      <c r="EX14">
        <f t="shared" si="192"/>
        <v>2.5499966666666669</v>
      </c>
      <c r="EY14">
        <f t="shared" si="192"/>
        <v>6.049996666666666</v>
      </c>
      <c r="EZ14">
        <f t="shared" ref="EZ14:GE14" si="193">IF(EZ4=0,0,EZ4+0.63333)</f>
        <v>2.3499966666666667</v>
      </c>
      <c r="FA14">
        <f t="shared" si="193"/>
        <v>2.5333300000000003</v>
      </c>
      <c r="FB14">
        <f t="shared" si="193"/>
        <v>3.0166633333333337</v>
      </c>
      <c r="FC14">
        <f t="shared" si="193"/>
        <v>5.9833299999999996</v>
      </c>
      <c r="FD14">
        <f t="shared" si="193"/>
        <v>2.8166633333333335</v>
      </c>
      <c r="FE14">
        <f t="shared" si="193"/>
        <v>3.1166633333333333</v>
      </c>
      <c r="FF14">
        <f t="shared" si="193"/>
        <v>5.1499966666666666</v>
      </c>
      <c r="FG14">
        <f t="shared" si="193"/>
        <v>2.7499966666666666</v>
      </c>
      <c r="FH14">
        <f t="shared" si="193"/>
        <v>3.7666633333333333</v>
      </c>
      <c r="FI14">
        <f t="shared" si="193"/>
        <v>4.2166630000000005</v>
      </c>
      <c r="FJ14">
        <f t="shared" si="193"/>
        <v>7.3833296666666666</v>
      </c>
      <c r="FK14">
        <f t="shared" si="193"/>
        <v>5.4833296666666671</v>
      </c>
      <c r="FL14">
        <f t="shared" si="193"/>
        <v>5.8166629999999993</v>
      </c>
      <c r="FM14">
        <f t="shared" si="193"/>
        <v>4.1333296666666666</v>
      </c>
      <c r="FN14">
        <f t="shared" si="193"/>
        <v>6.7666630000000003</v>
      </c>
      <c r="FO14">
        <f t="shared" si="193"/>
        <v>4.2333296666666662</v>
      </c>
      <c r="FP14">
        <f t="shared" si="193"/>
        <v>4.9833296666666671</v>
      </c>
      <c r="FQ14">
        <f t="shared" si="193"/>
        <v>4.2166630000000005</v>
      </c>
      <c r="FR14">
        <f t="shared" si="193"/>
        <v>4.1666629999999998</v>
      </c>
      <c r="FS14">
        <f t="shared" si="193"/>
        <v>4.9833296666666671</v>
      </c>
      <c r="FT14">
        <f t="shared" si="193"/>
        <v>5.0666630000000001</v>
      </c>
      <c r="FU14">
        <f t="shared" si="193"/>
        <v>5.3166633000000001</v>
      </c>
      <c r="FV14">
        <f t="shared" si="193"/>
        <v>5.2999966333333335</v>
      </c>
      <c r="FW14">
        <f t="shared" si="193"/>
        <v>5.6833299666666663</v>
      </c>
      <c r="FX14">
        <f t="shared" si="193"/>
        <v>5.8333299666666667</v>
      </c>
      <c r="FY14">
        <f t="shared" si="193"/>
        <v>5.6166632999999999</v>
      </c>
      <c r="FZ14">
        <f t="shared" si="193"/>
        <v>6.8666632999999999</v>
      </c>
      <c r="GA14">
        <f t="shared" si="193"/>
        <v>9.866663299999999</v>
      </c>
      <c r="GB14">
        <f t="shared" si="193"/>
        <v>5.9499966333333338</v>
      </c>
      <c r="GC14">
        <f t="shared" si="193"/>
        <v>6.1499966333333331</v>
      </c>
      <c r="GD14">
        <f t="shared" si="193"/>
        <v>6.6666633000000006</v>
      </c>
      <c r="GE14">
        <f t="shared" si="193"/>
        <v>6.4333299666666663</v>
      </c>
      <c r="GF14">
        <f t="shared" ref="GF14:GL14" si="194">IF(GF4=0,0,GF4+0.63333)</f>
        <v>5.6499966333333331</v>
      </c>
      <c r="GG14">
        <f t="shared" si="194"/>
        <v>7.5666633333333335</v>
      </c>
      <c r="GH14">
        <f t="shared" si="194"/>
        <v>8.4166632999999997</v>
      </c>
      <c r="GI14">
        <f t="shared" si="194"/>
        <v>8.0499966333333326</v>
      </c>
      <c r="GJ14">
        <f t="shared" si="194"/>
        <v>8.4666633000000004</v>
      </c>
      <c r="GK14">
        <f t="shared" si="194"/>
        <v>10.399996633333334</v>
      </c>
      <c r="GL14">
        <f t="shared" si="194"/>
        <v>7.8666632999999999</v>
      </c>
      <c r="GM14">
        <f t="shared" ref="GM14:GS14" si="195">IF(GM4=0,0,GM4+0.63333)</f>
        <v>8.1333299666666665</v>
      </c>
      <c r="GN14">
        <f t="shared" si="195"/>
        <v>10.266663300000001</v>
      </c>
      <c r="GO14">
        <f t="shared" si="195"/>
        <v>9.6833299666666655</v>
      </c>
      <c r="GP14">
        <f t="shared" si="195"/>
        <v>8.1333299666666665</v>
      </c>
      <c r="GQ14">
        <f t="shared" si="195"/>
        <v>8.5833299666666676</v>
      </c>
      <c r="GR14">
        <f t="shared" si="195"/>
        <v>10.9666633</v>
      </c>
      <c r="GS14">
        <f t="shared" si="195"/>
        <v>8.9333299666666655</v>
      </c>
      <c r="GT14">
        <f>IF(GT4=0,0,GT4+0.63333)</f>
        <v>10.133329966666668</v>
      </c>
      <c r="GU14">
        <f>IF(GU4=0,0,GU4+0.63333)</f>
        <v>8.9666633000000004</v>
      </c>
      <c r="GV14">
        <f>IF(GV4=0,0,GV4+0.63333)</f>
        <v>7.9666633000000004</v>
      </c>
      <c r="GW14">
        <f>IF(GW4=0,0,GW4+0.63333)</f>
        <v>8.0333299666666669</v>
      </c>
      <c r="GX14">
        <f t="shared" ref="GX14:HA14" si="196">IF(GX4=0,0,GX4+0.63333)</f>
        <v>7.8666632999999999</v>
      </c>
      <c r="GY14">
        <f t="shared" si="196"/>
        <v>14.999996633333335</v>
      </c>
      <c r="GZ14">
        <f t="shared" si="196"/>
        <v>9.7166633000000004</v>
      </c>
      <c r="HA14">
        <f t="shared" si="196"/>
        <v>8.4499966333333347</v>
      </c>
      <c r="HB14">
        <f>IF(HB4=0,0,HB4+0.63333)</f>
        <v>12.599996999999998</v>
      </c>
      <c r="HC14">
        <f>IF(HC4=0,0,HC4+0.63333)</f>
        <v>11.466663666666665</v>
      </c>
      <c r="HD14">
        <f>IF(HD4=0,0,HD4+0.63333)</f>
        <v>10.216663666666665</v>
      </c>
      <c r="HE14">
        <f>IF(HE4=0,0,HE4+0.63333)</f>
        <v>26.966663666666665</v>
      </c>
      <c r="HF14">
        <f>IF(HF4=0,0,HF4+0.63333)</f>
        <v>14.149996999999999</v>
      </c>
      <c r="HG14">
        <f t="shared" ref="HG14:HI14" si="197">IF(HG4=0,0,HG4+0.63333)</f>
        <v>23.066663599999998</v>
      </c>
      <c r="HH14">
        <f t="shared" si="197"/>
        <v>22.749996933333335</v>
      </c>
      <c r="HI14">
        <f t="shared" si="197"/>
        <v>32.233330333333335</v>
      </c>
      <c r="HJ14">
        <f t="shared" ref="HJ14:HL14" si="198">IF(HJ4=0,0,HJ4+0.63333)</f>
        <v>32.266663666666666</v>
      </c>
      <c r="HK14">
        <f t="shared" si="198"/>
        <v>23.249996933333335</v>
      </c>
      <c r="HL14">
        <f t="shared" si="198"/>
        <v>25.483330333333335</v>
      </c>
      <c r="HN14">
        <f t="shared" ref="HN14:HU14" si="199">IF(HN4=0,0,HN4+0.63333)</f>
        <v>14.066663666666667</v>
      </c>
      <c r="HO14">
        <f t="shared" si="199"/>
        <v>24.23333026666667</v>
      </c>
      <c r="HP14">
        <f t="shared" si="199"/>
        <v>35.68333033333333</v>
      </c>
      <c r="HQ14">
        <f t="shared" si="199"/>
        <v>40.049996999999998</v>
      </c>
      <c r="HR14">
        <f t="shared" si="199"/>
        <v>9.9166633333333323</v>
      </c>
      <c r="HS14">
        <f t="shared" si="199"/>
        <v>7.216663333333333</v>
      </c>
      <c r="HU14">
        <f t="shared" si="199"/>
        <v>18.616663000000003</v>
      </c>
      <c r="HW14">
        <f t="shared" ref="HW14:IQ14" si="200">IF(HW4=0,0,HW4+0.63333)</f>
        <v>7.5999963333333334</v>
      </c>
      <c r="HX14">
        <f t="shared" si="200"/>
        <v>7.8166629999999993</v>
      </c>
      <c r="HY14">
        <f t="shared" si="200"/>
        <v>8.6333296666666666</v>
      </c>
      <c r="HZ14">
        <f t="shared" si="200"/>
        <v>8.1499963333333341</v>
      </c>
      <c r="IA14">
        <f t="shared" si="200"/>
        <v>7.8833296666666666</v>
      </c>
      <c r="IB14">
        <f t="shared" si="200"/>
        <v>7.9833296666666662</v>
      </c>
      <c r="IC14">
        <f t="shared" si="200"/>
        <v>8.6833296666666655</v>
      </c>
      <c r="ID14">
        <f t="shared" si="200"/>
        <v>7.6499963333333332</v>
      </c>
      <c r="IE14">
        <f t="shared" si="200"/>
        <v>8.6333296666666666</v>
      </c>
      <c r="IF14">
        <f t="shared" si="200"/>
        <v>9.3333296666666676</v>
      </c>
      <c r="IG14">
        <f t="shared" si="200"/>
        <v>9.7833296666666669</v>
      </c>
      <c r="IH14">
        <f t="shared" si="200"/>
        <v>8.1166629999999991</v>
      </c>
      <c r="II14">
        <f t="shared" si="200"/>
        <v>14.849996333333333</v>
      </c>
      <c r="IJ14">
        <f t="shared" si="200"/>
        <v>7.6333296666666666</v>
      </c>
      <c r="IK14">
        <f t="shared" si="200"/>
        <v>8.1999966666666673</v>
      </c>
      <c r="IL14">
        <f t="shared" si="200"/>
        <v>11.533330033333332</v>
      </c>
      <c r="IM14">
        <f t="shared" si="200"/>
        <v>8.9666633666666655</v>
      </c>
      <c r="IN14">
        <f t="shared" si="200"/>
        <v>8.6833300333333341</v>
      </c>
      <c r="IO14">
        <f t="shared" si="200"/>
        <v>10.299996666666665</v>
      </c>
      <c r="IP14">
        <f t="shared" si="200"/>
        <v>10.783330033333332</v>
      </c>
      <c r="IQ14">
        <f t="shared" si="200"/>
        <v>11.433330033333334</v>
      </c>
      <c r="IW14">
        <f t="shared" ref="IW14:JF14" si="201">IF(IW4=0,0,IW4+0.63333)</f>
        <v>38.766663333333334</v>
      </c>
      <c r="IX14">
        <f t="shared" si="201"/>
        <v>3.9166633333333332</v>
      </c>
      <c r="IY14">
        <f t="shared" si="201"/>
        <v>5.9166633333333332</v>
      </c>
      <c r="IZ14">
        <f t="shared" si="201"/>
        <v>5.7499966666666662</v>
      </c>
      <c r="JA14">
        <f t="shared" si="201"/>
        <v>4.9333299999999998</v>
      </c>
      <c r="JB14">
        <f t="shared" si="201"/>
        <v>4.4333299999999998</v>
      </c>
      <c r="JC14">
        <f t="shared" si="201"/>
        <v>7.5999966666666667</v>
      </c>
      <c r="JD14">
        <f t="shared" si="201"/>
        <v>5.9166633333333332</v>
      </c>
      <c r="JE14">
        <f t="shared" si="201"/>
        <v>7.7666633333333337</v>
      </c>
      <c r="JF14">
        <f t="shared" si="201"/>
        <v>15.783329999999999</v>
      </c>
      <c r="JH14">
        <f t="shared" ref="JH14:JP14" si="202">IF(JH4=0,0,JH4+0.63333)</f>
        <v>8.9666636666666655</v>
      </c>
      <c r="JI14">
        <f t="shared" si="202"/>
        <v>14.216663666666665</v>
      </c>
      <c r="JJ14">
        <f t="shared" si="202"/>
        <v>12.599996999999998</v>
      </c>
      <c r="JK14">
        <f t="shared" si="202"/>
        <v>10.466663666666665</v>
      </c>
      <c r="JL14">
        <f t="shared" si="202"/>
        <v>10.233330333333335</v>
      </c>
      <c r="JM14">
        <f t="shared" si="202"/>
        <v>11.966663666666665</v>
      </c>
      <c r="JN14">
        <f t="shared" si="202"/>
        <v>12.966663666666665</v>
      </c>
      <c r="JO14">
        <f t="shared" si="202"/>
        <v>17.099997000000002</v>
      </c>
      <c r="JP14">
        <f t="shared" si="202"/>
        <v>14.233330333333335</v>
      </c>
      <c r="JR14">
        <f>IF(JR4=0,0,JR4+0.63333)</f>
        <v>10.299997000000001</v>
      </c>
      <c r="JT14">
        <f>IF(JT4=0,0,JT4+0.63333)</f>
        <v>11.049997000000001</v>
      </c>
      <c r="JU14">
        <f>IF(JU4=0,0,JU4+0.63333)</f>
        <v>16.699997</v>
      </c>
      <c r="JV14">
        <f>IF(JV4=0,0,JV4+0.63333)</f>
        <v>17.399997000000003</v>
      </c>
      <c r="JX14">
        <f>IF(JX4=0,0,JX4+0.63333)</f>
        <v>18.149997000000003</v>
      </c>
      <c r="JY14">
        <f>IF(JY4=0,0,JY4+0.63333)</f>
        <v>13.966663666666665</v>
      </c>
      <c r="JZ14">
        <f>IF(JZ4=0,0,JZ4+0.63333)</f>
        <v>20.466663666666669</v>
      </c>
      <c r="KA14">
        <f>IF(KA4=0,0,KA4+0.63333)</f>
        <v>23.916663666666668</v>
      </c>
    </row>
    <row r="15" spans="1:287" x14ac:dyDescent="0.25">
      <c r="A15" t="s">
        <v>272</v>
      </c>
      <c r="B15">
        <v>2.4500000000000002</v>
      </c>
      <c r="C15">
        <v>2.95</v>
      </c>
      <c r="D15">
        <v>1.3666666666666667</v>
      </c>
      <c r="E15">
        <v>3.6</v>
      </c>
      <c r="F15">
        <v>4.2166600000000001</v>
      </c>
      <c r="G15">
        <v>2.0833336666666669</v>
      </c>
      <c r="H15">
        <v>1.8166666666666667</v>
      </c>
      <c r="I15">
        <v>2.0333336666666666</v>
      </c>
      <c r="J15">
        <v>5.8333329999999997</v>
      </c>
      <c r="K15">
        <v>8.016667</v>
      </c>
      <c r="L15">
        <v>3.3000000000000003</v>
      </c>
      <c r="M15">
        <v>2.8000000000000003</v>
      </c>
      <c r="N15">
        <v>1.9999966666666666</v>
      </c>
      <c r="O15">
        <v>0</v>
      </c>
      <c r="P15">
        <f>4+27/60</f>
        <v>4.45</v>
      </c>
      <c r="Q15">
        <f>46/60</f>
        <v>0.76666666666666672</v>
      </c>
      <c r="R15">
        <f>5+26/60</f>
        <v>5.4333333333333336</v>
      </c>
      <c r="S15">
        <f>7+15/60</f>
        <v>7.25</v>
      </c>
      <c r="T15">
        <f>3+40/60</f>
        <v>3.6666666666666665</v>
      </c>
      <c r="U15">
        <f>11/60</f>
        <v>0.18333333333333332</v>
      </c>
      <c r="V15">
        <f>2+3/60</f>
        <v>2.0499999999999998</v>
      </c>
      <c r="W15">
        <f>37/60</f>
        <v>0.6166666666666667</v>
      </c>
      <c r="X15">
        <f>1+25/60</f>
        <v>1.4166666666666667</v>
      </c>
      <c r="Y15">
        <f>1+27/60</f>
        <v>1.45</v>
      </c>
      <c r="Z15">
        <v>10</v>
      </c>
      <c r="AA15">
        <f>AA26+10</f>
        <v>12</v>
      </c>
      <c r="AB15">
        <f>AB26+10</f>
        <v>15.75</v>
      </c>
      <c r="AC15">
        <f>AC26+10</f>
        <v>31.2</v>
      </c>
      <c r="AD15">
        <f>AD26+10</f>
        <v>25.783333333333331</v>
      </c>
      <c r="AE15">
        <f>AE26+10</f>
        <v>11.95</v>
      </c>
      <c r="AG15">
        <f>AG26+10</f>
        <v>15.25</v>
      </c>
      <c r="AH15">
        <f>AH26+10</f>
        <v>10.666666666666666</v>
      </c>
      <c r="AI15">
        <f t="shared" ref="AI15:BP15" si="203">IF(AI2=0,0,AI2+2.45)</f>
        <v>6.2</v>
      </c>
      <c r="AJ15">
        <f t="shared" si="203"/>
        <v>7.083333333333333</v>
      </c>
      <c r="AK15">
        <f t="shared" si="203"/>
        <v>7.1000000000000005</v>
      </c>
      <c r="AL15">
        <f t="shared" si="203"/>
        <v>13.266666666666666</v>
      </c>
      <c r="AM15">
        <f t="shared" si="203"/>
        <v>8.0500000000000007</v>
      </c>
      <c r="AN15">
        <f t="shared" si="203"/>
        <v>8.9166666666666679</v>
      </c>
      <c r="AO15">
        <f t="shared" si="203"/>
        <v>5.5500000000000007</v>
      </c>
      <c r="AP15">
        <f t="shared" si="203"/>
        <v>6.5333333333333332</v>
      </c>
      <c r="AQ15">
        <f t="shared" si="203"/>
        <v>14.833333333333332</v>
      </c>
      <c r="AR15">
        <f t="shared" si="203"/>
        <v>7.5</v>
      </c>
      <c r="AS15">
        <f t="shared" si="203"/>
        <v>5.95</v>
      </c>
      <c r="AT15">
        <f t="shared" si="203"/>
        <v>8.2666666666666657</v>
      </c>
      <c r="AU15">
        <f t="shared" si="203"/>
        <v>14.216666666666669</v>
      </c>
      <c r="AV15">
        <f t="shared" si="203"/>
        <v>5.25</v>
      </c>
      <c r="AW15">
        <f t="shared" si="203"/>
        <v>7.4333333333333336</v>
      </c>
      <c r="AX15">
        <f t="shared" si="203"/>
        <v>8.15</v>
      </c>
      <c r="AY15">
        <f t="shared" si="203"/>
        <v>8.1833333333333336</v>
      </c>
      <c r="AZ15">
        <f t="shared" si="203"/>
        <v>17.649999999999999</v>
      </c>
      <c r="BA15">
        <f t="shared" si="203"/>
        <v>23.05</v>
      </c>
      <c r="BB15">
        <f t="shared" si="203"/>
        <v>16.866666666666667</v>
      </c>
      <c r="BC15">
        <f t="shared" si="203"/>
        <v>18.7</v>
      </c>
      <c r="BD15">
        <f t="shared" si="203"/>
        <v>19.649999999999999</v>
      </c>
      <c r="BE15">
        <f t="shared" si="203"/>
        <v>9.0500000000000007</v>
      </c>
      <c r="BF15">
        <f t="shared" si="203"/>
        <v>12.416666666666668</v>
      </c>
      <c r="BG15">
        <f t="shared" si="203"/>
        <v>16.083333333333332</v>
      </c>
      <c r="BH15">
        <f t="shared" si="203"/>
        <v>23.883333333333333</v>
      </c>
      <c r="BI15">
        <f t="shared" si="203"/>
        <v>24.766666666666666</v>
      </c>
      <c r="BJ15">
        <f t="shared" si="203"/>
        <v>11.766666666666666</v>
      </c>
      <c r="BK15">
        <f t="shared" si="203"/>
        <v>19.516666666666666</v>
      </c>
      <c r="BL15">
        <f t="shared" si="203"/>
        <v>13.3</v>
      </c>
      <c r="BM15">
        <f t="shared" si="203"/>
        <v>21.416666666666664</v>
      </c>
      <c r="BN15">
        <f t="shared" si="203"/>
        <v>11.883333333333333</v>
      </c>
      <c r="BO15">
        <f t="shared" si="203"/>
        <v>23.45</v>
      </c>
      <c r="BP15">
        <f t="shared" si="203"/>
        <v>22</v>
      </c>
      <c r="BQ15">
        <f>8+51/60</f>
        <v>8.85</v>
      </c>
      <c r="BR15">
        <f>7+20/60</f>
        <v>7.333333333333333</v>
      </c>
      <c r="BS15">
        <f>IF(BS69=0,0,BS69+8.85)</f>
        <v>9.3166666666666664</v>
      </c>
      <c r="BT15">
        <f t="shared" ref="BT15:DX15" si="204">IF(BT69=0,0,BT69+8.85)</f>
        <v>10.983333333333333</v>
      </c>
      <c r="BU15">
        <f t="shared" si="204"/>
        <v>9.6333333333333329</v>
      </c>
      <c r="BV15">
        <f t="shared" si="204"/>
        <v>9.2333333333333325</v>
      </c>
      <c r="BW15">
        <f t="shared" si="204"/>
        <v>11.833333333333332</v>
      </c>
      <c r="BX15">
        <f t="shared" si="204"/>
        <v>20.266666666666666</v>
      </c>
      <c r="BY15">
        <f t="shared" si="204"/>
        <v>15.833333333333332</v>
      </c>
      <c r="BZ15">
        <f t="shared" si="204"/>
        <v>12.833333333333332</v>
      </c>
      <c r="CA15">
        <f t="shared" si="204"/>
        <v>10.633333333333333</v>
      </c>
      <c r="CB15">
        <f t="shared" si="204"/>
        <v>9.85</v>
      </c>
      <c r="CC15">
        <f t="shared" si="204"/>
        <v>11.2</v>
      </c>
      <c r="CE15">
        <f>8+20/60</f>
        <v>8.3333333333333339</v>
      </c>
      <c r="CF15">
        <f t="shared" si="204"/>
        <v>10.5</v>
      </c>
      <c r="CG15">
        <f t="shared" si="204"/>
        <v>11.966666666666667</v>
      </c>
      <c r="CH15">
        <f t="shared" si="204"/>
        <v>9.2999999999999989</v>
      </c>
      <c r="CI15">
        <f t="shared" si="204"/>
        <v>10.816666666666666</v>
      </c>
      <c r="CJ15">
        <f t="shared" si="204"/>
        <v>10.066666666666666</v>
      </c>
      <c r="CK15">
        <f t="shared" si="204"/>
        <v>10.433333333333334</v>
      </c>
      <c r="CL15">
        <f t="shared" si="204"/>
        <v>11</v>
      </c>
      <c r="CN15">
        <f t="shared" si="204"/>
        <v>11.6</v>
      </c>
      <c r="CO15">
        <f t="shared" si="204"/>
        <v>11.2</v>
      </c>
      <c r="CP15">
        <f t="shared" si="204"/>
        <v>10.933333333333334</v>
      </c>
      <c r="CQ15">
        <f t="shared" si="204"/>
        <v>11.333333333333332</v>
      </c>
      <c r="CR15">
        <f t="shared" si="204"/>
        <v>10.916666666666666</v>
      </c>
      <c r="CS15">
        <f t="shared" si="204"/>
        <v>12.616666666666667</v>
      </c>
      <c r="CT15">
        <f t="shared" si="204"/>
        <v>10.899999999999999</v>
      </c>
      <c r="CU15">
        <f t="shared" si="204"/>
        <v>12.716666666666667</v>
      </c>
      <c r="CV15">
        <f t="shared" si="204"/>
        <v>12</v>
      </c>
      <c r="CW15">
        <f t="shared" si="204"/>
        <v>12.716666666666667</v>
      </c>
      <c r="CX15">
        <f t="shared" si="204"/>
        <v>11.283333333333333</v>
      </c>
      <c r="CY15">
        <f t="shared" si="204"/>
        <v>10.516666666666666</v>
      </c>
      <c r="CZ15">
        <f t="shared" si="204"/>
        <v>17.383333333333333</v>
      </c>
      <c r="DA15">
        <f t="shared" si="204"/>
        <v>11.149999999999999</v>
      </c>
      <c r="DB15">
        <f t="shared" si="204"/>
        <v>11.7</v>
      </c>
      <c r="DC15">
        <f t="shared" si="204"/>
        <v>19.166666666666664</v>
      </c>
      <c r="DD15">
        <f t="shared" si="204"/>
        <v>12.366666666666667</v>
      </c>
      <c r="DE15">
        <f t="shared" si="204"/>
        <v>16.649999999999999</v>
      </c>
      <c r="DF15">
        <f>IF(DF4=0,0,DF4+1.36)</f>
        <v>10.276667</v>
      </c>
      <c r="DG15">
        <f t="shared" si="204"/>
        <v>14.116666666666667</v>
      </c>
      <c r="DH15">
        <f t="shared" si="204"/>
        <v>13.283333333333333</v>
      </c>
      <c r="DI15">
        <f t="shared" si="204"/>
        <v>13.083333333333332</v>
      </c>
      <c r="DJ15">
        <f t="shared" si="204"/>
        <v>14.716666666666667</v>
      </c>
      <c r="DK15">
        <f t="shared" si="204"/>
        <v>15.233333333333334</v>
      </c>
      <c r="DL15">
        <f t="shared" si="204"/>
        <v>12.55</v>
      </c>
      <c r="DM15">
        <f t="shared" si="204"/>
        <v>14.466666666666667</v>
      </c>
      <c r="DN15">
        <f t="shared" si="204"/>
        <v>14.316666666666666</v>
      </c>
      <c r="DO15">
        <f>IF(DO4=0,0,DO4+1.36)</f>
        <v>6.61</v>
      </c>
      <c r="DP15">
        <f t="shared" si="204"/>
        <v>12.783333333333333</v>
      </c>
      <c r="DQ15">
        <f t="shared" si="204"/>
        <v>13.399999999999999</v>
      </c>
      <c r="DR15">
        <f t="shared" si="204"/>
        <v>13.833333333333332</v>
      </c>
      <c r="DS15">
        <f t="shared" si="204"/>
        <v>13.2</v>
      </c>
      <c r="DT15">
        <f t="shared" si="204"/>
        <v>11.5</v>
      </c>
      <c r="DU15">
        <f t="shared" si="204"/>
        <v>20.25</v>
      </c>
      <c r="DV15">
        <f t="shared" si="204"/>
        <v>23.016666666666666</v>
      </c>
      <c r="DW15">
        <f t="shared" si="204"/>
        <v>12.866666666666667</v>
      </c>
      <c r="DX15">
        <f t="shared" si="204"/>
        <v>12.466666666666667</v>
      </c>
      <c r="DY15">
        <f>IF(DY69=0,0,DY69+8.85)</f>
        <v>12.766666666666666</v>
      </c>
      <c r="DZ15">
        <f>3+16/60</f>
        <v>3.2666666666666666</v>
      </c>
      <c r="EA15">
        <f>EA130+3.2666667</f>
        <v>4.9333333666666661</v>
      </c>
      <c r="EB15">
        <f t="shared" ref="EB15:EP15" si="205">EB130+3.2666667</f>
        <v>3.6333333666666667</v>
      </c>
      <c r="EC15">
        <f t="shared" si="205"/>
        <v>4.1000000333333331</v>
      </c>
      <c r="ED15">
        <f t="shared" si="205"/>
        <v>6.600000033333334</v>
      </c>
      <c r="EE15">
        <f t="shared" si="205"/>
        <v>5.8666666999999997</v>
      </c>
      <c r="EF15">
        <f t="shared" si="205"/>
        <v>4.1166666999999997</v>
      </c>
      <c r="EG15">
        <f t="shared" si="205"/>
        <v>5.9166667000000004</v>
      </c>
      <c r="EH15">
        <f t="shared" si="205"/>
        <v>3.5500000333333332</v>
      </c>
      <c r="EI15">
        <f t="shared" si="205"/>
        <v>6.4833333666666668</v>
      </c>
      <c r="EJ15">
        <f t="shared" si="205"/>
        <v>5.6166666999999997</v>
      </c>
      <c r="EK15">
        <f t="shared" si="205"/>
        <v>4.9333333666666661</v>
      </c>
      <c r="EL15">
        <f t="shared" si="205"/>
        <v>7.0000000333333334</v>
      </c>
      <c r="EM15">
        <f t="shared" si="205"/>
        <v>3.6666666999999999</v>
      </c>
      <c r="EN15">
        <f t="shared" si="205"/>
        <v>4.7500000333333334</v>
      </c>
      <c r="EO15">
        <f t="shared" si="205"/>
        <v>7.8000000333333332</v>
      </c>
      <c r="EP15">
        <f t="shared" si="205"/>
        <v>6.100000033333334</v>
      </c>
      <c r="EQ15">
        <f>3+38/60</f>
        <v>3.6333333333333333</v>
      </c>
      <c r="ER15">
        <f>ER147+3.63333333</f>
        <v>3.9666666633333336</v>
      </c>
      <c r="ES15">
        <f t="shared" ref="ES15:FG15" si="206">ES147+3.63333333</f>
        <v>4.2333333299999998</v>
      </c>
      <c r="ET15">
        <f t="shared" si="206"/>
        <v>6.7333333300000007</v>
      </c>
      <c r="EU15">
        <f t="shared" si="206"/>
        <v>4.3166666633333337</v>
      </c>
      <c r="EV15">
        <f t="shared" si="206"/>
        <v>4.1499999966666667</v>
      </c>
      <c r="EW15">
        <f t="shared" si="206"/>
        <v>3.9666666633333336</v>
      </c>
      <c r="EX15">
        <f t="shared" si="206"/>
        <v>4.1999999966666666</v>
      </c>
      <c r="EY15">
        <f t="shared" si="206"/>
        <v>7.6999999966666666</v>
      </c>
      <c r="EZ15">
        <f t="shared" si="206"/>
        <v>3.9999999966666668</v>
      </c>
      <c r="FA15">
        <f t="shared" si="206"/>
        <v>4.18333333</v>
      </c>
      <c r="FB15">
        <f t="shared" si="206"/>
        <v>4.6666666633333334</v>
      </c>
      <c r="FC15">
        <f t="shared" si="206"/>
        <v>7.6333333300000001</v>
      </c>
      <c r="FD15">
        <f t="shared" si="206"/>
        <v>4.4666666633333332</v>
      </c>
      <c r="FE15">
        <f t="shared" si="206"/>
        <v>4.7666666633333339</v>
      </c>
      <c r="FF15">
        <f t="shared" si="206"/>
        <v>6.7999999966666671</v>
      </c>
      <c r="FG15">
        <f t="shared" si="206"/>
        <v>4.3999999966666667</v>
      </c>
      <c r="FH15">
        <f>5+52/60</f>
        <v>5.8666666666666671</v>
      </c>
      <c r="FI15">
        <f>FI164+5.8666667</f>
        <v>6.3166666999999999</v>
      </c>
      <c r="FJ15">
        <f t="shared" ref="FJ15:FS15" si="207">FJ164+3.133333</f>
        <v>6.7499996666666666</v>
      </c>
      <c r="FK15">
        <f t="shared" si="207"/>
        <v>4.8499996666666672</v>
      </c>
      <c r="FL15">
        <f t="shared" si="207"/>
        <v>5.1833329999999993</v>
      </c>
      <c r="FM15">
        <f t="shared" si="207"/>
        <v>3.4999996666666666</v>
      </c>
      <c r="FN15">
        <f t="shared" si="207"/>
        <v>6.1333330000000004</v>
      </c>
      <c r="FO15">
        <f t="shared" si="207"/>
        <v>3.5999996666666667</v>
      </c>
      <c r="FP15">
        <f t="shared" si="207"/>
        <v>4.3499996666666672</v>
      </c>
      <c r="FQ15">
        <f t="shared" si="207"/>
        <v>3.5833330000000001</v>
      </c>
      <c r="FR15">
        <f t="shared" si="207"/>
        <v>3.5333329999999998</v>
      </c>
      <c r="FS15">
        <f t="shared" si="207"/>
        <v>4.3499996666666672</v>
      </c>
      <c r="FT15">
        <f>5.86667+1.3</f>
        <v>7.1666699999999999</v>
      </c>
      <c r="FU15">
        <f>FU176+7.1666667</f>
        <v>7.4166667000000004</v>
      </c>
      <c r="FV15">
        <f t="shared" ref="FV15:GF15" si="208">FV176+4.4333333</f>
        <v>4.6666666333333335</v>
      </c>
      <c r="FW15">
        <f t="shared" si="208"/>
        <v>5.0499999666666664</v>
      </c>
      <c r="FX15">
        <f t="shared" si="208"/>
        <v>5.1999999666666668</v>
      </c>
      <c r="FY15">
        <f t="shared" si="208"/>
        <v>4.9833333</v>
      </c>
      <c r="FZ15">
        <f t="shared" si="208"/>
        <v>6.2333333</v>
      </c>
      <c r="GA15">
        <f t="shared" si="208"/>
        <v>9.2333333</v>
      </c>
      <c r="GB15">
        <f t="shared" si="208"/>
        <v>5.3166666333333339</v>
      </c>
      <c r="GC15">
        <f t="shared" si="208"/>
        <v>5.5166666333333332</v>
      </c>
      <c r="GD15">
        <f t="shared" si="208"/>
        <v>6.0333333000000007</v>
      </c>
      <c r="GE15">
        <f t="shared" si="208"/>
        <v>5.7999999666666664</v>
      </c>
      <c r="GF15">
        <f t="shared" si="208"/>
        <v>5.0166666333333332</v>
      </c>
      <c r="GG15">
        <f>32+41/60</f>
        <v>32.68333333333333</v>
      </c>
      <c r="GH15">
        <f>GH189+32.683333</f>
        <v>33.533332999999999</v>
      </c>
      <c r="GI15">
        <f t="shared" ref="GI15:GW15" si="209">GI189+32.683333</f>
        <v>33.166666333333332</v>
      </c>
      <c r="GJ15">
        <f t="shared" si="209"/>
        <v>33.583332999999996</v>
      </c>
      <c r="GK15">
        <f t="shared" si="209"/>
        <v>35.516666333333333</v>
      </c>
      <c r="GL15">
        <f t="shared" si="209"/>
        <v>32.983332999999995</v>
      </c>
      <c r="GM15">
        <f t="shared" ref="GM15:GS15" si="210">GM189+32.683333</f>
        <v>33.249999666666668</v>
      </c>
      <c r="GN15">
        <f t="shared" si="210"/>
        <v>35.383333</v>
      </c>
      <c r="GO15">
        <f t="shared" si="210"/>
        <v>34.799999666666665</v>
      </c>
      <c r="GP15">
        <f t="shared" si="210"/>
        <v>33.249999666666668</v>
      </c>
      <c r="GQ15">
        <f t="shared" si="210"/>
        <v>33.699999666666663</v>
      </c>
      <c r="GR15">
        <f t="shared" si="210"/>
        <v>36.083332999999996</v>
      </c>
      <c r="GS15">
        <f t="shared" si="210"/>
        <v>34.049999666666665</v>
      </c>
      <c r="GT15">
        <f t="shared" si="209"/>
        <v>35.249999666666668</v>
      </c>
      <c r="GU15">
        <f t="shared" si="209"/>
        <v>34.083332999999996</v>
      </c>
      <c r="GV15">
        <f t="shared" si="209"/>
        <v>33.083332999999996</v>
      </c>
      <c r="GW15">
        <f t="shared" si="209"/>
        <v>33.149999666666666</v>
      </c>
      <c r="GX15">
        <f t="shared" ref="GX15:HA15" si="211">GX189+32.683333</f>
        <v>32.983332999999995</v>
      </c>
      <c r="GY15">
        <f t="shared" si="211"/>
        <v>40.116666333333328</v>
      </c>
      <c r="GZ15">
        <f t="shared" si="211"/>
        <v>34.833332999999996</v>
      </c>
      <c r="HA15">
        <f t="shared" si="211"/>
        <v>33.56666633333333</v>
      </c>
      <c r="HB15">
        <f>5.866667+6+46/60</f>
        <v>12.633333666666667</v>
      </c>
      <c r="HC15">
        <f>HC210+12.63333</f>
        <v>13.616663333333333</v>
      </c>
      <c r="HD15">
        <f t="shared" ref="HD15:HQ15" si="212">HD210+12.63333</f>
        <v>15.016663333333334</v>
      </c>
      <c r="HE15">
        <f t="shared" si="212"/>
        <v>14.099996666666668</v>
      </c>
      <c r="HF15">
        <f t="shared" si="212"/>
        <v>13.849996666666668</v>
      </c>
      <c r="HG15">
        <f t="shared" ref="HG15:HI15" si="213">HG210+12.63333</f>
        <v>13.633330000000001</v>
      </c>
      <c r="HH15">
        <f t="shared" si="213"/>
        <v>13.316663333333334</v>
      </c>
      <c r="HI15">
        <f t="shared" si="213"/>
        <v>13.316663333333334</v>
      </c>
      <c r="HJ15">
        <f t="shared" ref="HJ15:HL15" si="214">HJ210+12.63333</f>
        <v>14.266663333333334</v>
      </c>
      <c r="HK15">
        <f t="shared" si="214"/>
        <v>13.816663333333334</v>
      </c>
      <c r="HL15">
        <f t="shared" si="214"/>
        <v>16.683330000000002</v>
      </c>
      <c r="HN15">
        <f t="shared" si="212"/>
        <v>13.33333</v>
      </c>
      <c r="HO15">
        <f t="shared" ref="HO15" si="215">HO210+12.63333</f>
        <v>14.799996666666667</v>
      </c>
      <c r="HP15">
        <f t="shared" si="212"/>
        <v>25.983330000000002</v>
      </c>
      <c r="HQ15">
        <f t="shared" si="212"/>
        <v>29.983330000000002</v>
      </c>
      <c r="HR15">
        <f>8+42/60</f>
        <v>8.6999999999999993</v>
      </c>
      <c r="HS15">
        <f>7</f>
        <v>7</v>
      </c>
      <c r="HU15">
        <f>HU227+7</f>
        <v>18.399999999999999</v>
      </c>
      <c r="HW15">
        <f t="shared" ref="HW15:IJ15" si="216">HW227+7</f>
        <v>7.3833333333333337</v>
      </c>
      <c r="HX15">
        <f t="shared" si="216"/>
        <v>7.6</v>
      </c>
      <c r="HY15">
        <f t="shared" si="216"/>
        <v>8.4166666666666661</v>
      </c>
      <c r="HZ15">
        <f t="shared" si="216"/>
        <v>7.9333333333333336</v>
      </c>
      <c r="IA15">
        <f t="shared" si="216"/>
        <v>7.666666666666667</v>
      </c>
      <c r="IB15">
        <f t="shared" si="216"/>
        <v>7.7666666666666666</v>
      </c>
      <c r="IC15">
        <f t="shared" si="216"/>
        <v>8.4666666666666668</v>
      </c>
      <c r="ID15">
        <f t="shared" si="216"/>
        <v>7.4333333333333336</v>
      </c>
      <c r="IE15">
        <f t="shared" si="216"/>
        <v>8.4166666666666661</v>
      </c>
      <c r="IF15">
        <f t="shared" si="216"/>
        <v>9.1166666666666671</v>
      </c>
      <c r="IG15">
        <f t="shared" si="216"/>
        <v>9.5666666666666664</v>
      </c>
      <c r="IH15">
        <f t="shared" si="216"/>
        <v>7.9</v>
      </c>
      <c r="II15">
        <f t="shared" si="216"/>
        <v>14.633333333333333</v>
      </c>
      <c r="IJ15">
        <f t="shared" si="216"/>
        <v>7.416666666666667</v>
      </c>
      <c r="IK15">
        <f>11+30/60</f>
        <v>11.5</v>
      </c>
      <c r="IL15">
        <f>IL245+11.5</f>
        <v>14.833333333333334</v>
      </c>
      <c r="IM15">
        <f t="shared" ref="IM15:IQ15" si="217">IM245+11.5</f>
        <v>12.266666666666667</v>
      </c>
      <c r="IN15">
        <f t="shared" si="217"/>
        <v>11.983333333333333</v>
      </c>
      <c r="IO15">
        <f t="shared" si="217"/>
        <v>13.5</v>
      </c>
      <c r="IP15">
        <f t="shared" si="217"/>
        <v>14.083333333333334</v>
      </c>
      <c r="IQ15">
        <f t="shared" si="217"/>
        <v>14.733333333333334</v>
      </c>
      <c r="IW15">
        <f>36+20/60</f>
        <v>36.333333333333336</v>
      </c>
      <c r="IX15">
        <f>2+56/60</f>
        <v>2.9333333333333336</v>
      </c>
      <c r="IY15">
        <f>IX15+2</f>
        <v>4.9333333333333336</v>
      </c>
      <c r="IZ15">
        <f>4+28/60</f>
        <v>4.4666666666666668</v>
      </c>
      <c r="JA15">
        <f>3+43/60</f>
        <v>3.7166666666666668</v>
      </c>
      <c r="JB15">
        <f>2+45/60</f>
        <v>2.75</v>
      </c>
      <c r="JC15">
        <f>4+39/60</f>
        <v>4.6500000000000004</v>
      </c>
      <c r="JD15">
        <f>4+32/60</f>
        <v>4.5333333333333332</v>
      </c>
      <c r="JE15">
        <f>4+33/60</f>
        <v>4.55</v>
      </c>
      <c r="JF15">
        <f>13+56/60</f>
        <v>13.933333333333334</v>
      </c>
      <c r="JH15">
        <f>6+38/60</f>
        <v>6.6333333333333329</v>
      </c>
      <c r="JI15">
        <f t="shared" ref="JI15:JP15" si="218">JI4+6.6333</f>
        <v>20.216633666666667</v>
      </c>
      <c r="JJ15">
        <f t="shared" si="218"/>
        <v>18.599966999999999</v>
      </c>
      <c r="JK15">
        <f t="shared" si="218"/>
        <v>16.466633666666667</v>
      </c>
      <c r="JL15">
        <f t="shared" si="218"/>
        <v>16.233300333333332</v>
      </c>
      <c r="JM15">
        <f t="shared" si="218"/>
        <v>17.966633666666667</v>
      </c>
      <c r="JN15">
        <f t="shared" si="218"/>
        <v>18.966633666666667</v>
      </c>
      <c r="JO15">
        <f t="shared" si="218"/>
        <v>23.099966999999999</v>
      </c>
      <c r="JP15">
        <f t="shared" si="218"/>
        <v>20.233300333333332</v>
      </c>
      <c r="JR15">
        <f>JR4+6.6333</f>
        <v>16.299967000000002</v>
      </c>
      <c r="JT15">
        <f>JT4+6.6333</f>
        <v>17.049967000000002</v>
      </c>
      <c r="JU15">
        <f>JU4+6.6333</f>
        <v>22.699967000000001</v>
      </c>
      <c r="JV15">
        <f>JV4+6.6333</f>
        <v>23.399967000000004</v>
      </c>
      <c r="JX15">
        <f>JX4+6.6333</f>
        <v>24.149967000000004</v>
      </c>
      <c r="JY15">
        <f>JY4+6.6333</f>
        <v>19.966633666666667</v>
      </c>
      <c r="JZ15">
        <f>JZ4+6.6333</f>
        <v>26.466633666666667</v>
      </c>
      <c r="KA15">
        <f>KA4+6.6333</f>
        <v>29.916633666666669</v>
      </c>
    </row>
    <row r="16" spans="1:287" x14ac:dyDescent="0.25">
      <c r="A16" t="s">
        <v>271</v>
      </c>
      <c r="B16">
        <v>6.2333333333333334</v>
      </c>
      <c r="C16">
        <v>6.7333333333333334</v>
      </c>
      <c r="D16">
        <v>5.8166700000000002</v>
      </c>
      <c r="E16">
        <v>7.3833333333333329</v>
      </c>
      <c r="F16">
        <v>7.9999933333333333</v>
      </c>
      <c r="G16">
        <v>6.5333370000000004</v>
      </c>
      <c r="H16">
        <v>6.2666700000000004</v>
      </c>
      <c r="I16">
        <v>6.4833370000000006</v>
      </c>
      <c r="J16">
        <v>9.6166663333333329</v>
      </c>
      <c r="K16">
        <v>11.800000333333333</v>
      </c>
      <c r="L16">
        <v>7.083333333333333</v>
      </c>
      <c r="M16">
        <v>6.583333333333333</v>
      </c>
      <c r="N16">
        <v>6.45</v>
      </c>
      <c r="O16">
        <v>4.45</v>
      </c>
      <c r="P16">
        <v>0</v>
      </c>
      <c r="Q16">
        <f t="shared" ref="Q16:AE16" si="219">IF(Q15=0,0,Q15+4.45)</f>
        <v>5.2166666666666668</v>
      </c>
      <c r="R16">
        <f t="shared" si="219"/>
        <v>9.8833333333333329</v>
      </c>
      <c r="S16">
        <f t="shared" si="219"/>
        <v>11.7</v>
      </c>
      <c r="T16">
        <f t="shared" si="219"/>
        <v>8.1166666666666671</v>
      </c>
      <c r="U16">
        <f t="shared" si="219"/>
        <v>4.6333333333333337</v>
      </c>
      <c r="V16">
        <f t="shared" si="219"/>
        <v>6.5</v>
      </c>
      <c r="W16">
        <f t="shared" si="219"/>
        <v>5.0666666666666664</v>
      </c>
      <c r="X16">
        <f t="shared" si="219"/>
        <v>5.8666666666666671</v>
      </c>
      <c r="Y16">
        <f t="shared" si="219"/>
        <v>5.9</v>
      </c>
      <c r="Z16">
        <f t="shared" si="219"/>
        <v>14.45</v>
      </c>
      <c r="AA16">
        <f t="shared" si="219"/>
        <v>16.45</v>
      </c>
      <c r="AB16">
        <f t="shared" si="219"/>
        <v>20.2</v>
      </c>
      <c r="AC16">
        <f t="shared" si="219"/>
        <v>35.65</v>
      </c>
      <c r="AD16">
        <f t="shared" si="219"/>
        <v>30.233333333333331</v>
      </c>
      <c r="AE16">
        <f t="shared" si="219"/>
        <v>16.399999999999999</v>
      </c>
      <c r="AG16">
        <f t="shared" ref="AG16:BL16" si="220">IF(AG15=0,0,AG15+4.45)</f>
        <v>19.7</v>
      </c>
      <c r="AH16">
        <f t="shared" si="220"/>
        <v>15.116666666666667</v>
      </c>
      <c r="AI16">
        <f t="shared" si="220"/>
        <v>10.65</v>
      </c>
      <c r="AJ16">
        <f t="shared" si="220"/>
        <v>11.533333333333333</v>
      </c>
      <c r="AK16">
        <f t="shared" si="220"/>
        <v>11.55</v>
      </c>
      <c r="AL16">
        <f t="shared" si="220"/>
        <v>17.716666666666665</v>
      </c>
      <c r="AM16">
        <f t="shared" si="220"/>
        <v>12.5</v>
      </c>
      <c r="AN16">
        <f t="shared" si="220"/>
        <v>13.366666666666667</v>
      </c>
      <c r="AO16">
        <f t="shared" si="220"/>
        <v>10</v>
      </c>
      <c r="AP16">
        <f t="shared" si="220"/>
        <v>10.983333333333334</v>
      </c>
      <c r="AQ16">
        <f t="shared" si="220"/>
        <v>19.283333333333331</v>
      </c>
      <c r="AR16">
        <f t="shared" si="220"/>
        <v>11.95</v>
      </c>
      <c r="AS16">
        <f t="shared" si="220"/>
        <v>10.4</v>
      </c>
      <c r="AT16">
        <f t="shared" si="220"/>
        <v>12.716666666666665</v>
      </c>
      <c r="AU16">
        <f t="shared" si="220"/>
        <v>18.666666666666668</v>
      </c>
      <c r="AV16">
        <f t="shared" si="220"/>
        <v>9.6999999999999993</v>
      </c>
      <c r="AW16">
        <f t="shared" si="220"/>
        <v>11.883333333333333</v>
      </c>
      <c r="AX16">
        <f t="shared" si="220"/>
        <v>12.600000000000001</v>
      </c>
      <c r="AY16">
        <f t="shared" si="220"/>
        <v>12.633333333333333</v>
      </c>
      <c r="AZ16">
        <f t="shared" si="220"/>
        <v>22.099999999999998</v>
      </c>
      <c r="BA16">
        <f t="shared" si="220"/>
        <v>27.5</v>
      </c>
      <c r="BB16">
        <f t="shared" si="220"/>
        <v>21.316666666666666</v>
      </c>
      <c r="BC16">
        <f t="shared" si="220"/>
        <v>23.15</v>
      </c>
      <c r="BD16">
        <f t="shared" si="220"/>
        <v>24.099999999999998</v>
      </c>
      <c r="BE16">
        <f t="shared" si="220"/>
        <v>13.5</v>
      </c>
      <c r="BF16">
        <f t="shared" si="220"/>
        <v>16.866666666666667</v>
      </c>
      <c r="BG16">
        <f t="shared" si="220"/>
        <v>20.533333333333331</v>
      </c>
      <c r="BH16">
        <f t="shared" si="220"/>
        <v>28.333333333333332</v>
      </c>
      <c r="BI16">
        <f t="shared" si="220"/>
        <v>29.216666666666665</v>
      </c>
      <c r="BJ16">
        <f t="shared" si="220"/>
        <v>16.216666666666665</v>
      </c>
      <c r="BK16">
        <f t="shared" si="220"/>
        <v>23.966666666666665</v>
      </c>
      <c r="BL16">
        <f t="shared" si="220"/>
        <v>17.75</v>
      </c>
      <c r="BM16">
        <f t="shared" ref="BM16:CR16" si="221">IF(BM15=0,0,BM15+4.45)</f>
        <v>25.866666666666664</v>
      </c>
      <c r="BN16">
        <f t="shared" si="221"/>
        <v>16.333333333333332</v>
      </c>
      <c r="BO16">
        <f t="shared" si="221"/>
        <v>27.9</v>
      </c>
      <c r="BP16">
        <f t="shared" si="221"/>
        <v>26.45</v>
      </c>
      <c r="BQ16">
        <f t="shared" si="221"/>
        <v>13.3</v>
      </c>
      <c r="BR16">
        <f t="shared" si="221"/>
        <v>11.783333333333333</v>
      </c>
      <c r="BS16">
        <f t="shared" si="221"/>
        <v>13.766666666666666</v>
      </c>
      <c r="BT16">
        <f t="shared" si="221"/>
        <v>15.433333333333334</v>
      </c>
      <c r="BU16">
        <f t="shared" si="221"/>
        <v>14.083333333333332</v>
      </c>
      <c r="BV16">
        <f t="shared" si="221"/>
        <v>13.683333333333334</v>
      </c>
      <c r="BW16">
        <f t="shared" si="221"/>
        <v>16.283333333333331</v>
      </c>
      <c r="BX16">
        <f t="shared" si="221"/>
        <v>24.716666666666665</v>
      </c>
      <c r="BY16">
        <f t="shared" si="221"/>
        <v>20.283333333333331</v>
      </c>
      <c r="BZ16">
        <f t="shared" si="221"/>
        <v>17.283333333333331</v>
      </c>
      <c r="CA16">
        <f t="shared" si="221"/>
        <v>15.083333333333332</v>
      </c>
      <c r="CB16">
        <f t="shared" si="221"/>
        <v>14.3</v>
      </c>
      <c r="CC16">
        <f t="shared" si="221"/>
        <v>15.649999999999999</v>
      </c>
      <c r="CE16">
        <f t="shared" ref="CE16:CL16" si="222">IF(CE15=0,0,CE15+4.45)</f>
        <v>12.783333333333335</v>
      </c>
      <c r="CF16">
        <f t="shared" si="222"/>
        <v>14.95</v>
      </c>
      <c r="CG16">
        <f t="shared" si="222"/>
        <v>16.416666666666668</v>
      </c>
      <c r="CH16">
        <f t="shared" si="222"/>
        <v>13.75</v>
      </c>
      <c r="CI16">
        <f t="shared" si="222"/>
        <v>15.266666666666666</v>
      </c>
      <c r="CJ16">
        <f t="shared" si="222"/>
        <v>14.516666666666666</v>
      </c>
      <c r="CK16">
        <f t="shared" si="222"/>
        <v>14.883333333333333</v>
      </c>
      <c r="CL16">
        <f t="shared" si="222"/>
        <v>15.45</v>
      </c>
      <c r="CN16">
        <f t="shared" ref="CN16:DS16" si="223">IF(CN15=0,0,CN15+4.45)</f>
        <v>16.05</v>
      </c>
      <c r="CO16">
        <f t="shared" si="223"/>
        <v>15.649999999999999</v>
      </c>
      <c r="CP16">
        <f t="shared" si="223"/>
        <v>15.383333333333333</v>
      </c>
      <c r="CQ16">
        <f t="shared" si="223"/>
        <v>15.783333333333331</v>
      </c>
      <c r="CR16">
        <f t="shared" si="223"/>
        <v>15.366666666666667</v>
      </c>
      <c r="CS16">
        <f t="shared" si="223"/>
        <v>17.066666666666666</v>
      </c>
      <c r="CT16">
        <f t="shared" si="223"/>
        <v>15.349999999999998</v>
      </c>
      <c r="CU16">
        <f t="shared" si="223"/>
        <v>17.166666666666668</v>
      </c>
      <c r="CV16">
        <f t="shared" si="223"/>
        <v>16.45</v>
      </c>
      <c r="CW16">
        <f t="shared" si="223"/>
        <v>17.166666666666668</v>
      </c>
      <c r="CX16">
        <f t="shared" si="223"/>
        <v>15.733333333333334</v>
      </c>
      <c r="CY16">
        <f t="shared" si="223"/>
        <v>14.966666666666665</v>
      </c>
      <c r="CZ16">
        <f t="shared" si="223"/>
        <v>21.833333333333332</v>
      </c>
      <c r="DA16">
        <f t="shared" si="223"/>
        <v>15.599999999999998</v>
      </c>
      <c r="DB16">
        <f t="shared" si="223"/>
        <v>16.149999999999999</v>
      </c>
      <c r="DC16">
        <f t="shared" si="223"/>
        <v>23.616666666666664</v>
      </c>
      <c r="DD16">
        <f t="shared" si="223"/>
        <v>16.816666666666666</v>
      </c>
      <c r="DE16">
        <f t="shared" si="223"/>
        <v>21.099999999999998</v>
      </c>
      <c r="DF16">
        <f t="shared" si="223"/>
        <v>14.726666999999999</v>
      </c>
      <c r="DG16">
        <f t="shared" si="223"/>
        <v>18.566666666666666</v>
      </c>
      <c r="DH16">
        <f t="shared" si="223"/>
        <v>17.733333333333334</v>
      </c>
      <c r="DI16">
        <f t="shared" si="223"/>
        <v>17.533333333333331</v>
      </c>
      <c r="DJ16">
        <f t="shared" si="223"/>
        <v>19.166666666666668</v>
      </c>
      <c r="DK16">
        <f t="shared" si="223"/>
        <v>19.683333333333334</v>
      </c>
      <c r="DL16">
        <f t="shared" si="223"/>
        <v>17</v>
      </c>
      <c r="DM16">
        <f t="shared" si="223"/>
        <v>18.916666666666668</v>
      </c>
      <c r="DN16">
        <f t="shared" si="223"/>
        <v>18.766666666666666</v>
      </c>
      <c r="DO16">
        <f t="shared" si="223"/>
        <v>11.06</v>
      </c>
      <c r="DP16">
        <f t="shared" si="223"/>
        <v>17.233333333333334</v>
      </c>
      <c r="DQ16">
        <f t="shared" si="223"/>
        <v>17.849999999999998</v>
      </c>
      <c r="DR16">
        <f t="shared" si="223"/>
        <v>18.283333333333331</v>
      </c>
      <c r="DS16">
        <f t="shared" si="223"/>
        <v>17.649999999999999</v>
      </c>
      <c r="DT16">
        <f t="shared" ref="DT16:EY16" si="224">IF(DT15=0,0,DT15+4.45)</f>
        <v>15.95</v>
      </c>
      <c r="DU16">
        <f t="shared" si="224"/>
        <v>24.7</v>
      </c>
      <c r="DV16">
        <f t="shared" si="224"/>
        <v>27.466666666666665</v>
      </c>
      <c r="DW16">
        <f t="shared" si="224"/>
        <v>17.316666666666666</v>
      </c>
      <c r="DX16">
        <f t="shared" si="224"/>
        <v>16.916666666666668</v>
      </c>
      <c r="DY16">
        <f t="shared" si="224"/>
        <v>17.216666666666665</v>
      </c>
      <c r="DZ16">
        <f t="shared" si="224"/>
        <v>7.7166666666666668</v>
      </c>
      <c r="EA16">
        <f t="shared" si="224"/>
        <v>9.3833333666666654</v>
      </c>
      <c r="EB16">
        <f t="shared" si="224"/>
        <v>8.0833333666666665</v>
      </c>
      <c r="EC16">
        <f t="shared" si="224"/>
        <v>8.5500000333333332</v>
      </c>
      <c r="ED16">
        <f t="shared" si="224"/>
        <v>11.050000033333333</v>
      </c>
      <c r="EE16">
        <f t="shared" si="224"/>
        <v>10.316666699999999</v>
      </c>
      <c r="EF16">
        <f t="shared" si="224"/>
        <v>8.566666699999999</v>
      </c>
      <c r="EG16">
        <f t="shared" si="224"/>
        <v>10.3666667</v>
      </c>
      <c r="EH16">
        <f t="shared" si="224"/>
        <v>8.0000000333333325</v>
      </c>
      <c r="EI16">
        <f t="shared" si="224"/>
        <v>10.933333366666666</v>
      </c>
      <c r="EJ16">
        <f t="shared" si="224"/>
        <v>10.066666699999999</v>
      </c>
      <c r="EK16">
        <f t="shared" si="224"/>
        <v>9.3833333666666654</v>
      </c>
      <c r="EL16">
        <f t="shared" si="224"/>
        <v>11.450000033333334</v>
      </c>
      <c r="EM16">
        <f t="shared" si="224"/>
        <v>8.1166666999999997</v>
      </c>
      <c r="EN16">
        <f t="shared" si="224"/>
        <v>9.2000000333333336</v>
      </c>
      <c r="EO16">
        <f t="shared" si="224"/>
        <v>12.250000033333333</v>
      </c>
      <c r="EP16">
        <f t="shared" si="224"/>
        <v>10.550000033333333</v>
      </c>
      <c r="EQ16">
        <f t="shared" si="224"/>
        <v>8.0833333333333339</v>
      </c>
      <c r="ER16">
        <f t="shared" si="224"/>
        <v>8.4166666633333342</v>
      </c>
      <c r="ES16">
        <f t="shared" si="224"/>
        <v>8.68333333</v>
      </c>
      <c r="ET16">
        <f t="shared" si="224"/>
        <v>11.18333333</v>
      </c>
      <c r="EU16">
        <f t="shared" si="224"/>
        <v>8.7666666633333339</v>
      </c>
      <c r="EV16">
        <f t="shared" si="224"/>
        <v>8.5999999966666678</v>
      </c>
      <c r="EW16">
        <f t="shared" si="224"/>
        <v>8.4166666633333342</v>
      </c>
      <c r="EX16">
        <f t="shared" si="224"/>
        <v>8.6499999966666667</v>
      </c>
      <c r="EY16">
        <f t="shared" si="224"/>
        <v>12.149999996666667</v>
      </c>
      <c r="EZ16">
        <f t="shared" ref="EZ16:GE16" si="225">IF(EZ15=0,0,EZ15+4.45)</f>
        <v>8.4499999966666675</v>
      </c>
      <c r="FA16">
        <f t="shared" si="225"/>
        <v>8.6333333299999993</v>
      </c>
      <c r="FB16">
        <f t="shared" si="225"/>
        <v>9.1166666633333335</v>
      </c>
      <c r="FC16">
        <f t="shared" si="225"/>
        <v>12.08333333</v>
      </c>
      <c r="FD16">
        <f t="shared" si="225"/>
        <v>8.9166666633333342</v>
      </c>
      <c r="FE16">
        <f t="shared" si="225"/>
        <v>9.216666663333335</v>
      </c>
      <c r="FF16">
        <f t="shared" si="225"/>
        <v>11.249999996666666</v>
      </c>
      <c r="FG16">
        <f t="shared" si="225"/>
        <v>8.8499999966666678</v>
      </c>
      <c r="FH16">
        <f t="shared" si="225"/>
        <v>10.316666666666666</v>
      </c>
      <c r="FI16">
        <f t="shared" si="225"/>
        <v>10.7666667</v>
      </c>
      <c r="FJ16">
        <f t="shared" si="225"/>
        <v>11.199999666666667</v>
      </c>
      <c r="FK16">
        <f t="shared" si="225"/>
        <v>9.2999996666666682</v>
      </c>
      <c r="FL16">
        <f t="shared" si="225"/>
        <v>9.6333330000000004</v>
      </c>
      <c r="FM16">
        <f t="shared" si="225"/>
        <v>7.9499996666666668</v>
      </c>
      <c r="FN16">
        <f t="shared" si="225"/>
        <v>10.583333</v>
      </c>
      <c r="FO16">
        <f t="shared" si="225"/>
        <v>8.0499996666666664</v>
      </c>
      <c r="FP16">
        <f t="shared" si="225"/>
        <v>8.7999996666666682</v>
      </c>
      <c r="FQ16">
        <f t="shared" si="225"/>
        <v>8.0333330000000007</v>
      </c>
      <c r="FR16">
        <f t="shared" si="225"/>
        <v>7.983333</v>
      </c>
      <c r="FS16">
        <f t="shared" si="225"/>
        <v>8.7999996666666682</v>
      </c>
      <c r="FT16">
        <f t="shared" si="225"/>
        <v>11.616669999999999</v>
      </c>
      <c r="FU16">
        <f t="shared" si="225"/>
        <v>11.8666667</v>
      </c>
      <c r="FV16">
        <f t="shared" si="225"/>
        <v>9.1166666333333346</v>
      </c>
      <c r="FW16">
        <f t="shared" si="225"/>
        <v>9.4999999666666675</v>
      </c>
      <c r="FX16">
        <f t="shared" si="225"/>
        <v>9.649999966666666</v>
      </c>
      <c r="FY16">
        <f t="shared" si="225"/>
        <v>9.433333300000001</v>
      </c>
      <c r="FZ16">
        <f t="shared" si="225"/>
        <v>10.683333300000001</v>
      </c>
      <c r="GA16">
        <f t="shared" si="225"/>
        <v>13.683333300000001</v>
      </c>
      <c r="GB16">
        <f t="shared" si="225"/>
        <v>9.7666666333333332</v>
      </c>
      <c r="GC16">
        <f t="shared" si="225"/>
        <v>9.9666666333333325</v>
      </c>
      <c r="GD16">
        <f t="shared" si="225"/>
        <v>10.483333300000002</v>
      </c>
      <c r="GE16">
        <f t="shared" si="225"/>
        <v>10.249999966666667</v>
      </c>
      <c r="GF16">
        <f t="shared" ref="GF16:HK16" si="226">IF(GF15=0,0,GF15+4.45)</f>
        <v>9.4666666333333325</v>
      </c>
      <c r="GG16">
        <f t="shared" si="226"/>
        <v>37.133333333333333</v>
      </c>
      <c r="GH16">
        <f t="shared" si="226"/>
        <v>37.983333000000002</v>
      </c>
      <c r="GI16">
        <f t="shared" si="226"/>
        <v>37.616666333333335</v>
      </c>
      <c r="GJ16">
        <f t="shared" si="226"/>
        <v>38.033332999999999</v>
      </c>
      <c r="GK16">
        <f t="shared" si="226"/>
        <v>39.966666333333336</v>
      </c>
      <c r="GL16">
        <f t="shared" si="226"/>
        <v>37.433332999999998</v>
      </c>
      <c r="GM16">
        <f t="shared" ref="GM16:GS16" si="227">IF(GM15=0,0,GM15+4.45)</f>
        <v>37.69999966666667</v>
      </c>
      <c r="GN16">
        <f t="shared" si="227"/>
        <v>39.833333000000003</v>
      </c>
      <c r="GO16">
        <f t="shared" si="227"/>
        <v>39.249999666666668</v>
      </c>
      <c r="GP16">
        <f t="shared" si="227"/>
        <v>37.69999966666667</v>
      </c>
      <c r="GQ16">
        <f t="shared" si="227"/>
        <v>38.149999666666666</v>
      </c>
      <c r="GR16">
        <f t="shared" si="227"/>
        <v>40.533332999999999</v>
      </c>
      <c r="GS16">
        <f t="shared" si="227"/>
        <v>38.499999666666668</v>
      </c>
      <c r="GT16">
        <f>IF(GT15=0,0,GT15+4.45)</f>
        <v>39.69999966666667</v>
      </c>
      <c r="GU16">
        <f>IF(GU15=0,0,GU15+4.45)</f>
        <v>38.533332999999999</v>
      </c>
      <c r="GV16">
        <f>IF(GV15=0,0,GV15+4.45)</f>
        <v>37.533332999999999</v>
      </c>
      <c r="GW16">
        <f>IF(GW15=0,0,GW15+4.45)</f>
        <v>37.599999666666669</v>
      </c>
      <c r="GX16">
        <f t="shared" ref="GX16:HA16" si="228">IF(GX15=0,0,GX15+4.45)</f>
        <v>37.433332999999998</v>
      </c>
      <c r="GY16">
        <f t="shared" si="228"/>
        <v>44.56666633333333</v>
      </c>
      <c r="GZ16">
        <f t="shared" si="228"/>
        <v>39.283332999999999</v>
      </c>
      <c r="HA16">
        <f t="shared" si="228"/>
        <v>38.016666333333333</v>
      </c>
      <c r="HB16">
        <f>IF(HB15=0,0,HB15+4.45)</f>
        <v>17.083333666666668</v>
      </c>
      <c r="HC16">
        <f>IF(HC15=0,0,HC15+4.45)</f>
        <v>18.066663333333334</v>
      </c>
      <c r="HD16">
        <f>IF(HD15=0,0,HD15+4.45)</f>
        <v>19.466663333333333</v>
      </c>
      <c r="HE16">
        <f>IF(HE15=0,0,HE15+4.45)</f>
        <v>18.549996666666669</v>
      </c>
      <c r="HF16">
        <f>IF(HF15=0,0,HF15+4.45)</f>
        <v>18.299996666666669</v>
      </c>
      <c r="HG16">
        <f t="shared" ref="HG16:HL16" si="229">IF(HG15=0,0,HG15+4.45)</f>
        <v>18.08333</v>
      </c>
      <c r="HH16">
        <f t="shared" si="229"/>
        <v>17.766663333333334</v>
      </c>
      <c r="HI16">
        <f t="shared" si="229"/>
        <v>17.766663333333334</v>
      </c>
      <c r="HJ16">
        <f t="shared" si="229"/>
        <v>18.716663333333333</v>
      </c>
      <c r="HK16">
        <f t="shared" si="229"/>
        <v>18.266663333333334</v>
      </c>
      <c r="HL16">
        <f t="shared" si="229"/>
        <v>21.133330000000001</v>
      </c>
      <c r="HN16">
        <f t="shared" ref="HN16:HU16" si="230">IF(HN15=0,0,HN15+4.45)</f>
        <v>17.783329999999999</v>
      </c>
      <c r="HO16">
        <f t="shared" si="230"/>
        <v>19.249996666666668</v>
      </c>
      <c r="HP16">
        <f t="shared" si="230"/>
        <v>30.433330000000002</v>
      </c>
      <c r="HQ16">
        <f t="shared" si="230"/>
        <v>34.433330000000005</v>
      </c>
      <c r="HR16">
        <f t="shared" si="230"/>
        <v>13.149999999999999</v>
      </c>
      <c r="HS16">
        <f t="shared" si="230"/>
        <v>11.45</v>
      </c>
      <c r="HU16">
        <f t="shared" si="230"/>
        <v>22.849999999999998</v>
      </c>
      <c r="HW16">
        <f t="shared" ref="HW16:IQ16" si="231">IF(HW15=0,0,HW15+4.45)</f>
        <v>11.833333333333334</v>
      </c>
      <c r="HX16">
        <f t="shared" si="231"/>
        <v>12.05</v>
      </c>
      <c r="HY16">
        <f t="shared" si="231"/>
        <v>12.866666666666667</v>
      </c>
      <c r="HZ16">
        <f t="shared" si="231"/>
        <v>12.383333333333333</v>
      </c>
      <c r="IA16">
        <f t="shared" si="231"/>
        <v>12.116666666666667</v>
      </c>
      <c r="IB16">
        <f t="shared" si="231"/>
        <v>12.216666666666667</v>
      </c>
      <c r="IC16">
        <f t="shared" si="231"/>
        <v>12.916666666666668</v>
      </c>
      <c r="ID16">
        <f t="shared" si="231"/>
        <v>11.883333333333333</v>
      </c>
      <c r="IE16">
        <f t="shared" si="231"/>
        <v>12.866666666666667</v>
      </c>
      <c r="IF16">
        <f t="shared" si="231"/>
        <v>13.566666666666666</v>
      </c>
      <c r="IG16">
        <f t="shared" si="231"/>
        <v>14.016666666666666</v>
      </c>
      <c r="IH16">
        <f t="shared" si="231"/>
        <v>12.350000000000001</v>
      </c>
      <c r="II16">
        <f t="shared" si="231"/>
        <v>19.083333333333332</v>
      </c>
      <c r="IJ16">
        <f t="shared" si="231"/>
        <v>11.866666666666667</v>
      </c>
      <c r="IK16">
        <f t="shared" si="231"/>
        <v>15.95</v>
      </c>
      <c r="IL16">
        <f t="shared" si="231"/>
        <v>19.283333333333335</v>
      </c>
      <c r="IM16">
        <f t="shared" si="231"/>
        <v>16.716666666666669</v>
      </c>
      <c r="IN16">
        <f t="shared" si="231"/>
        <v>16.433333333333334</v>
      </c>
      <c r="IO16">
        <f t="shared" si="231"/>
        <v>17.95</v>
      </c>
      <c r="IP16">
        <f t="shared" si="231"/>
        <v>18.533333333333335</v>
      </c>
      <c r="IQ16">
        <f t="shared" si="231"/>
        <v>19.183333333333334</v>
      </c>
      <c r="IW16">
        <f t="shared" ref="IW16:JF16" si="232">IF(IW15=0,0,IW15+4.45)</f>
        <v>40.783333333333339</v>
      </c>
      <c r="IX16">
        <f t="shared" si="232"/>
        <v>7.3833333333333337</v>
      </c>
      <c r="IY16">
        <f t="shared" si="232"/>
        <v>9.3833333333333329</v>
      </c>
      <c r="IZ16">
        <f t="shared" si="232"/>
        <v>8.9166666666666679</v>
      </c>
      <c r="JA16">
        <f t="shared" si="232"/>
        <v>8.1666666666666679</v>
      </c>
      <c r="JB16">
        <f t="shared" si="232"/>
        <v>7.2</v>
      </c>
      <c r="JC16">
        <f t="shared" si="232"/>
        <v>9.1000000000000014</v>
      </c>
      <c r="JD16">
        <f t="shared" si="232"/>
        <v>8.9833333333333343</v>
      </c>
      <c r="JE16">
        <f t="shared" si="232"/>
        <v>9</v>
      </c>
      <c r="JF16">
        <f t="shared" si="232"/>
        <v>18.383333333333333</v>
      </c>
      <c r="JH16">
        <f t="shared" ref="JH16:JP16" si="233">IF(JH15=0,0,JH15+4.45)</f>
        <v>11.083333333333332</v>
      </c>
      <c r="JI16">
        <f t="shared" si="233"/>
        <v>24.666633666666666</v>
      </c>
      <c r="JJ16">
        <f t="shared" si="233"/>
        <v>23.049966999999999</v>
      </c>
      <c r="JK16">
        <f t="shared" si="233"/>
        <v>20.916633666666666</v>
      </c>
      <c r="JL16">
        <f t="shared" si="233"/>
        <v>20.683300333333332</v>
      </c>
      <c r="JM16">
        <f t="shared" si="233"/>
        <v>22.416633666666666</v>
      </c>
      <c r="JN16">
        <f t="shared" si="233"/>
        <v>23.416633666666666</v>
      </c>
      <c r="JO16">
        <f t="shared" si="233"/>
        <v>27.549966999999999</v>
      </c>
      <c r="JP16">
        <f t="shared" si="233"/>
        <v>24.683300333333332</v>
      </c>
      <c r="JR16">
        <f>IF(JR15=0,0,JR15+4.45)</f>
        <v>20.749967000000002</v>
      </c>
      <c r="JT16">
        <f>IF(JT15=0,0,JT15+4.45)</f>
        <v>21.499967000000002</v>
      </c>
      <c r="JU16">
        <f>IF(JU15=0,0,JU15+4.45)</f>
        <v>27.149967</v>
      </c>
      <c r="JV16">
        <f>IF(JV15=0,0,JV15+4.45)</f>
        <v>27.849967000000003</v>
      </c>
      <c r="JX16">
        <f>IF(JX15=0,0,JX15+4.45)</f>
        <v>28.599967000000003</v>
      </c>
      <c r="JY16">
        <f>IF(JY15=0,0,JY15+4.45)</f>
        <v>24.416633666666666</v>
      </c>
      <c r="JZ16">
        <f>IF(JZ15=0,0,JZ15+4.45)</f>
        <v>30.916633666666666</v>
      </c>
      <c r="KA16">
        <f>IF(KA15=0,0,KA15+4.45)</f>
        <v>34.366633666666672</v>
      </c>
    </row>
    <row r="17" spans="1:287" x14ac:dyDescent="0.25">
      <c r="A17" t="s">
        <v>270</v>
      </c>
      <c r="B17">
        <v>2.0333333333333332</v>
      </c>
      <c r="C17">
        <v>2.5333333333333332</v>
      </c>
      <c r="D17">
        <v>2.1333366666666667</v>
      </c>
      <c r="E17">
        <v>3.1833333333333331</v>
      </c>
      <c r="F17">
        <v>3.7999933333333331</v>
      </c>
      <c r="G17">
        <v>2.8500036666666668</v>
      </c>
      <c r="H17">
        <v>2.5833366666666668</v>
      </c>
      <c r="I17">
        <v>2.8000036666666666</v>
      </c>
      <c r="J17">
        <v>5.4166663333333336</v>
      </c>
      <c r="K17">
        <v>7.600000333333333</v>
      </c>
      <c r="L17">
        <v>2.8833333333333333</v>
      </c>
      <c r="M17">
        <v>2.3833333333333333</v>
      </c>
      <c r="N17">
        <v>2.7666666666666666</v>
      </c>
      <c r="O17">
        <v>0.76666666666666672</v>
      </c>
      <c r="P17">
        <v>5.2166666666666668</v>
      </c>
      <c r="Q17">
        <v>0</v>
      </c>
      <c r="R17">
        <f t="shared" ref="R17:AE17" si="234">IF(R15=0,0,R15+0.76)</f>
        <v>6.1933333333333334</v>
      </c>
      <c r="S17">
        <f t="shared" si="234"/>
        <v>8.01</v>
      </c>
      <c r="T17">
        <f t="shared" si="234"/>
        <v>4.4266666666666667</v>
      </c>
      <c r="U17">
        <f t="shared" si="234"/>
        <v>0.94333333333333336</v>
      </c>
      <c r="V17">
        <f t="shared" si="234"/>
        <v>2.8099999999999996</v>
      </c>
      <c r="W17">
        <f t="shared" si="234"/>
        <v>1.3766666666666667</v>
      </c>
      <c r="X17">
        <f t="shared" si="234"/>
        <v>2.1766666666666667</v>
      </c>
      <c r="Y17">
        <f t="shared" si="234"/>
        <v>2.21</v>
      </c>
      <c r="Z17">
        <f t="shared" si="234"/>
        <v>10.76</v>
      </c>
      <c r="AA17">
        <f t="shared" si="234"/>
        <v>12.76</v>
      </c>
      <c r="AB17">
        <f t="shared" si="234"/>
        <v>16.510000000000002</v>
      </c>
      <c r="AC17">
        <f t="shared" si="234"/>
        <v>31.96</v>
      </c>
      <c r="AD17">
        <f t="shared" si="234"/>
        <v>26.543333333333333</v>
      </c>
      <c r="AE17">
        <f t="shared" si="234"/>
        <v>12.709999999999999</v>
      </c>
      <c r="AG17">
        <f t="shared" ref="AG17:BL17" si="235">IF(AG15=0,0,AG15+0.76)</f>
        <v>16.010000000000002</v>
      </c>
      <c r="AH17">
        <f t="shared" si="235"/>
        <v>11.426666666666666</v>
      </c>
      <c r="AI17">
        <f t="shared" si="235"/>
        <v>6.96</v>
      </c>
      <c r="AJ17">
        <f t="shared" si="235"/>
        <v>7.8433333333333328</v>
      </c>
      <c r="AK17">
        <f t="shared" si="235"/>
        <v>7.86</v>
      </c>
      <c r="AL17">
        <f t="shared" si="235"/>
        <v>14.026666666666666</v>
      </c>
      <c r="AM17">
        <f t="shared" si="235"/>
        <v>8.81</v>
      </c>
      <c r="AN17">
        <f t="shared" si="235"/>
        <v>9.6766666666666676</v>
      </c>
      <c r="AO17">
        <f t="shared" si="235"/>
        <v>6.3100000000000005</v>
      </c>
      <c r="AP17">
        <f t="shared" si="235"/>
        <v>7.293333333333333</v>
      </c>
      <c r="AQ17">
        <f t="shared" si="235"/>
        <v>15.593333333333332</v>
      </c>
      <c r="AR17">
        <f t="shared" si="235"/>
        <v>8.26</v>
      </c>
      <c r="AS17">
        <f t="shared" si="235"/>
        <v>6.71</v>
      </c>
      <c r="AT17">
        <f t="shared" si="235"/>
        <v>9.0266666666666655</v>
      </c>
      <c r="AU17">
        <f t="shared" si="235"/>
        <v>14.976666666666668</v>
      </c>
      <c r="AV17">
        <f t="shared" si="235"/>
        <v>6.01</v>
      </c>
      <c r="AW17">
        <f t="shared" si="235"/>
        <v>8.1933333333333334</v>
      </c>
      <c r="AX17">
        <f t="shared" si="235"/>
        <v>8.91</v>
      </c>
      <c r="AY17">
        <f t="shared" si="235"/>
        <v>8.9433333333333334</v>
      </c>
      <c r="AZ17">
        <f t="shared" si="235"/>
        <v>18.41</v>
      </c>
      <c r="BA17">
        <f t="shared" si="235"/>
        <v>23.810000000000002</v>
      </c>
      <c r="BB17">
        <f t="shared" si="235"/>
        <v>17.626666666666669</v>
      </c>
      <c r="BC17">
        <f t="shared" si="235"/>
        <v>19.46</v>
      </c>
      <c r="BD17">
        <f t="shared" si="235"/>
        <v>20.41</v>
      </c>
      <c r="BE17">
        <f t="shared" si="235"/>
        <v>9.81</v>
      </c>
      <c r="BF17">
        <f t="shared" si="235"/>
        <v>13.176666666666668</v>
      </c>
      <c r="BG17">
        <f t="shared" si="235"/>
        <v>16.843333333333334</v>
      </c>
      <c r="BH17">
        <f t="shared" si="235"/>
        <v>24.643333333333334</v>
      </c>
      <c r="BI17">
        <f t="shared" si="235"/>
        <v>25.526666666666667</v>
      </c>
      <c r="BJ17">
        <f t="shared" si="235"/>
        <v>12.526666666666666</v>
      </c>
      <c r="BK17">
        <f t="shared" si="235"/>
        <v>20.276666666666667</v>
      </c>
      <c r="BL17">
        <f t="shared" si="235"/>
        <v>14.06</v>
      </c>
      <c r="BM17">
        <f t="shared" ref="BM17:CC17" si="236">IF(BM15=0,0,BM15+0.76)</f>
        <v>22.176666666666666</v>
      </c>
      <c r="BN17">
        <f t="shared" si="236"/>
        <v>12.643333333333333</v>
      </c>
      <c r="BO17">
        <f t="shared" si="236"/>
        <v>24.21</v>
      </c>
      <c r="BP17">
        <f t="shared" si="236"/>
        <v>22.76</v>
      </c>
      <c r="BQ17">
        <f t="shared" si="236"/>
        <v>9.61</v>
      </c>
      <c r="BR17">
        <f t="shared" si="236"/>
        <v>8.0933333333333337</v>
      </c>
      <c r="BS17">
        <f t="shared" si="236"/>
        <v>10.076666666666666</v>
      </c>
      <c r="BT17">
        <f t="shared" si="236"/>
        <v>11.743333333333332</v>
      </c>
      <c r="BU17">
        <f t="shared" si="236"/>
        <v>10.393333333333333</v>
      </c>
      <c r="BV17">
        <f t="shared" si="236"/>
        <v>9.9933333333333323</v>
      </c>
      <c r="BW17">
        <f t="shared" si="236"/>
        <v>12.593333333333332</v>
      </c>
      <c r="BX17">
        <f t="shared" si="236"/>
        <v>21.026666666666667</v>
      </c>
      <c r="BY17">
        <f t="shared" si="236"/>
        <v>16.593333333333334</v>
      </c>
      <c r="BZ17">
        <f t="shared" si="236"/>
        <v>13.593333333333332</v>
      </c>
      <c r="CA17">
        <f t="shared" si="236"/>
        <v>11.393333333333333</v>
      </c>
      <c r="CB17">
        <f t="shared" si="236"/>
        <v>10.61</v>
      </c>
      <c r="CC17">
        <f t="shared" si="236"/>
        <v>11.959999999999999</v>
      </c>
      <c r="CE17">
        <f t="shared" ref="CE17:CL17" si="237">IF(CE15=0,0,CE15+0.76)</f>
        <v>9.0933333333333337</v>
      </c>
      <c r="CF17">
        <f t="shared" si="237"/>
        <v>11.26</v>
      </c>
      <c r="CG17">
        <f t="shared" si="237"/>
        <v>12.726666666666667</v>
      </c>
      <c r="CH17">
        <f t="shared" si="237"/>
        <v>10.059999999999999</v>
      </c>
      <c r="CI17">
        <f t="shared" si="237"/>
        <v>11.576666666666666</v>
      </c>
      <c r="CJ17">
        <f t="shared" si="237"/>
        <v>10.826666666666666</v>
      </c>
      <c r="CK17">
        <f t="shared" si="237"/>
        <v>11.193333333333333</v>
      </c>
      <c r="CL17">
        <f t="shared" si="237"/>
        <v>11.76</v>
      </c>
      <c r="CN17">
        <f t="shared" ref="CN17:DS17" si="238">IF(CN15=0,0,CN15+0.76)</f>
        <v>12.36</v>
      </c>
      <c r="CO17">
        <f t="shared" si="238"/>
        <v>11.959999999999999</v>
      </c>
      <c r="CP17">
        <f t="shared" si="238"/>
        <v>11.693333333333333</v>
      </c>
      <c r="CQ17">
        <f t="shared" si="238"/>
        <v>12.093333333333332</v>
      </c>
      <c r="CR17">
        <f t="shared" si="238"/>
        <v>11.676666666666666</v>
      </c>
      <c r="CS17">
        <f t="shared" si="238"/>
        <v>13.376666666666667</v>
      </c>
      <c r="CT17">
        <f t="shared" si="238"/>
        <v>11.659999999999998</v>
      </c>
      <c r="CU17">
        <f t="shared" si="238"/>
        <v>13.476666666666667</v>
      </c>
      <c r="CV17">
        <f t="shared" si="238"/>
        <v>12.76</v>
      </c>
      <c r="CW17">
        <f t="shared" si="238"/>
        <v>13.476666666666667</v>
      </c>
      <c r="CX17">
        <f t="shared" si="238"/>
        <v>12.043333333333333</v>
      </c>
      <c r="CY17">
        <f t="shared" si="238"/>
        <v>11.276666666666666</v>
      </c>
      <c r="CZ17">
        <f t="shared" si="238"/>
        <v>18.143333333333334</v>
      </c>
      <c r="DA17">
        <f t="shared" si="238"/>
        <v>11.909999999999998</v>
      </c>
      <c r="DB17">
        <f t="shared" si="238"/>
        <v>12.459999999999999</v>
      </c>
      <c r="DC17">
        <f t="shared" si="238"/>
        <v>19.926666666666666</v>
      </c>
      <c r="DD17">
        <f t="shared" si="238"/>
        <v>13.126666666666667</v>
      </c>
      <c r="DE17">
        <f t="shared" si="238"/>
        <v>17.41</v>
      </c>
      <c r="DF17">
        <f t="shared" si="238"/>
        <v>11.036667</v>
      </c>
      <c r="DG17">
        <f t="shared" si="238"/>
        <v>14.876666666666667</v>
      </c>
      <c r="DH17">
        <f t="shared" si="238"/>
        <v>14.043333333333333</v>
      </c>
      <c r="DI17">
        <f t="shared" si="238"/>
        <v>13.843333333333332</v>
      </c>
      <c r="DJ17">
        <f t="shared" si="238"/>
        <v>15.476666666666667</v>
      </c>
      <c r="DK17">
        <f t="shared" si="238"/>
        <v>15.993333333333334</v>
      </c>
      <c r="DL17">
        <f t="shared" si="238"/>
        <v>13.31</v>
      </c>
      <c r="DM17">
        <f t="shared" si="238"/>
        <v>15.226666666666667</v>
      </c>
      <c r="DN17">
        <f t="shared" si="238"/>
        <v>15.076666666666666</v>
      </c>
      <c r="DO17">
        <f t="shared" si="238"/>
        <v>7.37</v>
      </c>
      <c r="DP17">
        <f t="shared" si="238"/>
        <v>13.543333333333333</v>
      </c>
      <c r="DQ17">
        <f t="shared" si="238"/>
        <v>14.159999999999998</v>
      </c>
      <c r="DR17">
        <f t="shared" si="238"/>
        <v>14.593333333333332</v>
      </c>
      <c r="DS17">
        <f t="shared" si="238"/>
        <v>13.959999999999999</v>
      </c>
      <c r="DT17">
        <f t="shared" ref="DT17:EY17" si="239">IF(DT15=0,0,DT15+0.76)</f>
        <v>12.26</v>
      </c>
      <c r="DU17">
        <f t="shared" si="239"/>
        <v>21.01</v>
      </c>
      <c r="DV17">
        <f t="shared" si="239"/>
        <v>23.776666666666667</v>
      </c>
      <c r="DW17">
        <f t="shared" si="239"/>
        <v>13.626666666666667</v>
      </c>
      <c r="DX17">
        <f t="shared" si="239"/>
        <v>13.226666666666667</v>
      </c>
      <c r="DY17">
        <f t="shared" si="239"/>
        <v>13.526666666666666</v>
      </c>
      <c r="DZ17">
        <f t="shared" si="239"/>
        <v>4.0266666666666664</v>
      </c>
      <c r="EA17">
        <f t="shared" si="239"/>
        <v>5.6933333666666659</v>
      </c>
      <c r="EB17">
        <f t="shared" si="239"/>
        <v>4.393333366666667</v>
      </c>
      <c r="EC17">
        <f t="shared" si="239"/>
        <v>4.8600000333333329</v>
      </c>
      <c r="ED17">
        <f t="shared" si="239"/>
        <v>7.3600000333333337</v>
      </c>
      <c r="EE17">
        <f t="shared" si="239"/>
        <v>6.6266666999999995</v>
      </c>
      <c r="EF17">
        <f t="shared" si="239"/>
        <v>4.8766666999999995</v>
      </c>
      <c r="EG17">
        <f t="shared" si="239"/>
        <v>6.6766667000000002</v>
      </c>
      <c r="EH17">
        <f t="shared" si="239"/>
        <v>4.310000033333333</v>
      </c>
      <c r="EI17">
        <f t="shared" si="239"/>
        <v>7.2433333666666666</v>
      </c>
      <c r="EJ17">
        <f t="shared" si="239"/>
        <v>6.3766666999999995</v>
      </c>
      <c r="EK17">
        <f t="shared" si="239"/>
        <v>5.6933333666666659</v>
      </c>
      <c r="EL17">
        <f t="shared" si="239"/>
        <v>7.7600000333333332</v>
      </c>
      <c r="EM17">
        <f t="shared" si="239"/>
        <v>4.4266667000000002</v>
      </c>
      <c r="EN17">
        <f t="shared" si="239"/>
        <v>5.5100000333333332</v>
      </c>
      <c r="EO17">
        <f t="shared" si="239"/>
        <v>8.560000033333333</v>
      </c>
      <c r="EP17">
        <f t="shared" si="239"/>
        <v>6.8600000333333337</v>
      </c>
      <c r="EQ17">
        <f t="shared" si="239"/>
        <v>4.3933333333333335</v>
      </c>
      <c r="ER17">
        <f t="shared" si="239"/>
        <v>4.7266666633333339</v>
      </c>
      <c r="ES17">
        <f t="shared" si="239"/>
        <v>4.9933333299999996</v>
      </c>
      <c r="ET17">
        <f t="shared" si="239"/>
        <v>7.4933333300000005</v>
      </c>
      <c r="EU17">
        <f t="shared" si="239"/>
        <v>5.0766666633333335</v>
      </c>
      <c r="EV17">
        <f t="shared" si="239"/>
        <v>4.9099999966666665</v>
      </c>
      <c r="EW17">
        <f t="shared" si="239"/>
        <v>4.7266666633333339</v>
      </c>
      <c r="EX17">
        <f t="shared" si="239"/>
        <v>4.9599999966666664</v>
      </c>
      <c r="EY17">
        <f t="shared" si="239"/>
        <v>8.4599999966666672</v>
      </c>
      <c r="EZ17">
        <f t="shared" ref="EZ17:GE17" si="240">IF(EZ15=0,0,EZ15+0.76)</f>
        <v>4.7599999966666671</v>
      </c>
      <c r="FA17">
        <f t="shared" si="240"/>
        <v>4.9433333299999997</v>
      </c>
      <c r="FB17">
        <f t="shared" si="240"/>
        <v>5.4266666633333331</v>
      </c>
      <c r="FC17">
        <f t="shared" si="240"/>
        <v>8.3933333300000008</v>
      </c>
      <c r="FD17">
        <f t="shared" si="240"/>
        <v>5.226666663333333</v>
      </c>
      <c r="FE17">
        <f t="shared" si="240"/>
        <v>5.5266666633333337</v>
      </c>
      <c r="FF17">
        <f t="shared" si="240"/>
        <v>7.5599999966666669</v>
      </c>
      <c r="FG17">
        <f t="shared" si="240"/>
        <v>5.1599999966666665</v>
      </c>
      <c r="FH17">
        <f t="shared" si="240"/>
        <v>6.6266666666666669</v>
      </c>
      <c r="FI17">
        <f t="shared" si="240"/>
        <v>7.0766666999999996</v>
      </c>
      <c r="FJ17">
        <f t="shared" si="240"/>
        <v>7.5099996666666664</v>
      </c>
      <c r="FK17">
        <f t="shared" si="240"/>
        <v>5.6099996666666669</v>
      </c>
      <c r="FL17">
        <f t="shared" si="240"/>
        <v>5.9433329999999991</v>
      </c>
      <c r="FM17">
        <f t="shared" si="240"/>
        <v>4.2599996666666664</v>
      </c>
      <c r="FN17">
        <f t="shared" si="240"/>
        <v>6.8933330000000002</v>
      </c>
      <c r="FO17">
        <f t="shared" si="240"/>
        <v>4.3599996666666669</v>
      </c>
      <c r="FP17">
        <f t="shared" si="240"/>
        <v>5.1099996666666669</v>
      </c>
      <c r="FQ17">
        <f t="shared" si="240"/>
        <v>4.3433330000000003</v>
      </c>
      <c r="FR17">
        <f t="shared" si="240"/>
        <v>4.2933329999999996</v>
      </c>
      <c r="FS17">
        <f t="shared" si="240"/>
        <v>5.1099996666666669</v>
      </c>
      <c r="FT17">
        <f t="shared" si="240"/>
        <v>7.9266699999999997</v>
      </c>
      <c r="FU17">
        <f t="shared" si="240"/>
        <v>8.1766667000000002</v>
      </c>
      <c r="FV17">
        <f t="shared" si="240"/>
        <v>5.4266666333333333</v>
      </c>
      <c r="FW17">
        <f t="shared" si="240"/>
        <v>5.8099999666666662</v>
      </c>
      <c r="FX17">
        <f t="shared" si="240"/>
        <v>5.9599999666666665</v>
      </c>
      <c r="FY17">
        <f t="shared" si="240"/>
        <v>5.7433332999999998</v>
      </c>
      <c r="FZ17">
        <f t="shared" si="240"/>
        <v>6.9933332999999998</v>
      </c>
      <c r="GA17">
        <f t="shared" si="240"/>
        <v>9.9933332999999998</v>
      </c>
      <c r="GB17">
        <f t="shared" si="240"/>
        <v>6.0766666333333337</v>
      </c>
      <c r="GC17">
        <f t="shared" si="240"/>
        <v>6.276666633333333</v>
      </c>
      <c r="GD17">
        <f t="shared" si="240"/>
        <v>6.7933333000000005</v>
      </c>
      <c r="GE17">
        <f t="shared" si="240"/>
        <v>6.5599999666666662</v>
      </c>
      <c r="GF17">
        <f t="shared" ref="GF17:GL17" si="241">IF(GF15=0,0,GF15+0.76)</f>
        <v>5.776666633333333</v>
      </c>
      <c r="GG17">
        <f t="shared" si="241"/>
        <v>33.443333333333328</v>
      </c>
      <c r="GH17">
        <f t="shared" si="241"/>
        <v>34.293332999999997</v>
      </c>
      <c r="GI17">
        <f t="shared" si="241"/>
        <v>33.92666633333333</v>
      </c>
      <c r="GJ17">
        <f t="shared" si="241"/>
        <v>34.343332999999994</v>
      </c>
      <c r="GK17">
        <f t="shared" si="241"/>
        <v>36.276666333333331</v>
      </c>
      <c r="GL17">
        <f t="shared" si="241"/>
        <v>33.743332999999993</v>
      </c>
      <c r="GM17">
        <f t="shared" ref="GM17:GS17" si="242">IF(GM15=0,0,GM15+0.76)</f>
        <v>34.009999666666666</v>
      </c>
      <c r="GN17">
        <f t="shared" si="242"/>
        <v>36.143332999999998</v>
      </c>
      <c r="GO17">
        <f t="shared" si="242"/>
        <v>35.559999666666663</v>
      </c>
      <c r="GP17">
        <f t="shared" si="242"/>
        <v>34.009999666666666</v>
      </c>
      <c r="GQ17">
        <f t="shared" si="242"/>
        <v>34.459999666666661</v>
      </c>
      <c r="GR17">
        <f t="shared" si="242"/>
        <v>36.843332999999994</v>
      </c>
      <c r="GS17">
        <f t="shared" si="242"/>
        <v>34.809999666666663</v>
      </c>
      <c r="GT17">
        <f>IF(GT15=0,0,GT15+0.76)</f>
        <v>36.009999666666666</v>
      </c>
      <c r="GU17">
        <f>IF(GU15=0,0,GU15+0.76)</f>
        <v>34.843332999999994</v>
      </c>
      <c r="GV17">
        <f>IF(GV15=0,0,GV15+0.76)</f>
        <v>33.843332999999994</v>
      </c>
      <c r="GW17">
        <f>IF(GW15=0,0,GW15+0.76)</f>
        <v>33.909999666666664</v>
      </c>
      <c r="GX17">
        <f t="shared" ref="GX17:HA17" si="243">IF(GX15=0,0,GX15+0.76)</f>
        <v>33.743332999999993</v>
      </c>
      <c r="GY17">
        <f t="shared" si="243"/>
        <v>40.876666333333326</v>
      </c>
      <c r="GZ17">
        <f t="shared" si="243"/>
        <v>35.593332999999994</v>
      </c>
      <c r="HA17">
        <f t="shared" si="243"/>
        <v>34.326666333333328</v>
      </c>
      <c r="HB17">
        <f>IF(HB15=0,0,HB15+0.76)</f>
        <v>13.393333666666667</v>
      </c>
      <c r="HC17">
        <f>IF(HC15=0,0,HC15+0.76)</f>
        <v>14.376663333333333</v>
      </c>
      <c r="HD17">
        <f>IF(HD15=0,0,HD15+0.76)</f>
        <v>15.776663333333333</v>
      </c>
      <c r="HE17">
        <f>IF(HE15=0,0,HE15+0.76)</f>
        <v>14.859996666666667</v>
      </c>
      <c r="HF17">
        <f>IF(HF15=0,0,HF15+0.76)</f>
        <v>14.609996666666667</v>
      </c>
      <c r="HG17">
        <f t="shared" ref="HG17:HL17" si="244">IF(HG15=0,0,HG15+0.76)</f>
        <v>14.393330000000001</v>
      </c>
      <c r="HH17">
        <f t="shared" si="244"/>
        <v>14.076663333333334</v>
      </c>
      <c r="HI17">
        <f t="shared" si="244"/>
        <v>14.076663333333334</v>
      </c>
      <c r="HJ17">
        <f t="shared" si="244"/>
        <v>15.026663333333333</v>
      </c>
      <c r="HK17">
        <f t="shared" si="244"/>
        <v>14.576663333333334</v>
      </c>
      <c r="HL17">
        <f t="shared" si="244"/>
        <v>17.443330000000003</v>
      </c>
      <c r="HN17">
        <f t="shared" ref="HN17:HU17" si="245">IF(HN15=0,0,HN15+0.76)</f>
        <v>14.09333</v>
      </c>
      <c r="HO17">
        <f t="shared" si="245"/>
        <v>15.559996666666667</v>
      </c>
      <c r="HP17">
        <f t="shared" si="245"/>
        <v>26.743330000000004</v>
      </c>
      <c r="HQ17">
        <f t="shared" si="245"/>
        <v>30.743330000000004</v>
      </c>
      <c r="HR17">
        <f t="shared" si="245"/>
        <v>9.4599999999999991</v>
      </c>
      <c r="HS17">
        <f t="shared" si="245"/>
        <v>7.76</v>
      </c>
      <c r="HU17">
        <f t="shared" si="245"/>
        <v>19.16</v>
      </c>
      <c r="HW17">
        <f t="shared" ref="HW17:IQ17" si="246">IF(HW15=0,0,HW15+0.76)</f>
        <v>8.1433333333333344</v>
      </c>
      <c r="HX17">
        <f t="shared" si="246"/>
        <v>8.36</v>
      </c>
      <c r="HY17">
        <f t="shared" si="246"/>
        <v>9.1766666666666659</v>
      </c>
      <c r="HZ17">
        <f t="shared" si="246"/>
        <v>8.6933333333333334</v>
      </c>
      <c r="IA17">
        <f t="shared" si="246"/>
        <v>8.4266666666666676</v>
      </c>
      <c r="IB17">
        <f t="shared" si="246"/>
        <v>8.5266666666666673</v>
      </c>
      <c r="IC17">
        <f t="shared" si="246"/>
        <v>9.2266666666666666</v>
      </c>
      <c r="ID17">
        <f t="shared" si="246"/>
        <v>8.1933333333333334</v>
      </c>
      <c r="IE17">
        <f t="shared" si="246"/>
        <v>9.1766666666666659</v>
      </c>
      <c r="IF17">
        <f t="shared" si="246"/>
        <v>9.8766666666666669</v>
      </c>
      <c r="IG17">
        <f t="shared" si="246"/>
        <v>10.326666666666666</v>
      </c>
      <c r="IH17">
        <f t="shared" si="246"/>
        <v>8.66</v>
      </c>
      <c r="II17">
        <f t="shared" si="246"/>
        <v>15.393333333333333</v>
      </c>
      <c r="IJ17">
        <f t="shared" si="246"/>
        <v>8.1766666666666676</v>
      </c>
      <c r="IK17">
        <f t="shared" si="246"/>
        <v>12.26</v>
      </c>
      <c r="IL17">
        <f t="shared" si="246"/>
        <v>15.593333333333334</v>
      </c>
      <c r="IM17">
        <f t="shared" si="246"/>
        <v>13.026666666666667</v>
      </c>
      <c r="IN17">
        <f t="shared" si="246"/>
        <v>12.743333333333332</v>
      </c>
      <c r="IO17">
        <f t="shared" si="246"/>
        <v>14.26</v>
      </c>
      <c r="IP17">
        <f t="shared" si="246"/>
        <v>14.843333333333334</v>
      </c>
      <c r="IQ17">
        <f t="shared" si="246"/>
        <v>15.493333333333334</v>
      </c>
      <c r="IW17">
        <f t="shared" ref="IW17:JF17" si="247">IF(IW15=0,0,IW15+0.76)</f>
        <v>37.093333333333334</v>
      </c>
      <c r="IX17">
        <f t="shared" si="247"/>
        <v>3.6933333333333334</v>
      </c>
      <c r="IY17">
        <f t="shared" si="247"/>
        <v>5.6933333333333334</v>
      </c>
      <c r="IZ17">
        <f t="shared" si="247"/>
        <v>5.2266666666666666</v>
      </c>
      <c r="JA17">
        <f t="shared" si="247"/>
        <v>4.4766666666666666</v>
      </c>
      <c r="JB17">
        <f t="shared" si="247"/>
        <v>3.51</v>
      </c>
      <c r="JC17">
        <f t="shared" si="247"/>
        <v>5.41</v>
      </c>
      <c r="JD17">
        <f t="shared" si="247"/>
        <v>5.293333333333333</v>
      </c>
      <c r="JE17">
        <f t="shared" si="247"/>
        <v>5.31</v>
      </c>
      <c r="JF17">
        <f t="shared" si="247"/>
        <v>14.693333333333333</v>
      </c>
      <c r="JH17">
        <f t="shared" ref="JH17:JP17" si="248">IF(JH15=0,0,JH15+0.76)</f>
        <v>7.3933333333333326</v>
      </c>
      <c r="JI17">
        <f t="shared" si="248"/>
        <v>20.976633666666668</v>
      </c>
      <c r="JJ17">
        <f t="shared" si="248"/>
        <v>19.359967000000001</v>
      </c>
      <c r="JK17">
        <f t="shared" si="248"/>
        <v>17.226633666666668</v>
      </c>
      <c r="JL17">
        <f t="shared" si="248"/>
        <v>16.993300333333334</v>
      </c>
      <c r="JM17">
        <f t="shared" si="248"/>
        <v>18.726633666666668</v>
      </c>
      <c r="JN17">
        <f t="shared" si="248"/>
        <v>19.726633666666668</v>
      </c>
      <c r="JO17">
        <f t="shared" si="248"/>
        <v>23.859967000000001</v>
      </c>
      <c r="JP17">
        <f t="shared" si="248"/>
        <v>20.993300333333334</v>
      </c>
      <c r="JR17">
        <f>IF(JR15=0,0,JR15+0.76)</f>
        <v>17.059967000000004</v>
      </c>
      <c r="JT17">
        <f>IF(JT15=0,0,JT15+0.76)</f>
        <v>17.809967000000004</v>
      </c>
      <c r="JU17">
        <f>IF(JU15=0,0,JU15+0.76)</f>
        <v>23.459967000000002</v>
      </c>
      <c r="JV17">
        <f>IF(JV15=0,0,JV15+0.76)</f>
        <v>24.159967000000005</v>
      </c>
      <c r="JX17">
        <f>IF(JX15=0,0,JX15+0.76)</f>
        <v>24.909967000000005</v>
      </c>
      <c r="JY17">
        <f>IF(JY15=0,0,JY15+0.76)</f>
        <v>20.726633666666668</v>
      </c>
      <c r="JZ17">
        <f>IF(JZ15=0,0,JZ15+0.76)</f>
        <v>27.226633666666668</v>
      </c>
      <c r="KA17">
        <f>IF(KA15=0,0,KA15+0.76)</f>
        <v>30.676633666666671</v>
      </c>
    </row>
    <row r="18" spans="1:287" x14ac:dyDescent="0.25">
      <c r="A18" t="s">
        <v>269</v>
      </c>
      <c r="B18">
        <v>11.216666666666667</v>
      </c>
      <c r="C18">
        <v>11.716666666666667</v>
      </c>
      <c r="D18">
        <v>6.8000033333333336</v>
      </c>
      <c r="E18">
        <v>12.366666666666667</v>
      </c>
      <c r="F18">
        <v>12.983326666666667</v>
      </c>
      <c r="G18">
        <v>7.5166703333333338</v>
      </c>
      <c r="H18">
        <v>7.2500033333333338</v>
      </c>
      <c r="I18">
        <v>7.466670333333334</v>
      </c>
      <c r="J18">
        <v>14.599999666666667</v>
      </c>
      <c r="K18">
        <v>16.783333666666667</v>
      </c>
      <c r="L18">
        <v>12.066666666666666</v>
      </c>
      <c r="M18">
        <v>11.566666666666666</v>
      </c>
      <c r="N18">
        <v>7.4333333333333336</v>
      </c>
      <c r="O18">
        <v>5.4333333333333336</v>
      </c>
      <c r="P18">
        <v>9.8833333333333329</v>
      </c>
      <c r="Q18">
        <v>6.1933333333333334</v>
      </c>
      <c r="R18">
        <v>0</v>
      </c>
      <c r="S18">
        <f>1+42/60</f>
        <v>1.7</v>
      </c>
      <c r="T18">
        <f>IF(T15=0,0,T15+5.43)</f>
        <v>9.0966666666666658</v>
      </c>
      <c r="U18">
        <f>4+45/60</f>
        <v>4.75</v>
      </c>
      <c r="V18">
        <f>IF(V15=0,0,V15+5.43)</f>
        <v>7.4799999999999995</v>
      </c>
      <c r="W18">
        <f>6+43/60</f>
        <v>6.7166666666666668</v>
      </c>
      <c r="X18">
        <f t="shared" ref="X18:AE18" si="249">IF(X15=0,0,X15+5.43)</f>
        <v>6.8466666666666667</v>
      </c>
      <c r="Y18">
        <f t="shared" si="249"/>
        <v>6.88</v>
      </c>
      <c r="Z18">
        <f t="shared" si="249"/>
        <v>15.43</v>
      </c>
      <c r="AA18">
        <f t="shared" si="249"/>
        <v>17.43</v>
      </c>
      <c r="AB18">
        <f t="shared" si="249"/>
        <v>21.18</v>
      </c>
      <c r="AC18">
        <f t="shared" si="249"/>
        <v>36.629999999999995</v>
      </c>
      <c r="AD18">
        <f t="shared" si="249"/>
        <v>31.213333333333331</v>
      </c>
      <c r="AE18">
        <f t="shared" si="249"/>
        <v>17.38</v>
      </c>
      <c r="AG18">
        <f t="shared" ref="AG18:BL18" si="250">IF(AG15=0,0,AG15+5.43)</f>
        <v>20.68</v>
      </c>
      <c r="AH18">
        <f t="shared" si="250"/>
        <v>16.096666666666664</v>
      </c>
      <c r="AI18">
        <f t="shared" si="250"/>
        <v>11.629999999999999</v>
      </c>
      <c r="AJ18">
        <f t="shared" si="250"/>
        <v>12.513333333333332</v>
      </c>
      <c r="AK18">
        <f t="shared" si="250"/>
        <v>12.530000000000001</v>
      </c>
      <c r="AL18">
        <f t="shared" si="250"/>
        <v>18.696666666666665</v>
      </c>
      <c r="AM18">
        <f t="shared" si="250"/>
        <v>13.48</v>
      </c>
      <c r="AN18">
        <f t="shared" si="250"/>
        <v>14.346666666666668</v>
      </c>
      <c r="AO18">
        <f t="shared" si="250"/>
        <v>10.98</v>
      </c>
      <c r="AP18">
        <f t="shared" si="250"/>
        <v>11.963333333333333</v>
      </c>
      <c r="AQ18">
        <f t="shared" si="250"/>
        <v>20.263333333333332</v>
      </c>
      <c r="AR18">
        <f t="shared" si="250"/>
        <v>12.93</v>
      </c>
      <c r="AS18">
        <f t="shared" si="250"/>
        <v>11.379999999999999</v>
      </c>
      <c r="AT18">
        <f t="shared" si="250"/>
        <v>13.696666666666665</v>
      </c>
      <c r="AU18">
        <f t="shared" si="250"/>
        <v>19.646666666666668</v>
      </c>
      <c r="AV18">
        <f t="shared" si="250"/>
        <v>10.68</v>
      </c>
      <c r="AW18">
        <f t="shared" si="250"/>
        <v>12.863333333333333</v>
      </c>
      <c r="AX18">
        <f t="shared" si="250"/>
        <v>13.58</v>
      </c>
      <c r="AY18">
        <f t="shared" si="250"/>
        <v>13.613333333333333</v>
      </c>
      <c r="AZ18">
        <f t="shared" si="250"/>
        <v>23.08</v>
      </c>
      <c r="BA18">
        <f t="shared" si="250"/>
        <v>28.48</v>
      </c>
      <c r="BB18">
        <f t="shared" si="250"/>
        <v>22.296666666666667</v>
      </c>
      <c r="BC18">
        <f t="shared" si="250"/>
        <v>24.13</v>
      </c>
      <c r="BD18">
        <f t="shared" si="250"/>
        <v>25.08</v>
      </c>
      <c r="BE18">
        <f t="shared" si="250"/>
        <v>14.48</v>
      </c>
      <c r="BF18">
        <f t="shared" si="250"/>
        <v>17.846666666666668</v>
      </c>
      <c r="BG18">
        <f t="shared" si="250"/>
        <v>21.513333333333332</v>
      </c>
      <c r="BH18">
        <f t="shared" si="250"/>
        <v>29.313333333333333</v>
      </c>
      <c r="BI18">
        <f t="shared" si="250"/>
        <v>30.196666666666665</v>
      </c>
      <c r="BJ18">
        <f t="shared" si="250"/>
        <v>17.196666666666665</v>
      </c>
      <c r="BK18">
        <f t="shared" si="250"/>
        <v>24.946666666666665</v>
      </c>
      <c r="BL18">
        <f t="shared" si="250"/>
        <v>18.73</v>
      </c>
      <c r="BM18">
        <f t="shared" ref="BM18:CC18" si="251">IF(BM15=0,0,BM15+5.43)</f>
        <v>26.846666666666664</v>
      </c>
      <c r="BN18">
        <f t="shared" si="251"/>
        <v>17.313333333333333</v>
      </c>
      <c r="BO18">
        <f t="shared" si="251"/>
        <v>28.88</v>
      </c>
      <c r="BP18">
        <f t="shared" si="251"/>
        <v>27.43</v>
      </c>
      <c r="BQ18">
        <f t="shared" si="251"/>
        <v>14.28</v>
      </c>
      <c r="BR18">
        <f t="shared" si="251"/>
        <v>12.763333333333332</v>
      </c>
      <c r="BS18">
        <f t="shared" si="251"/>
        <v>14.746666666666666</v>
      </c>
      <c r="BT18">
        <f t="shared" si="251"/>
        <v>16.413333333333334</v>
      </c>
      <c r="BU18">
        <f t="shared" si="251"/>
        <v>15.063333333333333</v>
      </c>
      <c r="BV18">
        <f t="shared" si="251"/>
        <v>14.663333333333332</v>
      </c>
      <c r="BW18">
        <f t="shared" si="251"/>
        <v>17.263333333333332</v>
      </c>
      <c r="BX18">
        <f t="shared" si="251"/>
        <v>25.696666666666665</v>
      </c>
      <c r="BY18">
        <f t="shared" si="251"/>
        <v>21.263333333333332</v>
      </c>
      <c r="BZ18">
        <f t="shared" si="251"/>
        <v>18.263333333333332</v>
      </c>
      <c r="CA18">
        <f t="shared" si="251"/>
        <v>16.063333333333333</v>
      </c>
      <c r="CB18">
        <f t="shared" si="251"/>
        <v>15.28</v>
      </c>
      <c r="CC18">
        <f t="shared" si="251"/>
        <v>16.63</v>
      </c>
      <c r="CE18">
        <f t="shared" ref="CE18:CL18" si="252">IF(CE15=0,0,CE15+5.43)</f>
        <v>13.763333333333334</v>
      </c>
      <c r="CF18">
        <f t="shared" si="252"/>
        <v>15.93</v>
      </c>
      <c r="CG18">
        <f t="shared" si="252"/>
        <v>17.396666666666668</v>
      </c>
      <c r="CH18">
        <f t="shared" si="252"/>
        <v>14.729999999999999</v>
      </c>
      <c r="CI18">
        <f t="shared" si="252"/>
        <v>16.246666666666666</v>
      </c>
      <c r="CJ18">
        <f t="shared" si="252"/>
        <v>15.496666666666666</v>
      </c>
      <c r="CK18">
        <f t="shared" si="252"/>
        <v>15.863333333333333</v>
      </c>
      <c r="CL18">
        <f t="shared" si="252"/>
        <v>16.43</v>
      </c>
      <c r="CN18">
        <f t="shared" ref="CN18:DS18" si="253">IF(CN15=0,0,CN15+5.43)</f>
        <v>17.03</v>
      </c>
      <c r="CO18">
        <f t="shared" si="253"/>
        <v>16.63</v>
      </c>
      <c r="CP18">
        <f t="shared" si="253"/>
        <v>16.363333333333333</v>
      </c>
      <c r="CQ18">
        <f t="shared" si="253"/>
        <v>16.763333333333332</v>
      </c>
      <c r="CR18">
        <f t="shared" si="253"/>
        <v>16.346666666666664</v>
      </c>
      <c r="CS18">
        <f t="shared" si="253"/>
        <v>18.046666666666667</v>
      </c>
      <c r="CT18">
        <f t="shared" si="253"/>
        <v>16.329999999999998</v>
      </c>
      <c r="CU18">
        <f t="shared" si="253"/>
        <v>18.146666666666668</v>
      </c>
      <c r="CV18">
        <f t="shared" si="253"/>
        <v>17.43</v>
      </c>
      <c r="CW18">
        <f t="shared" si="253"/>
        <v>18.146666666666668</v>
      </c>
      <c r="CX18">
        <f t="shared" si="253"/>
        <v>16.713333333333331</v>
      </c>
      <c r="CY18">
        <f t="shared" si="253"/>
        <v>15.946666666666665</v>
      </c>
      <c r="CZ18">
        <f t="shared" si="253"/>
        <v>22.813333333333333</v>
      </c>
      <c r="DA18">
        <f t="shared" si="253"/>
        <v>16.579999999999998</v>
      </c>
      <c r="DB18">
        <f t="shared" si="253"/>
        <v>17.13</v>
      </c>
      <c r="DC18">
        <f t="shared" si="253"/>
        <v>24.596666666666664</v>
      </c>
      <c r="DD18">
        <f t="shared" si="253"/>
        <v>17.796666666666667</v>
      </c>
      <c r="DE18">
        <f t="shared" si="253"/>
        <v>22.08</v>
      </c>
      <c r="DF18">
        <f t="shared" si="253"/>
        <v>15.706666999999999</v>
      </c>
      <c r="DG18">
        <f t="shared" si="253"/>
        <v>19.546666666666667</v>
      </c>
      <c r="DH18">
        <f t="shared" si="253"/>
        <v>18.713333333333331</v>
      </c>
      <c r="DI18">
        <f t="shared" si="253"/>
        <v>18.513333333333332</v>
      </c>
      <c r="DJ18">
        <f t="shared" si="253"/>
        <v>20.146666666666668</v>
      </c>
      <c r="DK18">
        <f t="shared" si="253"/>
        <v>20.663333333333334</v>
      </c>
      <c r="DL18">
        <f t="shared" si="253"/>
        <v>17.98</v>
      </c>
      <c r="DM18">
        <f t="shared" si="253"/>
        <v>19.896666666666668</v>
      </c>
      <c r="DN18">
        <f t="shared" si="253"/>
        <v>19.746666666666666</v>
      </c>
      <c r="DO18">
        <f t="shared" si="253"/>
        <v>12.04</v>
      </c>
      <c r="DP18">
        <f t="shared" si="253"/>
        <v>18.213333333333331</v>
      </c>
      <c r="DQ18">
        <f t="shared" si="253"/>
        <v>18.829999999999998</v>
      </c>
      <c r="DR18">
        <f t="shared" si="253"/>
        <v>19.263333333333332</v>
      </c>
      <c r="DS18">
        <f t="shared" si="253"/>
        <v>18.63</v>
      </c>
      <c r="DT18">
        <f t="shared" ref="DT18:EY18" si="254">IF(DT15=0,0,DT15+5.43)</f>
        <v>16.93</v>
      </c>
      <c r="DU18">
        <f t="shared" si="254"/>
        <v>25.68</v>
      </c>
      <c r="DV18">
        <f t="shared" si="254"/>
        <v>28.446666666666665</v>
      </c>
      <c r="DW18">
        <f t="shared" si="254"/>
        <v>18.296666666666667</v>
      </c>
      <c r="DX18">
        <f t="shared" si="254"/>
        <v>17.896666666666668</v>
      </c>
      <c r="DY18">
        <f t="shared" si="254"/>
        <v>18.196666666666665</v>
      </c>
      <c r="DZ18">
        <f t="shared" si="254"/>
        <v>8.6966666666666654</v>
      </c>
      <c r="EA18">
        <f t="shared" si="254"/>
        <v>10.363333366666666</v>
      </c>
      <c r="EB18">
        <f t="shared" si="254"/>
        <v>9.0633333666666669</v>
      </c>
      <c r="EC18">
        <f t="shared" si="254"/>
        <v>9.5300000333333337</v>
      </c>
      <c r="ED18">
        <f t="shared" si="254"/>
        <v>12.030000033333334</v>
      </c>
      <c r="EE18">
        <f t="shared" si="254"/>
        <v>11.296666699999999</v>
      </c>
      <c r="EF18">
        <f t="shared" si="254"/>
        <v>9.5466666999999994</v>
      </c>
      <c r="EG18">
        <f t="shared" si="254"/>
        <v>11.3466667</v>
      </c>
      <c r="EH18">
        <f t="shared" si="254"/>
        <v>8.980000033333333</v>
      </c>
      <c r="EI18">
        <f t="shared" si="254"/>
        <v>11.913333366666667</v>
      </c>
      <c r="EJ18">
        <f t="shared" si="254"/>
        <v>11.046666699999999</v>
      </c>
      <c r="EK18">
        <f t="shared" si="254"/>
        <v>10.363333366666666</v>
      </c>
      <c r="EL18">
        <f t="shared" si="254"/>
        <v>12.430000033333332</v>
      </c>
      <c r="EM18">
        <f t="shared" si="254"/>
        <v>9.0966667000000001</v>
      </c>
      <c r="EN18">
        <f t="shared" si="254"/>
        <v>10.180000033333332</v>
      </c>
      <c r="EO18">
        <f t="shared" si="254"/>
        <v>13.230000033333333</v>
      </c>
      <c r="EP18">
        <f t="shared" si="254"/>
        <v>11.530000033333334</v>
      </c>
      <c r="EQ18">
        <f t="shared" si="254"/>
        <v>9.0633333333333326</v>
      </c>
      <c r="ER18">
        <f t="shared" si="254"/>
        <v>9.3966666633333329</v>
      </c>
      <c r="ES18">
        <f t="shared" si="254"/>
        <v>9.6633333300000004</v>
      </c>
      <c r="ET18">
        <f t="shared" si="254"/>
        <v>12.16333333</v>
      </c>
      <c r="EU18">
        <f t="shared" si="254"/>
        <v>9.7466666633333325</v>
      </c>
      <c r="EV18">
        <f t="shared" si="254"/>
        <v>9.5799999966666665</v>
      </c>
      <c r="EW18">
        <f t="shared" si="254"/>
        <v>9.3966666633333329</v>
      </c>
      <c r="EX18">
        <f t="shared" si="254"/>
        <v>9.6299999966666654</v>
      </c>
      <c r="EY18">
        <f t="shared" si="254"/>
        <v>13.129999996666665</v>
      </c>
      <c r="EZ18">
        <f t="shared" ref="EZ18:GE18" si="255">IF(EZ15=0,0,EZ15+5.43)</f>
        <v>9.4299999966666661</v>
      </c>
      <c r="FA18">
        <f t="shared" si="255"/>
        <v>9.6133333299999997</v>
      </c>
      <c r="FB18">
        <f t="shared" si="255"/>
        <v>10.096666663333334</v>
      </c>
      <c r="FC18">
        <f t="shared" si="255"/>
        <v>13.063333329999999</v>
      </c>
      <c r="FD18">
        <f t="shared" si="255"/>
        <v>9.8966666633333329</v>
      </c>
      <c r="FE18">
        <f t="shared" si="255"/>
        <v>10.196666663333334</v>
      </c>
      <c r="FF18">
        <f t="shared" si="255"/>
        <v>12.229999996666667</v>
      </c>
      <c r="FG18">
        <f t="shared" si="255"/>
        <v>9.8299999966666665</v>
      </c>
      <c r="FH18">
        <f t="shared" si="255"/>
        <v>11.296666666666667</v>
      </c>
      <c r="FI18">
        <f t="shared" si="255"/>
        <v>11.746666699999999</v>
      </c>
      <c r="FJ18">
        <f t="shared" si="255"/>
        <v>12.179999666666667</v>
      </c>
      <c r="FK18">
        <f t="shared" si="255"/>
        <v>10.279999666666667</v>
      </c>
      <c r="FL18">
        <f t="shared" si="255"/>
        <v>10.613332999999999</v>
      </c>
      <c r="FM18">
        <f t="shared" si="255"/>
        <v>8.9299996666666672</v>
      </c>
      <c r="FN18">
        <f t="shared" si="255"/>
        <v>11.563333</v>
      </c>
      <c r="FO18">
        <f t="shared" si="255"/>
        <v>9.0299996666666669</v>
      </c>
      <c r="FP18">
        <f t="shared" si="255"/>
        <v>9.7799996666666669</v>
      </c>
      <c r="FQ18">
        <f t="shared" si="255"/>
        <v>9.0133329999999994</v>
      </c>
      <c r="FR18">
        <f t="shared" si="255"/>
        <v>8.9633329999999987</v>
      </c>
      <c r="FS18">
        <f t="shared" si="255"/>
        <v>9.7799996666666669</v>
      </c>
      <c r="FT18">
        <f t="shared" si="255"/>
        <v>12.59667</v>
      </c>
      <c r="FU18">
        <f t="shared" si="255"/>
        <v>12.8466667</v>
      </c>
      <c r="FV18">
        <f t="shared" si="255"/>
        <v>10.096666633333333</v>
      </c>
      <c r="FW18">
        <f t="shared" si="255"/>
        <v>10.479999966666666</v>
      </c>
      <c r="FX18">
        <f t="shared" si="255"/>
        <v>10.629999966666666</v>
      </c>
      <c r="FY18">
        <f t="shared" si="255"/>
        <v>10.4133333</v>
      </c>
      <c r="FZ18">
        <f t="shared" si="255"/>
        <v>11.6633333</v>
      </c>
      <c r="GA18">
        <f t="shared" si="255"/>
        <v>14.6633333</v>
      </c>
      <c r="GB18">
        <f t="shared" si="255"/>
        <v>10.746666633333334</v>
      </c>
      <c r="GC18">
        <f t="shared" si="255"/>
        <v>10.946666633333333</v>
      </c>
      <c r="GD18">
        <f t="shared" si="255"/>
        <v>11.4633333</v>
      </c>
      <c r="GE18">
        <f t="shared" si="255"/>
        <v>11.229999966666666</v>
      </c>
      <c r="GF18">
        <f t="shared" ref="GF18:GL18" si="256">IF(GF15=0,0,GF15+5.43)</f>
        <v>10.446666633333333</v>
      </c>
      <c r="GG18">
        <f t="shared" si="256"/>
        <v>38.11333333333333</v>
      </c>
      <c r="GH18">
        <f t="shared" si="256"/>
        <v>38.963332999999999</v>
      </c>
      <c r="GI18">
        <f t="shared" si="256"/>
        <v>38.596666333333332</v>
      </c>
      <c r="GJ18">
        <f t="shared" si="256"/>
        <v>39.013332999999996</v>
      </c>
      <c r="GK18">
        <f t="shared" si="256"/>
        <v>40.946666333333333</v>
      </c>
      <c r="GL18">
        <f t="shared" si="256"/>
        <v>38.413332999999994</v>
      </c>
      <c r="GM18">
        <f t="shared" ref="GM18:GS18" si="257">IF(GM15=0,0,GM15+5.43)</f>
        <v>38.679999666666667</v>
      </c>
      <c r="GN18">
        <f t="shared" si="257"/>
        <v>40.813333</v>
      </c>
      <c r="GO18">
        <f t="shared" si="257"/>
        <v>40.229999666666664</v>
      </c>
      <c r="GP18">
        <f t="shared" si="257"/>
        <v>38.679999666666667</v>
      </c>
      <c r="GQ18">
        <f t="shared" si="257"/>
        <v>39.129999666666663</v>
      </c>
      <c r="GR18">
        <f t="shared" si="257"/>
        <v>41.513332999999996</v>
      </c>
      <c r="GS18">
        <f t="shared" si="257"/>
        <v>39.479999666666664</v>
      </c>
      <c r="GT18">
        <f>IF(GT15=0,0,GT15+5.43)</f>
        <v>40.679999666666667</v>
      </c>
      <c r="GU18">
        <f>IF(GU15=0,0,GU15+5.43)</f>
        <v>39.513332999999996</v>
      </c>
      <c r="GV18">
        <f>IF(GV15=0,0,GV15+5.43)</f>
        <v>38.513332999999996</v>
      </c>
      <c r="GW18">
        <f>IF(GW15=0,0,GW15+5.43)</f>
        <v>38.579999666666666</v>
      </c>
      <c r="GX18">
        <f t="shared" ref="GX18:HA18" si="258">IF(GX15=0,0,GX15+5.43)</f>
        <v>38.413332999999994</v>
      </c>
      <c r="GY18">
        <f t="shared" si="258"/>
        <v>45.546666333333327</v>
      </c>
      <c r="GZ18">
        <f t="shared" si="258"/>
        <v>40.263332999999996</v>
      </c>
      <c r="HA18">
        <f t="shared" si="258"/>
        <v>38.99666633333333</v>
      </c>
      <c r="HB18">
        <f>IF(HB15=0,0,HB15+5.43)</f>
        <v>18.063333666666665</v>
      </c>
      <c r="HC18">
        <f>IF(HC15=0,0,HC15+5.43)</f>
        <v>19.046663333333335</v>
      </c>
      <c r="HD18">
        <f>IF(HD15=0,0,HD15+5.43)</f>
        <v>20.446663333333333</v>
      </c>
      <c r="HE18">
        <f>IF(HE15=0,0,HE15+5.43)</f>
        <v>19.529996666666669</v>
      </c>
      <c r="HF18">
        <f>IF(HF15=0,0,HF15+5.43)</f>
        <v>19.279996666666669</v>
      </c>
      <c r="HG18">
        <f t="shared" ref="HG18:HL18" si="259">IF(HG15=0,0,HG15+5.43)</f>
        <v>19.063330000000001</v>
      </c>
      <c r="HH18">
        <f t="shared" si="259"/>
        <v>18.746663333333334</v>
      </c>
      <c r="HI18">
        <f t="shared" si="259"/>
        <v>18.746663333333334</v>
      </c>
      <c r="HJ18">
        <f t="shared" si="259"/>
        <v>19.696663333333333</v>
      </c>
      <c r="HK18">
        <f t="shared" si="259"/>
        <v>19.246663333333334</v>
      </c>
      <c r="HL18">
        <f t="shared" si="259"/>
        <v>22.113330000000001</v>
      </c>
      <c r="HN18">
        <f t="shared" ref="HN18:HU18" si="260">IF(HN15=0,0,HN15+5.43)</f>
        <v>18.76333</v>
      </c>
      <c r="HO18">
        <f t="shared" si="260"/>
        <v>20.229996666666665</v>
      </c>
      <c r="HP18">
        <f t="shared" si="260"/>
        <v>31.413330000000002</v>
      </c>
      <c r="HQ18">
        <f t="shared" si="260"/>
        <v>35.413330000000002</v>
      </c>
      <c r="HR18">
        <f t="shared" si="260"/>
        <v>14.129999999999999</v>
      </c>
      <c r="HS18">
        <f t="shared" si="260"/>
        <v>12.43</v>
      </c>
      <c r="HU18">
        <f t="shared" si="260"/>
        <v>23.83</v>
      </c>
      <c r="HW18">
        <f t="shared" ref="HW18:IQ18" si="261">IF(HW15=0,0,HW15+5.43)</f>
        <v>12.813333333333333</v>
      </c>
      <c r="HX18">
        <f t="shared" si="261"/>
        <v>13.03</v>
      </c>
      <c r="HY18">
        <f t="shared" si="261"/>
        <v>13.846666666666666</v>
      </c>
      <c r="HZ18">
        <f t="shared" si="261"/>
        <v>13.363333333333333</v>
      </c>
      <c r="IA18">
        <f t="shared" si="261"/>
        <v>13.096666666666668</v>
      </c>
      <c r="IB18">
        <f t="shared" si="261"/>
        <v>13.196666666666665</v>
      </c>
      <c r="IC18">
        <f t="shared" si="261"/>
        <v>13.896666666666667</v>
      </c>
      <c r="ID18">
        <f t="shared" si="261"/>
        <v>12.863333333333333</v>
      </c>
      <c r="IE18">
        <f t="shared" si="261"/>
        <v>13.846666666666666</v>
      </c>
      <c r="IF18">
        <f t="shared" si="261"/>
        <v>14.546666666666667</v>
      </c>
      <c r="IG18">
        <f t="shared" si="261"/>
        <v>14.996666666666666</v>
      </c>
      <c r="IH18">
        <f t="shared" si="261"/>
        <v>13.33</v>
      </c>
      <c r="II18">
        <f t="shared" si="261"/>
        <v>20.063333333333333</v>
      </c>
      <c r="IJ18">
        <f t="shared" si="261"/>
        <v>12.846666666666668</v>
      </c>
      <c r="IK18">
        <f t="shared" si="261"/>
        <v>16.93</v>
      </c>
      <c r="IL18">
        <f t="shared" si="261"/>
        <v>20.263333333333335</v>
      </c>
      <c r="IM18">
        <f t="shared" si="261"/>
        <v>17.696666666666665</v>
      </c>
      <c r="IN18">
        <f t="shared" si="261"/>
        <v>17.413333333333334</v>
      </c>
      <c r="IO18">
        <f t="shared" si="261"/>
        <v>18.93</v>
      </c>
      <c r="IP18">
        <f t="shared" si="261"/>
        <v>19.513333333333335</v>
      </c>
      <c r="IQ18">
        <f t="shared" si="261"/>
        <v>20.163333333333334</v>
      </c>
      <c r="IW18">
        <f t="shared" ref="IW18:JF18" si="262">IF(IW15=0,0,IW15+5.43)</f>
        <v>41.763333333333335</v>
      </c>
      <c r="IX18">
        <f t="shared" si="262"/>
        <v>8.3633333333333333</v>
      </c>
      <c r="IY18">
        <f t="shared" si="262"/>
        <v>10.363333333333333</v>
      </c>
      <c r="IZ18">
        <f t="shared" si="262"/>
        <v>9.8966666666666665</v>
      </c>
      <c r="JA18">
        <f t="shared" si="262"/>
        <v>9.1466666666666665</v>
      </c>
      <c r="JB18">
        <f t="shared" si="262"/>
        <v>8.18</v>
      </c>
      <c r="JC18">
        <f t="shared" si="262"/>
        <v>10.08</v>
      </c>
      <c r="JD18">
        <f t="shared" si="262"/>
        <v>9.9633333333333329</v>
      </c>
      <c r="JE18">
        <f t="shared" si="262"/>
        <v>9.98</v>
      </c>
      <c r="JF18">
        <f t="shared" si="262"/>
        <v>19.363333333333333</v>
      </c>
      <c r="JH18">
        <f t="shared" ref="JH18:JP18" si="263">IF(JH15=0,0,JH15+5.43)</f>
        <v>12.063333333333333</v>
      </c>
      <c r="JI18">
        <f t="shared" si="263"/>
        <v>25.646633666666666</v>
      </c>
      <c r="JJ18">
        <f t="shared" si="263"/>
        <v>24.029966999999999</v>
      </c>
      <c r="JK18">
        <f t="shared" si="263"/>
        <v>21.896633666666666</v>
      </c>
      <c r="JL18">
        <f t="shared" si="263"/>
        <v>21.663300333333332</v>
      </c>
      <c r="JM18">
        <f t="shared" si="263"/>
        <v>23.396633666666666</v>
      </c>
      <c r="JN18">
        <f t="shared" si="263"/>
        <v>24.396633666666666</v>
      </c>
      <c r="JO18">
        <f t="shared" si="263"/>
        <v>28.529966999999999</v>
      </c>
      <c r="JP18">
        <f t="shared" si="263"/>
        <v>25.663300333333332</v>
      </c>
      <c r="JR18">
        <f>IF(JR15=0,0,JR15+5.43)</f>
        <v>21.729967000000002</v>
      </c>
      <c r="JT18">
        <f>IF(JT15=0,0,JT15+5.43)</f>
        <v>22.479967000000002</v>
      </c>
      <c r="JU18">
        <f>IF(JU15=0,0,JU15+5.43)</f>
        <v>28.129967000000001</v>
      </c>
      <c r="JV18">
        <f>IF(JV15=0,0,JV15+5.43)</f>
        <v>28.829967000000003</v>
      </c>
      <c r="JX18">
        <f>IF(JX15=0,0,JX15+5.43)</f>
        <v>29.579967000000003</v>
      </c>
      <c r="JY18">
        <f>IF(JY15=0,0,JY15+5.43)</f>
        <v>25.396633666666666</v>
      </c>
      <c r="JZ18">
        <f>IF(JZ15=0,0,JZ15+5.43)</f>
        <v>31.896633666666666</v>
      </c>
      <c r="KA18">
        <f>IF(KA15=0,0,KA15+5.43)</f>
        <v>35.346633666666669</v>
      </c>
    </row>
    <row r="19" spans="1:287" x14ac:dyDescent="0.25">
      <c r="A19" t="s">
        <v>268</v>
      </c>
      <c r="B19">
        <v>9.4</v>
      </c>
      <c r="C19">
        <v>9.9</v>
      </c>
      <c r="D19">
        <v>8.6166699999999992</v>
      </c>
      <c r="E19">
        <v>10.55</v>
      </c>
      <c r="F19">
        <v>11.16666</v>
      </c>
      <c r="G19">
        <v>9.3333369999999984</v>
      </c>
      <c r="H19">
        <v>9.0666699999999985</v>
      </c>
      <c r="I19">
        <v>9.2833369999999995</v>
      </c>
      <c r="J19">
        <v>12.783333000000001</v>
      </c>
      <c r="K19">
        <v>14.966667000000001</v>
      </c>
      <c r="L19">
        <v>10.25</v>
      </c>
      <c r="M19">
        <v>9.75</v>
      </c>
      <c r="N19">
        <v>9.25</v>
      </c>
      <c r="O19">
        <v>7.25</v>
      </c>
      <c r="P19">
        <v>11.7</v>
      </c>
      <c r="Q19">
        <v>8.01</v>
      </c>
      <c r="R19">
        <v>1.7</v>
      </c>
      <c r="S19">
        <v>0</v>
      </c>
      <c r="T19">
        <f>IF(T15=0,0,T15+7.25)</f>
        <v>10.916666666666666</v>
      </c>
      <c r="U19">
        <f>6+32/60</f>
        <v>6.5333333333333332</v>
      </c>
      <c r="V19">
        <f>IF(V15=0,0,V15+7.25)</f>
        <v>9.3000000000000007</v>
      </c>
      <c r="W19">
        <f>8+30/60</f>
        <v>8.5</v>
      </c>
      <c r="X19">
        <f t="shared" ref="X19:AE19" si="264">IF(X15=0,0,X15+7.25)</f>
        <v>8.6666666666666661</v>
      </c>
      <c r="Y19">
        <f t="shared" si="264"/>
        <v>8.6999999999999993</v>
      </c>
      <c r="Z19">
        <f t="shared" si="264"/>
        <v>17.25</v>
      </c>
      <c r="AA19">
        <f t="shared" si="264"/>
        <v>19.25</v>
      </c>
      <c r="AB19">
        <f t="shared" si="264"/>
        <v>23</v>
      </c>
      <c r="AC19">
        <f t="shared" si="264"/>
        <v>38.450000000000003</v>
      </c>
      <c r="AD19">
        <f t="shared" si="264"/>
        <v>33.033333333333331</v>
      </c>
      <c r="AE19">
        <f t="shared" si="264"/>
        <v>19.2</v>
      </c>
      <c r="AG19">
        <f t="shared" ref="AG19:BL19" si="265">IF(AG15=0,0,AG15+7.25)</f>
        <v>22.5</v>
      </c>
      <c r="AH19">
        <f t="shared" si="265"/>
        <v>17.916666666666664</v>
      </c>
      <c r="AI19">
        <f t="shared" si="265"/>
        <v>13.45</v>
      </c>
      <c r="AJ19">
        <f t="shared" si="265"/>
        <v>14.333333333333332</v>
      </c>
      <c r="AK19">
        <f t="shared" si="265"/>
        <v>14.350000000000001</v>
      </c>
      <c r="AL19">
        <f t="shared" si="265"/>
        <v>20.516666666666666</v>
      </c>
      <c r="AM19">
        <f t="shared" si="265"/>
        <v>15.3</v>
      </c>
      <c r="AN19">
        <f t="shared" si="265"/>
        <v>16.166666666666668</v>
      </c>
      <c r="AO19">
        <f t="shared" si="265"/>
        <v>12.8</v>
      </c>
      <c r="AP19">
        <f t="shared" si="265"/>
        <v>13.783333333333333</v>
      </c>
      <c r="AQ19">
        <f t="shared" si="265"/>
        <v>22.083333333333332</v>
      </c>
      <c r="AR19">
        <f t="shared" si="265"/>
        <v>14.75</v>
      </c>
      <c r="AS19">
        <f t="shared" si="265"/>
        <v>13.2</v>
      </c>
      <c r="AT19">
        <f t="shared" si="265"/>
        <v>15.516666666666666</v>
      </c>
      <c r="AU19">
        <f t="shared" si="265"/>
        <v>21.466666666666669</v>
      </c>
      <c r="AV19">
        <f t="shared" si="265"/>
        <v>12.5</v>
      </c>
      <c r="AW19">
        <f t="shared" si="265"/>
        <v>14.683333333333334</v>
      </c>
      <c r="AX19">
        <f t="shared" si="265"/>
        <v>15.4</v>
      </c>
      <c r="AY19">
        <f t="shared" si="265"/>
        <v>15.433333333333334</v>
      </c>
      <c r="AZ19">
        <f t="shared" si="265"/>
        <v>24.9</v>
      </c>
      <c r="BA19">
        <f t="shared" si="265"/>
        <v>30.3</v>
      </c>
      <c r="BB19">
        <f t="shared" si="265"/>
        <v>24.116666666666667</v>
      </c>
      <c r="BC19">
        <f t="shared" si="265"/>
        <v>25.95</v>
      </c>
      <c r="BD19">
        <f t="shared" si="265"/>
        <v>26.9</v>
      </c>
      <c r="BE19">
        <f t="shared" si="265"/>
        <v>16.3</v>
      </c>
      <c r="BF19">
        <f t="shared" si="265"/>
        <v>19.666666666666668</v>
      </c>
      <c r="BG19">
        <f t="shared" si="265"/>
        <v>23.333333333333332</v>
      </c>
      <c r="BH19">
        <f t="shared" si="265"/>
        <v>31.133333333333333</v>
      </c>
      <c r="BI19">
        <f t="shared" si="265"/>
        <v>32.016666666666666</v>
      </c>
      <c r="BJ19">
        <f t="shared" si="265"/>
        <v>19.016666666666666</v>
      </c>
      <c r="BK19">
        <f t="shared" si="265"/>
        <v>26.766666666666666</v>
      </c>
      <c r="BL19">
        <f t="shared" si="265"/>
        <v>20.55</v>
      </c>
      <c r="BM19">
        <f t="shared" ref="BM19:CC19" si="266">IF(BM15=0,0,BM15+7.25)</f>
        <v>28.666666666666664</v>
      </c>
      <c r="BN19">
        <f t="shared" si="266"/>
        <v>19.133333333333333</v>
      </c>
      <c r="BO19">
        <f t="shared" si="266"/>
        <v>30.7</v>
      </c>
      <c r="BP19">
        <f t="shared" si="266"/>
        <v>29.25</v>
      </c>
      <c r="BQ19">
        <f t="shared" si="266"/>
        <v>16.100000000000001</v>
      </c>
      <c r="BR19">
        <f t="shared" si="266"/>
        <v>14.583333333333332</v>
      </c>
      <c r="BS19">
        <f t="shared" si="266"/>
        <v>16.566666666666666</v>
      </c>
      <c r="BT19">
        <f t="shared" si="266"/>
        <v>18.233333333333334</v>
      </c>
      <c r="BU19">
        <f t="shared" si="266"/>
        <v>16.883333333333333</v>
      </c>
      <c r="BV19">
        <f t="shared" si="266"/>
        <v>16.483333333333334</v>
      </c>
      <c r="BW19">
        <f t="shared" si="266"/>
        <v>19.083333333333332</v>
      </c>
      <c r="BX19">
        <f t="shared" si="266"/>
        <v>27.516666666666666</v>
      </c>
      <c r="BY19">
        <f t="shared" si="266"/>
        <v>23.083333333333332</v>
      </c>
      <c r="BZ19">
        <f t="shared" si="266"/>
        <v>20.083333333333332</v>
      </c>
      <c r="CA19">
        <f t="shared" si="266"/>
        <v>17.883333333333333</v>
      </c>
      <c r="CB19">
        <f t="shared" si="266"/>
        <v>17.100000000000001</v>
      </c>
      <c r="CC19">
        <f t="shared" si="266"/>
        <v>18.45</v>
      </c>
      <c r="CE19">
        <f t="shared" ref="CE19:CL19" si="267">IF(CE15=0,0,CE15+7.25)</f>
        <v>15.583333333333334</v>
      </c>
      <c r="CF19">
        <f t="shared" si="267"/>
        <v>17.75</v>
      </c>
      <c r="CG19">
        <f t="shared" si="267"/>
        <v>19.216666666666669</v>
      </c>
      <c r="CH19">
        <f t="shared" si="267"/>
        <v>16.549999999999997</v>
      </c>
      <c r="CI19">
        <f t="shared" si="267"/>
        <v>18.066666666666666</v>
      </c>
      <c r="CJ19">
        <f t="shared" si="267"/>
        <v>17.316666666666666</v>
      </c>
      <c r="CK19">
        <f t="shared" si="267"/>
        <v>17.683333333333334</v>
      </c>
      <c r="CL19">
        <f t="shared" si="267"/>
        <v>18.25</v>
      </c>
      <c r="CN19">
        <f t="shared" ref="CN19:DS19" si="268">IF(CN15=0,0,CN15+7.25)</f>
        <v>18.850000000000001</v>
      </c>
      <c r="CO19">
        <f t="shared" si="268"/>
        <v>18.45</v>
      </c>
      <c r="CP19">
        <f t="shared" si="268"/>
        <v>18.183333333333334</v>
      </c>
      <c r="CQ19">
        <f t="shared" si="268"/>
        <v>18.583333333333332</v>
      </c>
      <c r="CR19">
        <f t="shared" si="268"/>
        <v>18.166666666666664</v>
      </c>
      <c r="CS19">
        <f t="shared" si="268"/>
        <v>19.866666666666667</v>
      </c>
      <c r="CT19">
        <f t="shared" si="268"/>
        <v>18.149999999999999</v>
      </c>
      <c r="CU19">
        <f t="shared" si="268"/>
        <v>19.966666666666669</v>
      </c>
      <c r="CV19">
        <f t="shared" si="268"/>
        <v>19.25</v>
      </c>
      <c r="CW19">
        <f t="shared" si="268"/>
        <v>19.966666666666669</v>
      </c>
      <c r="CX19">
        <f t="shared" si="268"/>
        <v>18.533333333333331</v>
      </c>
      <c r="CY19">
        <f t="shared" si="268"/>
        <v>17.766666666666666</v>
      </c>
      <c r="CZ19">
        <f t="shared" si="268"/>
        <v>24.633333333333333</v>
      </c>
      <c r="DA19">
        <f t="shared" si="268"/>
        <v>18.399999999999999</v>
      </c>
      <c r="DB19">
        <f t="shared" si="268"/>
        <v>18.95</v>
      </c>
      <c r="DC19">
        <f t="shared" si="268"/>
        <v>26.416666666666664</v>
      </c>
      <c r="DD19">
        <f t="shared" si="268"/>
        <v>19.616666666666667</v>
      </c>
      <c r="DE19">
        <f t="shared" si="268"/>
        <v>23.9</v>
      </c>
      <c r="DF19">
        <f t="shared" si="268"/>
        <v>17.526667</v>
      </c>
      <c r="DG19">
        <f t="shared" si="268"/>
        <v>21.366666666666667</v>
      </c>
      <c r="DH19">
        <f t="shared" si="268"/>
        <v>20.533333333333331</v>
      </c>
      <c r="DI19">
        <f t="shared" si="268"/>
        <v>20.333333333333332</v>
      </c>
      <c r="DJ19">
        <f t="shared" si="268"/>
        <v>21.966666666666669</v>
      </c>
      <c r="DK19">
        <f t="shared" si="268"/>
        <v>22.483333333333334</v>
      </c>
      <c r="DL19">
        <f t="shared" si="268"/>
        <v>19.8</v>
      </c>
      <c r="DM19">
        <f t="shared" si="268"/>
        <v>21.716666666666669</v>
      </c>
      <c r="DN19">
        <f t="shared" si="268"/>
        <v>21.566666666666666</v>
      </c>
      <c r="DO19">
        <f t="shared" si="268"/>
        <v>13.86</v>
      </c>
      <c r="DP19">
        <f t="shared" si="268"/>
        <v>20.033333333333331</v>
      </c>
      <c r="DQ19">
        <f t="shared" si="268"/>
        <v>20.65</v>
      </c>
      <c r="DR19">
        <f t="shared" si="268"/>
        <v>21.083333333333332</v>
      </c>
      <c r="DS19">
        <f t="shared" si="268"/>
        <v>20.45</v>
      </c>
      <c r="DT19">
        <f t="shared" ref="DT19:EY19" si="269">IF(DT15=0,0,DT15+7.25)</f>
        <v>18.75</v>
      </c>
      <c r="DU19">
        <f t="shared" si="269"/>
        <v>27.5</v>
      </c>
      <c r="DV19">
        <f t="shared" si="269"/>
        <v>30.266666666666666</v>
      </c>
      <c r="DW19">
        <f t="shared" si="269"/>
        <v>20.116666666666667</v>
      </c>
      <c r="DX19">
        <f t="shared" si="269"/>
        <v>19.716666666666669</v>
      </c>
      <c r="DY19">
        <f t="shared" si="269"/>
        <v>20.016666666666666</v>
      </c>
      <c r="DZ19">
        <f t="shared" si="269"/>
        <v>10.516666666666666</v>
      </c>
      <c r="EA19">
        <f t="shared" si="269"/>
        <v>12.183333366666666</v>
      </c>
      <c r="EB19">
        <f t="shared" si="269"/>
        <v>10.883333366666667</v>
      </c>
      <c r="EC19">
        <f t="shared" si="269"/>
        <v>11.350000033333334</v>
      </c>
      <c r="ED19">
        <f t="shared" si="269"/>
        <v>13.850000033333334</v>
      </c>
      <c r="EE19">
        <f t="shared" si="269"/>
        <v>13.1166667</v>
      </c>
      <c r="EF19">
        <f t="shared" si="269"/>
        <v>11.3666667</v>
      </c>
      <c r="EG19">
        <f t="shared" si="269"/>
        <v>13.1666667</v>
      </c>
      <c r="EH19">
        <f t="shared" si="269"/>
        <v>10.800000033333333</v>
      </c>
      <c r="EI19">
        <f t="shared" si="269"/>
        <v>13.733333366666667</v>
      </c>
      <c r="EJ19">
        <f t="shared" si="269"/>
        <v>12.8666667</v>
      </c>
      <c r="EK19">
        <f t="shared" si="269"/>
        <v>12.183333366666666</v>
      </c>
      <c r="EL19">
        <f t="shared" si="269"/>
        <v>14.250000033333333</v>
      </c>
      <c r="EM19">
        <f t="shared" si="269"/>
        <v>10.9166667</v>
      </c>
      <c r="EN19">
        <f t="shared" si="269"/>
        <v>12.000000033333333</v>
      </c>
      <c r="EO19">
        <f t="shared" si="269"/>
        <v>15.050000033333333</v>
      </c>
      <c r="EP19">
        <f t="shared" si="269"/>
        <v>13.350000033333334</v>
      </c>
      <c r="EQ19">
        <f t="shared" si="269"/>
        <v>10.883333333333333</v>
      </c>
      <c r="ER19">
        <f t="shared" si="269"/>
        <v>11.216666663333333</v>
      </c>
      <c r="ES19">
        <f t="shared" si="269"/>
        <v>11.483333330000001</v>
      </c>
      <c r="ET19">
        <f t="shared" si="269"/>
        <v>13.983333330000001</v>
      </c>
      <c r="EU19">
        <f t="shared" si="269"/>
        <v>11.566666663333333</v>
      </c>
      <c r="EV19">
        <f t="shared" si="269"/>
        <v>11.399999996666667</v>
      </c>
      <c r="EW19">
        <f t="shared" si="269"/>
        <v>11.216666663333333</v>
      </c>
      <c r="EX19">
        <f t="shared" si="269"/>
        <v>11.449999996666666</v>
      </c>
      <c r="EY19">
        <f t="shared" si="269"/>
        <v>14.949999996666666</v>
      </c>
      <c r="EZ19">
        <f t="shared" ref="EZ19:GE19" si="270">IF(EZ15=0,0,EZ15+7.25)</f>
        <v>11.249999996666666</v>
      </c>
      <c r="FA19">
        <f t="shared" si="270"/>
        <v>11.43333333</v>
      </c>
      <c r="FB19">
        <f t="shared" si="270"/>
        <v>11.916666663333334</v>
      </c>
      <c r="FC19">
        <f t="shared" si="270"/>
        <v>14.883333329999999</v>
      </c>
      <c r="FD19">
        <f t="shared" si="270"/>
        <v>11.716666663333333</v>
      </c>
      <c r="FE19">
        <f t="shared" si="270"/>
        <v>12.016666663333334</v>
      </c>
      <c r="FF19">
        <f t="shared" si="270"/>
        <v>14.049999996666667</v>
      </c>
      <c r="FG19">
        <f t="shared" si="270"/>
        <v>11.649999996666667</v>
      </c>
      <c r="FH19">
        <f t="shared" si="270"/>
        <v>13.116666666666667</v>
      </c>
      <c r="FI19">
        <f t="shared" si="270"/>
        <v>13.566666699999999</v>
      </c>
      <c r="FJ19">
        <f t="shared" si="270"/>
        <v>13.999999666666668</v>
      </c>
      <c r="FK19">
        <f t="shared" si="270"/>
        <v>12.099999666666667</v>
      </c>
      <c r="FL19">
        <f t="shared" si="270"/>
        <v>12.433332999999999</v>
      </c>
      <c r="FM19">
        <f t="shared" si="270"/>
        <v>10.749999666666668</v>
      </c>
      <c r="FN19">
        <f t="shared" si="270"/>
        <v>13.383333</v>
      </c>
      <c r="FO19">
        <f t="shared" si="270"/>
        <v>10.849999666666667</v>
      </c>
      <c r="FP19">
        <f t="shared" si="270"/>
        <v>11.599999666666667</v>
      </c>
      <c r="FQ19">
        <f t="shared" si="270"/>
        <v>10.833333</v>
      </c>
      <c r="FR19">
        <f t="shared" si="270"/>
        <v>10.783332999999999</v>
      </c>
      <c r="FS19">
        <f t="shared" si="270"/>
        <v>11.599999666666667</v>
      </c>
      <c r="FT19">
        <f t="shared" si="270"/>
        <v>14.41667</v>
      </c>
      <c r="FU19">
        <f t="shared" si="270"/>
        <v>14.6666667</v>
      </c>
      <c r="FV19">
        <f t="shared" si="270"/>
        <v>11.916666633333334</v>
      </c>
      <c r="FW19">
        <f t="shared" si="270"/>
        <v>12.299999966666666</v>
      </c>
      <c r="FX19">
        <f t="shared" si="270"/>
        <v>12.449999966666667</v>
      </c>
      <c r="FY19">
        <f t="shared" si="270"/>
        <v>12.2333333</v>
      </c>
      <c r="FZ19">
        <f t="shared" si="270"/>
        <v>13.4833333</v>
      </c>
      <c r="GA19">
        <f t="shared" si="270"/>
        <v>16.483333299999998</v>
      </c>
      <c r="GB19">
        <f t="shared" si="270"/>
        <v>12.566666633333334</v>
      </c>
      <c r="GC19">
        <f t="shared" si="270"/>
        <v>12.766666633333333</v>
      </c>
      <c r="GD19">
        <f t="shared" si="270"/>
        <v>13.283333300000001</v>
      </c>
      <c r="GE19">
        <f t="shared" si="270"/>
        <v>13.049999966666666</v>
      </c>
      <c r="GF19">
        <f t="shared" ref="GF19:GL19" si="271">IF(GF15=0,0,GF15+7.25)</f>
        <v>12.266666633333333</v>
      </c>
      <c r="GG19">
        <f t="shared" si="271"/>
        <v>39.93333333333333</v>
      </c>
      <c r="GH19">
        <f t="shared" si="271"/>
        <v>40.783332999999999</v>
      </c>
      <c r="GI19">
        <f t="shared" si="271"/>
        <v>40.416666333333332</v>
      </c>
      <c r="GJ19">
        <f t="shared" si="271"/>
        <v>40.833332999999996</v>
      </c>
      <c r="GK19">
        <f t="shared" si="271"/>
        <v>42.766666333333333</v>
      </c>
      <c r="GL19">
        <f t="shared" si="271"/>
        <v>40.233332999999995</v>
      </c>
      <c r="GM19">
        <f t="shared" ref="GM19:GS19" si="272">IF(GM15=0,0,GM15+7.25)</f>
        <v>40.499999666666668</v>
      </c>
      <c r="GN19">
        <f t="shared" si="272"/>
        <v>42.633333</v>
      </c>
      <c r="GO19">
        <f t="shared" si="272"/>
        <v>42.049999666666665</v>
      </c>
      <c r="GP19">
        <f t="shared" si="272"/>
        <v>40.499999666666668</v>
      </c>
      <c r="GQ19">
        <f t="shared" si="272"/>
        <v>40.949999666666663</v>
      </c>
      <c r="GR19">
        <f t="shared" si="272"/>
        <v>43.333332999999996</v>
      </c>
      <c r="GS19">
        <f t="shared" si="272"/>
        <v>41.299999666666665</v>
      </c>
      <c r="GT19">
        <f>IF(GT15=0,0,GT15+7.25)</f>
        <v>42.499999666666668</v>
      </c>
      <c r="GU19">
        <f>IF(GU15=0,0,GU15+7.25)</f>
        <v>41.333332999999996</v>
      </c>
      <c r="GV19">
        <f>IF(GV15=0,0,GV15+7.25)</f>
        <v>40.333332999999996</v>
      </c>
      <c r="GW19">
        <f>IF(GW15=0,0,GW15+7.25)</f>
        <v>40.399999666666666</v>
      </c>
      <c r="GX19">
        <f t="shared" ref="GX19:HA19" si="273">IF(GX15=0,0,GX15+7.25)</f>
        <v>40.233332999999995</v>
      </c>
      <c r="GY19">
        <f t="shared" si="273"/>
        <v>47.366666333333328</v>
      </c>
      <c r="GZ19">
        <f t="shared" si="273"/>
        <v>42.083332999999996</v>
      </c>
      <c r="HA19">
        <f t="shared" si="273"/>
        <v>40.81666633333333</v>
      </c>
      <c r="HB19">
        <f>IF(HB15=0,0,HB15+7.25)</f>
        <v>19.883333666666665</v>
      </c>
      <c r="HC19">
        <f>IF(HC15=0,0,HC15+7.25)</f>
        <v>20.866663333333335</v>
      </c>
      <c r="HD19">
        <f>IF(HD15=0,0,HD15+7.25)</f>
        <v>22.266663333333334</v>
      </c>
      <c r="HE19">
        <f>IF(HE15=0,0,HE15+7.25)</f>
        <v>21.349996666666669</v>
      </c>
      <c r="HF19">
        <f>IF(HF15=0,0,HF15+7.25)</f>
        <v>21.099996666666669</v>
      </c>
      <c r="HG19">
        <f t="shared" ref="HG19:HL19" si="274">IF(HG15=0,0,HG15+7.25)</f>
        <v>20.883330000000001</v>
      </c>
      <c r="HH19">
        <f t="shared" si="274"/>
        <v>20.566663333333334</v>
      </c>
      <c r="HI19">
        <f t="shared" si="274"/>
        <v>20.566663333333334</v>
      </c>
      <c r="HJ19">
        <f t="shared" si="274"/>
        <v>21.516663333333334</v>
      </c>
      <c r="HK19">
        <f t="shared" si="274"/>
        <v>21.066663333333334</v>
      </c>
      <c r="HL19">
        <f t="shared" si="274"/>
        <v>23.933330000000002</v>
      </c>
      <c r="HN19">
        <f t="shared" ref="HN19:HU19" si="275">IF(HN15=0,0,HN15+7.25)</f>
        <v>20.58333</v>
      </c>
      <c r="HO19">
        <f t="shared" si="275"/>
        <v>22.049996666666665</v>
      </c>
      <c r="HP19">
        <f t="shared" si="275"/>
        <v>33.233330000000002</v>
      </c>
      <c r="HQ19">
        <f t="shared" si="275"/>
        <v>37.233330000000002</v>
      </c>
      <c r="HR19">
        <f t="shared" si="275"/>
        <v>15.95</v>
      </c>
      <c r="HS19">
        <f t="shared" si="275"/>
        <v>14.25</v>
      </c>
      <c r="HU19">
        <f t="shared" si="275"/>
        <v>25.65</v>
      </c>
      <c r="HW19">
        <f t="shared" ref="HW19:IQ19" si="276">IF(HW15=0,0,HW15+7.25)</f>
        <v>14.633333333333333</v>
      </c>
      <c r="HX19">
        <f t="shared" si="276"/>
        <v>14.85</v>
      </c>
      <c r="HY19">
        <f t="shared" si="276"/>
        <v>15.666666666666666</v>
      </c>
      <c r="HZ19">
        <f t="shared" si="276"/>
        <v>15.183333333333334</v>
      </c>
      <c r="IA19">
        <f t="shared" si="276"/>
        <v>14.916666666666668</v>
      </c>
      <c r="IB19">
        <f t="shared" si="276"/>
        <v>15.016666666666666</v>
      </c>
      <c r="IC19">
        <f t="shared" si="276"/>
        <v>15.716666666666667</v>
      </c>
      <c r="ID19">
        <f t="shared" si="276"/>
        <v>14.683333333333334</v>
      </c>
      <c r="IE19">
        <f t="shared" si="276"/>
        <v>15.666666666666666</v>
      </c>
      <c r="IF19">
        <f t="shared" si="276"/>
        <v>16.366666666666667</v>
      </c>
      <c r="IG19">
        <f t="shared" si="276"/>
        <v>16.816666666666666</v>
      </c>
      <c r="IH19">
        <f t="shared" si="276"/>
        <v>15.15</v>
      </c>
      <c r="II19">
        <f t="shared" si="276"/>
        <v>21.883333333333333</v>
      </c>
      <c r="IJ19">
        <f t="shared" si="276"/>
        <v>14.666666666666668</v>
      </c>
      <c r="IK19">
        <f t="shared" si="276"/>
        <v>18.75</v>
      </c>
      <c r="IL19">
        <f t="shared" si="276"/>
        <v>22.083333333333336</v>
      </c>
      <c r="IM19">
        <f t="shared" si="276"/>
        <v>19.516666666666666</v>
      </c>
      <c r="IN19">
        <f t="shared" si="276"/>
        <v>19.233333333333334</v>
      </c>
      <c r="IO19">
        <f t="shared" si="276"/>
        <v>20.75</v>
      </c>
      <c r="IP19">
        <f t="shared" si="276"/>
        <v>21.333333333333336</v>
      </c>
      <c r="IQ19">
        <f t="shared" si="276"/>
        <v>21.983333333333334</v>
      </c>
      <c r="IW19">
        <f t="shared" ref="IW19:JF19" si="277">IF(IW15=0,0,IW15+7.25)</f>
        <v>43.583333333333336</v>
      </c>
      <c r="IX19">
        <f t="shared" si="277"/>
        <v>10.183333333333334</v>
      </c>
      <c r="IY19">
        <f t="shared" si="277"/>
        <v>12.183333333333334</v>
      </c>
      <c r="IZ19">
        <f t="shared" si="277"/>
        <v>11.716666666666667</v>
      </c>
      <c r="JA19">
        <f t="shared" si="277"/>
        <v>10.966666666666667</v>
      </c>
      <c r="JB19">
        <f t="shared" si="277"/>
        <v>10</v>
      </c>
      <c r="JC19">
        <f t="shared" si="277"/>
        <v>11.9</v>
      </c>
      <c r="JD19">
        <f t="shared" si="277"/>
        <v>11.783333333333333</v>
      </c>
      <c r="JE19">
        <f t="shared" si="277"/>
        <v>11.8</v>
      </c>
      <c r="JF19">
        <f t="shared" si="277"/>
        <v>21.183333333333334</v>
      </c>
      <c r="JH19">
        <f t="shared" ref="JH19:JP19" si="278">IF(JH15=0,0,JH15+7.25)</f>
        <v>13.883333333333333</v>
      </c>
      <c r="JI19">
        <f t="shared" si="278"/>
        <v>27.466633666666667</v>
      </c>
      <c r="JJ19">
        <f t="shared" si="278"/>
        <v>25.849966999999999</v>
      </c>
      <c r="JK19">
        <f t="shared" si="278"/>
        <v>23.716633666666667</v>
      </c>
      <c r="JL19">
        <f t="shared" si="278"/>
        <v>23.483300333333332</v>
      </c>
      <c r="JM19">
        <f t="shared" si="278"/>
        <v>25.216633666666667</v>
      </c>
      <c r="JN19">
        <f t="shared" si="278"/>
        <v>26.216633666666667</v>
      </c>
      <c r="JO19">
        <f t="shared" si="278"/>
        <v>30.349966999999999</v>
      </c>
      <c r="JP19">
        <f t="shared" si="278"/>
        <v>27.483300333333332</v>
      </c>
      <c r="JR19">
        <f>IF(JR15=0,0,JR15+7.25)</f>
        <v>23.549967000000002</v>
      </c>
      <c r="JT19">
        <f>IF(JT15=0,0,JT15+7.25)</f>
        <v>24.299967000000002</v>
      </c>
      <c r="JU19">
        <f>IF(JU15=0,0,JU15+7.25)</f>
        <v>29.949967000000001</v>
      </c>
      <c r="JV19">
        <f>IF(JV15=0,0,JV15+7.25)</f>
        <v>30.649967000000004</v>
      </c>
      <c r="JX19">
        <f>IF(JX15=0,0,JX15+7.25)</f>
        <v>31.399967000000004</v>
      </c>
      <c r="JY19">
        <f>IF(JY15=0,0,JY15+7.25)</f>
        <v>27.216633666666667</v>
      </c>
      <c r="JZ19">
        <f>IF(JZ15=0,0,JZ15+7.25)</f>
        <v>33.716633666666667</v>
      </c>
      <c r="KA19">
        <f>IF(KA15=0,0,KA15+7.25)</f>
        <v>37.166633666666669</v>
      </c>
    </row>
    <row r="20" spans="1:287" x14ac:dyDescent="0.25">
      <c r="A20" t="s">
        <v>267</v>
      </c>
      <c r="B20">
        <v>8.9</v>
      </c>
      <c r="C20">
        <v>9.4</v>
      </c>
      <c r="D20">
        <v>5.033336666666667</v>
      </c>
      <c r="E20">
        <v>10.050000000000001</v>
      </c>
      <c r="F20">
        <v>10.66666</v>
      </c>
      <c r="G20">
        <v>5.7500036666666672</v>
      </c>
      <c r="H20">
        <v>5.4833366666666672</v>
      </c>
      <c r="I20">
        <v>5.7000036666666674</v>
      </c>
      <c r="J20">
        <v>12.283333000000001</v>
      </c>
      <c r="K20">
        <v>14.466667000000001</v>
      </c>
      <c r="L20">
        <v>9.75</v>
      </c>
      <c r="M20">
        <v>9.25</v>
      </c>
      <c r="N20">
        <v>5.666666666666667</v>
      </c>
      <c r="O20">
        <v>3.6666666666666665</v>
      </c>
      <c r="P20">
        <v>8.1166666666666671</v>
      </c>
      <c r="Q20">
        <v>4.4266666666666667</v>
      </c>
      <c r="R20">
        <v>9.0966666666666658</v>
      </c>
      <c r="S20">
        <v>10.916666666666666</v>
      </c>
      <c r="T20">
        <v>0</v>
      </c>
      <c r="U20">
        <f>4+24/60</f>
        <v>4.4000000000000004</v>
      </c>
      <c r="V20">
        <f>10</f>
        <v>10</v>
      </c>
      <c r="W20">
        <f>2+22/60</f>
        <v>2.3666666666666667</v>
      </c>
      <c r="X20">
        <f>7+49/60</f>
        <v>7.8166666666666664</v>
      </c>
      <c r="Y20">
        <f t="shared" ref="Y20:AE20" si="279">IF(Y15=0,0,Y15+3.67)</f>
        <v>5.12</v>
      </c>
      <c r="Z20">
        <f t="shared" si="279"/>
        <v>13.67</v>
      </c>
      <c r="AA20">
        <f t="shared" si="279"/>
        <v>15.67</v>
      </c>
      <c r="AB20">
        <f t="shared" si="279"/>
        <v>19.420000000000002</v>
      </c>
      <c r="AC20">
        <f t="shared" si="279"/>
        <v>34.869999999999997</v>
      </c>
      <c r="AD20">
        <f t="shared" si="279"/>
        <v>29.453333333333333</v>
      </c>
      <c r="AE20">
        <f t="shared" si="279"/>
        <v>15.62</v>
      </c>
      <c r="AG20">
        <f t="shared" ref="AG20:BL20" si="280">IF(AG15=0,0,AG15+3.67)</f>
        <v>18.920000000000002</v>
      </c>
      <c r="AH20">
        <f t="shared" si="280"/>
        <v>14.336666666666666</v>
      </c>
      <c r="AI20">
        <f t="shared" si="280"/>
        <v>9.870000000000001</v>
      </c>
      <c r="AJ20">
        <f t="shared" si="280"/>
        <v>10.753333333333334</v>
      </c>
      <c r="AK20">
        <f t="shared" si="280"/>
        <v>10.77</v>
      </c>
      <c r="AL20">
        <f t="shared" si="280"/>
        <v>16.936666666666667</v>
      </c>
      <c r="AM20">
        <f t="shared" si="280"/>
        <v>11.72</v>
      </c>
      <c r="AN20">
        <f t="shared" si="280"/>
        <v>12.586666666666668</v>
      </c>
      <c r="AO20">
        <f t="shared" si="280"/>
        <v>9.2200000000000006</v>
      </c>
      <c r="AP20">
        <f t="shared" si="280"/>
        <v>10.203333333333333</v>
      </c>
      <c r="AQ20">
        <f t="shared" si="280"/>
        <v>18.50333333333333</v>
      </c>
      <c r="AR20">
        <f t="shared" si="280"/>
        <v>11.17</v>
      </c>
      <c r="AS20">
        <f t="shared" si="280"/>
        <v>9.620000000000001</v>
      </c>
      <c r="AT20">
        <f t="shared" si="280"/>
        <v>11.936666666666666</v>
      </c>
      <c r="AU20">
        <f t="shared" si="280"/>
        <v>17.88666666666667</v>
      </c>
      <c r="AV20">
        <f t="shared" si="280"/>
        <v>8.92</v>
      </c>
      <c r="AW20">
        <f t="shared" si="280"/>
        <v>11.103333333333333</v>
      </c>
      <c r="AX20">
        <f t="shared" si="280"/>
        <v>11.82</v>
      </c>
      <c r="AY20">
        <f t="shared" si="280"/>
        <v>11.853333333333333</v>
      </c>
      <c r="AZ20">
        <f t="shared" si="280"/>
        <v>21.32</v>
      </c>
      <c r="BA20">
        <f t="shared" si="280"/>
        <v>26.72</v>
      </c>
      <c r="BB20">
        <f t="shared" si="280"/>
        <v>20.536666666666669</v>
      </c>
      <c r="BC20">
        <f t="shared" si="280"/>
        <v>22.369999999999997</v>
      </c>
      <c r="BD20">
        <f t="shared" si="280"/>
        <v>23.32</v>
      </c>
      <c r="BE20">
        <f t="shared" si="280"/>
        <v>12.72</v>
      </c>
      <c r="BF20">
        <f t="shared" si="280"/>
        <v>16.086666666666666</v>
      </c>
      <c r="BG20">
        <f t="shared" si="280"/>
        <v>19.75333333333333</v>
      </c>
      <c r="BH20">
        <f t="shared" si="280"/>
        <v>27.553333333333335</v>
      </c>
      <c r="BI20">
        <f t="shared" si="280"/>
        <v>28.436666666666667</v>
      </c>
      <c r="BJ20">
        <f t="shared" si="280"/>
        <v>15.436666666666666</v>
      </c>
      <c r="BK20">
        <f t="shared" si="280"/>
        <v>23.186666666666667</v>
      </c>
      <c r="BL20">
        <f t="shared" si="280"/>
        <v>16.97</v>
      </c>
      <c r="BM20">
        <f t="shared" ref="BM20:CC20" si="281">IF(BM15=0,0,BM15+3.67)</f>
        <v>25.086666666666666</v>
      </c>
      <c r="BN20">
        <f t="shared" si="281"/>
        <v>15.553333333333333</v>
      </c>
      <c r="BO20">
        <f t="shared" si="281"/>
        <v>27.119999999999997</v>
      </c>
      <c r="BP20">
        <f t="shared" si="281"/>
        <v>25.67</v>
      </c>
      <c r="BQ20">
        <f t="shared" si="281"/>
        <v>12.52</v>
      </c>
      <c r="BR20">
        <f t="shared" si="281"/>
        <v>11.003333333333334</v>
      </c>
      <c r="BS20">
        <f t="shared" si="281"/>
        <v>12.986666666666666</v>
      </c>
      <c r="BT20">
        <f t="shared" si="281"/>
        <v>14.653333333333332</v>
      </c>
      <c r="BU20">
        <f t="shared" si="281"/>
        <v>13.303333333333333</v>
      </c>
      <c r="BV20">
        <f t="shared" si="281"/>
        <v>12.903333333333332</v>
      </c>
      <c r="BW20">
        <f t="shared" si="281"/>
        <v>15.503333333333332</v>
      </c>
      <c r="BX20">
        <f t="shared" si="281"/>
        <v>23.936666666666667</v>
      </c>
      <c r="BY20">
        <f t="shared" si="281"/>
        <v>19.50333333333333</v>
      </c>
      <c r="BZ20">
        <f t="shared" si="281"/>
        <v>16.50333333333333</v>
      </c>
      <c r="CA20">
        <f t="shared" si="281"/>
        <v>14.303333333333333</v>
      </c>
      <c r="CB20">
        <f t="shared" si="281"/>
        <v>13.52</v>
      </c>
      <c r="CC20">
        <f t="shared" si="281"/>
        <v>14.87</v>
      </c>
      <c r="CE20">
        <f t="shared" ref="CE20:CL20" si="282">IF(CE15=0,0,CE15+3.67)</f>
        <v>12.003333333333334</v>
      </c>
      <c r="CF20">
        <f t="shared" si="282"/>
        <v>14.17</v>
      </c>
      <c r="CG20">
        <f t="shared" si="282"/>
        <v>15.636666666666667</v>
      </c>
      <c r="CH20">
        <f t="shared" si="282"/>
        <v>12.969999999999999</v>
      </c>
      <c r="CI20">
        <f t="shared" si="282"/>
        <v>14.486666666666666</v>
      </c>
      <c r="CJ20">
        <f t="shared" si="282"/>
        <v>13.736666666666666</v>
      </c>
      <c r="CK20">
        <f t="shared" si="282"/>
        <v>14.103333333333333</v>
      </c>
      <c r="CL20">
        <f t="shared" si="282"/>
        <v>14.67</v>
      </c>
      <c r="CN20">
        <f t="shared" ref="CN20:DS20" si="283">IF(CN15=0,0,CN15+3.67)</f>
        <v>15.27</v>
      </c>
      <c r="CO20">
        <f t="shared" si="283"/>
        <v>14.87</v>
      </c>
      <c r="CP20">
        <f t="shared" si="283"/>
        <v>14.603333333333333</v>
      </c>
      <c r="CQ20">
        <f t="shared" si="283"/>
        <v>15.003333333333332</v>
      </c>
      <c r="CR20">
        <f t="shared" si="283"/>
        <v>14.586666666666666</v>
      </c>
      <c r="CS20">
        <f t="shared" si="283"/>
        <v>16.286666666666669</v>
      </c>
      <c r="CT20">
        <f t="shared" si="283"/>
        <v>14.569999999999999</v>
      </c>
      <c r="CU20">
        <f t="shared" si="283"/>
        <v>16.386666666666667</v>
      </c>
      <c r="CV20">
        <f t="shared" si="283"/>
        <v>15.67</v>
      </c>
      <c r="CW20">
        <f t="shared" si="283"/>
        <v>16.386666666666667</v>
      </c>
      <c r="CX20">
        <f t="shared" si="283"/>
        <v>14.953333333333333</v>
      </c>
      <c r="CY20">
        <f t="shared" si="283"/>
        <v>14.186666666666666</v>
      </c>
      <c r="CZ20">
        <f t="shared" si="283"/>
        <v>21.053333333333335</v>
      </c>
      <c r="DA20">
        <f t="shared" si="283"/>
        <v>14.819999999999999</v>
      </c>
      <c r="DB20">
        <f t="shared" si="283"/>
        <v>15.37</v>
      </c>
      <c r="DC20">
        <f t="shared" si="283"/>
        <v>22.836666666666666</v>
      </c>
      <c r="DD20">
        <f t="shared" si="283"/>
        <v>16.036666666666669</v>
      </c>
      <c r="DE20">
        <f t="shared" si="283"/>
        <v>20.32</v>
      </c>
      <c r="DF20">
        <f t="shared" si="283"/>
        <v>13.946667</v>
      </c>
      <c r="DG20">
        <f t="shared" si="283"/>
        <v>17.786666666666669</v>
      </c>
      <c r="DH20">
        <f t="shared" si="283"/>
        <v>16.953333333333333</v>
      </c>
      <c r="DI20">
        <f t="shared" si="283"/>
        <v>16.75333333333333</v>
      </c>
      <c r="DJ20">
        <f t="shared" si="283"/>
        <v>18.386666666666667</v>
      </c>
      <c r="DK20">
        <f t="shared" si="283"/>
        <v>18.903333333333336</v>
      </c>
      <c r="DL20">
        <f t="shared" si="283"/>
        <v>16.22</v>
      </c>
      <c r="DM20">
        <f t="shared" si="283"/>
        <v>18.136666666666667</v>
      </c>
      <c r="DN20">
        <f t="shared" si="283"/>
        <v>17.986666666666665</v>
      </c>
      <c r="DO20">
        <f t="shared" si="283"/>
        <v>10.280000000000001</v>
      </c>
      <c r="DP20">
        <f t="shared" si="283"/>
        <v>16.453333333333333</v>
      </c>
      <c r="DQ20">
        <f t="shared" si="283"/>
        <v>17.07</v>
      </c>
      <c r="DR20">
        <f t="shared" si="283"/>
        <v>17.50333333333333</v>
      </c>
      <c r="DS20">
        <f t="shared" si="283"/>
        <v>16.869999999999997</v>
      </c>
      <c r="DT20">
        <f t="shared" ref="DT20:EY20" si="284">IF(DT15=0,0,DT15+3.67)</f>
        <v>15.17</v>
      </c>
      <c r="DU20">
        <f t="shared" si="284"/>
        <v>23.92</v>
      </c>
      <c r="DV20">
        <f t="shared" si="284"/>
        <v>26.686666666666667</v>
      </c>
      <c r="DW20">
        <f t="shared" si="284"/>
        <v>16.536666666666669</v>
      </c>
      <c r="DX20">
        <f t="shared" si="284"/>
        <v>16.136666666666667</v>
      </c>
      <c r="DY20">
        <f t="shared" si="284"/>
        <v>16.436666666666667</v>
      </c>
      <c r="DZ20">
        <f t="shared" si="284"/>
        <v>6.9366666666666665</v>
      </c>
      <c r="EA20">
        <f t="shared" si="284"/>
        <v>8.603333366666666</v>
      </c>
      <c r="EB20">
        <f t="shared" si="284"/>
        <v>7.3033333666666671</v>
      </c>
      <c r="EC20">
        <f t="shared" si="284"/>
        <v>7.770000033333333</v>
      </c>
      <c r="ED20">
        <f t="shared" si="284"/>
        <v>10.270000033333334</v>
      </c>
      <c r="EE20">
        <f t="shared" si="284"/>
        <v>9.5366666999999996</v>
      </c>
      <c r="EF20">
        <f t="shared" si="284"/>
        <v>7.7866666999999996</v>
      </c>
      <c r="EG20">
        <f t="shared" si="284"/>
        <v>9.5866667000000003</v>
      </c>
      <c r="EH20">
        <f t="shared" si="284"/>
        <v>7.2200000333333332</v>
      </c>
      <c r="EI20">
        <f t="shared" si="284"/>
        <v>10.153333366666667</v>
      </c>
      <c r="EJ20">
        <f t="shared" si="284"/>
        <v>9.2866666999999996</v>
      </c>
      <c r="EK20">
        <f t="shared" si="284"/>
        <v>8.603333366666666</v>
      </c>
      <c r="EL20">
        <f t="shared" si="284"/>
        <v>10.670000033333334</v>
      </c>
      <c r="EM20">
        <f t="shared" si="284"/>
        <v>7.3366667000000003</v>
      </c>
      <c r="EN20">
        <f t="shared" si="284"/>
        <v>8.4200000333333342</v>
      </c>
      <c r="EO20">
        <f t="shared" si="284"/>
        <v>11.470000033333333</v>
      </c>
      <c r="EP20">
        <f t="shared" si="284"/>
        <v>9.7700000333333339</v>
      </c>
      <c r="EQ20">
        <f t="shared" si="284"/>
        <v>7.3033333333333328</v>
      </c>
      <c r="ER20">
        <f t="shared" si="284"/>
        <v>7.6366666633333331</v>
      </c>
      <c r="ES20">
        <f t="shared" si="284"/>
        <v>7.9033333299999997</v>
      </c>
      <c r="ET20">
        <f t="shared" si="284"/>
        <v>10.403333330000001</v>
      </c>
      <c r="EU20">
        <f t="shared" si="284"/>
        <v>7.9866666633333336</v>
      </c>
      <c r="EV20">
        <f t="shared" si="284"/>
        <v>7.8199999966666667</v>
      </c>
      <c r="EW20">
        <f t="shared" si="284"/>
        <v>7.6366666633333331</v>
      </c>
      <c r="EX20">
        <f t="shared" si="284"/>
        <v>7.8699999966666665</v>
      </c>
      <c r="EY20">
        <f t="shared" si="284"/>
        <v>11.369999996666667</v>
      </c>
      <c r="EZ20">
        <f t="shared" ref="EZ20:GE20" si="285">IF(EZ15=0,0,EZ15+3.67)</f>
        <v>7.6699999966666663</v>
      </c>
      <c r="FA20">
        <f t="shared" si="285"/>
        <v>7.8533333299999999</v>
      </c>
      <c r="FB20">
        <f t="shared" si="285"/>
        <v>8.3366666633333324</v>
      </c>
      <c r="FC20">
        <f t="shared" si="285"/>
        <v>11.303333330000001</v>
      </c>
      <c r="FD20">
        <f t="shared" si="285"/>
        <v>8.1366666633333331</v>
      </c>
      <c r="FE20">
        <f t="shared" si="285"/>
        <v>8.4366666633333338</v>
      </c>
      <c r="FF20">
        <f t="shared" si="285"/>
        <v>10.469999996666667</v>
      </c>
      <c r="FG20">
        <f t="shared" si="285"/>
        <v>8.0699999966666667</v>
      </c>
      <c r="FH20">
        <f t="shared" si="285"/>
        <v>9.5366666666666671</v>
      </c>
      <c r="FI20">
        <f t="shared" si="285"/>
        <v>9.9866667000000007</v>
      </c>
      <c r="FJ20">
        <f t="shared" si="285"/>
        <v>10.419999666666666</v>
      </c>
      <c r="FK20">
        <f t="shared" si="285"/>
        <v>8.5199996666666671</v>
      </c>
      <c r="FL20">
        <f t="shared" si="285"/>
        <v>8.8533329999999992</v>
      </c>
      <c r="FM20">
        <f t="shared" si="285"/>
        <v>7.1699996666666665</v>
      </c>
      <c r="FN20">
        <f t="shared" si="285"/>
        <v>9.8033330000000003</v>
      </c>
      <c r="FO20">
        <f t="shared" si="285"/>
        <v>7.2699996666666671</v>
      </c>
      <c r="FP20">
        <f t="shared" si="285"/>
        <v>8.0199996666666671</v>
      </c>
      <c r="FQ20">
        <f t="shared" si="285"/>
        <v>7.2533329999999996</v>
      </c>
      <c r="FR20">
        <f t="shared" si="285"/>
        <v>7.2033329999999998</v>
      </c>
      <c r="FS20">
        <f t="shared" si="285"/>
        <v>8.0199996666666671</v>
      </c>
      <c r="FT20">
        <f t="shared" si="285"/>
        <v>10.83667</v>
      </c>
      <c r="FU20">
        <f t="shared" si="285"/>
        <v>11.0866667</v>
      </c>
      <c r="FV20">
        <f t="shared" si="285"/>
        <v>8.3366666333333335</v>
      </c>
      <c r="FW20">
        <f t="shared" si="285"/>
        <v>8.7199999666666663</v>
      </c>
      <c r="FX20">
        <f t="shared" si="285"/>
        <v>8.8699999666666667</v>
      </c>
      <c r="FY20">
        <f t="shared" si="285"/>
        <v>8.6533332999999999</v>
      </c>
      <c r="FZ20">
        <f t="shared" si="285"/>
        <v>9.9033332999999999</v>
      </c>
      <c r="GA20">
        <f t="shared" si="285"/>
        <v>12.9033333</v>
      </c>
      <c r="GB20">
        <f t="shared" si="285"/>
        <v>8.9866666333333338</v>
      </c>
      <c r="GC20">
        <f t="shared" si="285"/>
        <v>9.1866666333333331</v>
      </c>
      <c r="GD20">
        <f t="shared" si="285"/>
        <v>9.7033333000000006</v>
      </c>
      <c r="GE20">
        <f t="shared" si="285"/>
        <v>9.4699999666666663</v>
      </c>
      <c r="GF20">
        <f t="shared" ref="GF20:GL20" si="286">IF(GF15=0,0,GF15+3.67)</f>
        <v>8.6866666333333331</v>
      </c>
      <c r="GG20">
        <f t="shared" si="286"/>
        <v>36.353333333333332</v>
      </c>
      <c r="GH20">
        <f t="shared" si="286"/>
        <v>37.203333000000001</v>
      </c>
      <c r="GI20">
        <f t="shared" si="286"/>
        <v>36.836666333333334</v>
      </c>
      <c r="GJ20">
        <f t="shared" si="286"/>
        <v>37.253332999999998</v>
      </c>
      <c r="GK20">
        <f t="shared" si="286"/>
        <v>39.186666333333335</v>
      </c>
      <c r="GL20">
        <f t="shared" si="286"/>
        <v>36.653332999999996</v>
      </c>
      <c r="GM20">
        <f t="shared" ref="GM20:GS20" si="287">IF(GM15=0,0,GM15+3.67)</f>
        <v>36.919999666666669</v>
      </c>
      <c r="GN20">
        <f t="shared" si="287"/>
        <v>39.053333000000002</v>
      </c>
      <c r="GO20">
        <f t="shared" si="287"/>
        <v>38.469999666666666</v>
      </c>
      <c r="GP20">
        <f t="shared" si="287"/>
        <v>36.919999666666669</v>
      </c>
      <c r="GQ20">
        <f t="shared" si="287"/>
        <v>37.369999666666665</v>
      </c>
      <c r="GR20">
        <f t="shared" si="287"/>
        <v>39.753332999999998</v>
      </c>
      <c r="GS20">
        <f t="shared" si="287"/>
        <v>37.719999666666666</v>
      </c>
      <c r="GT20">
        <f>IF(GT15=0,0,GT15+3.67)</f>
        <v>38.919999666666669</v>
      </c>
      <c r="GU20">
        <f>IF(GU15=0,0,GU15+3.67)</f>
        <v>37.753332999999998</v>
      </c>
      <c r="GV20">
        <f>IF(GV15=0,0,GV15+3.67)</f>
        <v>36.753332999999998</v>
      </c>
      <c r="GW20">
        <f>IF(GW15=0,0,GW15+3.67)</f>
        <v>36.819999666666668</v>
      </c>
      <c r="GX20">
        <f t="shared" ref="GX20:HA20" si="288">IF(GX15=0,0,GX15+3.67)</f>
        <v>36.653332999999996</v>
      </c>
      <c r="GY20">
        <f t="shared" si="288"/>
        <v>43.786666333333329</v>
      </c>
      <c r="GZ20">
        <f t="shared" si="288"/>
        <v>38.503332999999998</v>
      </c>
      <c r="HA20">
        <f t="shared" si="288"/>
        <v>37.236666333333332</v>
      </c>
      <c r="HB20">
        <f>IF(HB15=0,0,HB15+3.67)</f>
        <v>16.303333666666667</v>
      </c>
      <c r="HC20">
        <f>IF(HC15=0,0,HC15+3.67)</f>
        <v>17.286663333333333</v>
      </c>
      <c r="HD20">
        <f>IF(HD15=0,0,HD15+3.67)</f>
        <v>18.686663333333335</v>
      </c>
      <c r="HE20">
        <f>IF(HE15=0,0,HE15+3.67)</f>
        <v>17.769996666666668</v>
      </c>
      <c r="HF20">
        <f>IF(HF15=0,0,HF15+3.67)</f>
        <v>17.519996666666668</v>
      </c>
      <c r="HG20">
        <f t="shared" ref="HG20:HL20" si="289">IF(HG15=0,0,HG15+3.67)</f>
        <v>17.303330000000003</v>
      </c>
      <c r="HH20">
        <f t="shared" si="289"/>
        <v>16.986663333333333</v>
      </c>
      <c r="HI20">
        <f t="shared" si="289"/>
        <v>16.986663333333333</v>
      </c>
      <c r="HJ20">
        <f t="shared" si="289"/>
        <v>17.936663333333335</v>
      </c>
      <c r="HK20">
        <f t="shared" si="289"/>
        <v>17.486663333333333</v>
      </c>
      <c r="HL20">
        <f t="shared" si="289"/>
        <v>20.35333</v>
      </c>
      <c r="HN20">
        <f t="shared" ref="HN20:HU20" si="290">IF(HN15=0,0,HN15+3.67)</f>
        <v>17.003329999999998</v>
      </c>
      <c r="HO20">
        <f t="shared" si="290"/>
        <v>18.469996666666667</v>
      </c>
      <c r="HP20">
        <f t="shared" si="290"/>
        <v>29.653330000000004</v>
      </c>
      <c r="HQ20">
        <f t="shared" si="290"/>
        <v>33.653330000000004</v>
      </c>
      <c r="HR20">
        <f t="shared" si="290"/>
        <v>12.37</v>
      </c>
      <c r="HS20">
        <f t="shared" si="290"/>
        <v>10.67</v>
      </c>
      <c r="HU20">
        <f t="shared" si="290"/>
        <v>22.07</v>
      </c>
      <c r="HW20">
        <f t="shared" ref="HW20:IQ20" si="291">IF(HW15=0,0,HW15+3.67)</f>
        <v>11.053333333333335</v>
      </c>
      <c r="HX20">
        <f t="shared" si="291"/>
        <v>11.27</v>
      </c>
      <c r="HY20">
        <f t="shared" si="291"/>
        <v>12.086666666666666</v>
      </c>
      <c r="HZ20">
        <f t="shared" si="291"/>
        <v>11.603333333333333</v>
      </c>
      <c r="IA20">
        <f t="shared" si="291"/>
        <v>11.336666666666666</v>
      </c>
      <c r="IB20">
        <f t="shared" si="291"/>
        <v>11.436666666666667</v>
      </c>
      <c r="IC20">
        <f t="shared" si="291"/>
        <v>12.136666666666667</v>
      </c>
      <c r="ID20">
        <f t="shared" si="291"/>
        <v>11.103333333333333</v>
      </c>
      <c r="IE20">
        <f t="shared" si="291"/>
        <v>12.086666666666666</v>
      </c>
      <c r="IF20">
        <f t="shared" si="291"/>
        <v>12.786666666666667</v>
      </c>
      <c r="IG20">
        <f t="shared" si="291"/>
        <v>13.236666666666666</v>
      </c>
      <c r="IH20">
        <f t="shared" si="291"/>
        <v>11.57</v>
      </c>
      <c r="II20">
        <f t="shared" si="291"/>
        <v>18.303333333333335</v>
      </c>
      <c r="IJ20">
        <f t="shared" si="291"/>
        <v>11.086666666666666</v>
      </c>
      <c r="IK20">
        <f t="shared" si="291"/>
        <v>15.17</v>
      </c>
      <c r="IL20">
        <f t="shared" si="291"/>
        <v>18.503333333333334</v>
      </c>
      <c r="IM20">
        <f t="shared" si="291"/>
        <v>15.936666666666667</v>
      </c>
      <c r="IN20">
        <f t="shared" si="291"/>
        <v>15.653333333333332</v>
      </c>
      <c r="IO20">
        <f t="shared" si="291"/>
        <v>17.170000000000002</v>
      </c>
      <c r="IP20">
        <f t="shared" si="291"/>
        <v>17.753333333333334</v>
      </c>
      <c r="IQ20">
        <f t="shared" si="291"/>
        <v>18.403333333333336</v>
      </c>
      <c r="IW20">
        <f t="shared" ref="IW20:JF20" si="292">IF(IW15=0,0,IW15+3.67)</f>
        <v>40.003333333333337</v>
      </c>
      <c r="IX20">
        <f t="shared" si="292"/>
        <v>6.6033333333333335</v>
      </c>
      <c r="IY20">
        <f t="shared" si="292"/>
        <v>8.6033333333333335</v>
      </c>
      <c r="IZ20">
        <f t="shared" si="292"/>
        <v>8.1366666666666667</v>
      </c>
      <c r="JA20">
        <f t="shared" si="292"/>
        <v>7.3866666666666667</v>
      </c>
      <c r="JB20">
        <f t="shared" si="292"/>
        <v>6.42</v>
      </c>
      <c r="JC20">
        <f t="shared" si="292"/>
        <v>8.32</v>
      </c>
      <c r="JD20">
        <f t="shared" si="292"/>
        <v>8.2033333333333331</v>
      </c>
      <c r="JE20">
        <f t="shared" si="292"/>
        <v>8.2199999999999989</v>
      </c>
      <c r="JF20">
        <f t="shared" si="292"/>
        <v>17.603333333333332</v>
      </c>
      <c r="JH20">
        <f t="shared" ref="JH20:JP20" si="293">IF(JH15=0,0,JH15+3.67)</f>
        <v>10.303333333333333</v>
      </c>
      <c r="JI20">
        <f t="shared" si="293"/>
        <v>23.886633666666668</v>
      </c>
      <c r="JJ20">
        <f t="shared" si="293"/>
        <v>22.269967000000001</v>
      </c>
      <c r="JK20">
        <f t="shared" si="293"/>
        <v>20.136633666666668</v>
      </c>
      <c r="JL20">
        <f t="shared" si="293"/>
        <v>19.903300333333334</v>
      </c>
      <c r="JM20">
        <f t="shared" si="293"/>
        <v>21.636633666666668</v>
      </c>
      <c r="JN20">
        <f t="shared" si="293"/>
        <v>22.636633666666668</v>
      </c>
      <c r="JO20">
        <f t="shared" si="293"/>
        <v>26.769967000000001</v>
      </c>
      <c r="JP20">
        <f t="shared" si="293"/>
        <v>23.903300333333334</v>
      </c>
      <c r="JR20">
        <f>IF(JR15=0,0,JR15+3.67)</f>
        <v>19.969967000000004</v>
      </c>
      <c r="JT20">
        <f>IF(JT15=0,0,JT15+3.67)</f>
        <v>20.719967000000004</v>
      </c>
      <c r="JU20">
        <f>IF(JU15=0,0,JU15+3.67)</f>
        <v>26.369967000000003</v>
      </c>
      <c r="JV20">
        <f>IF(JV15=0,0,JV15+3.67)</f>
        <v>27.069967000000005</v>
      </c>
      <c r="JX20">
        <f>IF(JX15=0,0,JX15+3.67)</f>
        <v>27.819967000000005</v>
      </c>
      <c r="JY20">
        <f>IF(JY15=0,0,JY15+3.67)</f>
        <v>23.636633666666668</v>
      </c>
      <c r="JZ20">
        <f>IF(JZ15=0,0,JZ15+3.67)</f>
        <v>30.136633666666668</v>
      </c>
      <c r="KA20">
        <f>IF(KA15=0,0,KA15+3.67)</f>
        <v>33.586633666666671</v>
      </c>
    </row>
    <row r="21" spans="1:287" x14ac:dyDescent="0.25">
      <c r="A21" t="s">
        <v>266</v>
      </c>
      <c r="B21">
        <v>3.5833333333333335</v>
      </c>
      <c r="C21">
        <v>4.0833333333333339</v>
      </c>
      <c r="D21">
        <v>1.5500033333333334</v>
      </c>
      <c r="E21">
        <v>4.7333333333333334</v>
      </c>
      <c r="F21">
        <v>5.3499933333333338</v>
      </c>
      <c r="G21">
        <v>2.2666703333333333</v>
      </c>
      <c r="H21">
        <v>2.0000033333333334</v>
      </c>
      <c r="I21">
        <v>2.2166703333333335</v>
      </c>
      <c r="J21">
        <v>6.9666663333333334</v>
      </c>
      <c r="K21">
        <v>9.1500003333333328</v>
      </c>
      <c r="L21">
        <v>4.4333333333333336</v>
      </c>
      <c r="M21">
        <v>3.9333333333333336</v>
      </c>
      <c r="N21">
        <v>2.1833333333333336</v>
      </c>
      <c r="O21">
        <v>0.18333333333333332</v>
      </c>
      <c r="P21">
        <v>4.6333333333333337</v>
      </c>
      <c r="Q21">
        <v>0.94333333333333336</v>
      </c>
      <c r="R21">
        <v>4.75</v>
      </c>
      <c r="S21">
        <v>6.5333333333333332</v>
      </c>
      <c r="T21">
        <v>4.4000000000000004</v>
      </c>
      <c r="U21">
        <v>0</v>
      </c>
      <c r="V21">
        <f>1+50/60</f>
        <v>1.8333333333333335</v>
      </c>
      <c r="W21">
        <f>1+49/60</f>
        <v>1.8166666666666667</v>
      </c>
      <c r="X21">
        <f>1+21/60</f>
        <v>1.35</v>
      </c>
      <c r="Y21">
        <f t="shared" ref="Y21:AE21" si="294">IF(Y15=0,0,Y15+2.18333)</f>
        <v>3.6333299999999999</v>
      </c>
      <c r="Z21">
        <f t="shared" si="294"/>
        <v>12.18333</v>
      </c>
      <c r="AA21">
        <f t="shared" si="294"/>
        <v>14.18333</v>
      </c>
      <c r="AB21">
        <f t="shared" si="294"/>
        <v>17.933330000000002</v>
      </c>
      <c r="AC21">
        <f t="shared" si="294"/>
        <v>33.383330000000001</v>
      </c>
      <c r="AD21">
        <f t="shared" si="294"/>
        <v>27.966663333333333</v>
      </c>
      <c r="AE21">
        <f t="shared" si="294"/>
        <v>14.133329999999999</v>
      </c>
      <c r="AG21">
        <f t="shared" ref="AG21:BL21" si="295">IF(AG15=0,0,AG15+2.18333)</f>
        <v>17.433330000000002</v>
      </c>
      <c r="AH21">
        <f t="shared" si="295"/>
        <v>12.849996666666666</v>
      </c>
      <c r="AI21">
        <f t="shared" si="295"/>
        <v>8.3833300000000008</v>
      </c>
      <c r="AJ21">
        <f t="shared" si="295"/>
        <v>9.2666633333333337</v>
      </c>
      <c r="AK21">
        <f t="shared" si="295"/>
        <v>9.2833300000000012</v>
      </c>
      <c r="AL21">
        <f t="shared" si="295"/>
        <v>15.449996666666665</v>
      </c>
      <c r="AM21">
        <f t="shared" si="295"/>
        <v>10.23333</v>
      </c>
      <c r="AN21">
        <f t="shared" si="295"/>
        <v>11.099996666666668</v>
      </c>
      <c r="AO21">
        <f t="shared" si="295"/>
        <v>7.7333300000000005</v>
      </c>
      <c r="AP21">
        <f t="shared" si="295"/>
        <v>8.716663333333333</v>
      </c>
      <c r="AQ21">
        <f t="shared" si="295"/>
        <v>17.016663333333334</v>
      </c>
      <c r="AR21">
        <f t="shared" si="295"/>
        <v>9.6833299999999998</v>
      </c>
      <c r="AS21">
        <f t="shared" si="295"/>
        <v>8.1333300000000008</v>
      </c>
      <c r="AT21">
        <f t="shared" si="295"/>
        <v>10.449996666666665</v>
      </c>
      <c r="AU21">
        <f t="shared" si="295"/>
        <v>16.39999666666667</v>
      </c>
      <c r="AV21">
        <f t="shared" si="295"/>
        <v>7.4333299999999998</v>
      </c>
      <c r="AW21">
        <f t="shared" si="295"/>
        <v>9.6166633333333333</v>
      </c>
      <c r="AX21">
        <f t="shared" si="295"/>
        <v>10.33333</v>
      </c>
      <c r="AY21">
        <f t="shared" si="295"/>
        <v>10.366663333333333</v>
      </c>
      <c r="AZ21">
        <f t="shared" si="295"/>
        <v>19.83333</v>
      </c>
      <c r="BA21">
        <f t="shared" si="295"/>
        <v>25.233330000000002</v>
      </c>
      <c r="BB21">
        <f t="shared" si="295"/>
        <v>19.049996666666669</v>
      </c>
      <c r="BC21">
        <f t="shared" si="295"/>
        <v>20.883330000000001</v>
      </c>
      <c r="BD21">
        <f t="shared" si="295"/>
        <v>21.83333</v>
      </c>
      <c r="BE21">
        <f t="shared" si="295"/>
        <v>11.23333</v>
      </c>
      <c r="BF21">
        <f t="shared" si="295"/>
        <v>14.599996666666668</v>
      </c>
      <c r="BG21">
        <f t="shared" si="295"/>
        <v>18.266663333333334</v>
      </c>
      <c r="BH21">
        <f t="shared" si="295"/>
        <v>26.066663333333334</v>
      </c>
      <c r="BI21">
        <f t="shared" si="295"/>
        <v>26.949996666666667</v>
      </c>
      <c r="BJ21">
        <f t="shared" si="295"/>
        <v>13.949996666666665</v>
      </c>
      <c r="BK21">
        <f t="shared" si="295"/>
        <v>21.699996666666667</v>
      </c>
      <c r="BL21">
        <f t="shared" si="295"/>
        <v>15.48333</v>
      </c>
      <c r="BM21">
        <f t="shared" ref="BM21:CC21" si="296">IF(BM15=0,0,BM15+2.18333)</f>
        <v>23.599996666666666</v>
      </c>
      <c r="BN21">
        <f t="shared" si="296"/>
        <v>14.066663333333333</v>
      </c>
      <c r="BO21">
        <f t="shared" si="296"/>
        <v>25.633330000000001</v>
      </c>
      <c r="BP21">
        <f t="shared" si="296"/>
        <v>24.183330000000002</v>
      </c>
      <c r="BQ21">
        <f t="shared" si="296"/>
        <v>11.033329999999999</v>
      </c>
      <c r="BR21">
        <f t="shared" si="296"/>
        <v>9.5166633333333337</v>
      </c>
      <c r="BS21">
        <f t="shared" si="296"/>
        <v>11.499996666666666</v>
      </c>
      <c r="BT21">
        <f t="shared" si="296"/>
        <v>13.166663333333332</v>
      </c>
      <c r="BU21">
        <f t="shared" si="296"/>
        <v>11.816663333333333</v>
      </c>
      <c r="BV21">
        <f t="shared" si="296"/>
        <v>11.416663333333332</v>
      </c>
      <c r="BW21">
        <f t="shared" si="296"/>
        <v>14.016663333333332</v>
      </c>
      <c r="BX21">
        <f t="shared" si="296"/>
        <v>22.449996666666667</v>
      </c>
      <c r="BY21">
        <f t="shared" si="296"/>
        <v>18.016663333333334</v>
      </c>
      <c r="BZ21">
        <f t="shared" si="296"/>
        <v>15.016663333333332</v>
      </c>
      <c r="CA21">
        <f t="shared" si="296"/>
        <v>12.816663333333333</v>
      </c>
      <c r="CB21">
        <f t="shared" si="296"/>
        <v>12.033329999999999</v>
      </c>
      <c r="CC21">
        <f t="shared" si="296"/>
        <v>13.383329999999999</v>
      </c>
      <c r="CE21">
        <f t="shared" ref="CE21:CL21" si="297">IF(CE15=0,0,CE15+2.18333)</f>
        <v>10.516663333333334</v>
      </c>
      <c r="CF21">
        <f t="shared" si="297"/>
        <v>12.68333</v>
      </c>
      <c r="CG21">
        <f t="shared" si="297"/>
        <v>14.149996666666667</v>
      </c>
      <c r="CH21">
        <f t="shared" si="297"/>
        <v>11.483329999999999</v>
      </c>
      <c r="CI21">
        <f t="shared" si="297"/>
        <v>12.999996666666666</v>
      </c>
      <c r="CJ21">
        <f t="shared" si="297"/>
        <v>12.249996666666666</v>
      </c>
      <c r="CK21">
        <f t="shared" si="297"/>
        <v>12.616663333333333</v>
      </c>
      <c r="CL21">
        <f t="shared" si="297"/>
        <v>13.18333</v>
      </c>
      <c r="CN21">
        <f t="shared" ref="CN21:DS21" si="298">IF(CN15=0,0,CN15+2.18333)</f>
        <v>13.783329999999999</v>
      </c>
      <c r="CO21">
        <f t="shared" si="298"/>
        <v>13.383329999999999</v>
      </c>
      <c r="CP21">
        <f t="shared" si="298"/>
        <v>13.116663333333333</v>
      </c>
      <c r="CQ21">
        <f t="shared" si="298"/>
        <v>13.516663333333332</v>
      </c>
      <c r="CR21">
        <f t="shared" si="298"/>
        <v>13.099996666666666</v>
      </c>
      <c r="CS21">
        <f t="shared" si="298"/>
        <v>14.799996666666667</v>
      </c>
      <c r="CT21">
        <f t="shared" si="298"/>
        <v>13.083329999999998</v>
      </c>
      <c r="CU21">
        <f t="shared" si="298"/>
        <v>14.899996666666667</v>
      </c>
      <c r="CV21">
        <f t="shared" si="298"/>
        <v>14.18333</v>
      </c>
      <c r="CW21">
        <f t="shared" si="298"/>
        <v>14.899996666666667</v>
      </c>
      <c r="CX21">
        <f t="shared" si="298"/>
        <v>13.466663333333333</v>
      </c>
      <c r="CY21">
        <f t="shared" si="298"/>
        <v>12.699996666666665</v>
      </c>
      <c r="CZ21">
        <f t="shared" si="298"/>
        <v>19.566663333333334</v>
      </c>
      <c r="DA21">
        <f t="shared" si="298"/>
        <v>13.333329999999998</v>
      </c>
      <c r="DB21">
        <f t="shared" si="298"/>
        <v>13.883329999999999</v>
      </c>
      <c r="DC21">
        <f t="shared" si="298"/>
        <v>21.349996666666666</v>
      </c>
      <c r="DD21">
        <f t="shared" si="298"/>
        <v>14.549996666666667</v>
      </c>
      <c r="DE21">
        <f t="shared" si="298"/>
        <v>18.83333</v>
      </c>
      <c r="DF21">
        <f t="shared" si="298"/>
        <v>12.459997</v>
      </c>
      <c r="DG21">
        <f t="shared" si="298"/>
        <v>16.299996666666669</v>
      </c>
      <c r="DH21">
        <f t="shared" si="298"/>
        <v>15.466663333333333</v>
      </c>
      <c r="DI21">
        <f t="shared" si="298"/>
        <v>15.266663333333332</v>
      </c>
      <c r="DJ21">
        <f t="shared" si="298"/>
        <v>16.899996666666667</v>
      </c>
      <c r="DK21">
        <f t="shared" si="298"/>
        <v>17.416663333333336</v>
      </c>
      <c r="DL21">
        <f t="shared" si="298"/>
        <v>14.73333</v>
      </c>
      <c r="DM21">
        <f t="shared" si="298"/>
        <v>16.649996666666667</v>
      </c>
      <c r="DN21">
        <f t="shared" si="298"/>
        <v>16.499996666666668</v>
      </c>
      <c r="DO21">
        <f t="shared" si="298"/>
        <v>8.793330000000001</v>
      </c>
      <c r="DP21">
        <f t="shared" si="298"/>
        <v>14.966663333333333</v>
      </c>
      <c r="DQ21">
        <f t="shared" si="298"/>
        <v>15.583329999999998</v>
      </c>
      <c r="DR21">
        <f t="shared" si="298"/>
        <v>16.016663333333334</v>
      </c>
      <c r="DS21">
        <f t="shared" si="298"/>
        <v>15.383329999999999</v>
      </c>
      <c r="DT21">
        <f t="shared" ref="DT21:EY21" si="299">IF(DT15=0,0,DT15+2.18333)</f>
        <v>13.68333</v>
      </c>
      <c r="DU21">
        <f t="shared" si="299"/>
        <v>22.433330000000002</v>
      </c>
      <c r="DV21">
        <f t="shared" si="299"/>
        <v>25.199996666666667</v>
      </c>
      <c r="DW21">
        <f t="shared" si="299"/>
        <v>15.049996666666667</v>
      </c>
      <c r="DX21">
        <f t="shared" si="299"/>
        <v>14.649996666666667</v>
      </c>
      <c r="DY21">
        <f t="shared" si="299"/>
        <v>14.949996666666665</v>
      </c>
      <c r="DZ21">
        <f t="shared" si="299"/>
        <v>5.4499966666666673</v>
      </c>
      <c r="EA21">
        <f t="shared" si="299"/>
        <v>7.1166633666666659</v>
      </c>
      <c r="EB21">
        <f t="shared" si="299"/>
        <v>5.8166633666666669</v>
      </c>
      <c r="EC21">
        <f t="shared" si="299"/>
        <v>6.2833300333333337</v>
      </c>
      <c r="ED21">
        <f t="shared" si="299"/>
        <v>8.7833300333333337</v>
      </c>
      <c r="EE21">
        <f t="shared" si="299"/>
        <v>8.0499966999999994</v>
      </c>
      <c r="EF21">
        <f t="shared" si="299"/>
        <v>6.2999966999999994</v>
      </c>
      <c r="EG21">
        <f t="shared" si="299"/>
        <v>8.0999967000000002</v>
      </c>
      <c r="EH21">
        <f t="shared" si="299"/>
        <v>5.733330033333333</v>
      </c>
      <c r="EI21">
        <f t="shared" si="299"/>
        <v>8.6666633666666666</v>
      </c>
      <c r="EJ21">
        <f t="shared" si="299"/>
        <v>7.7999966999999994</v>
      </c>
      <c r="EK21">
        <f t="shared" si="299"/>
        <v>7.1166633666666659</v>
      </c>
      <c r="EL21">
        <f t="shared" si="299"/>
        <v>9.1833300333333341</v>
      </c>
      <c r="EM21">
        <f t="shared" si="299"/>
        <v>5.8499967000000002</v>
      </c>
      <c r="EN21">
        <f t="shared" si="299"/>
        <v>6.9333300333333341</v>
      </c>
      <c r="EO21">
        <f t="shared" si="299"/>
        <v>9.983330033333333</v>
      </c>
      <c r="EP21">
        <f t="shared" si="299"/>
        <v>8.2833300333333337</v>
      </c>
      <c r="EQ21">
        <f t="shared" si="299"/>
        <v>5.8166633333333335</v>
      </c>
      <c r="ER21">
        <f t="shared" si="299"/>
        <v>6.1499966633333338</v>
      </c>
      <c r="ES21">
        <f t="shared" si="299"/>
        <v>6.4166633300000004</v>
      </c>
      <c r="ET21">
        <f t="shared" si="299"/>
        <v>8.9166633300000004</v>
      </c>
      <c r="EU21">
        <f t="shared" si="299"/>
        <v>6.4999966633333344</v>
      </c>
      <c r="EV21">
        <f t="shared" si="299"/>
        <v>6.3333299966666665</v>
      </c>
      <c r="EW21">
        <f t="shared" si="299"/>
        <v>6.1499966633333338</v>
      </c>
      <c r="EX21">
        <f t="shared" si="299"/>
        <v>6.3833299966666672</v>
      </c>
      <c r="EY21">
        <f t="shared" si="299"/>
        <v>9.8833299966666672</v>
      </c>
      <c r="EZ21">
        <f t="shared" ref="EZ21:GE21" si="300">IF(EZ15=0,0,EZ15+2.18333)</f>
        <v>6.183329996666667</v>
      </c>
      <c r="FA21">
        <f t="shared" si="300"/>
        <v>6.3666633299999997</v>
      </c>
      <c r="FB21">
        <f t="shared" si="300"/>
        <v>6.849996663333334</v>
      </c>
      <c r="FC21">
        <f t="shared" si="300"/>
        <v>9.8166633300000008</v>
      </c>
      <c r="FD21">
        <f t="shared" si="300"/>
        <v>6.6499966633333329</v>
      </c>
      <c r="FE21">
        <f t="shared" si="300"/>
        <v>6.9499966633333337</v>
      </c>
      <c r="FF21">
        <f t="shared" si="300"/>
        <v>8.9833299966666669</v>
      </c>
      <c r="FG21">
        <f t="shared" si="300"/>
        <v>6.5833299966666665</v>
      </c>
      <c r="FH21">
        <f t="shared" si="300"/>
        <v>8.0499966666666669</v>
      </c>
      <c r="FI21">
        <f t="shared" si="300"/>
        <v>8.4999967000000005</v>
      </c>
      <c r="FJ21">
        <f t="shared" si="300"/>
        <v>8.9333296666666673</v>
      </c>
      <c r="FK21">
        <f t="shared" si="300"/>
        <v>7.0333296666666669</v>
      </c>
      <c r="FL21">
        <f t="shared" si="300"/>
        <v>7.3666629999999991</v>
      </c>
      <c r="FM21">
        <f t="shared" si="300"/>
        <v>5.6833296666666673</v>
      </c>
      <c r="FN21">
        <f t="shared" si="300"/>
        <v>8.3166630000000001</v>
      </c>
      <c r="FO21">
        <f t="shared" si="300"/>
        <v>5.7833296666666669</v>
      </c>
      <c r="FP21">
        <f t="shared" si="300"/>
        <v>6.5333296666666669</v>
      </c>
      <c r="FQ21">
        <f t="shared" si="300"/>
        <v>5.7666630000000003</v>
      </c>
      <c r="FR21">
        <f t="shared" si="300"/>
        <v>5.7166630000000005</v>
      </c>
      <c r="FS21">
        <f t="shared" si="300"/>
        <v>6.5333296666666669</v>
      </c>
      <c r="FT21">
        <f t="shared" si="300"/>
        <v>9.35</v>
      </c>
      <c r="FU21">
        <f t="shared" si="300"/>
        <v>9.5999967000000002</v>
      </c>
      <c r="FV21">
        <f t="shared" si="300"/>
        <v>6.8499966333333333</v>
      </c>
      <c r="FW21">
        <f t="shared" si="300"/>
        <v>7.2333299666666662</v>
      </c>
      <c r="FX21">
        <f t="shared" si="300"/>
        <v>7.3833299666666665</v>
      </c>
      <c r="FY21">
        <f t="shared" si="300"/>
        <v>7.1666632999999997</v>
      </c>
      <c r="FZ21">
        <f t="shared" si="300"/>
        <v>8.4166632999999997</v>
      </c>
      <c r="GA21">
        <f t="shared" si="300"/>
        <v>11.4166633</v>
      </c>
      <c r="GB21">
        <f t="shared" si="300"/>
        <v>7.4999966333333337</v>
      </c>
      <c r="GC21">
        <f t="shared" si="300"/>
        <v>7.699996633333333</v>
      </c>
      <c r="GD21">
        <f t="shared" si="300"/>
        <v>8.2166633000000004</v>
      </c>
      <c r="GE21">
        <f t="shared" si="300"/>
        <v>7.9833299666666662</v>
      </c>
      <c r="GF21">
        <f t="shared" ref="GF21:GL21" si="301">IF(GF15=0,0,GF15+2.18333)</f>
        <v>7.199996633333333</v>
      </c>
      <c r="GG21">
        <f t="shared" si="301"/>
        <v>34.866663333333328</v>
      </c>
      <c r="GH21">
        <f t="shared" si="301"/>
        <v>35.716662999999997</v>
      </c>
      <c r="GI21">
        <f t="shared" si="301"/>
        <v>35.34999633333333</v>
      </c>
      <c r="GJ21">
        <f t="shared" si="301"/>
        <v>35.766662999999994</v>
      </c>
      <c r="GK21">
        <f t="shared" si="301"/>
        <v>37.699996333333331</v>
      </c>
      <c r="GL21">
        <f t="shared" si="301"/>
        <v>35.166662999999993</v>
      </c>
      <c r="GM21">
        <f t="shared" ref="GM21:GS21" si="302">IF(GM15=0,0,GM15+2.18333)</f>
        <v>35.433329666666666</v>
      </c>
      <c r="GN21">
        <f t="shared" si="302"/>
        <v>37.566662999999998</v>
      </c>
      <c r="GO21">
        <f t="shared" si="302"/>
        <v>36.983329666666663</v>
      </c>
      <c r="GP21">
        <f t="shared" si="302"/>
        <v>35.433329666666666</v>
      </c>
      <c r="GQ21">
        <f t="shared" si="302"/>
        <v>35.883329666666661</v>
      </c>
      <c r="GR21">
        <f t="shared" si="302"/>
        <v>38.266662999999994</v>
      </c>
      <c r="GS21">
        <f t="shared" si="302"/>
        <v>36.233329666666663</v>
      </c>
      <c r="GT21">
        <f>IF(GT15=0,0,GT15+2.18333)</f>
        <v>37.433329666666666</v>
      </c>
      <c r="GU21">
        <f>IF(GU15=0,0,GU15+2.18333)</f>
        <v>36.266662999999994</v>
      </c>
      <c r="GV21">
        <f>IF(GV15=0,0,GV15+2.18333)</f>
        <v>35.266662999999994</v>
      </c>
      <c r="GW21">
        <f>IF(GW15=0,0,GW15+2.18333)</f>
        <v>35.333329666666664</v>
      </c>
      <c r="GX21">
        <f t="shared" ref="GX21:HA21" si="303">IF(GX15=0,0,GX15+2.18333)</f>
        <v>35.166662999999993</v>
      </c>
      <c r="GY21">
        <f t="shared" si="303"/>
        <v>42.299996333333326</v>
      </c>
      <c r="GZ21">
        <f t="shared" si="303"/>
        <v>37.016662999999994</v>
      </c>
      <c r="HA21">
        <f t="shared" si="303"/>
        <v>35.749996333333328</v>
      </c>
      <c r="HB21">
        <f>IF(HB15=0,0,HB15+2.18333)</f>
        <v>14.816663666666667</v>
      </c>
      <c r="HC21">
        <f>IF(HC15=0,0,HC15+2.18333)</f>
        <v>15.799993333333333</v>
      </c>
      <c r="HD21">
        <f>IF(HD15=0,0,HD15+2.18333)</f>
        <v>17.199993333333335</v>
      </c>
      <c r="HE21">
        <f>IF(HE15=0,0,HE15+2.18333)</f>
        <v>16.283326666666667</v>
      </c>
      <c r="HF21">
        <f>IF(HF15=0,0,HF15+2.18333)</f>
        <v>16.033326666666667</v>
      </c>
      <c r="HG21">
        <f t="shared" ref="HG21:HL21" si="304">IF(HG15=0,0,HG15+2.18333)</f>
        <v>15.816660000000001</v>
      </c>
      <c r="HH21">
        <f t="shared" si="304"/>
        <v>15.499993333333334</v>
      </c>
      <c r="HI21">
        <f t="shared" si="304"/>
        <v>15.499993333333334</v>
      </c>
      <c r="HJ21">
        <f t="shared" si="304"/>
        <v>16.449993333333335</v>
      </c>
      <c r="HK21">
        <f t="shared" si="304"/>
        <v>15.999993333333334</v>
      </c>
      <c r="HL21">
        <f t="shared" si="304"/>
        <v>18.866660000000003</v>
      </c>
      <c r="HN21">
        <f t="shared" ref="HN21:HU21" si="305">IF(HN15=0,0,HN15+2.18333)</f>
        <v>15.51666</v>
      </c>
      <c r="HO21">
        <f t="shared" si="305"/>
        <v>16.983326666666667</v>
      </c>
      <c r="HP21">
        <f t="shared" si="305"/>
        <v>28.166660000000004</v>
      </c>
      <c r="HQ21">
        <f t="shared" si="305"/>
        <v>32.16666</v>
      </c>
      <c r="HR21">
        <f t="shared" si="305"/>
        <v>10.883329999999999</v>
      </c>
      <c r="HS21">
        <f t="shared" si="305"/>
        <v>9.1833299999999998</v>
      </c>
      <c r="HU21">
        <f t="shared" si="305"/>
        <v>20.58333</v>
      </c>
      <c r="HW21">
        <f t="shared" ref="HW21:IQ21" si="306">IF(HW15=0,0,HW15+2.18333)</f>
        <v>9.5666633333333344</v>
      </c>
      <c r="HX21">
        <f t="shared" si="306"/>
        <v>9.7833299999999994</v>
      </c>
      <c r="HY21">
        <f t="shared" si="306"/>
        <v>10.599996666666666</v>
      </c>
      <c r="HZ21">
        <f t="shared" si="306"/>
        <v>10.116663333333333</v>
      </c>
      <c r="IA21">
        <f t="shared" si="306"/>
        <v>9.8499966666666676</v>
      </c>
      <c r="IB21">
        <f t="shared" si="306"/>
        <v>9.9499966666666673</v>
      </c>
      <c r="IC21">
        <f t="shared" si="306"/>
        <v>10.649996666666667</v>
      </c>
      <c r="ID21">
        <f t="shared" si="306"/>
        <v>9.6166633333333333</v>
      </c>
      <c r="IE21">
        <f t="shared" si="306"/>
        <v>10.599996666666666</v>
      </c>
      <c r="IF21">
        <f t="shared" si="306"/>
        <v>11.299996666666667</v>
      </c>
      <c r="IG21">
        <f t="shared" si="306"/>
        <v>11.749996666666666</v>
      </c>
      <c r="IH21">
        <f t="shared" si="306"/>
        <v>10.08333</v>
      </c>
      <c r="II21">
        <f t="shared" si="306"/>
        <v>16.816663333333334</v>
      </c>
      <c r="IJ21">
        <f t="shared" si="306"/>
        <v>9.5999966666666676</v>
      </c>
      <c r="IK21">
        <f t="shared" si="306"/>
        <v>13.68333</v>
      </c>
      <c r="IL21">
        <f t="shared" si="306"/>
        <v>17.016663333333334</v>
      </c>
      <c r="IM21">
        <f t="shared" si="306"/>
        <v>14.449996666666667</v>
      </c>
      <c r="IN21">
        <f t="shared" si="306"/>
        <v>14.166663333333332</v>
      </c>
      <c r="IO21">
        <f t="shared" si="306"/>
        <v>15.68333</v>
      </c>
      <c r="IP21">
        <f t="shared" si="306"/>
        <v>16.266663333333334</v>
      </c>
      <c r="IQ21">
        <f t="shared" si="306"/>
        <v>16.916663333333336</v>
      </c>
      <c r="IW21">
        <f t="shared" ref="IW21:JF21" si="307">IF(IW15=0,0,IW15+2.18333)</f>
        <v>38.516663333333334</v>
      </c>
      <c r="IX21">
        <f t="shared" si="307"/>
        <v>5.1166633333333333</v>
      </c>
      <c r="IY21">
        <f t="shared" si="307"/>
        <v>7.1166633333333333</v>
      </c>
      <c r="IZ21">
        <f t="shared" si="307"/>
        <v>6.6499966666666666</v>
      </c>
      <c r="JA21">
        <f t="shared" si="307"/>
        <v>5.8999966666666666</v>
      </c>
      <c r="JB21">
        <f t="shared" si="307"/>
        <v>4.9333299999999998</v>
      </c>
      <c r="JC21">
        <f t="shared" si="307"/>
        <v>6.8333300000000001</v>
      </c>
      <c r="JD21">
        <f t="shared" si="307"/>
        <v>6.716663333333333</v>
      </c>
      <c r="JE21">
        <f t="shared" si="307"/>
        <v>6.7333300000000005</v>
      </c>
      <c r="JF21">
        <f t="shared" si="307"/>
        <v>16.116663333333335</v>
      </c>
      <c r="JH21">
        <f t="shared" ref="JH21:JP21" si="308">IF(JH15=0,0,JH15+2.18333)</f>
        <v>8.8166633333333326</v>
      </c>
      <c r="JI21">
        <f t="shared" si="308"/>
        <v>22.399963666666668</v>
      </c>
      <c r="JJ21">
        <f t="shared" si="308"/>
        <v>20.783297000000001</v>
      </c>
      <c r="JK21">
        <f t="shared" si="308"/>
        <v>18.649963666666668</v>
      </c>
      <c r="JL21">
        <f t="shared" si="308"/>
        <v>18.416630333333334</v>
      </c>
      <c r="JM21">
        <f t="shared" si="308"/>
        <v>20.149963666666668</v>
      </c>
      <c r="JN21">
        <f t="shared" si="308"/>
        <v>21.149963666666668</v>
      </c>
      <c r="JO21">
        <f t="shared" si="308"/>
        <v>25.283297000000001</v>
      </c>
      <c r="JP21">
        <f t="shared" si="308"/>
        <v>22.416630333333334</v>
      </c>
      <c r="JR21">
        <f>IF(JR15=0,0,JR15+2.18333)</f>
        <v>18.483297000000004</v>
      </c>
      <c r="JT21">
        <f>IF(JT15=0,0,JT15+2.18333)</f>
        <v>19.233297000000004</v>
      </c>
      <c r="JU21">
        <f>IF(JU15=0,0,JU15+2.18333)</f>
        <v>24.883297000000002</v>
      </c>
      <c r="JV21">
        <f>IF(JV15=0,0,JV15+2.18333)</f>
        <v>25.583297000000005</v>
      </c>
      <c r="JX21">
        <f>IF(JX15=0,0,JX15+2.18333)</f>
        <v>26.333297000000005</v>
      </c>
      <c r="JY21">
        <f>IF(JY15=0,0,JY15+2.18333)</f>
        <v>22.149963666666668</v>
      </c>
      <c r="JZ21">
        <f>IF(JZ15=0,0,JZ15+2.18333)</f>
        <v>28.649963666666668</v>
      </c>
      <c r="KA21">
        <f>IF(KA15=0,0,KA15+2.18333)</f>
        <v>32.099963666666667</v>
      </c>
    </row>
    <row r="22" spans="1:287" x14ac:dyDescent="0.25">
      <c r="A22" t="s">
        <v>265</v>
      </c>
      <c r="B22">
        <v>5.45</v>
      </c>
      <c r="C22">
        <v>5.95</v>
      </c>
      <c r="D22">
        <v>3.4166699999999999</v>
      </c>
      <c r="E22">
        <v>6.6</v>
      </c>
      <c r="F22">
        <v>7.2166600000000001</v>
      </c>
      <c r="G22">
        <v>4.133337</v>
      </c>
      <c r="H22">
        <v>3.8666700000000001</v>
      </c>
      <c r="I22">
        <v>4.0833370000000002</v>
      </c>
      <c r="J22">
        <v>8.8333329999999997</v>
      </c>
      <c r="K22">
        <v>11.016667</v>
      </c>
      <c r="L22">
        <v>6.3</v>
      </c>
      <c r="M22">
        <v>5.8</v>
      </c>
      <c r="N22">
        <v>4.05</v>
      </c>
      <c r="O22">
        <v>2.0499999999999998</v>
      </c>
      <c r="P22">
        <v>6.5</v>
      </c>
      <c r="Q22">
        <v>2.8099999999999996</v>
      </c>
      <c r="R22">
        <v>7.4799999999999995</v>
      </c>
      <c r="S22">
        <v>9.3000000000000007</v>
      </c>
      <c r="T22">
        <v>10</v>
      </c>
      <c r="U22">
        <v>1.8333333333333335</v>
      </c>
      <c r="V22">
        <v>0</v>
      </c>
      <c r="W22">
        <f>3+6/60</f>
        <v>3.1</v>
      </c>
      <c r="X22">
        <f>36/60</f>
        <v>0.6</v>
      </c>
      <c r="Y22">
        <f t="shared" ref="Y22:AE22" si="309">IF(Y15=0,0,Y15+2.05)</f>
        <v>3.5</v>
      </c>
      <c r="Z22">
        <f t="shared" si="309"/>
        <v>12.05</v>
      </c>
      <c r="AA22">
        <f t="shared" si="309"/>
        <v>14.05</v>
      </c>
      <c r="AB22">
        <f t="shared" si="309"/>
        <v>17.8</v>
      </c>
      <c r="AC22">
        <f t="shared" si="309"/>
        <v>33.25</v>
      </c>
      <c r="AD22">
        <f t="shared" si="309"/>
        <v>27.833333333333332</v>
      </c>
      <c r="AE22">
        <f t="shared" si="309"/>
        <v>14</v>
      </c>
      <c r="AG22">
        <f t="shared" ref="AG22:BL22" si="310">IF(AG15=0,0,AG15+2.05)</f>
        <v>17.3</v>
      </c>
      <c r="AH22">
        <f t="shared" si="310"/>
        <v>12.716666666666665</v>
      </c>
      <c r="AI22">
        <f t="shared" si="310"/>
        <v>8.25</v>
      </c>
      <c r="AJ22">
        <f t="shared" si="310"/>
        <v>9.1333333333333329</v>
      </c>
      <c r="AK22">
        <f t="shared" si="310"/>
        <v>9.15</v>
      </c>
      <c r="AL22">
        <f t="shared" si="310"/>
        <v>15.316666666666666</v>
      </c>
      <c r="AM22">
        <f t="shared" si="310"/>
        <v>10.100000000000001</v>
      </c>
      <c r="AN22">
        <f t="shared" si="310"/>
        <v>10.966666666666669</v>
      </c>
      <c r="AO22">
        <f t="shared" si="310"/>
        <v>7.6000000000000005</v>
      </c>
      <c r="AP22">
        <f t="shared" si="310"/>
        <v>8.5833333333333321</v>
      </c>
      <c r="AQ22">
        <f t="shared" si="310"/>
        <v>16.883333333333333</v>
      </c>
      <c r="AR22">
        <f t="shared" si="310"/>
        <v>9.5500000000000007</v>
      </c>
      <c r="AS22">
        <f t="shared" si="310"/>
        <v>8</v>
      </c>
      <c r="AT22">
        <f t="shared" si="310"/>
        <v>10.316666666666666</v>
      </c>
      <c r="AU22">
        <f t="shared" si="310"/>
        <v>16.266666666666669</v>
      </c>
      <c r="AV22">
        <f t="shared" si="310"/>
        <v>7.3</v>
      </c>
      <c r="AW22">
        <f t="shared" si="310"/>
        <v>9.4833333333333343</v>
      </c>
      <c r="AX22">
        <f t="shared" si="310"/>
        <v>10.199999999999999</v>
      </c>
      <c r="AY22">
        <f t="shared" si="310"/>
        <v>10.233333333333334</v>
      </c>
      <c r="AZ22">
        <f t="shared" si="310"/>
        <v>19.7</v>
      </c>
      <c r="BA22">
        <f t="shared" si="310"/>
        <v>25.1</v>
      </c>
      <c r="BB22">
        <f t="shared" si="310"/>
        <v>18.916666666666668</v>
      </c>
      <c r="BC22">
        <f t="shared" si="310"/>
        <v>20.75</v>
      </c>
      <c r="BD22">
        <f t="shared" si="310"/>
        <v>21.7</v>
      </c>
      <c r="BE22">
        <f t="shared" si="310"/>
        <v>11.100000000000001</v>
      </c>
      <c r="BF22">
        <f t="shared" si="310"/>
        <v>14.466666666666669</v>
      </c>
      <c r="BG22">
        <f t="shared" si="310"/>
        <v>18.133333333333333</v>
      </c>
      <c r="BH22">
        <f t="shared" si="310"/>
        <v>25.933333333333334</v>
      </c>
      <c r="BI22">
        <f t="shared" si="310"/>
        <v>26.816666666666666</v>
      </c>
      <c r="BJ22">
        <f t="shared" si="310"/>
        <v>13.816666666666666</v>
      </c>
      <c r="BK22">
        <f t="shared" si="310"/>
        <v>21.566666666666666</v>
      </c>
      <c r="BL22">
        <f t="shared" si="310"/>
        <v>15.350000000000001</v>
      </c>
      <c r="BM22">
        <f t="shared" ref="BM22:CC22" si="311">IF(BM15=0,0,BM15+2.05)</f>
        <v>23.466666666666665</v>
      </c>
      <c r="BN22">
        <f t="shared" si="311"/>
        <v>13.933333333333334</v>
      </c>
      <c r="BO22">
        <f t="shared" si="311"/>
        <v>25.5</v>
      </c>
      <c r="BP22">
        <f t="shared" si="311"/>
        <v>24.05</v>
      </c>
      <c r="BQ22">
        <f t="shared" si="311"/>
        <v>10.899999999999999</v>
      </c>
      <c r="BR22">
        <f t="shared" si="311"/>
        <v>9.3833333333333329</v>
      </c>
      <c r="BS22">
        <f t="shared" si="311"/>
        <v>11.366666666666667</v>
      </c>
      <c r="BT22">
        <f t="shared" si="311"/>
        <v>13.033333333333331</v>
      </c>
      <c r="BU22">
        <f t="shared" si="311"/>
        <v>11.683333333333334</v>
      </c>
      <c r="BV22">
        <f t="shared" si="311"/>
        <v>11.283333333333331</v>
      </c>
      <c r="BW22">
        <f t="shared" si="311"/>
        <v>13.883333333333333</v>
      </c>
      <c r="BX22">
        <f t="shared" si="311"/>
        <v>22.316666666666666</v>
      </c>
      <c r="BY22">
        <f t="shared" si="311"/>
        <v>17.883333333333333</v>
      </c>
      <c r="BZ22">
        <f t="shared" si="311"/>
        <v>14.883333333333333</v>
      </c>
      <c r="CA22">
        <f t="shared" si="311"/>
        <v>12.683333333333334</v>
      </c>
      <c r="CB22">
        <f t="shared" si="311"/>
        <v>11.899999999999999</v>
      </c>
      <c r="CC22">
        <f t="shared" si="311"/>
        <v>13.25</v>
      </c>
      <c r="CE22">
        <f t="shared" ref="CE22:CL22" si="312">IF(CE15=0,0,CE15+2.05)</f>
        <v>10.383333333333333</v>
      </c>
      <c r="CF22">
        <f t="shared" si="312"/>
        <v>12.55</v>
      </c>
      <c r="CG22">
        <f t="shared" si="312"/>
        <v>14.016666666666666</v>
      </c>
      <c r="CH22">
        <f t="shared" si="312"/>
        <v>11.349999999999998</v>
      </c>
      <c r="CI22">
        <f t="shared" si="312"/>
        <v>12.866666666666667</v>
      </c>
      <c r="CJ22">
        <f t="shared" si="312"/>
        <v>12.116666666666667</v>
      </c>
      <c r="CK22">
        <f t="shared" si="312"/>
        <v>12.483333333333334</v>
      </c>
      <c r="CL22">
        <f t="shared" si="312"/>
        <v>13.05</v>
      </c>
      <c r="CN22">
        <f t="shared" ref="CN22:DS22" si="313">IF(CN15=0,0,CN15+2.05)</f>
        <v>13.649999999999999</v>
      </c>
      <c r="CO22">
        <f t="shared" si="313"/>
        <v>13.25</v>
      </c>
      <c r="CP22">
        <f t="shared" si="313"/>
        <v>12.983333333333334</v>
      </c>
      <c r="CQ22">
        <f t="shared" si="313"/>
        <v>13.383333333333333</v>
      </c>
      <c r="CR22">
        <f t="shared" si="313"/>
        <v>12.966666666666665</v>
      </c>
      <c r="CS22">
        <f t="shared" si="313"/>
        <v>14.666666666666668</v>
      </c>
      <c r="CT22">
        <f t="shared" si="313"/>
        <v>12.95</v>
      </c>
      <c r="CU22">
        <f t="shared" si="313"/>
        <v>14.766666666666666</v>
      </c>
      <c r="CV22">
        <f t="shared" si="313"/>
        <v>14.05</v>
      </c>
      <c r="CW22">
        <f t="shared" si="313"/>
        <v>14.766666666666666</v>
      </c>
      <c r="CX22">
        <f t="shared" si="313"/>
        <v>13.333333333333332</v>
      </c>
      <c r="CY22">
        <f t="shared" si="313"/>
        <v>12.566666666666666</v>
      </c>
      <c r="CZ22">
        <f t="shared" si="313"/>
        <v>19.433333333333334</v>
      </c>
      <c r="DA22">
        <f t="shared" si="313"/>
        <v>13.2</v>
      </c>
      <c r="DB22">
        <f t="shared" si="313"/>
        <v>13.75</v>
      </c>
      <c r="DC22">
        <f t="shared" si="313"/>
        <v>21.216666666666665</v>
      </c>
      <c r="DD22">
        <f t="shared" si="313"/>
        <v>14.416666666666668</v>
      </c>
      <c r="DE22">
        <f t="shared" si="313"/>
        <v>18.7</v>
      </c>
      <c r="DF22">
        <f t="shared" si="313"/>
        <v>12.326667</v>
      </c>
      <c r="DG22">
        <f t="shared" si="313"/>
        <v>16.166666666666668</v>
      </c>
      <c r="DH22">
        <f t="shared" si="313"/>
        <v>15.333333333333332</v>
      </c>
      <c r="DI22">
        <f t="shared" si="313"/>
        <v>15.133333333333333</v>
      </c>
      <c r="DJ22">
        <f t="shared" si="313"/>
        <v>16.766666666666666</v>
      </c>
      <c r="DK22">
        <f t="shared" si="313"/>
        <v>17.283333333333335</v>
      </c>
      <c r="DL22">
        <f t="shared" si="313"/>
        <v>14.600000000000001</v>
      </c>
      <c r="DM22">
        <f t="shared" si="313"/>
        <v>16.516666666666666</v>
      </c>
      <c r="DN22">
        <f t="shared" si="313"/>
        <v>16.366666666666667</v>
      </c>
      <c r="DO22">
        <f t="shared" si="313"/>
        <v>8.66</v>
      </c>
      <c r="DP22">
        <f t="shared" si="313"/>
        <v>14.833333333333332</v>
      </c>
      <c r="DQ22">
        <f t="shared" si="313"/>
        <v>15.45</v>
      </c>
      <c r="DR22">
        <f t="shared" si="313"/>
        <v>15.883333333333333</v>
      </c>
      <c r="DS22">
        <f t="shared" si="313"/>
        <v>15.25</v>
      </c>
      <c r="DT22">
        <f t="shared" ref="DT22:EY22" si="314">IF(DT15=0,0,DT15+2.05)</f>
        <v>13.55</v>
      </c>
      <c r="DU22">
        <f t="shared" si="314"/>
        <v>22.3</v>
      </c>
      <c r="DV22">
        <f t="shared" si="314"/>
        <v>25.066666666666666</v>
      </c>
      <c r="DW22">
        <f t="shared" si="314"/>
        <v>14.916666666666668</v>
      </c>
      <c r="DX22">
        <f t="shared" si="314"/>
        <v>14.516666666666666</v>
      </c>
      <c r="DY22">
        <f t="shared" si="314"/>
        <v>14.816666666666666</v>
      </c>
      <c r="DZ22">
        <f t="shared" si="314"/>
        <v>5.3166666666666664</v>
      </c>
      <c r="EA22">
        <f t="shared" si="314"/>
        <v>6.9833333666666659</v>
      </c>
      <c r="EB22">
        <f t="shared" si="314"/>
        <v>5.6833333666666661</v>
      </c>
      <c r="EC22">
        <f t="shared" si="314"/>
        <v>6.1500000333333329</v>
      </c>
      <c r="ED22">
        <f t="shared" si="314"/>
        <v>8.6500000333333347</v>
      </c>
      <c r="EE22">
        <f t="shared" si="314"/>
        <v>7.9166666999999995</v>
      </c>
      <c r="EF22">
        <f t="shared" si="314"/>
        <v>6.1666666999999995</v>
      </c>
      <c r="EG22">
        <f t="shared" si="314"/>
        <v>7.9666667000000002</v>
      </c>
      <c r="EH22">
        <f t="shared" si="314"/>
        <v>5.6000000333333331</v>
      </c>
      <c r="EI22">
        <f t="shared" si="314"/>
        <v>8.5333333666666675</v>
      </c>
      <c r="EJ22">
        <f t="shared" si="314"/>
        <v>7.6666666999999995</v>
      </c>
      <c r="EK22">
        <f t="shared" si="314"/>
        <v>6.9833333666666659</v>
      </c>
      <c r="EL22">
        <f t="shared" si="314"/>
        <v>9.0500000333333332</v>
      </c>
      <c r="EM22">
        <f t="shared" si="314"/>
        <v>5.7166666999999993</v>
      </c>
      <c r="EN22">
        <f t="shared" si="314"/>
        <v>6.8000000333333332</v>
      </c>
      <c r="EO22">
        <f t="shared" si="314"/>
        <v>9.850000033333334</v>
      </c>
      <c r="EP22">
        <f t="shared" si="314"/>
        <v>8.1500000333333347</v>
      </c>
      <c r="EQ22">
        <f t="shared" si="314"/>
        <v>5.6833333333333336</v>
      </c>
      <c r="ER22">
        <f t="shared" si="314"/>
        <v>6.0166666633333339</v>
      </c>
      <c r="ES22">
        <f t="shared" si="314"/>
        <v>6.2833333299999996</v>
      </c>
      <c r="ET22">
        <f t="shared" si="314"/>
        <v>8.7833333300000014</v>
      </c>
      <c r="EU22">
        <f t="shared" si="314"/>
        <v>6.3666666633333335</v>
      </c>
      <c r="EV22">
        <f t="shared" si="314"/>
        <v>6.1999999966666666</v>
      </c>
      <c r="EW22">
        <f t="shared" si="314"/>
        <v>6.0166666633333339</v>
      </c>
      <c r="EX22">
        <f t="shared" si="314"/>
        <v>6.2499999966666664</v>
      </c>
      <c r="EY22">
        <f t="shared" si="314"/>
        <v>9.7499999966666664</v>
      </c>
      <c r="EZ22">
        <f t="shared" ref="EZ22:GE22" si="315">IF(EZ15=0,0,EZ15+2.05)</f>
        <v>6.0499999966666671</v>
      </c>
      <c r="FA22">
        <f t="shared" si="315"/>
        <v>6.2333333299999998</v>
      </c>
      <c r="FB22">
        <f t="shared" si="315"/>
        <v>6.7166666633333332</v>
      </c>
      <c r="FC22">
        <f t="shared" si="315"/>
        <v>9.68333333</v>
      </c>
      <c r="FD22">
        <f t="shared" si="315"/>
        <v>6.516666663333333</v>
      </c>
      <c r="FE22">
        <f t="shared" si="315"/>
        <v>6.8166666633333337</v>
      </c>
      <c r="FF22">
        <f t="shared" si="315"/>
        <v>8.8499999966666678</v>
      </c>
      <c r="FG22">
        <f t="shared" si="315"/>
        <v>6.4499999966666666</v>
      </c>
      <c r="FH22">
        <f t="shared" si="315"/>
        <v>7.916666666666667</v>
      </c>
      <c r="FI22">
        <f t="shared" si="315"/>
        <v>8.3666666999999997</v>
      </c>
      <c r="FJ22">
        <f t="shared" si="315"/>
        <v>8.7999996666666664</v>
      </c>
      <c r="FK22">
        <f t="shared" si="315"/>
        <v>6.899999666666667</v>
      </c>
      <c r="FL22">
        <f t="shared" si="315"/>
        <v>7.2333329999999991</v>
      </c>
      <c r="FM22">
        <f t="shared" si="315"/>
        <v>5.5499996666666664</v>
      </c>
      <c r="FN22">
        <f t="shared" si="315"/>
        <v>8.1833330000000011</v>
      </c>
      <c r="FO22">
        <f t="shared" si="315"/>
        <v>5.6499996666666661</v>
      </c>
      <c r="FP22">
        <f t="shared" si="315"/>
        <v>6.399999666666667</v>
      </c>
      <c r="FQ22">
        <f t="shared" si="315"/>
        <v>5.6333330000000004</v>
      </c>
      <c r="FR22">
        <f t="shared" si="315"/>
        <v>5.5833329999999997</v>
      </c>
      <c r="FS22">
        <f t="shared" si="315"/>
        <v>6.399999666666667</v>
      </c>
      <c r="FT22">
        <f t="shared" si="315"/>
        <v>9.2166700000000006</v>
      </c>
      <c r="FU22">
        <f t="shared" si="315"/>
        <v>9.4666667000000011</v>
      </c>
      <c r="FV22">
        <f t="shared" si="315"/>
        <v>6.7166666333333334</v>
      </c>
      <c r="FW22">
        <f t="shared" si="315"/>
        <v>7.0999999666666662</v>
      </c>
      <c r="FX22">
        <f t="shared" si="315"/>
        <v>7.2499999666666666</v>
      </c>
      <c r="FY22">
        <f t="shared" si="315"/>
        <v>7.0333332999999998</v>
      </c>
      <c r="FZ22">
        <f t="shared" si="315"/>
        <v>8.2833332999999989</v>
      </c>
      <c r="GA22">
        <f t="shared" si="315"/>
        <v>11.283333299999999</v>
      </c>
      <c r="GB22">
        <f t="shared" si="315"/>
        <v>7.3666666333333337</v>
      </c>
      <c r="GC22">
        <f t="shared" si="315"/>
        <v>7.566666633333333</v>
      </c>
      <c r="GD22">
        <f t="shared" si="315"/>
        <v>8.0833332999999996</v>
      </c>
      <c r="GE22">
        <f t="shared" si="315"/>
        <v>7.8499999666666662</v>
      </c>
      <c r="GF22">
        <f t="shared" ref="GF22:GL22" si="316">IF(GF15=0,0,GF15+2.05)</f>
        <v>7.066666633333333</v>
      </c>
      <c r="GG22">
        <f t="shared" si="316"/>
        <v>34.733333333333327</v>
      </c>
      <c r="GH22">
        <f t="shared" si="316"/>
        <v>35.583332999999996</v>
      </c>
      <c r="GI22">
        <f t="shared" si="316"/>
        <v>35.216666333333329</v>
      </c>
      <c r="GJ22">
        <f t="shared" si="316"/>
        <v>35.633332999999993</v>
      </c>
      <c r="GK22">
        <f t="shared" si="316"/>
        <v>37.56666633333333</v>
      </c>
      <c r="GL22">
        <f t="shared" si="316"/>
        <v>35.033332999999992</v>
      </c>
      <c r="GM22">
        <f t="shared" ref="GM22:GS22" si="317">IF(GM15=0,0,GM15+2.05)</f>
        <v>35.299999666666665</v>
      </c>
      <c r="GN22">
        <f t="shared" si="317"/>
        <v>37.433332999999998</v>
      </c>
      <c r="GO22">
        <f t="shared" si="317"/>
        <v>36.849999666666662</v>
      </c>
      <c r="GP22">
        <f t="shared" si="317"/>
        <v>35.299999666666665</v>
      </c>
      <c r="GQ22">
        <f t="shared" si="317"/>
        <v>35.74999966666666</v>
      </c>
      <c r="GR22">
        <f t="shared" si="317"/>
        <v>38.133332999999993</v>
      </c>
      <c r="GS22">
        <f t="shared" si="317"/>
        <v>36.099999666666662</v>
      </c>
      <c r="GT22">
        <f>IF(GT15=0,0,GT15+2.05)</f>
        <v>37.299999666666665</v>
      </c>
      <c r="GU22">
        <f>IF(GU15=0,0,GU15+2.05)</f>
        <v>36.133332999999993</v>
      </c>
      <c r="GV22">
        <f>IF(GV15=0,0,GV15+2.05)</f>
        <v>35.133332999999993</v>
      </c>
      <c r="GW22">
        <f>IF(GW15=0,0,GW15+2.05)</f>
        <v>35.199999666666663</v>
      </c>
      <c r="GX22">
        <f t="shared" ref="GX22:HA22" si="318">IF(GX15=0,0,GX15+2.05)</f>
        <v>35.033332999999992</v>
      </c>
      <c r="GY22">
        <f t="shared" si="318"/>
        <v>42.166666333333325</v>
      </c>
      <c r="GZ22">
        <f t="shared" si="318"/>
        <v>36.883332999999993</v>
      </c>
      <c r="HA22">
        <f t="shared" si="318"/>
        <v>35.616666333333328</v>
      </c>
      <c r="HB22">
        <f>IF(HB15=0,0,HB15+2.05)</f>
        <v>14.683333666666666</v>
      </c>
      <c r="HC22">
        <f>IF(HC15=0,0,HC15+2.05)</f>
        <v>15.666663333333332</v>
      </c>
      <c r="HD22">
        <f>IF(HD15=0,0,HD15+2.05)</f>
        <v>17.066663333333334</v>
      </c>
      <c r="HE22">
        <f>IF(HE15=0,0,HE15+2.05)</f>
        <v>16.149996666666667</v>
      </c>
      <c r="HF22">
        <f>IF(HF15=0,0,HF15+2.05)</f>
        <v>15.899996666666667</v>
      </c>
      <c r="HG22">
        <f t="shared" ref="HG22:HL22" si="319">IF(HG15=0,0,HG15+2.05)</f>
        <v>15.683330000000002</v>
      </c>
      <c r="HH22">
        <f t="shared" si="319"/>
        <v>15.366663333333335</v>
      </c>
      <c r="HI22">
        <f t="shared" si="319"/>
        <v>15.366663333333335</v>
      </c>
      <c r="HJ22">
        <f t="shared" si="319"/>
        <v>16.316663333333334</v>
      </c>
      <c r="HK22">
        <f t="shared" si="319"/>
        <v>15.866663333333335</v>
      </c>
      <c r="HL22">
        <f t="shared" si="319"/>
        <v>18.733330000000002</v>
      </c>
      <c r="HN22">
        <f t="shared" ref="HN22:HU22" si="320">IF(HN15=0,0,HN15+2.05)</f>
        <v>15.383330000000001</v>
      </c>
      <c r="HO22">
        <f t="shared" si="320"/>
        <v>16.849996666666666</v>
      </c>
      <c r="HP22">
        <f t="shared" si="320"/>
        <v>28.033330000000003</v>
      </c>
      <c r="HQ22">
        <f t="shared" si="320"/>
        <v>32.033329999999999</v>
      </c>
      <c r="HR22">
        <f t="shared" si="320"/>
        <v>10.75</v>
      </c>
      <c r="HS22">
        <f t="shared" si="320"/>
        <v>9.0500000000000007</v>
      </c>
      <c r="HU22">
        <f t="shared" si="320"/>
        <v>20.45</v>
      </c>
      <c r="HW22">
        <f t="shared" ref="HW22:IQ22" si="321">IF(HW15=0,0,HW15+2.05)</f>
        <v>9.4333333333333336</v>
      </c>
      <c r="HX22">
        <f t="shared" si="321"/>
        <v>9.6499999999999986</v>
      </c>
      <c r="HY22">
        <f t="shared" si="321"/>
        <v>10.466666666666665</v>
      </c>
      <c r="HZ22">
        <f t="shared" si="321"/>
        <v>9.9833333333333343</v>
      </c>
      <c r="IA22">
        <f t="shared" si="321"/>
        <v>9.7166666666666668</v>
      </c>
      <c r="IB22">
        <f t="shared" si="321"/>
        <v>9.8166666666666664</v>
      </c>
      <c r="IC22">
        <f t="shared" si="321"/>
        <v>10.516666666666666</v>
      </c>
      <c r="ID22">
        <f t="shared" si="321"/>
        <v>9.4833333333333343</v>
      </c>
      <c r="IE22">
        <f t="shared" si="321"/>
        <v>10.466666666666665</v>
      </c>
      <c r="IF22">
        <f t="shared" si="321"/>
        <v>11.166666666666668</v>
      </c>
      <c r="IG22">
        <f t="shared" si="321"/>
        <v>11.616666666666667</v>
      </c>
      <c r="IH22">
        <f t="shared" si="321"/>
        <v>9.9499999999999993</v>
      </c>
      <c r="II22">
        <f t="shared" si="321"/>
        <v>16.683333333333334</v>
      </c>
      <c r="IJ22">
        <f t="shared" si="321"/>
        <v>9.4666666666666668</v>
      </c>
      <c r="IK22">
        <f t="shared" si="321"/>
        <v>13.55</v>
      </c>
      <c r="IL22">
        <f t="shared" si="321"/>
        <v>16.883333333333333</v>
      </c>
      <c r="IM22">
        <f t="shared" si="321"/>
        <v>14.316666666666666</v>
      </c>
      <c r="IN22">
        <f t="shared" si="321"/>
        <v>14.033333333333331</v>
      </c>
      <c r="IO22">
        <f t="shared" si="321"/>
        <v>15.55</v>
      </c>
      <c r="IP22">
        <f t="shared" si="321"/>
        <v>16.133333333333333</v>
      </c>
      <c r="IQ22">
        <f t="shared" si="321"/>
        <v>16.783333333333335</v>
      </c>
      <c r="IW22">
        <f t="shared" ref="IW22:JF22" si="322">IF(IW15=0,0,IW15+2.05)</f>
        <v>38.383333333333333</v>
      </c>
      <c r="IX22">
        <f t="shared" si="322"/>
        <v>4.9833333333333334</v>
      </c>
      <c r="IY22">
        <f t="shared" si="322"/>
        <v>6.9833333333333334</v>
      </c>
      <c r="IZ22">
        <f t="shared" si="322"/>
        <v>6.5166666666666666</v>
      </c>
      <c r="JA22">
        <f t="shared" si="322"/>
        <v>5.7666666666666666</v>
      </c>
      <c r="JB22">
        <f t="shared" si="322"/>
        <v>4.8</v>
      </c>
      <c r="JC22">
        <f t="shared" si="322"/>
        <v>6.7</v>
      </c>
      <c r="JD22">
        <f t="shared" si="322"/>
        <v>6.583333333333333</v>
      </c>
      <c r="JE22">
        <f t="shared" si="322"/>
        <v>6.6</v>
      </c>
      <c r="JF22">
        <f t="shared" si="322"/>
        <v>15.983333333333334</v>
      </c>
      <c r="JH22">
        <f t="shared" ref="JH22:JP22" si="323">IF(JH15=0,0,JH15+2.05)</f>
        <v>8.6833333333333336</v>
      </c>
      <c r="JI22">
        <f t="shared" si="323"/>
        <v>22.266633666666667</v>
      </c>
      <c r="JJ22">
        <f t="shared" si="323"/>
        <v>20.649967</v>
      </c>
      <c r="JK22">
        <f t="shared" si="323"/>
        <v>18.516633666666667</v>
      </c>
      <c r="JL22">
        <f t="shared" si="323"/>
        <v>18.283300333333333</v>
      </c>
      <c r="JM22">
        <f t="shared" si="323"/>
        <v>20.016633666666667</v>
      </c>
      <c r="JN22">
        <f t="shared" si="323"/>
        <v>21.016633666666667</v>
      </c>
      <c r="JO22">
        <f t="shared" si="323"/>
        <v>25.149967</v>
      </c>
      <c r="JP22">
        <f t="shared" si="323"/>
        <v>22.283300333333333</v>
      </c>
      <c r="JR22">
        <f>IF(JR15=0,0,JR15+2.05)</f>
        <v>18.349967000000003</v>
      </c>
      <c r="JT22">
        <f>IF(JT15=0,0,JT15+2.05)</f>
        <v>19.099967000000003</v>
      </c>
      <c r="JU22">
        <f>IF(JU15=0,0,JU15+2.05)</f>
        <v>24.749967000000002</v>
      </c>
      <c r="JV22">
        <f>IF(JV15=0,0,JV15+2.05)</f>
        <v>25.449967000000004</v>
      </c>
      <c r="JX22">
        <f>IF(JX15=0,0,JX15+2.05)</f>
        <v>26.199967000000004</v>
      </c>
      <c r="JY22">
        <f>IF(JY15=0,0,JY15+2.05)</f>
        <v>22.016633666666667</v>
      </c>
      <c r="JZ22">
        <f>IF(JZ15=0,0,JZ15+2.05)</f>
        <v>28.516633666666667</v>
      </c>
      <c r="KA22">
        <f>IF(KA15=0,0,KA15+2.05)</f>
        <v>31.96663366666667</v>
      </c>
    </row>
    <row r="23" spans="1:287" x14ac:dyDescent="0.25">
      <c r="A23" t="s">
        <v>264</v>
      </c>
      <c r="B23">
        <v>3.6833333333333336</v>
      </c>
      <c r="C23">
        <v>4.1833333333333336</v>
      </c>
      <c r="D23">
        <v>1.9833366666666667</v>
      </c>
      <c r="E23">
        <v>4.8333333333333339</v>
      </c>
      <c r="F23">
        <v>5.4499933333333335</v>
      </c>
      <c r="G23">
        <v>2.7000036666666669</v>
      </c>
      <c r="H23">
        <v>2.4333366666666669</v>
      </c>
      <c r="I23">
        <v>2.6500036666666666</v>
      </c>
      <c r="J23">
        <v>7.0666663333333339</v>
      </c>
      <c r="K23">
        <v>9.2500003333333325</v>
      </c>
      <c r="L23">
        <v>4.5333333333333332</v>
      </c>
      <c r="M23">
        <v>4.0333333333333332</v>
      </c>
      <c r="N23">
        <v>2.6166666666666667</v>
      </c>
      <c r="O23">
        <v>0.6166666666666667</v>
      </c>
      <c r="P23">
        <v>5.0666666666666664</v>
      </c>
      <c r="Q23">
        <v>1.3766666666666667</v>
      </c>
      <c r="R23">
        <v>6.7166666666666668</v>
      </c>
      <c r="S23">
        <v>8.5</v>
      </c>
      <c r="T23">
        <v>2.3666666666666667</v>
      </c>
      <c r="U23">
        <v>1.8166666666666667</v>
      </c>
      <c r="V23">
        <v>3.1</v>
      </c>
      <c r="W23">
        <v>0</v>
      </c>
      <c r="X23">
        <f>2+33/60</f>
        <v>2.5499999999999998</v>
      </c>
      <c r="Y23">
        <f t="shared" ref="Y23:AE23" si="324">IF(Y15=0,0,Y15+0.616667)</f>
        <v>2.0666669999999998</v>
      </c>
      <c r="Z23">
        <f t="shared" si="324"/>
        <v>10.616667</v>
      </c>
      <c r="AA23">
        <f t="shared" si="324"/>
        <v>12.616667</v>
      </c>
      <c r="AB23">
        <f t="shared" si="324"/>
        <v>16.366667</v>
      </c>
      <c r="AC23">
        <f t="shared" si="324"/>
        <v>31.816666999999999</v>
      </c>
      <c r="AD23">
        <f t="shared" si="324"/>
        <v>26.400000333333331</v>
      </c>
      <c r="AE23">
        <f t="shared" si="324"/>
        <v>12.566666999999999</v>
      </c>
      <c r="AG23">
        <f t="shared" ref="AG23:BL23" si="325">IF(AG15=0,0,AG15+0.616667)</f>
        <v>15.866667</v>
      </c>
      <c r="AH23">
        <f t="shared" si="325"/>
        <v>11.283333666666666</v>
      </c>
      <c r="AI23">
        <f t="shared" si="325"/>
        <v>6.8166669999999998</v>
      </c>
      <c r="AJ23">
        <f t="shared" si="325"/>
        <v>7.7000003333333327</v>
      </c>
      <c r="AK23">
        <f t="shared" si="325"/>
        <v>7.7166670000000002</v>
      </c>
      <c r="AL23">
        <f t="shared" si="325"/>
        <v>13.883333666666665</v>
      </c>
      <c r="AM23">
        <f t="shared" si="325"/>
        <v>8.6666670000000003</v>
      </c>
      <c r="AN23">
        <f t="shared" si="325"/>
        <v>9.5333336666666675</v>
      </c>
      <c r="AO23">
        <f t="shared" si="325"/>
        <v>6.1666670000000003</v>
      </c>
      <c r="AP23">
        <f t="shared" si="325"/>
        <v>7.1500003333333328</v>
      </c>
      <c r="AQ23">
        <f t="shared" si="325"/>
        <v>15.450000333333332</v>
      </c>
      <c r="AR23">
        <f t="shared" si="325"/>
        <v>8.1166669999999996</v>
      </c>
      <c r="AS23">
        <f t="shared" si="325"/>
        <v>6.5666669999999998</v>
      </c>
      <c r="AT23">
        <f t="shared" si="325"/>
        <v>8.8833336666666654</v>
      </c>
      <c r="AU23">
        <f t="shared" si="325"/>
        <v>14.833333666666668</v>
      </c>
      <c r="AV23">
        <f t="shared" si="325"/>
        <v>5.8666669999999996</v>
      </c>
      <c r="AW23">
        <f t="shared" si="325"/>
        <v>8.0500003333333332</v>
      </c>
      <c r="AX23">
        <f t="shared" si="325"/>
        <v>8.766667</v>
      </c>
      <c r="AY23">
        <f t="shared" si="325"/>
        <v>8.8000003333333332</v>
      </c>
      <c r="AZ23">
        <f t="shared" si="325"/>
        <v>18.266666999999998</v>
      </c>
      <c r="BA23">
        <f t="shared" si="325"/>
        <v>23.666667</v>
      </c>
      <c r="BB23">
        <f t="shared" si="325"/>
        <v>17.483333666666667</v>
      </c>
      <c r="BC23">
        <f t="shared" si="325"/>
        <v>19.316666999999999</v>
      </c>
      <c r="BD23">
        <f t="shared" si="325"/>
        <v>20.266666999999998</v>
      </c>
      <c r="BE23">
        <f t="shared" si="325"/>
        <v>9.6666670000000003</v>
      </c>
      <c r="BF23">
        <f t="shared" si="325"/>
        <v>13.033333666666667</v>
      </c>
      <c r="BG23">
        <f t="shared" si="325"/>
        <v>16.700000333333332</v>
      </c>
      <c r="BH23">
        <f t="shared" si="325"/>
        <v>24.500000333333332</v>
      </c>
      <c r="BI23">
        <f t="shared" si="325"/>
        <v>25.383333666666665</v>
      </c>
      <c r="BJ23">
        <f t="shared" si="325"/>
        <v>12.383333666666665</v>
      </c>
      <c r="BK23">
        <f t="shared" si="325"/>
        <v>20.133333666666665</v>
      </c>
      <c r="BL23">
        <f t="shared" si="325"/>
        <v>13.916667</v>
      </c>
      <c r="BM23">
        <f t="shared" ref="BM23:CC23" si="326">IF(BM15=0,0,BM15+0.616667)</f>
        <v>22.033333666666664</v>
      </c>
      <c r="BN23">
        <f t="shared" si="326"/>
        <v>12.500000333333332</v>
      </c>
      <c r="BO23">
        <f t="shared" si="326"/>
        <v>24.066666999999999</v>
      </c>
      <c r="BP23">
        <f t="shared" si="326"/>
        <v>22.616667</v>
      </c>
      <c r="BQ23">
        <f t="shared" si="326"/>
        <v>9.4666669999999993</v>
      </c>
      <c r="BR23">
        <f t="shared" si="326"/>
        <v>7.9500003333333327</v>
      </c>
      <c r="BS23">
        <f t="shared" si="326"/>
        <v>9.9333336666666661</v>
      </c>
      <c r="BT23">
        <f t="shared" si="326"/>
        <v>11.600000333333332</v>
      </c>
      <c r="BU23">
        <f t="shared" si="326"/>
        <v>10.250000333333332</v>
      </c>
      <c r="BV23">
        <f t="shared" si="326"/>
        <v>9.8500003333333321</v>
      </c>
      <c r="BW23">
        <f t="shared" si="326"/>
        <v>12.450000333333332</v>
      </c>
      <c r="BX23">
        <f t="shared" si="326"/>
        <v>20.883333666666665</v>
      </c>
      <c r="BY23">
        <f t="shared" si="326"/>
        <v>16.450000333333332</v>
      </c>
      <c r="BZ23">
        <f t="shared" si="326"/>
        <v>13.450000333333332</v>
      </c>
      <c r="CA23">
        <f t="shared" si="326"/>
        <v>11.250000333333332</v>
      </c>
      <c r="CB23">
        <f t="shared" si="326"/>
        <v>10.466666999999999</v>
      </c>
      <c r="CC23">
        <f t="shared" si="326"/>
        <v>11.816666999999999</v>
      </c>
      <c r="CE23">
        <f t="shared" ref="CE23:CL23" si="327">IF(CE15=0,0,CE15+0.616667)</f>
        <v>8.9500003333333336</v>
      </c>
      <c r="CF23">
        <f t="shared" si="327"/>
        <v>11.116667</v>
      </c>
      <c r="CG23">
        <f t="shared" si="327"/>
        <v>12.583333666666666</v>
      </c>
      <c r="CH23">
        <f t="shared" si="327"/>
        <v>9.9166669999999986</v>
      </c>
      <c r="CI23">
        <f t="shared" si="327"/>
        <v>11.433333666666666</v>
      </c>
      <c r="CJ23">
        <f t="shared" si="327"/>
        <v>10.683333666666666</v>
      </c>
      <c r="CK23">
        <f t="shared" si="327"/>
        <v>11.050000333333333</v>
      </c>
      <c r="CL23">
        <f t="shared" si="327"/>
        <v>11.616667</v>
      </c>
      <c r="CN23">
        <f t="shared" ref="CN23:DS23" si="328">IF(CN15=0,0,CN15+0.616667)</f>
        <v>12.216666999999999</v>
      </c>
      <c r="CO23">
        <f t="shared" si="328"/>
        <v>11.816666999999999</v>
      </c>
      <c r="CP23">
        <f t="shared" si="328"/>
        <v>11.550000333333333</v>
      </c>
      <c r="CQ23">
        <f t="shared" si="328"/>
        <v>11.950000333333332</v>
      </c>
      <c r="CR23">
        <f t="shared" si="328"/>
        <v>11.533333666666666</v>
      </c>
      <c r="CS23">
        <f t="shared" si="328"/>
        <v>13.233333666666667</v>
      </c>
      <c r="CT23">
        <f t="shared" si="328"/>
        <v>11.516666999999998</v>
      </c>
      <c r="CU23">
        <f t="shared" si="328"/>
        <v>13.333333666666666</v>
      </c>
      <c r="CV23">
        <f t="shared" si="328"/>
        <v>12.616667</v>
      </c>
      <c r="CW23">
        <f t="shared" si="328"/>
        <v>13.333333666666666</v>
      </c>
      <c r="CX23">
        <f t="shared" si="328"/>
        <v>11.900000333333333</v>
      </c>
      <c r="CY23">
        <f t="shared" si="328"/>
        <v>11.133333666666665</v>
      </c>
      <c r="CZ23">
        <f t="shared" si="328"/>
        <v>18.000000333333332</v>
      </c>
      <c r="DA23">
        <f t="shared" si="328"/>
        <v>11.766666999999998</v>
      </c>
      <c r="DB23">
        <f t="shared" si="328"/>
        <v>12.316666999999999</v>
      </c>
      <c r="DC23">
        <f t="shared" si="328"/>
        <v>19.783333666666664</v>
      </c>
      <c r="DD23">
        <f t="shared" si="328"/>
        <v>12.983333666666667</v>
      </c>
      <c r="DE23">
        <f t="shared" si="328"/>
        <v>17.266666999999998</v>
      </c>
      <c r="DF23">
        <f t="shared" si="328"/>
        <v>10.893333999999999</v>
      </c>
      <c r="DG23">
        <f t="shared" si="328"/>
        <v>14.733333666666667</v>
      </c>
      <c r="DH23">
        <f t="shared" si="328"/>
        <v>13.900000333333333</v>
      </c>
      <c r="DI23">
        <f t="shared" si="328"/>
        <v>13.700000333333332</v>
      </c>
      <c r="DJ23">
        <f t="shared" si="328"/>
        <v>15.333333666666666</v>
      </c>
      <c r="DK23">
        <f t="shared" si="328"/>
        <v>15.850000333333334</v>
      </c>
      <c r="DL23">
        <f t="shared" si="328"/>
        <v>13.166667</v>
      </c>
      <c r="DM23">
        <f t="shared" si="328"/>
        <v>15.083333666666666</v>
      </c>
      <c r="DN23">
        <f t="shared" si="328"/>
        <v>14.933333666666666</v>
      </c>
      <c r="DO23">
        <f t="shared" si="328"/>
        <v>7.226667</v>
      </c>
      <c r="DP23">
        <f t="shared" si="328"/>
        <v>13.400000333333333</v>
      </c>
      <c r="DQ23">
        <f t="shared" si="328"/>
        <v>14.016666999999998</v>
      </c>
      <c r="DR23">
        <f t="shared" si="328"/>
        <v>14.450000333333332</v>
      </c>
      <c r="DS23">
        <f t="shared" si="328"/>
        <v>13.816666999999999</v>
      </c>
      <c r="DT23">
        <f t="shared" ref="DT23:EY23" si="329">IF(DT15=0,0,DT15+0.616667)</f>
        <v>12.116667</v>
      </c>
      <c r="DU23">
        <f t="shared" si="329"/>
        <v>20.866667</v>
      </c>
      <c r="DV23">
        <f t="shared" si="329"/>
        <v>23.633333666666665</v>
      </c>
      <c r="DW23">
        <f t="shared" si="329"/>
        <v>13.483333666666667</v>
      </c>
      <c r="DX23">
        <f t="shared" si="329"/>
        <v>13.083333666666666</v>
      </c>
      <c r="DY23">
        <f t="shared" si="329"/>
        <v>13.383333666666665</v>
      </c>
      <c r="DZ23">
        <f t="shared" si="329"/>
        <v>3.8833336666666667</v>
      </c>
      <c r="EA23">
        <f t="shared" si="329"/>
        <v>5.5500003666666657</v>
      </c>
      <c r="EB23">
        <f t="shared" si="329"/>
        <v>4.2500003666666668</v>
      </c>
      <c r="EC23">
        <f t="shared" si="329"/>
        <v>4.7166670333333327</v>
      </c>
      <c r="ED23">
        <f t="shared" si="329"/>
        <v>7.2166670333333336</v>
      </c>
      <c r="EE23">
        <f t="shared" si="329"/>
        <v>6.4833336999999993</v>
      </c>
      <c r="EF23">
        <f t="shared" si="329"/>
        <v>4.7333336999999993</v>
      </c>
      <c r="EG23">
        <f t="shared" si="329"/>
        <v>6.5333337</v>
      </c>
      <c r="EH23">
        <f t="shared" si="329"/>
        <v>4.1666670333333329</v>
      </c>
      <c r="EI23">
        <f t="shared" si="329"/>
        <v>7.1000003666666665</v>
      </c>
      <c r="EJ23">
        <f t="shared" si="329"/>
        <v>6.2333336999999993</v>
      </c>
      <c r="EK23">
        <f t="shared" si="329"/>
        <v>5.5500003666666657</v>
      </c>
      <c r="EL23">
        <f t="shared" si="329"/>
        <v>7.6166670333333331</v>
      </c>
      <c r="EM23">
        <f t="shared" si="329"/>
        <v>4.2833337</v>
      </c>
      <c r="EN23">
        <f t="shared" si="329"/>
        <v>5.3666670333333331</v>
      </c>
      <c r="EO23">
        <f t="shared" si="329"/>
        <v>8.4166670333333329</v>
      </c>
      <c r="EP23">
        <f t="shared" si="329"/>
        <v>6.7166670333333336</v>
      </c>
      <c r="EQ23">
        <f t="shared" si="329"/>
        <v>4.2500003333333334</v>
      </c>
      <c r="ER23">
        <f t="shared" si="329"/>
        <v>4.5833336633333337</v>
      </c>
      <c r="ES23">
        <f t="shared" si="329"/>
        <v>4.8500003299999994</v>
      </c>
      <c r="ET23">
        <f t="shared" si="329"/>
        <v>7.3500003300000003</v>
      </c>
      <c r="EU23">
        <f t="shared" si="329"/>
        <v>4.9333336633333333</v>
      </c>
      <c r="EV23">
        <f t="shared" si="329"/>
        <v>4.7666669966666664</v>
      </c>
      <c r="EW23">
        <f t="shared" si="329"/>
        <v>4.5833336633333337</v>
      </c>
      <c r="EX23">
        <f t="shared" si="329"/>
        <v>4.8166669966666662</v>
      </c>
      <c r="EY23">
        <f t="shared" si="329"/>
        <v>8.3166669966666671</v>
      </c>
      <c r="EZ23">
        <f t="shared" ref="EZ23:GE23" si="330">IF(EZ15=0,0,EZ15+0.616667)</f>
        <v>4.6166669966666669</v>
      </c>
      <c r="FA23">
        <f t="shared" si="330"/>
        <v>4.8000003299999996</v>
      </c>
      <c r="FB23">
        <f t="shared" si="330"/>
        <v>5.283333663333333</v>
      </c>
      <c r="FC23">
        <f t="shared" si="330"/>
        <v>8.2500003300000007</v>
      </c>
      <c r="FD23">
        <f t="shared" si="330"/>
        <v>5.0833336633333328</v>
      </c>
      <c r="FE23">
        <f t="shared" si="330"/>
        <v>5.3833336633333335</v>
      </c>
      <c r="FF23">
        <f t="shared" si="330"/>
        <v>7.4166669966666667</v>
      </c>
      <c r="FG23">
        <f t="shared" si="330"/>
        <v>5.0166669966666664</v>
      </c>
      <c r="FH23">
        <f t="shared" si="330"/>
        <v>6.4833336666666668</v>
      </c>
      <c r="FI23">
        <f t="shared" si="330"/>
        <v>6.9333336999999995</v>
      </c>
      <c r="FJ23">
        <f t="shared" si="330"/>
        <v>7.3666666666666663</v>
      </c>
      <c r="FK23">
        <f t="shared" si="330"/>
        <v>5.4666666666666668</v>
      </c>
      <c r="FL23">
        <f t="shared" si="330"/>
        <v>5.7999999999999989</v>
      </c>
      <c r="FM23">
        <f t="shared" si="330"/>
        <v>4.1166666666666663</v>
      </c>
      <c r="FN23">
        <f t="shared" si="330"/>
        <v>6.75</v>
      </c>
      <c r="FO23">
        <f t="shared" si="330"/>
        <v>4.2166666666666668</v>
      </c>
      <c r="FP23">
        <f t="shared" si="330"/>
        <v>4.9666666666666668</v>
      </c>
      <c r="FQ23">
        <f t="shared" si="330"/>
        <v>4.2</v>
      </c>
      <c r="FR23">
        <f t="shared" si="330"/>
        <v>4.1499999999999995</v>
      </c>
      <c r="FS23">
        <f t="shared" si="330"/>
        <v>4.9666666666666668</v>
      </c>
      <c r="FT23">
        <f t="shared" si="330"/>
        <v>7.7833369999999995</v>
      </c>
      <c r="FU23">
        <f t="shared" si="330"/>
        <v>8.0333337</v>
      </c>
      <c r="FV23">
        <f t="shared" si="330"/>
        <v>5.2833336333333332</v>
      </c>
      <c r="FW23">
        <f t="shared" si="330"/>
        <v>5.666666966666666</v>
      </c>
      <c r="FX23">
        <f t="shared" si="330"/>
        <v>5.8166669666666664</v>
      </c>
      <c r="FY23">
        <f t="shared" si="330"/>
        <v>5.6000002999999996</v>
      </c>
      <c r="FZ23">
        <f t="shared" si="330"/>
        <v>6.8500002999999996</v>
      </c>
      <c r="GA23">
        <f t="shared" si="330"/>
        <v>9.8500002999999996</v>
      </c>
      <c r="GB23">
        <f t="shared" si="330"/>
        <v>5.9333336333333335</v>
      </c>
      <c r="GC23">
        <f t="shared" si="330"/>
        <v>6.1333336333333328</v>
      </c>
      <c r="GD23">
        <f t="shared" si="330"/>
        <v>6.6500003000000003</v>
      </c>
      <c r="GE23">
        <f t="shared" si="330"/>
        <v>6.416666966666666</v>
      </c>
      <c r="GF23">
        <f t="shared" ref="GF23:GL23" si="331">IF(GF15=0,0,GF15+0.616667)</f>
        <v>5.6333336333333328</v>
      </c>
      <c r="GG23">
        <f t="shared" si="331"/>
        <v>33.30000033333333</v>
      </c>
      <c r="GH23">
        <f t="shared" si="331"/>
        <v>34.15</v>
      </c>
      <c r="GI23">
        <f t="shared" si="331"/>
        <v>33.783333333333331</v>
      </c>
      <c r="GJ23">
        <f t="shared" si="331"/>
        <v>34.199999999999996</v>
      </c>
      <c r="GK23">
        <f t="shared" si="331"/>
        <v>36.133333333333333</v>
      </c>
      <c r="GL23">
        <f t="shared" si="331"/>
        <v>33.599999999999994</v>
      </c>
      <c r="GM23">
        <f t="shared" ref="GM23:GS23" si="332">IF(GM15=0,0,GM15+0.616667)</f>
        <v>33.866666666666667</v>
      </c>
      <c r="GN23">
        <f t="shared" si="332"/>
        <v>36</v>
      </c>
      <c r="GO23">
        <f t="shared" si="332"/>
        <v>35.416666666666664</v>
      </c>
      <c r="GP23">
        <f t="shared" si="332"/>
        <v>33.866666666666667</v>
      </c>
      <c r="GQ23">
        <f t="shared" si="332"/>
        <v>34.316666666666663</v>
      </c>
      <c r="GR23">
        <f t="shared" si="332"/>
        <v>36.699999999999996</v>
      </c>
      <c r="GS23">
        <f t="shared" si="332"/>
        <v>34.666666666666664</v>
      </c>
      <c r="GT23">
        <f>IF(GT15=0,0,GT15+0.616667)</f>
        <v>35.866666666666667</v>
      </c>
      <c r="GU23">
        <f>IF(GU15=0,0,GU15+0.616667)</f>
        <v>34.699999999999996</v>
      </c>
      <c r="GV23">
        <f>IF(GV15=0,0,GV15+0.616667)</f>
        <v>33.699999999999996</v>
      </c>
      <c r="GW23">
        <f>IF(GW15=0,0,GW15+0.616667)</f>
        <v>33.766666666666666</v>
      </c>
      <c r="GX23">
        <f t="shared" ref="GX23:HA23" si="333">IF(GX15=0,0,GX15+0.616667)</f>
        <v>33.599999999999994</v>
      </c>
      <c r="GY23">
        <f t="shared" si="333"/>
        <v>40.733333333333327</v>
      </c>
      <c r="GZ23">
        <f t="shared" si="333"/>
        <v>35.449999999999996</v>
      </c>
      <c r="HA23">
        <f t="shared" si="333"/>
        <v>34.18333333333333</v>
      </c>
      <c r="HB23">
        <f>IF(HB15=0,0,HB15+0.616667)</f>
        <v>13.250000666666667</v>
      </c>
      <c r="HC23">
        <f>IF(HC15=0,0,HC15+0.616667)</f>
        <v>14.233330333333333</v>
      </c>
      <c r="HD23">
        <f>IF(HD15=0,0,HD15+0.616667)</f>
        <v>15.633330333333333</v>
      </c>
      <c r="HE23">
        <f>IF(HE15=0,0,HE15+0.616667)</f>
        <v>14.716663666666667</v>
      </c>
      <c r="HF23">
        <f>IF(HF15=0,0,HF15+0.616667)</f>
        <v>14.466663666666667</v>
      </c>
      <c r="HG23">
        <f t="shared" ref="HG23:HL23" si="334">IF(HG15=0,0,HG15+0.616667)</f>
        <v>14.249997</v>
      </c>
      <c r="HH23">
        <f t="shared" si="334"/>
        <v>13.933330333333334</v>
      </c>
      <c r="HI23">
        <f t="shared" si="334"/>
        <v>13.933330333333334</v>
      </c>
      <c r="HJ23">
        <f t="shared" si="334"/>
        <v>14.883330333333333</v>
      </c>
      <c r="HK23">
        <f t="shared" si="334"/>
        <v>14.433330333333334</v>
      </c>
      <c r="HL23">
        <f t="shared" si="334"/>
        <v>17.299997000000001</v>
      </c>
      <c r="HN23">
        <f t="shared" ref="HN23:HU23" si="335">IF(HN15=0,0,HN15+0.616667)</f>
        <v>13.949997</v>
      </c>
      <c r="HO23">
        <f t="shared" si="335"/>
        <v>15.416663666666667</v>
      </c>
      <c r="HP23">
        <f t="shared" si="335"/>
        <v>26.599997000000002</v>
      </c>
      <c r="HQ23">
        <f t="shared" si="335"/>
        <v>30.599997000000002</v>
      </c>
      <c r="HR23">
        <f t="shared" si="335"/>
        <v>9.3166669999999989</v>
      </c>
      <c r="HS23">
        <f t="shared" si="335"/>
        <v>7.6166669999999996</v>
      </c>
      <c r="HU23">
        <f t="shared" si="335"/>
        <v>19.016666999999998</v>
      </c>
      <c r="HW23">
        <f t="shared" ref="HW23:IQ23" si="336">IF(HW15=0,0,HW15+0.616667)</f>
        <v>8.0000003333333343</v>
      </c>
      <c r="HX23">
        <f t="shared" si="336"/>
        <v>8.2166669999999993</v>
      </c>
      <c r="HY23">
        <f t="shared" si="336"/>
        <v>9.0333336666666657</v>
      </c>
      <c r="HZ23">
        <f t="shared" si="336"/>
        <v>8.5500003333333332</v>
      </c>
      <c r="IA23">
        <f t="shared" si="336"/>
        <v>8.2833336666666675</v>
      </c>
      <c r="IB23">
        <f t="shared" si="336"/>
        <v>8.3833336666666671</v>
      </c>
      <c r="IC23">
        <f t="shared" si="336"/>
        <v>9.0833336666666664</v>
      </c>
      <c r="ID23">
        <f t="shared" si="336"/>
        <v>8.0500003333333332</v>
      </c>
      <c r="IE23">
        <f t="shared" si="336"/>
        <v>9.0333336666666657</v>
      </c>
      <c r="IF23">
        <f t="shared" si="336"/>
        <v>9.7333336666666668</v>
      </c>
      <c r="IG23">
        <f t="shared" si="336"/>
        <v>10.183333666666666</v>
      </c>
      <c r="IH23">
        <f t="shared" si="336"/>
        <v>8.516667</v>
      </c>
      <c r="II23">
        <f t="shared" si="336"/>
        <v>15.250000333333332</v>
      </c>
      <c r="IJ23">
        <f t="shared" si="336"/>
        <v>8.0333336666666675</v>
      </c>
      <c r="IK23">
        <f t="shared" si="336"/>
        <v>12.116667</v>
      </c>
      <c r="IL23">
        <f t="shared" si="336"/>
        <v>15.450000333333334</v>
      </c>
      <c r="IM23">
        <f t="shared" si="336"/>
        <v>12.883333666666667</v>
      </c>
      <c r="IN23">
        <f t="shared" si="336"/>
        <v>12.600000333333332</v>
      </c>
      <c r="IO23">
        <f t="shared" si="336"/>
        <v>14.116667</v>
      </c>
      <c r="IP23">
        <f t="shared" si="336"/>
        <v>14.700000333333334</v>
      </c>
      <c r="IQ23">
        <f t="shared" si="336"/>
        <v>15.350000333333334</v>
      </c>
      <c r="IW23">
        <f t="shared" ref="IW23:JF23" si="337">IF(IW15=0,0,IW15+0.616667)</f>
        <v>36.950000333333335</v>
      </c>
      <c r="IX23">
        <f t="shared" si="337"/>
        <v>3.5500003333333336</v>
      </c>
      <c r="IY23">
        <f t="shared" si="337"/>
        <v>5.5500003333333332</v>
      </c>
      <c r="IZ23">
        <f t="shared" si="337"/>
        <v>5.0833336666666664</v>
      </c>
      <c r="JA23">
        <f t="shared" si="337"/>
        <v>4.3333336666666664</v>
      </c>
      <c r="JB23">
        <f t="shared" si="337"/>
        <v>3.3666670000000001</v>
      </c>
      <c r="JC23">
        <f t="shared" si="337"/>
        <v>5.266667</v>
      </c>
      <c r="JD23">
        <f t="shared" si="337"/>
        <v>5.1500003333333328</v>
      </c>
      <c r="JE23">
        <f t="shared" si="337"/>
        <v>5.1666669999999995</v>
      </c>
      <c r="JF23">
        <f t="shared" si="337"/>
        <v>14.550000333333333</v>
      </c>
      <c r="JH23">
        <f t="shared" ref="JH23:JP23" si="338">IF(JH15=0,0,JH15+0.616667)</f>
        <v>7.2500003333333325</v>
      </c>
      <c r="JI23">
        <f t="shared" si="338"/>
        <v>20.833300666666666</v>
      </c>
      <c r="JJ23">
        <f t="shared" si="338"/>
        <v>19.216633999999999</v>
      </c>
      <c r="JK23">
        <f t="shared" si="338"/>
        <v>17.083300666666666</v>
      </c>
      <c r="JL23">
        <f t="shared" si="338"/>
        <v>16.849967333333332</v>
      </c>
      <c r="JM23">
        <f t="shared" si="338"/>
        <v>18.583300666666666</v>
      </c>
      <c r="JN23">
        <f t="shared" si="338"/>
        <v>19.583300666666666</v>
      </c>
      <c r="JO23">
        <f t="shared" si="338"/>
        <v>23.716633999999999</v>
      </c>
      <c r="JP23">
        <f t="shared" si="338"/>
        <v>20.849967333333332</v>
      </c>
      <c r="JR23">
        <f>IF(JR15=0,0,JR15+0.616667)</f>
        <v>16.916634000000002</v>
      </c>
      <c r="JT23">
        <f>IF(JT15=0,0,JT15+0.616667)</f>
        <v>17.666634000000002</v>
      </c>
      <c r="JU23">
        <f>IF(JU15=0,0,JU15+0.616667)</f>
        <v>23.316634000000001</v>
      </c>
      <c r="JV23">
        <f>IF(JV15=0,0,JV15+0.616667)</f>
        <v>24.016634000000003</v>
      </c>
      <c r="JX23">
        <f>IF(JX15=0,0,JX15+0.616667)</f>
        <v>24.766634000000003</v>
      </c>
      <c r="JY23">
        <f>IF(JY15=0,0,JY15+0.616667)</f>
        <v>20.583300666666666</v>
      </c>
      <c r="JZ23">
        <f>IF(JZ15=0,0,JZ15+0.616667)</f>
        <v>27.083300666666666</v>
      </c>
      <c r="KA23">
        <f>IF(KA15=0,0,KA15+0.616667)</f>
        <v>30.533300666666669</v>
      </c>
    </row>
    <row r="24" spans="1:287" x14ac:dyDescent="0.25">
      <c r="A24" t="s">
        <v>263</v>
      </c>
      <c r="B24">
        <v>5.0333333333333332</v>
      </c>
      <c r="C24">
        <v>5.5333333333333332</v>
      </c>
      <c r="D24">
        <v>2.783336666666667</v>
      </c>
      <c r="E24">
        <v>6.1833333333333336</v>
      </c>
      <c r="F24">
        <v>6.7999933333333331</v>
      </c>
      <c r="G24">
        <v>3.5000036666666672</v>
      </c>
      <c r="H24">
        <v>3.2333366666666672</v>
      </c>
      <c r="I24">
        <v>3.4500036666666669</v>
      </c>
      <c r="J24">
        <v>8.4166663333333336</v>
      </c>
      <c r="K24">
        <v>10.600000333333334</v>
      </c>
      <c r="L24">
        <v>5.8833333333333329</v>
      </c>
      <c r="M24">
        <v>5.3833333333333329</v>
      </c>
      <c r="N24">
        <v>3.416666666666667</v>
      </c>
      <c r="O24">
        <v>1.4166666666666667</v>
      </c>
      <c r="P24">
        <v>5.8666666666666671</v>
      </c>
      <c r="Q24">
        <v>2.1766666666666667</v>
      </c>
      <c r="R24">
        <v>6.8466666666666667</v>
      </c>
      <c r="S24">
        <v>8.6666666666666661</v>
      </c>
      <c r="T24">
        <v>7.8166666666666664</v>
      </c>
      <c r="U24">
        <v>1.35</v>
      </c>
      <c r="V24">
        <v>0.6</v>
      </c>
      <c r="W24">
        <v>2.5499999999999998</v>
      </c>
      <c r="X24">
        <v>0</v>
      </c>
      <c r="Y24">
        <f t="shared" ref="Y24:AE24" si="339">IF(Y15=0,0,Y15+1.416667)</f>
        <v>2.8666669999999996</v>
      </c>
      <c r="Z24">
        <f t="shared" si="339"/>
        <v>11.416667</v>
      </c>
      <c r="AA24">
        <f t="shared" si="339"/>
        <v>13.416667</v>
      </c>
      <c r="AB24">
        <f t="shared" si="339"/>
        <v>17.166667</v>
      </c>
      <c r="AC24">
        <f t="shared" si="339"/>
        <v>32.616667</v>
      </c>
      <c r="AD24">
        <f t="shared" si="339"/>
        <v>27.200000333333332</v>
      </c>
      <c r="AE24">
        <f t="shared" si="339"/>
        <v>13.366667</v>
      </c>
      <c r="AG24">
        <f t="shared" ref="AG24:BL24" si="340">IF(AG15=0,0,AG15+1.416667)</f>
        <v>16.666667</v>
      </c>
      <c r="AH24">
        <f t="shared" si="340"/>
        <v>12.083333666666666</v>
      </c>
      <c r="AI24">
        <f t="shared" si="340"/>
        <v>7.6166669999999996</v>
      </c>
      <c r="AJ24">
        <f t="shared" si="340"/>
        <v>8.5000003333333325</v>
      </c>
      <c r="AK24">
        <f t="shared" si="340"/>
        <v>8.516667</v>
      </c>
      <c r="AL24">
        <f t="shared" si="340"/>
        <v>14.683333666666666</v>
      </c>
      <c r="AM24">
        <f t="shared" si="340"/>
        <v>9.4666670000000011</v>
      </c>
      <c r="AN24">
        <f t="shared" si="340"/>
        <v>10.333333666666668</v>
      </c>
      <c r="AO24">
        <f t="shared" si="340"/>
        <v>6.9666670000000011</v>
      </c>
      <c r="AP24">
        <f t="shared" si="340"/>
        <v>7.9500003333333336</v>
      </c>
      <c r="AQ24">
        <f t="shared" si="340"/>
        <v>16.250000333333332</v>
      </c>
      <c r="AR24">
        <f t="shared" si="340"/>
        <v>8.9166670000000003</v>
      </c>
      <c r="AS24">
        <f t="shared" si="340"/>
        <v>7.3666669999999996</v>
      </c>
      <c r="AT24">
        <f t="shared" si="340"/>
        <v>9.6833336666666661</v>
      </c>
      <c r="AU24">
        <f t="shared" si="340"/>
        <v>15.633333666666669</v>
      </c>
      <c r="AV24">
        <f t="shared" si="340"/>
        <v>6.6666670000000003</v>
      </c>
      <c r="AW24">
        <f t="shared" si="340"/>
        <v>8.8500003333333339</v>
      </c>
      <c r="AX24">
        <f t="shared" si="340"/>
        <v>9.5666670000000007</v>
      </c>
      <c r="AY24">
        <f t="shared" si="340"/>
        <v>9.6000003333333339</v>
      </c>
      <c r="AZ24">
        <f t="shared" si="340"/>
        <v>19.066666999999999</v>
      </c>
      <c r="BA24">
        <f t="shared" si="340"/>
        <v>24.466667000000001</v>
      </c>
      <c r="BB24">
        <f t="shared" si="340"/>
        <v>18.283333666666667</v>
      </c>
      <c r="BC24">
        <f t="shared" si="340"/>
        <v>20.116667</v>
      </c>
      <c r="BD24">
        <f t="shared" si="340"/>
        <v>21.066666999999999</v>
      </c>
      <c r="BE24">
        <f t="shared" si="340"/>
        <v>10.466667000000001</v>
      </c>
      <c r="BF24">
        <f t="shared" si="340"/>
        <v>13.833333666666668</v>
      </c>
      <c r="BG24">
        <f t="shared" si="340"/>
        <v>17.500000333333332</v>
      </c>
      <c r="BH24">
        <f t="shared" si="340"/>
        <v>25.300000333333333</v>
      </c>
      <c r="BI24">
        <f t="shared" si="340"/>
        <v>26.183333666666666</v>
      </c>
      <c r="BJ24">
        <f t="shared" si="340"/>
        <v>13.183333666666666</v>
      </c>
      <c r="BK24">
        <f t="shared" si="340"/>
        <v>20.933333666666666</v>
      </c>
      <c r="BL24">
        <f t="shared" si="340"/>
        <v>14.716667000000001</v>
      </c>
      <c r="BM24">
        <f t="shared" ref="BM24:CC24" si="341">IF(BM15=0,0,BM15+1.416667)</f>
        <v>22.833333666666665</v>
      </c>
      <c r="BN24">
        <f t="shared" si="341"/>
        <v>13.300000333333333</v>
      </c>
      <c r="BO24">
        <f t="shared" si="341"/>
        <v>24.866667</v>
      </c>
      <c r="BP24">
        <f t="shared" si="341"/>
        <v>23.416667</v>
      </c>
      <c r="BQ24">
        <f t="shared" si="341"/>
        <v>10.266667</v>
      </c>
      <c r="BR24">
        <f t="shared" si="341"/>
        <v>8.7500003333333325</v>
      </c>
      <c r="BS24">
        <f t="shared" si="341"/>
        <v>10.733333666666667</v>
      </c>
      <c r="BT24">
        <f t="shared" si="341"/>
        <v>12.400000333333333</v>
      </c>
      <c r="BU24">
        <f t="shared" si="341"/>
        <v>11.050000333333333</v>
      </c>
      <c r="BV24">
        <f t="shared" si="341"/>
        <v>10.650000333333333</v>
      </c>
      <c r="BW24">
        <f t="shared" si="341"/>
        <v>13.250000333333332</v>
      </c>
      <c r="BX24">
        <f t="shared" si="341"/>
        <v>21.683333666666666</v>
      </c>
      <c r="BY24">
        <f t="shared" si="341"/>
        <v>17.250000333333332</v>
      </c>
      <c r="BZ24">
        <f t="shared" si="341"/>
        <v>14.250000333333332</v>
      </c>
      <c r="CA24">
        <f t="shared" si="341"/>
        <v>12.050000333333333</v>
      </c>
      <c r="CB24">
        <f t="shared" si="341"/>
        <v>11.266667</v>
      </c>
      <c r="CC24">
        <f t="shared" si="341"/>
        <v>12.616667</v>
      </c>
      <c r="CE24">
        <f t="shared" ref="CE24:CL24" si="342">IF(CE15=0,0,CE15+1.416667)</f>
        <v>9.7500003333333343</v>
      </c>
      <c r="CF24">
        <f t="shared" si="342"/>
        <v>11.916667</v>
      </c>
      <c r="CG24">
        <f t="shared" si="342"/>
        <v>13.383333666666667</v>
      </c>
      <c r="CH24">
        <f t="shared" si="342"/>
        <v>10.716666999999999</v>
      </c>
      <c r="CI24">
        <f t="shared" si="342"/>
        <v>12.233333666666667</v>
      </c>
      <c r="CJ24">
        <f t="shared" si="342"/>
        <v>11.483333666666667</v>
      </c>
      <c r="CK24">
        <f t="shared" si="342"/>
        <v>11.850000333333334</v>
      </c>
      <c r="CL24">
        <f t="shared" si="342"/>
        <v>12.416667</v>
      </c>
      <c r="CN24">
        <f t="shared" ref="CN24:DS24" si="343">IF(CN15=0,0,CN15+1.416667)</f>
        <v>13.016667</v>
      </c>
      <c r="CO24">
        <f t="shared" si="343"/>
        <v>12.616667</v>
      </c>
      <c r="CP24">
        <f t="shared" si="343"/>
        <v>12.350000333333334</v>
      </c>
      <c r="CQ24">
        <f t="shared" si="343"/>
        <v>12.750000333333332</v>
      </c>
      <c r="CR24">
        <f t="shared" si="343"/>
        <v>12.333333666666666</v>
      </c>
      <c r="CS24">
        <f t="shared" si="343"/>
        <v>14.033333666666667</v>
      </c>
      <c r="CT24">
        <f t="shared" si="343"/>
        <v>12.316666999999999</v>
      </c>
      <c r="CU24">
        <f t="shared" si="343"/>
        <v>14.133333666666667</v>
      </c>
      <c r="CV24">
        <f t="shared" si="343"/>
        <v>13.416667</v>
      </c>
      <c r="CW24">
        <f t="shared" si="343"/>
        <v>14.133333666666667</v>
      </c>
      <c r="CX24">
        <f t="shared" si="343"/>
        <v>12.700000333333334</v>
      </c>
      <c r="CY24">
        <f t="shared" si="343"/>
        <v>11.933333666666666</v>
      </c>
      <c r="CZ24">
        <f t="shared" si="343"/>
        <v>18.800000333333333</v>
      </c>
      <c r="DA24">
        <f t="shared" si="343"/>
        <v>12.566666999999999</v>
      </c>
      <c r="DB24">
        <f t="shared" si="343"/>
        <v>13.116667</v>
      </c>
      <c r="DC24">
        <f t="shared" si="343"/>
        <v>20.583333666666665</v>
      </c>
      <c r="DD24">
        <f t="shared" si="343"/>
        <v>13.783333666666667</v>
      </c>
      <c r="DE24">
        <f t="shared" si="343"/>
        <v>18.066666999999999</v>
      </c>
      <c r="DF24">
        <f t="shared" si="343"/>
        <v>11.693334</v>
      </c>
      <c r="DG24">
        <f t="shared" si="343"/>
        <v>15.533333666666667</v>
      </c>
      <c r="DH24">
        <f t="shared" si="343"/>
        <v>14.700000333333334</v>
      </c>
      <c r="DI24">
        <f t="shared" si="343"/>
        <v>14.500000333333332</v>
      </c>
      <c r="DJ24">
        <f t="shared" si="343"/>
        <v>16.133333666666665</v>
      </c>
      <c r="DK24">
        <f t="shared" si="343"/>
        <v>16.650000333333335</v>
      </c>
      <c r="DL24">
        <f t="shared" si="343"/>
        <v>13.966667000000001</v>
      </c>
      <c r="DM24">
        <f t="shared" si="343"/>
        <v>15.883333666666667</v>
      </c>
      <c r="DN24">
        <f t="shared" si="343"/>
        <v>15.733333666666667</v>
      </c>
      <c r="DO24">
        <f t="shared" si="343"/>
        <v>8.0266669999999998</v>
      </c>
      <c r="DP24">
        <f t="shared" si="343"/>
        <v>14.200000333333334</v>
      </c>
      <c r="DQ24">
        <f t="shared" si="343"/>
        <v>14.816666999999999</v>
      </c>
      <c r="DR24">
        <f t="shared" si="343"/>
        <v>15.250000333333332</v>
      </c>
      <c r="DS24">
        <f t="shared" si="343"/>
        <v>14.616667</v>
      </c>
      <c r="DT24">
        <f t="shared" ref="DT24:EY24" si="344">IF(DT15=0,0,DT15+1.416667)</f>
        <v>12.916667</v>
      </c>
      <c r="DU24">
        <f t="shared" si="344"/>
        <v>21.666667</v>
      </c>
      <c r="DV24">
        <f t="shared" si="344"/>
        <v>24.433333666666666</v>
      </c>
      <c r="DW24">
        <f t="shared" si="344"/>
        <v>14.283333666666667</v>
      </c>
      <c r="DX24">
        <f t="shared" si="344"/>
        <v>13.883333666666667</v>
      </c>
      <c r="DY24">
        <f t="shared" si="344"/>
        <v>14.183333666666666</v>
      </c>
      <c r="DZ24">
        <f t="shared" si="344"/>
        <v>4.6833336666666661</v>
      </c>
      <c r="EA24">
        <f t="shared" si="344"/>
        <v>6.3500003666666665</v>
      </c>
      <c r="EB24">
        <f t="shared" si="344"/>
        <v>5.0500003666666666</v>
      </c>
      <c r="EC24">
        <f t="shared" si="344"/>
        <v>5.5166670333333325</v>
      </c>
      <c r="ED24">
        <f t="shared" si="344"/>
        <v>8.0166670333333343</v>
      </c>
      <c r="EE24">
        <f t="shared" si="344"/>
        <v>7.2833337</v>
      </c>
      <c r="EF24">
        <f t="shared" si="344"/>
        <v>5.5333337</v>
      </c>
      <c r="EG24">
        <f t="shared" si="344"/>
        <v>7.3333337000000007</v>
      </c>
      <c r="EH24">
        <f t="shared" si="344"/>
        <v>4.9666670333333336</v>
      </c>
      <c r="EI24">
        <f t="shared" si="344"/>
        <v>7.9000003666666672</v>
      </c>
      <c r="EJ24">
        <f t="shared" si="344"/>
        <v>7.0333337</v>
      </c>
      <c r="EK24">
        <f t="shared" si="344"/>
        <v>6.3500003666666665</v>
      </c>
      <c r="EL24">
        <f t="shared" si="344"/>
        <v>8.4166670333333329</v>
      </c>
      <c r="EM24">
        <f t="shared" si="344"/>
        <v>5.0833336999999998</v>
      </c>
      <c r="EN24">
        <f t="shared" si="344"/>
        <v>6.1666670333333329</v>
      </c>
      <c r="EO24">
        <f t="shared" si="344"/>
        <v>9.2166670333333336</v>
      </c>
      <c r="EP24">
        <f t="shared" si="344"/>
        <v>7.5166670333333343</v>
      </c>
      <c r="EQ24">
        <f t="shared" si="344"/>
        <v>5.0500003333333332</v>
      </c>
      <c r="ER24">
        <f t="shared" si="344"/>
        <v>5.3833336633333335</v>
      </c>
      <c r="ES24">
        <f t="shared" si="344"/>
        <v>5.6500003299999992</v>
      </c>
      <c r="ET24">
        <f t="shared" si="344"/>
        <v>8.150000330000001</v>
      </c>
      <c r="EU24">
        <f t="shared" si="344"/>
        <v>5.7333336633333332</v>
      </c>
      <c r="EV24">
        <f t="shared" si="344"/>
        <v>5.5666669966666671</v>
      </c>
      <c r="EW24">
        <f t="shared" si="344"/>
        <v>5.3833336633333335</v>
      </c>
      <c r="EX24">
        <f t="shared" si="344"/>
        <v>5.616666996666666</v>
      </c>
      <c r="EY24">
        <f t="shared" si="344"/>
        <v>9.116666996666666</v>
      </c>
      <c r="EZ24">
        <f t="shared" ref="EZ24:GE24" si="345">IF(EZ15=0,0,EZ15+1.416667)</f>
        <v>5.4166669966666667</v>
      </c>
      <c r="FA24">
        <f t="shared" si="345"/>
        <v>5.6000003300000003</v>
      </c>
      <c r="FB24">
        <f t="shared" si="345"/>
        <v>6.0833336633333328</v>
      </c>
      <c r="FC24">
        <f t="shared" si="345"/>
        <v>9.0500003299999996</v>
      </c>
      <c r="FD24">
        <f t="shared" si="345"/>
        <v>5.8833336633333335</v>
      </c>
      <c r="FE24">
        <f t="shared" si="345"/>
        <v>6.1833336633333342</v>
      </c>
      <c r="FF24">
        <f t="shared" si="345"/>
        <v>8.2166669966666674</v>
      </c>
      <c r="FG24">
        <f t="shared" si="345"/>
        <v>5.8166669966666671</v>
      </c>
      <c r="FH24">
        <f t="shared" si="345"/>
        <v>7.2833336666666675</v>
      </c>
      <c r="FI24">
        <f t="shared" si="345"/>
        <v>7.7333336999999993</v>
      </c>
      <c r="FJ24">
        <f t="shared" si="345"/>
        <v>8.1666666666666661</v>
      </c>
      <c r="FK24">
        <f t="shared" si="345"/>
        <v>6.2666666666666675</v>
      </c>
      <c r="FL24">
        <f t="shared" si="345"/>
        <v>6.6</v>
      </c>
      <c r="FM24">
        <f t="shared" si="345"/>
        <v>4.9166666666666661</v>
      </c>
      <c r="FN24">
        <f t="shared" si="345"/>
        <v>7.5500000000000007</v>
      </c>
      <c r="FO24">
        <f t="shared" si="345"/>
        <v>5.0166666666666666</v>
      </c>
      <c r="FP24">
        <f t="shared" si="345"/>
        <v>5.7666666666666675</v>
      </c>
      <c r="FQ24">
        <f t="shared" si="345"/>
        <v>5</v>
      </c>
      <c r="FR24">
        <f t="shared" si="345"/>
        <v>4.9499999999999993</v>
      </c>
      <c r="FS24">
        <f t="shared" si="345"/>
        <v>5.7666666666666675</v>
      </c>
      <c r="FT24">
        <f t="shared" si="345"/>
        <v>8.5833370000000002</v>
      </c>
      <c r="FU24">
        <f t="shared" si="345"/>
        <v>8.8333337000000007</v>
      </c>
      <c r="FV24">
        <f t="shared" si="345"/>
        <v>6.0833336333333339</v>
      </c>
      <c r="FW24">
        <f t="shared" si="345"/>
        <v>6.4666669666666667</v>
      </c>
      <c r="FX24">
        <f t="shared" si="345"/>
        <v>6.6166669666666671</v>
      </c>
      <c r="FY24">
        <f t="shared" si="345"/>
        <v>6.4000003000000003</v>
      </c>
      <c r="FZ24">
        <f t="shared" si="345"/>
        <v>7.6500003000000003</v>
      </c>
      <c r="GA24">
        <f t="shared" si="345"/>
        <v>10.6500003</v>
      </c>
      <c r="GB24">
        <f t="shared" si="345"/>
        <v>6.7333336333333342</v>
      </c>
      <c r="GC24">
        <f t="shared" si="345"/>
        <v>6.9333336333333335</v>
      </c>
      <c r="GD24">
        <f t="shared" si="345"/>
        <v>7.450000300000001</v>
      </c>
      <c r="GE24">
        <f t="shared" si="345"/>
        <v>7.2166669666666667</v>
      </c>
      <c r="GF24">
        <f t="shared" ref="GF24:GL24" si="346">IF(GF15=0,0,GF15+1.416667)</f>
        <v>6.4333336333333335</v>
      </c>
      <c r="GG24">
        <f t="shared" si="346"/>
        <v>34.100000333333327</v>
      </c>
      <c r="GH24">
        <f t="shared" si="346"/>
        <v>34.949999999999996</v>
      </c>
      <c r="GI24">
        <f t="shared" si="346"/>
        <v>34.583333333333329</v>
      </c>
      <c r="GJ24">
        <f t="shared" si="346"/>
        <v>34.999999999999993</v>
      </c>
      <c r="GK24">
        <f t="shared" si="346"/>
        <v>36.93333333333333</v>
      </c>
      <c r="GL24">
        <f t="shared" si="346"/>
        <v>34.399999999999991</v>
      </c>
      <c r="GM24">
        <f t="shared" ref="GM24:GS24" si="347">IF(GM15=0,0,GM15+1.416667)</f>
        <v>34.666666666666664</v>
      </c>
      <c r="GN24">
        <f t="shared" si="347"/>
        <v>36.799999999999997</v>
      </c>
      <c r="GO24">
        <f t="shared" si="347"/>
        <v>36.216666666666661</v>
      </c>
      <c r="GP24">
        <f t="shared" si="347"/>
        <v>34.666666666666664</v>
      </c>
      <c r="GQ24">
        <f t="shared" si="347"/>
        <v>35.11666666666666</v>
      </c>
      <c r="GR24">
        <f t="shared" si="347"/>
        <v>37.499999999999993</v>
      </c>
      <c r="GS24">
        <f t="shared" si="347"/>
        <v>35.466666666666661</v>
      </c>
      <c r="GT24">
        <f>IF(GT15=0,0,GT15+1.416667)</f>
        <v>36.666666666666664</v>
      </c>
      <c r="GU24">
        <f>IF(GU15=0,0,GU15+1.416667)</f>
        <v>35.499999999999993</v>
      </c>
      <c r="GV24">
        <f>IF(GV15=0,0,GV15+1.416667)</f>
        <v>34.499999999999993</v>
      </c>
      <c r="GW24">
        <f>IF(GW15=0,0,GW15+1.416667)</f>
        <v>34.566666666666663</v>
      </c>
      <c r="GX24">
        <f t="shared" ref="GX24:HA24" si="348">IF(GX15=0,0,GX15+1.416667)</f>
        <v>34.399999999999991</v>
      </c>
      <c r="GY24">
        <f t="shared" si="348"/>
        <v>41.533333333333324</v>
      </c>
      <c r="GZ24">
        <f t="shared" si="348"/>
        <v>36.249999999999993</v>
      </c>
      <c r="HA24">
        <f t="shared" si="348"/>
        <v>34.983333333333327</v>
      </c>
      <c r="HB24">
        <f>IF(HB15=0,0,HB15+1.416667)</f>
        <v>14.050000666666667</v>
      </c>
      <c r="HC24">
        <f>IF(HC15=0,0,HC15+1.416667)</f>
        <v>15.033330333333334</v>
      </c>
      <c r="HD24">
        <f>IF(HD15=0,0,HD15+1.416667)</f>
        <v>16.433330333333334</v>
      </c>
      <c r="HE24">
        <f>IF(HE15=0,0,HE15+1.416667)</f>
        <v>15.516663666666668</v>
      </c>
      <c r="HF24">
        <f>IF(HF15=0,0,HF15+1.416667)</f>
        <v>15.266663666666668</v>
      </c>
      <c r="HG24">
        <f t="shared" ref="HG24:HL24" si="349">IF(HG15=0,0,HG15+1.416667)</f>
        <v>15.049997000000001</v>
      </c>
      <c r="HH24">
        <f t="shared" si="349"/>
        <v>14.733330333333335</v>
      </c>
      <c r="HI24">
        <f t="shared" si="349"/>
        <v>14.733330333333335</v>
      </c>
      <c r="HJ24">
        <f t="shared" si="349"/>
        <v>15.683330333333334</v>
      </c>
      <c r="HK24">
        <f t="shared" si="349"/>
        <v>15.233330333333335</v>
      </c>
      <c r="HL24">
        <f t="shared" si="349"/>
        <v>18.099997000000002</v>
      </c>
      <c r="HN24">
        <f t="shared" ref="HN24:HU24" si="350">IF(HN15=0,0,HN15+1.416667)</f>
        <v>14.749997</v>
      </c>
      <c r="HO24">
        <f t="shared" si="350"/>
        <v>16.216663666666665</v>
      </c>
      <c r="HP24">
        <f t="shared" si="350"/>
        <v>27.399997000000003</v>
      </c>
      <c r="HQ24">
        <f t="shared" si="350"/>
        <v>31.399997000000003</v>
      </c>
      <c r="HR24">
        <f t="shared" si="350"/>
        <v>10.116667</v>
      </c>
      <c r="HS24">
        <f t="shared" si="350"/>
        <v>8.4166670000000003</v>
      </c>
      <c r="HU24">
        <f t="shared" si="350"/>
        <v>19.816666999999999</v>
      </c>
      <c r="HW24">
        <f t="shared" ref="HW24:IQ24" si="351">IF(HW15=0,0,HW15+1.416667)</f>
        <v>8.8000003333333332</v>
      </c>
      <c r="HX24">
        <f t="shared" si="351"/>
        <v>9.016667</v>
      </c>
      <c r="HY24">
        <f t="shared" si="351"/>
        <v>9.8333336666666664</v>
      </c>
      <c r="HZ24">
        <f t="shared" si="351"/>
        <v>9.3500003333333339</v>
      </c>
      <c r="IA24">
        <f t="shared" si="351"/>
        <v>9.0833336666666664</v>
      </c>
      <c r="IB24">
        <f t="shared" si="351"/>
        <v>9.1833336666666661</v>
      </c>
      <c r="IC24">
        <f t="shared" si="351"/>
        <v>9.8833336666666671</v>
      </c>
      <c r="ID24">
        <f t="shared" si="351"/>
        <v>8.8500003333333339</v>
      </c>
      <c r="IE24">
        <f t="shared" si="351"/>
        <v>9.8333336666666664</v>
      </c>
      <c r="IF24">
        <f t="shared" si="351"/>
        <v>10.533333666666667</v>
      </c>
      <c r="IG24">
        <f t="shared" si="351"/>
        <v>10.983333666666667</v>
      </c>
      <c r="IH24">
        <f t="shared" si="351"/>
        <v>9.3166670000000007</v>
      </c>
      <c r="II24">
        <f t="shared" si="351"/>
        <v>16.050000333333333</v>
      </c>
      <c r="IJ24">
        <f t="shared" si="351"/>
        <v>8.8333336666666664</v>
      </c>
      <c r="IK24">
        <f t="shared" si="351"/>
        <v>12.916667</v>
      </c>
      <c r="IL24">
        <f t="shared" si="351"/>
        <v>16.250000333333332</v>
      </c>
      <c r="IM24">
        <f t="shared" si="351"/>
        <v>13.683333666666668</v>
      </c>
      <c r="IN24">
        <f t="shared" si="351"/>
        <v>13.400000333333333</v>
      </c>
      <c r="IO24">
        <f t="shared" si="351"/>
        <v>14.916667</v>
      </c>
      <c r="IP24">
        <f t="shared" si="351"/>
        <v>15.500000333333334</v>
      </c>
      <c r="IQ24">
        <f t="shared" si="351"/>
        <v>16.150000333333335</v>
      </c>
      <c r="IW24">
        <f t="shared" ref="IW24:JF24" si="352">IF(IW15=0,0,IW15+1.416667)</f>
        <v>37.750000333333332</v>
      </c>
      <c r="IX24">
        <f t="shared" si="352"/>
        <v>4.3500003333333339</v>
      </c>
      <c r="IY24">
        <f t="shared" si="352"/>
        <v>6.3500003333333339</v>
      </c>
      <c r="IZ24">
        <f t="shared" si="352"/>
        <v>5.8833336666666671</v>
      </c>
      <c r="JA24">
        <f t="shared" si="352"/>
        <v>5.1333336666666671</v>
      </c>
      <c r="JB24">
        <f t="shared" si="352"/>
        <v>4.1666670000000003</v>
      </c>
      <c r="JC24">
        <f t="shared" si="352"/>
        <v>6.0666670000000007</v>
      </c>
      <c r="JD24">
        <f t="shared" si="352"/>
        <v>5.9500003333333336</v>
      </c>
      <c r="JE24">
        <f t="shared" si="352"/>
        <v>5.9666669999999993</v>
      </c>
      <c r="JF24">
        <f t="shared" si="352"/>
        <v>15.350000333333334</v>
      </c>
      <c r="JH24">
        <f t="shared" ref="JH24:JP24" si="353">IF(JH15=0,0,JH15+1.416667)</f>
        <v>8.0500003333333332</v>
      </c>
      <c r="JI24">
        <f t="shared" si="353"/>
        <v>21.633300666666667</v>
      </c>
      <c r="JJ24">
        <f t="shared" si="353"/>
        <v>20.016634</v>
      </c>
      <c r="JK24">
        <f t="shared" si="353"/>
        <v>17.883300666666667</v>
      </c>
      <c r="JL24">
        <f t="shared" si="353"/>
        <v>17.649967333333333</v>
      </c>
      <c r="JM24">
        <f t="shared" si="353"/>
        <v>19.383300666666667</v>
      </c>
      <c r="JN24">
        <f t="shared" si="353"/>
        <v>20.383300666666667</v>
      </c>
      <c r="JO24">
        <f t="shared" si="353"/>
        <v>24.516634</v>
      </c>
      <c r="JP24">
        <f t="shared" si="353"/>
        <v>21.649967333333333</v>
      </c>
      <c r="JR24">
        <f>IF(JR15=0,0,JR15+1.416667)</f>
        <v>17.716634000000003</v>
      </c>
      <c r="JT24">
        <f>IF(JT15=0,0,JT15+1.416667)</f>
        <v>18.466634000000003</v>
      </c>
      <c r="JU24">
        <f>IF(JU15=0,0,JU15+1.416667)</f>
        <v>24.116634000000001</v>
      </c>
      <c r="JV24">
        <f>IF(JV15=0,0,JV15+1.416667)</f>
        <v>24.816634000000004</v>
      </c>
      <c r="JX24">
        <f>IF(JX15=0,0,JX15+1.416667)</f>
        <v>25.566634000000004</v>
      </c>
      <c r="JY24">
        <f>IF(JY15=0,0,JY15+1.416667)</f>
        <v>21.383300666666667</v>
      </c>
      <c r="JZ24">
        <f>IF(JZ15=0,0,JZ15+1.416667)</f>
        <v>27.883300666666667</v>
      </c>
      <c r="KA24">
        <f>IF(KA15=0,0,KA15+1.416667)</f>
        <v>31.33330066666667</v>
      </c>
    </row>
    <row r="25" spans="1:287" x14ac:dyDescent="0.25">
      <c r="A25" t="s">
        <v>262</v>
      </c>
      <c r="B25">
        <v>7.65</v>
      </c>
      <c r="C25">
        <v>8.15</v>
      </c>
      <c r="D25">
        <v>2.8166700000000002</v>
      </c>
      <c r="E25">
        <v>8.8000000000000007</v>
      </c>
      <c r="F25">
        <v>9.4166600000000003</v>
      </c>
      <c r="G25">
        <v>3.5333370000000004</v>
      </c>
      <c r="H25">
        <v>3.2666700000000004</v>
      </c>
      <c r="I25">
        <v>3.4833370000000001</v>
      </c>
      <c r="J25">
        <v>11.033333000000001</v>
      </c>
      <c r="K25">
        <v>13.216667000000001</v>
      </c>
      <c r="L25">
        <v>8.5</v>
      </c>
      <c r="M25">
        <v>8</v>
      </c>
      <c r="N25">
        <v>3.45</v>
      </c>
      <c r="O25">
        <v>1.45</v>
      </c>
      <c r="P25">
        <v>5.9</v>
      </c>
      <c r="Q25">
        <v>2.21</v>
      </c>
      <c r="R25">
        <v>6.88</v>
      </c>
      <c r="S25">
        <v>8.6999999999999993</v>
      </c>
      <c r="T25">
        <v>5.12</v>
      </c>
      <c r="U25">
        <v>3.6333299999999999</v>
      </c>
      <c r="V25">
        <v>3.5</v>
      </c>
      <c r="W25">
        <v>2.0666669999999998</v>
      </c>
      <c r="X25">
        <v>2.8666669999999996</v>
      </c>
      <c r="Y25">
        <v>0</v>
      </c>
      <c r="Z25">
        <f t="shared" ref="Z25:AE25" si="354">IF(Z15=0,0,Z15+1.45)</f>
        <v>11.45</v>
      </c>
      <c r="AA25">
        <f t="shared" si="354"/>
        <v>13.45</v>
      </c>
      <c r="AB25">
        <f t="shared" si="354"/>
        <v>17.2</v>
      </c>
      <c r="AC25">
        <f t="shared" si="354"/>
        <v>32.65</v>
      </c>
      <c r="AD25">
        <f t="shared" si="354"/>
        <v>27.233333333333331</v>
      </c>
      <c r="AE25">
        <f t="shared" si="354"/>
        <v>13.399999999999999</v>
      </c>
      <c r="AG25">
        <f t="shared" ref="AG25:BL25" si="355">IF(AG15=0,0,AG15+1.45)</f>
        <v>16.7</v>
      </c>
      <c r="AH25">
        <f t="shared" si="355"/>
        <v>12.116666666666665</v>
      </c>
      <c r="AI25">
        <f t="shared" si="355"/>
        <v>7.65</v>
      </c>
      <c r="AJ25">
        <f t="shared" si="355"/>
        <v>8.5333333333333332</v>
      </c>
      <c r="AK25">
        <f t="shared" si="355"/>
        <v>8.5500000000000007</v>
      </c>
      <c r="AL25">
        <f t="shared" si="355"/>
        <v>14.716666666666665</v>
      </c>
      <c r="AM25">
        <f t="shared" si="355"/>
        <v>9.5</v>
      </c>
      <c r="AN25">
        <f t="shared" si="355"/>
        <v>10.366666666666667</v>
      </c>
      <c r="AO25">
        <f t="shared" si="355"/>
        <v>7.0000000000000009</v>
      </c>
      <c r="AP25">
        <f t="shared" si="355"/>
        <v>7.9833333333333334</v>
      </c>
      <c r="AQ25">
        <f t="shared" si="355"/>
        <v>16.283333333333331</v>
      </c>
      <c r="AR25">
        <f t="shared" si="355"/>
        <v>8.9499999999999993</v>
      </c>
      <c r="AS25">
        <f t="shared" si="355"/>
        <v>7.4</v>
      </c>
      <c r="AT25">
        <f t="shared" si="355"/>
        <v>9.716666666666665</v>
      </c>
      <c r="AU25">
        <f t="shared" si="355"/>
        <v>15.666666666666668</v>
      </c>
      <c r="AV25">
        <f t="shared" si="355"/>
        <v>6.7</v>
      </c>
      <c r="AW25">
        <f t="shared" si="355"/>
        <v>8.8833333333333329</v>
      </c>
      <c r="AX25">
        <f t="shared" si="355"/>
        <v>9.6</v>
      </c>
      <c r="AY25">
        <f t="shared" si="355"/>
        <v>9.6333333333333329</v>
      </c>
      <c r="AZ25">
        <f t="shared" si="355"/>
        <v>19.099999999999998</v>
      </c>
      <c r="BA25">
        <f t="shared" si="355"/>
        <v>24.5</v>
      </c>
      <c r="BB25">
        <f t="shared" si="355"/>
        <v>18.316666666666666</v>
      </c>
      <c r="BC25">
        <f t="shared" si="355"/>
        <v>20.149999999999999</v>
      </c>
      <c r="BD25">
        <f t="shared" si="355"/>
        <v>21.099999999999998</v>
      </c>
      <c r="BE25">
        <f t="shared" si="355"/>
        <v>10.5</v>
      </c>
      <c r="BF25">
        <f t="shared" si="355"/>
        <v>13.866666666666667</v>
      </c>
      <c r="BG25">
        <f t="shared" si="355"/>
        <v>17.533333333333331</v>
      </c>
      <c r="BH25">
        <f t="shared" si="355"/>
        <v>25.333333333333332</v>
      </c>
      <c r="BI25">
        <f t="shared" si="355"/>
        <v>26.216666666666665</v>
      </c>
      <c r="BJ25">
        <f t="shared" si="355"/>
        <v>13.216666666666665</v>
      </c>
      <c r="BK25">
        <f t="shared" si="355"/>
        <v>20.966666666666665</v>
      </c>
      <c r="BL25">
        <f t="shared" si="355"/>
        <v>14.75</v>
      </c>
      <c r="BM25">
        <f t="shared" ref="BM25:CC25" si="356">IF(BM15=0,0,BM15+1.45)</f>
        <v>22.866666666666664</v>
      </c>
      <c r="BN25">
        <f t="shared" si="356"/>
        <v>13.333333333333332</v>
      </c>
      <c r="BO25">
        <f t="shared" si="356"/>
        <v>24.9</v>
      </c>
      <c r="BP25">
        <f t="shared" si="356"/>
        <v>23.45</v>
      </c>
      <c r="BQ25">
        <f t="shared" si="356"/>
        <v>10.299999999999999</v>
      </c>
      <c r="BR25">
        <f t="shared" si="356"/>
        <v>8.7833333333333332</v>
      </c>
      <c r="BS25">
        <f t="shared" si="356"/>
        <v>10.766666666666666</v>
      </c>
      <c r="BT25">
        <f t="shared" si="356"/>
        <v>12.433333333333332</v>
      </c>
      <c r="BU25">
        <f t="shared" si="356"/>
        <v>11.083333333333332</v>
      </c>
      <c r="BV25">
        <f t="shared" si="356"/>
        <v>10.683333333333332</v>
      </c>
      <c r="BW25">
        <f t="shared" si="356"/>
        <v>13.283333333333331</v>
      </c>
      <c r="BX25">
        <f t="shared" si="356"/>
        <v>21.716666666666665</v>
      </c>
      <c r="BY25">
        <f t="shared" si="356"/>
        <v>17.283333333333331</v>
      </c>
      <c r="BZ25">
        <f t="shared" si="356"/>
        <v>14.283333333333331</v>
      </c>
      <c r="CA25">
        <f t="shared" si="356"/>
        <v>12.083333333333332</v>
      </c>
      <c r="CB25">
        <f t="shared" si="356"/>
        <v>11.299999999999999</v>
      </c>
      <c r="CC25">
        <f t="shared" si="356"/>
        <v>12.649999999999999</v>
      </c>
      <c r="CE25">
        <f t="shared" ref="CE25:CL25" si="357">IF(CE15=0,0,CE15+1.45)</f>
        <v>9.7833333333333332</v>
      </c>
      <c r="CF25">
        <f t="shared" si="357"/>
        <v>11.95</v>
      </c>
      <c r="CG25">
        <f t="shared" si="357"/>
        <v>13.416666666666666</v>
      </c>
      <c r="CH25">
        <f t="shared" si="357"/>
        <v>10.749999999999998</v>
      </c>
      <c r="CI25">
        <f t="shared" si="357"/>
        <v>12.266666666666666</v>
      </c>
      <c r="CJ25">
        <f t="shared" si="357"/>
        <v>11.516666666666666</v>
      </c>
      <c r="CK25">
        <f t="shared" si="357"/>
        <v>11.883333333333333</v>
      </c>
      <c r="CL25">
        <f t="shared" si="357"/>
        <v>12.45</v>
      </c>
      <c r="CN25">
        <f t="shared" ref="CN25:DS25" si="358">IF(CN15=0,0,CN15+1.45)</f>
        <v>13.049999999999999</v>
      </c>
      <c r="CO25">
        <f t="shared" si="358"/>
        <v>12.649999999999999</v>
      </c>
      <c r="CP25">
        <f t="shared" si="358"/>
        <v>12.383333333333333</v>
      </c>
      <c r="CQ25">
        <f t="shared" si="358"/>
        <v>12.783333333333331</v>
      </c>
      <c r="CR25">
        <f t="shared" si="358"/>
        <v>12.366666666666665</v>
      </c>
      <c r="CS25">
        <f t="shared" si="358"/>
        <v>14.066666666666666</v>
      </c>
      <c r="CT25">
        <f t="shared" si="358"/>
        <v>12.349999999999998</v>
      </c>
      <c r="CU25">
        <f t="shared" si="358"/>
        <v>14.166666666666666</v>
      </c>
      <c r="CV25">
        <f t="shared" si="358"/>
        <v>13.45</v>
      </c>
      <c r="CW25">
        <f t="shared" si="358"/>
        <v>14.166666666666666</v>
      </c>
      <c r="CX25">
        <f t="shared" si="358"/>
        <v>12.733333333333333</v>
      </c>
      <c r="CY25">
        <f t="shared" si="358"/>
        <v>11.966666666666665</v>
      </c>
      <c r="CZ25">
        <f t="shared" si="358"/>
        <v>18.833333333333332</v>
      </c>
      <c r="DA25">
        <f t="shared" si="358"/>
        <v>12.599999999999998</v>
      </c>
      <c r="DB25">
        <f t="shared" si="358"/>
        <v>13.149999999999999</v>
      </c>
      <c r="DC25">
        <f t="shared" si="358"/>
        <v>20.616666666666664</v>
      </c>
      <c r="DD25">
        <f t="shared" si="358"/>
        <v>13.816666666666666</v>
      </c>
      <c r="DE25">
        <f t="shared" si="358"/>
        <v>18.099999999999998</v>
      </c>
      <c r="DF25">
        <f t="shared" si="358"/>
        <v>11.726666999999999</v>
      </c>
      <c r="DG25">
        <f t="shared" si="358"/>
        <v>15.566666666666666</v>
      </c>
      <c r="DH25">
        <f t="shared" si="358"/>
        <v>14.733333333333333</v>
      </c>
      <c r="DI25">
        <f t="shared" si="358"/>
        <v>14.533333333333331</v>
      </c>
      <c r="DJ25">
        <f t="shared" si="358"/>
        <v>16.166666666666668</v>
      </c>
      <c r="DK25">
        <f t="shared" si="358"/>
        <v>16.683333333333334</v>
      </c>
      <c r="DL25">
        <f t="shared" si="358"/>
        <v>14</v>
      </c>
      <c r="DM25">
        <f t="shared" si="358"/>
        <v>15.916666666666666</v>
      </c>
      <c r="DN25">
        <f t="shared" si="358"/>
        <v>15.766666666666666</v>
      </c>
      <c r="DO25">
        <f t="shared" si="358"/>
        <v>8.06</v>
      </c>
      <c r="DP25">
        <f t="shared" si="358"/>
        <v>14.233333333333333</v>
      </c>
      <c r="DQ25">
        <f t="shared" si="358"/>
        <v>14.849999999999998</v>
      </c>
      <c r="DR25">
        <f t="shared" si="358"/>
        <v>15.283333333333331</v>
      </c>
      <c r="DS25">
        <f t="shared" si="358"/>
        <v>14.649999999999999</v>
      </c>
      <c r="DT25">
        <f t="shared" ref="DT25:EY25" si="359">IF(DT15=0,0,DT15+1.45)</f>
        <v>12.95</v>
      </c>
      <c r="DU25">
        <f t="shared" si="359"/>
        <v>21.7</v>
      </c>
      <c r="DV25">
        <f t="shared" si="359"/>
        <v>24.466666666666665</v>
      </c>
      <c r="DW25">
        <f t="shared" si="359"/>
        <v>14.316666666666666</v>
      </c>
      <c r="DX25">
        <f t="shared" si="359"/>
        <v>13.916666666666666</v>
      </c>
      <c r="DY25">
        <f t="shared" si="359"/>
        <v>14.216666666666665</v>
      </c>
      <c r="DZ25">
        <f t="shared" si="359"/>
        <v>4.7166666666666668</v>
      </c>
      <c r="EA25">
        <f t="shared" si="359"/>
        <v>6.3833333666666663</v>
      </c>
      <c r="EB25">
        <f t="shared" si="359"/>
        <v>5.0833333666666665</v>
      </c>
      <c r="EC25">
        <f t="shared" si="359"/>
        <v>5.5500000333333332</v>
      </c>
      <c r="ED25">
        <f t="shared" si="359"/>
        <v>8.0500000333333332</v>
      </c>
      <c r="EE25">
        <f t="shared" si="359"/>
        <v>7.3166666999999999</v>
      </c>
      <c r="EF25">
        <f t="shared" si="359"/>
        <v>5.5666666999999999</v>
      </c>
      <c r="EG25">
        <f t="shared" si="359"/>
        <v>7.3666667000000006</v>
      </c>
      <c r="EH25">
        <f t="shared" si="359"/>
        <v>5.0000000333333334</v>
      </c>
      <c r="EI25">
        <f t="shared" si="359"/>
        <v>7.933333366666667</v>
      </c>
      <c r="EJ25">
        <f t="shared" si="359"/>
        <v>7.0666666999999999</v>
      </c>
      <c r="EK25">
        <f t="shared" si="359"/>
        <v>6.3833333666666663</v>
      </c>
      <c r="EL25">
        <f t="shared" si="359"/>
        <v>8.4500000333333336</v>
      </c>
      <c r="EM25">
        <f t="shared" si="359"/>
        <v>5.1166666999999997</v>
      </c>
      <c r="EN25">
        <f t="shared" si="359"/>
        <v>6.2000000333333336</v>
      </c>
      <c r="EO25">
        <f t="shared" si="359"/>
        <v>9.2500000333333325</v>
      </c>
      <c r="EP25">
        <f t="shared" si="359"/>
        <v>7.5500000333333341</v>
      </c>
      <c r="EQ25">
        <f t="shared" si="359"/>
        <v>5.083333333333333</v>
      </c>
      <c r="ER25">
        <f t="shared" si="359"/>
        <v>5.4166666633333334</v>
      </c>
      <c r="ES25">
        <f t="shared" si="359"/>
        <v>5.68333333</v>
      </c>
      <c r="ET25">
        <f t="shared" si="359"/>
        <v>8.18333333</v>
      </c>
      <c r="EU25">
        <f t="shared" si="359"/>
        <v>5.7666666633333339</v>
      </c>
      <c r="EV25">
        <f t="shared" si="359"/>
        <v>5.5999999966666669</v>
      </c>
      <c r="EW25">
        <f t="shared" si="359"/>
        <v>5.4166666633333334</v>
      </c>
      <c r="EX25">
        <f t="shared" si="359"/>
        <v>5.6499999966666667</v>
      </c>
      <c r="EY25">
        <f t="shared" si="359"/>
        <v>9.1499999966666667</v>
      </c>
      <c r="EZ25">
        <f t="shared" ref="EZ25:GE25" si="360">IF(EZ15=0,0,EZ15+1.45)</f>
        <v>5.4499999966666666</v>
      </c>
      <c r="FA25">
        <f t="shared" si="360"/>
        <v>5.6333333300000001</v>
      </c>
      <c r="FB25">
        <f t="shared" si="360"/>
        <v>6.1166666633333335</v>
      </c>
      <c r="FC25">
        <f t="shared" si="360"/>
        <v>9.0833333300000003</v>
      </c>
      <c r="FD25">
        <f t="shared" si="360"/>
        <v>5.9166666633333334</v>
      </c>
      <c r="FE25">
        <f t="shared" si="360"/>
        <v>6.2166666633333341</v>
      </c>
      <c r="FF25">
        <f t="shared" si="360"/>
        <v>8.2499999966666664</v>
      </c>
      <c r="FG25">
        <f t="shared" si="360"/>
        <v>5.8499999966666669</v>
      </c>
      <c r="FH25">
        <f t="shared" si="360"/>
        <v>7.3166666666666673</v>
      </c>
      <c r="FI25">
        <f t="shared" si="360"/>
        <v>7.7666667</v>
      </c>
      <c r="FJ25">
        <f t="shared" si="360"/>
        <v>8.1999996666666668</v>
      </c>
      <c r="FK25">
        <f t="shared" si="360"/>
        <v>6.2999996666666673</v>
      </c>
      <c r="FL25">
        <f t="shared" si="360"/>
        <v>6.6333329999999995</v>
      </c>
      <c r="FM25">
        <f t="shared" si="360"/>
        <v>4.9499996666666668</v>
      </c>
      <c r="FN25">
        <f t="shared" si="360"/>
        <v>7.5833330000000005</v>
      </c>
      <c r="FO25">
        <f t="shared" si="360"/>
        <v>5.0499996666666664</v>
      </c>
      <c r="FP25">
        <f t="shared" si="360"/>
        <v>5.7999996666666673</v>
      </c>
      <c r="FQ25">
        <f t="shared" si="360"/>
        <v>5.0333329999999998</v>
      </c>
      <c r="FR25">
        <f t="shared" si="360"/>
        <v>4.983333</v>
      </c>
      <c r="FS25">
        <f t="shared" si="360"/>
        <v>5.7999996666666673</v>
      </c>
      <c r="FT25">
        <f t="shared" si="360"/>
        <v>8.6166699999999992</v>
      </c>
      <c r="FU25">
        <f t="shared" si="360"/>
        <v>8.8666666999999997</v>
      </c>
      <c r="FV25">
        <f t="shared" si="360"/>
        <v>6.1166666333333337</v>
      </c>
      <c r="FW25">
        <f t="shared" si="360"/>
        <v>6.4999999666666666</v>
      </c>
      <c r="FX25">
        <f t="shared" si="360"/>
        <v>6.6499999666666669</v>
      </c>
      <c r="FY25">
        <f t="shared" si="360"/>
        <v>6.4333333000000001</v>
      </c>
      <c r="FZ25">
        <f t="shared" si="360"/>
        <v>7.6833333000000001</v>
      </c>
      <c r="GA25">
        <f t="shared" si="360"/>
        <v>10.683333299999999</v>
      </c>
      <c r="GB25">
        <f t="shared" si="360"/>
        <v>6.7666666333333341</v>
      </c>
      <c r="GC25">
        <f t="shared" si="360"/>
        <v>6.9666666333333334</v>
      </c>
      <c r="GD25">
        <f t="shared" si="360"/>
        <v>7.4833333000000009</v>
      </c>
      <c r="GE25">
        <f t="shared" si="360"/>
        <v>7.2499999666666666</v>
      </c>
      <c r="GF25">
        <f t="shared" ref="GF25:GL25" si="361">IF(GF15=0,0,GF15+1.45)</f>
        <v>6.4666666333333334</v>
      </c>
      <c r="GG25">
        <f t="shared" si="361"/>
        <v>34.133333333333333</v>
      </c>
      <c r="GH25">
        <f t="shared" si="361"/>
        <v>34.983333000000002</v>
      </c>
      <c r="GI25">
        <f t="shared" si="361"/>
        <v>34.616666333333335</v>
      </c>
      <c r="GJ25">
        <f t="shared" si="361"/>
        <v>35.033332999999999</v>
      </c>
      <c r="GK25">
        <f t="shared" si="361"/>
        <v>36.966666333333336</v>
      </c>
      <c r="GL25">
        <f t="shared" si="361"/>
        <v>34.433332999999998</v>
      </c>
      <c r="GM25">
        <f t="shared" ref="GM25:GS25" si="362">IF(GM15=0,0,GM15+1.45)</f>
        <v>34.69999966666667</v>
      </c>
      <c r="GN25">
        <f t="shared" si="362"/>
        <v>36.833333000000003</v>
      </c>
      <c r="GO25">
        <f t="shared" si="362"/>
        <v>36.249999666666668</v>
      </c>
      <c r="GP25">
        <f t="shared" si="362"/>
        <v>34.69999966666667</v>
      </c>
      <c r="GQ25">
        <f t="shared" si="362"/>
        <v>35.149999666666666</v>
      </c>
      <c r="GR25">
        <f t="shared" si="362"/>
        <v>37.533332999999999</v>
      </c>
      <c r="GS25">
        <f t="shared" si="362"/>
        <v>35.499999666666668</v>
      </c>
      <c r="GT25">
        <f>IF(GT15=0,0,GT15+1.45)</f>
        <v>36.69999966666667</v>
      </c>
      <c r="GU25">
        <f>IF(GU15=0,0,GU15+1.45)</f>
        <v>35.533332999999999</v>
      </c>
      <c r="GV25">
        <f>IF(GV15=0,0,GV15+1.45)</f>
        <v>34.533332999999999</v>
      </c>
      <c r="GW25">
        <f>IF(GW15=0,0,GW15+1.45)</f>
        <v>34.599999666666669</v>
      </c>
      <c r="GX25">
        <f t="shared" ref="GX25:HA25" si="363">IF(GX15=0,0,GX15+1.45)</f>
        <v>34.433332999999998</v>
      </c>
      <c r="GY25">
        <f t="shared" si="363"/>
        <v>41.56666633333333</v>
      </c>
      <c r="GZ25">
        <f t="shared" si="363"/>
        <v>36.283332999999999</v>
      </c>
      <c r="HA25">
        <f t="shared" si="363"/>
        <v>35.016666333333333</v>
      </c>
      <c r="HB25">
        <f>IF(HB15=0,0,HB15+1.45)</f>
        <v>14.083333666666666</v>
      </c>
      <c r="HC25">
        <f>IF(HC15=0,0,HC15+1.45)</f>
        <v>15.066663333333333</v>
      </c>
      <c r="HD25">
        <f>IF(HD15=0,0,HD15+1.45)</f>
        <v>16.466663333333333</v>
      </c>
      <c r="HE25">
        <f>IF(HE15=0,0,HE15+1.45)</f>
        <v>15.549996666666667</v>
      </c>
      <c r="HF25">
        <f>IF(HF15=0,0,HF15+1.45)</f>
        <v>15.299996666666667</v>
      </c>
      <c r="HG25">
        <f t="shared" ref="HG25:HL25" si="364">IF(HG15=0,0,HG15+1.45)</f>
        <v>15.08333</v>
      </c>
      <c r="HH25">
        <f t="shared" si="364"/>
        <v>14.766663333333334</v>
      </c>
      <c r="HI25">
        <f t="shared" si="364"/>
        <v>14.766663333333334</v>
      </c>
      <c r="HJ25">
        <f t="shared" si="364"/>
        <v>15.716663333333333</v>
      </c>
      <c r="HK25">
        <f t="shared" si="364"/>
        <v>15.266663333333334</v>
      </c>
      <c r="HL25">
        <f t="shared" si="364"/>
        <v>18.133330000000001</v>
      </c>
      <c r="HN25">
        <f t="shared" ref="HN25:HU25" si="365">IF(HN15=0,0,HN15+1.45)</f>
        <v>14.783329999999999</v>
      </c>
      <c r="HO25">
        <f t="shared" si="365"/>
        <v>16.249996666666668</v>
      </c>
      <c r="HP25">
        <f t="shared" si="365"/>
        <v>27.433330000000002</v>
      </c>
      <c r="HQ25">
        <f t="shared" si="365"/>
        <v>31.433330000000002</v>
      </c>
      <c r="HR25">
        <f t="shared" si="365"/>
        <v>10.149999999999999</v>
      </c>
      <c r="HS25">
        <f t="shared" si="365"/>
        <v>8.4499999999999993</v>
      </c>
      <c r="HU25">
        <f t="shared" si="365"/>
        <v>19.849999999999998</v>
      </c>
      <c r="HW25">
        <f t="shared" ref="HW25:IQ25" si="366">IF(HW15=0,0,HW15+1.45)</f>
        <v>8.8333333333333339</v>
      </c>
      <c r="HX25">
        <f t="shared" si="366"/>
        <v>9.0499999999999989</v>
      </c>
      <c r="HY25">
        <f t="shared" si="366"/>
        <v>9.8666666666666654</v>
      </c>
      <c r="HZ25">
        <f t="shared" si="366"/>
        <v>9.3833333333333329</v>
      </c>
      <c r="IA25">
        <f t="shared" si="366"/>
        <v>9.1166666666666671</v>
      </c>
      <c r="IB25">
        <f t="shared" si="366"/>
        <v>9.2166666666666668</v>
      </c>
      <c r="IC25">
        <f t="shared" si="366"/>
        <v>9.9166666666666661</v>
      </c>
      <c r="ID25">
        <f t="shared" si="366"/>
        <v>8.8833333333333329</v>
      </c>
      <c r="IE25">
        <f t="shared" si="366"/>
        <v>9.8666666666666654</v>
      </c>
      <c r="IF25">
        <f t="shared" si="366"/>
        <v>10.566666666666666</v>
      </c>
      <c r="IG25">
        <f t="shared" si="366"/>
        <v>11.016666666666666</v>
      </c>
      <c r="IH25">
        <f t="shared" si="366"/>
        <v>9.35</v>
      </c>
      <c r="II25">
        <f t="shared" si="366"/>
        <v>16.083333333333332</v>
      </c>
      <c r="IJ25">
        <f t="shared" si="366"/>
        <v>8.8666666666666671</v>
      </c>
      <c r="IK25">
        <f t="shared" si="366"/>
        <v>12.95</v>
      </c>
      <c r="IL25">
        <f t="shared" si="366"/>
        <v>16.283333333333335</v>
      </c>
      <c r="IM25">
        <f t="shared" si="366"/>
        <v>13.716666666666667</v>
      </c>
      <c r="IN25">
        <f t="shared" si="366"/>
        <v>13.433333333333332</v>
      </c>
      <c r="IO25">
        <f t="shared" si="366"/>
        <v>14.95</v>
      </c>
      <c r="IP25">
        <f t="shared" si="366"/>
        <v>15.533333333333333</v>
      </c>
      <c r="IQ25">
        <f t="shared" si="366"/>
        <v>16.183333333333334</v>
      </c>
      <c r="IW25">
        <f t="shared" ref="IW25:JF25" si="367">IF(IW15=0,0,IW15+1.45)</f>
        <v>37.783333333333339</v>
      </c>
      <c r="IX25">
        <f t="shared" si="367"/>
        <v>4.3833333333333337</v>
      </c>
      <c r="IY25">
        <f t="shared" si="367"/>
        <v>6.3833333333333337</v>
      </c>
      <c r="IZ25">
        <f t="shared" si="367"/>
        <v>5.916666666666667</v>
      </c>
      <c r="JA25">
        <f t="shared" si="367"/>
        <v>5.166666666666667</v>
      </c>
      <c r="JB25">
        <f t="shared" si="367"/>
        <v>4.2</v>
      </c>
      <c r="JC25">
        <f t="shared" si="367"/>
        <v>6.1000000000000005</v>
      </c>
      <c r="JD25">
        <f t="shared" si="367"/>
        <v>5.9833333333333334</v>
      </c>
      <c r="JE25">
        <f t="shared" si="367"/>
        <v>6</v>
      </c>
      <c r="JF25">
        <f t="shared" si="367"/>
        <v>15.383333333333333</v>
      </c>
      <c r="JH25">
        <f t="shared" ref="JH25:JP25" si="368">IF(JH15=0,0,JH15+1.45)</f>
        <v>8.0833333333333321</v>
      </c>
      <c r="JI25">
        <f t="shared" si="368"/>
        <v>21.666633666666666</v>
      </c>
      <c r="JJ25">
        <f t="shared" si="368"/>
        <v>20.049966999999999</v>
      </c>
      <c r="JK25">
        <f t="shared" si="368"/>
        <v>17.916633666666666</v>
      </c>
      <c r="JL25">
        <f t="shared" si="368"/>
        <v>17.683300333333332</v>
      </c>
      <c r="JM25">
        <f t="shared" si="368"/>
        <v>19.416633666666666</v>
      </c>
      <c r="JN25">
        <f t="shared" si="368"/>
        <v>20.416633666666666</v>
      </c>
      <c r="JO25">
        <f t="shared" si="368"/>
        <v>24.549966999999999</v>
      </c>
      <c r="JP25">
        <f t="shared" si="368"/>
        <v>21.683300333333332</v>
      </c>
      <c r="JR25">
        <f>IF(JR15=0,0,JR15+1.45)</f>
        <v>17.749967000000002</v>
      </c>
      <c r="JT25">
        <f>IF(JT15=0,0,JT15+1.45)</f>
        <v>18.499967000000002</v>
      </c>
      <c r="JU25">
        <f>IF(JU15=0,0,JU15+1.45)</f>
        <v>24.149967</v>
      </c>
      <c r="JV25">
        <f>IF(JV15=0,0,JV15+1.45)</f>
        <v>24.849967000000003</v>
      </c>
      <c r="JX25">
        <f>IF(JX15=0,0,JX15+1.45)</f>
        <v>25.599967000000003</v>
      </c>
      <c r="JY25">
        <f>IF(JY15=0,0,JY15+1.45)</f>
        <v>21.416633666666666</v>
      </c>
      <c r="JZ25">
        <f>IF(JZ15=0,0,JZ15+1.45)</f>
        <v>27.916633666666666</v>
      </c>
      <c r="KA25">
        <f>IF(KA15=0,0,KA15+1.45)</f>
        <v>31.366633666666669</v>
      </c>
    </row>
    <row r="26" spans="1:287" x14ac:dyDescent="0.25">
      <c r="A26" t="s">
        <v>261</v>
      </c>
      <c r="B26">
        <v>10</v>
      </c>
      <c r="C26">
        <v>10.5</v>
      </c>
      <c r="D26">
        <v>11.116667</v>
      </c>
      <c r="E26">
        <v>11.15</v>
      </c>
      <c r="F26">
        <v>11.76666</v>
      </c>
      <c r="G26">
        <v>11.833333999999999</v>
      </c>
      <c r="H26">
        <v>11.566666999999999</v>
      </c>
      <c r="I26">
        <v>11.783334</v>
      </c>
      <c r="J26">
        <v>13.383333</v>
      </c>
      <c r="K26">
        <v>15.566666999999999</v>
      </c>
      <c r="L26">
        <v>10.85</v>
      </c>
      <c r="M26">
        <v>10.35</v>
      </c>
      <c r="N26">
        <v>11.749997</v>
      </c>
      <c r="O26">
        <v>10</v>
      </c>
      <c r="P26">
        <v>14.45</v>
      </c>
      <c r="Q26">
        <v>10.76</v>
      </c>
      <c r="R26">
        <v>15.43</v>
      </c>
      <c r="S26">
        <v>17.25</v>
      </c>
      <c r="T26">
        <v>13.67</v>
      </c>
      <c r="U26">
        <v>12.18333</v>
      </c>
      <c r="V26">
        <v>12.05</v>
      </c>
      <c r="W26">
        <v>10.616667</v>
      </c>
      <c r="X26">
        <v>11.416667</v>
      </c>
      <c r="Y26">
        <v>11.45</v>
      </c>
      <c r="Z26">
        <v>0</v>
      </c>
      <c r="AA26">
        <v>2</v>
      </c>
      <c r="AB26">
        <f>5+45/60</f>
        <v>5.75</v>
      </c>
      <c r="AC26">
        <f>21+12/60</f>
        <v>21.2</v>
      </c>
      <c r="AD26">
        <f>15+47/60</f>
        <v>15.783333333333333</v>
      </c>
      <c r="AE26">
        <f>1+57/60</f>
        <v>1.95</v>
      </c>
      <c r="AG26">
        <f>5+15/60</f>
        <v>5.25</v>
      </c>
      <c r="AH26">
        <f>40/60</f>
        <v>0.66666666666666663</v>
      </c>
      <c r="AI26">
        <f t="shared" ref="AI26:BP26" si="369">AI2+10</f>
        <v>13.75</v>
      </c>
      <c r="AJ26">
        <f t="shared" si="369"/>
        <v>14.633333333333333</v>
      </c>
      <c r="AK26">
        <f t="shared" si="369"/>
        <v>14.65</v>
      </c>
      <c r="AL26">
        <f t="shared" si="369"/>
        <v>20.816666666666666</v>
      </c>
      <c r="AM26">
        <f t="shared" si="369"/>
        <v>15.6</v>
      </c>
      <c r="AN26">
        <f t="shared" si="369"/>
        <v>16.466666666666669</v>
      </c>
      <c r="AO26">
        <f t="shared" si="369"/>
        <v>13.1</v>
      </c>
      <c r="AP26">
        <f t="shared" si="369"/>
        <v>14.083333333333332</v>
      </c>
      <c r="AQ26">
        <f t="shared" si="369"/>
        <v>22.383333333333333</v>
      </c>
      <c r="AR26">
        <f t="shared" si="369"/>
        <v>15.05</v>
      </c>
      <c r="AS26">
        <f t="shared" si="369"/>
        <v>13.5</v>
      </c>
      <c r="AT26">
        <f t="shared" si="369"/>
        <v>15.816666666666666</v>
      </c>
      <c r="AU26">
        <f t="shared" si="369"/>
        <v>21.766666666666666</v>
      </c>
      <c r="AV26">
        <f t="shared" si="369"/>
        <v>12.8</v>
      </c>
      <c r="AW26">
        <f t="shared" si="369"/>
        <v>14.983333333333334</v>
      </c>
      <c r="AX26">
        <f t="shared" si="369"/>
        <v>15.7</v>
      </c>
      <c r="AY26">
        <f t="shared" si="369"/>
        <v>15.733333333333334</v>
      </c>
      <c r="AZ26">
        <f t="shared" si="369"/>
        <v>25.2</v>
      </c>
      <c r="BA26">
        <f t="shared" si="369"/>
        <v>30.6</v>
      </c>
      <c r="BB26">
        <f t="shared" si="369"/>
        <v>24.416666666666664</v>
      </c>
      <c r="BC26">
        <f t="shared" si="369"/>
        <v>26.25</v>
      </c>
      <c r="BD26">
        <f t="shared" si="369"/>
        <v>27.2</v>
      </c>
      <c r="BE26">
        <f t="shared" si="369"/>
        <v>16.600000000000001</v>
      </c>
      <c r="BF26">
        <f t="shared" si="369"/>
        <v>19.966666666666669</v>
      </c>
      <c r="BG26">
        <f t="shared" si="369"/>
        <v>23.633333333333333</v>
      </c>
      <c r="BH26">
        <f t="shared" si="369"/>
        <v>31.433333333333334</v>
      </c>
      <c r="BI26">
        <f t="shared" si="369"/>
        <v>32.316666666666663</v>
      </c>
      <c r="BJ26">
        <f t="shared" si="369"/>
        <v>19.316666666666666</v>
      </c>
      <c r="BK26">
        <f t="shared" si="369"/>
        <v>27.066666666666666</v>
      </c>
      <c r="BL26">
        <f t="shared" si="369"/>
        <v>20.85</v>
      </c>
      <c r="BM26">
        <f t="shared" si="369"/>
        <v>28.966666666666665</v>
      </c>
      <c r="BN26">
        <f t="shared" si="369"/>
        <v>19.433333333333334</v>
      </c>
      <c r="BO26">
        <f t="shared" si="369"/>
        <v>31</v>
      </c>
      <c r="BP26">
        <f t="shared" si="369"/>
        <v>29.55</v>
      </c>
      <c r="BQ26">
        <f>24+55/60</f>
        <v>24.916666666666668</v>
      </c>
      <c r="BR26">
        <f>20+31/60</f>
        <v>20.516666666666666</v>
      </c>
      <c r="BS26">
        <f>BS69+24.916667</f>
        <v>25.383333666666665</v>
      </c>
      <c r="BT26">
        <f t="shared" ref="BT26:CC26" si="370">BT69+24.916667</f>
        <v>27.050000333333333</v>
      </c>
      <c r="BU26">
        <f t="shared" si="370"/>
        <v>25.700000333333335</v>
      </c>
      <c r="BV26">
        <f t="shared" si="370"/>
        <v>25.300000333333333</v>
      </c>
      <c r="BW26">
        <f t="shared" si="370"/>
        <v>27.900000333333335</v>
      </c>
      <c r="BX26">
        <f t="shared" si="370"/>
        <v>36.333333666666668</v>
      </c>
      <c r="BY26">
        <f t="shared" si="370"/>
        <v>31.900000333333335</v>
      </c>
      <c r="BZ26">
        <f t="shared" si="370"/>
        <v>28.900000333333335</v>
      </c>
      <c r="CA26">
        <f t="shared" si="370"/>
        <v>26.700000333333335</v>
      </c>
      <c r="CB26">
        <f t="shared" si="370"/>
        <v>25.916667</v>
      </c>
      <c r="CC26">
        <f t="shared" si="370"/>
        <v>27.266667000000002</v>
      </c>
      <c r="CE26">
        <f>27+24/60</f>
        <v>27.4</v>
      </c>
      <c r="CF26">
        <f>CF69+24.916667</f>
        <v>26.566666999999999</v>
      </c>
      <c r="CG26">
        <f t="shared" ref="CG26:DX26" si="371">CG69+24.916667</f>
        <v>28.033333666666667</v>
      </c>
      <c r="CH26">
        <f t="shared" si="371"/>
        <v>25.366667</v>
      </c>
      <c r="CI26">
        <f t="shared" si="371"/>
        <v>26.883333666666665</v>
      </c>
      <c r="CJ26">
        <f t="shared" si="371"/>
        <v>26.133333666666665</v>
      </c>
      <c r="CK26">
        <f t="shared" si="371"/>
        <v>26.500000333333332</v>
      </c>
      <c r="CL26">
        <f t="shared" si="371"/>
        <v>27.066666999999999</v>
      </c>
      <c r="CN26">
        <f t="shared" si="371"/>
        <v>27.666667</v>
      </c>
      <c r="CO26">
        <f t="shared" si="371"/>
        <v>27.266667000000002</v>
      </c>
      <c r="CP26">
        <f t="shared" si="371"/>
        <v>27.000000333333332</v>
      </c>
      <c r="CQ26">
        <f t="shared" si="371"/>
        <v>27.400000333333335</v>
      </c>
      <c r="CR26">
        <f t="shared" si="371"/>
        <v>26.983333666666667</v>
      </c>
      <c r="CS26">
        <f t="shared" si="371"/>
        <v>28.683333666666666</v>
      </c>
      <c r="CT26">
        <f t="shared" si="371"/>
        <v>26.966667000000001</v>
      </c>
      <c r="CU26">
        <f t="shared" si="371"/>
        <v>28.783333666666667</v>
      </c>
      <c r="CV26">
        <f t="shared" si="371"/>
        <v>28.066666999999999</v>
      </c>
      <c r="CW26">
        <f t="shared" si="371"/>
        <v>28.783333666666667</v>
      </c>
      <c r="CX26">
        <f t="shared" si="371"/>
        <v>27.350000333333334</v>
      </c>
      <c r="CY26">
        <f t="shared" si="371"/>
        <v>26.583333666666668</v>
      </c>
      <c r="CZ26">
        <f t="shared" si="371"/>
        <v>33.450000333333335</v>
      </c>
      <c r="DA26">
        <f t="shared" si="371"/>
        <v>27.216667000000001</v>
      </c>
      <c r="DB26">
        <f t="shared" si="371"/>
        <v>27.766667000000002</v>
      </c>
      <c r="DC26">
        <f t="shared" si="371"/>
        <v>35.233333666666667</v>
      </c>
      <c r="DD26">
        <f t="shared" si="371"/>
        <v>28.433333666666666</v>
      </c>
      <c r="DE26">
        <f t="shared" si="371"/>
        <v>32.716667000000001</v>
      </c>
      <c r="DF26">
        <f>45+4/60</f>
        <v>45.06666666666667</v>
      </c>
      <c r="DG26">
        <f t="shared" si="371"/>
        <v>30.183333666666666</v>
      </c>
      <c r="DH26">
        <f t="shared" si="371"/>
        <v>29.350000333333334</v>
      </c>
      <c r="DI26">
        <f t="shared" si="371"/>
        <v>29.150000333333335</v>
      </c>
      <c r="DJ26">
        <f t="shared" si="371"/>
        <v>30.783333666666667</v>
      </c>
      <c r="DK26">
        <f t="shared" si="371"/>
        <v>31.300000333333333</v>
      </c>
      <c r="DL26">
        <f t="shared" si="371"/>
        <v>28.616667</v>
      </c>
      <c r="DM26">
        <f t="shared" si="371"/>
        <v>30.533333666666667</v>
      </c>
      <c r="DN26">
        <f t="shared" si="371"/>
        <v>30.383333666666665</v>
      </c>
      <c r="DO26">
        <f>23+10/60</f>
        <v>23.166666666666668</v>
      </c>
      <c r="DP26">
        <f t="shared" si="371"/>
        <v>28.850000333333334</v>
      </c>
      <c r="DQ26">
        <f t="shared" si="371"/>
        <v>29.466667000000001</v>
      </c>
      <c r="DR26">
        <f t="shared" si="371"/>
        <v>29.900000333333335</v>
      </c>
      <c r="DS26">
        <f t="shared" si="371"/>
        <v>29.266666999999998</v>
      </c>
      <c r="DT26">
        <f t="shared" si="371"/>
        <v>27.566666999999999</v>
      </c>
      <c r="DU26">
        <f t="shared" si="371"/>
        <v>36.316667000000002</v>
      </c>
      <c r="DV26">
        <f t="shared" si="371"/>
        <v>39.083333666666668</v>
      </c>
      <c r="DW26">
        <f t="shared" si="371"/>
        <v>28.933333666666666</v>
      </c>
      <c r="DX26">
        <f t="shared" si="371"/>
        <v>28.533333666666667</v>
      </c>
      <c r="DY26">
        <f>DY69+24.916667</f>
        <v>28.833333666666668</v>
      </c>
      <c r="DZ26">
        <f>16+13/60</f>
        <v>16.216666666666665</v>
      </c>
      <c r="EA26">
        <f>EA130+16.21666667</f>
        <v>17.883333336666666</v>
      </c>
      <c r="EB26">
        <f t="shared" ref="EB26:EP26" si="372">EB130+16.21666667</f>
        <v>16.583333336666666</v>
      </c>
      <c r="EC26">
        <f t="shared" si="372"/>
        <v>17.050000003333331</v>
      </c>
      <c r="ED26">
        <f t="shared" si="372"/>
        <v>19.550000003333331</v>
      </c>
      <c r="EE26">
        <f t="shared" si="372"/>
        <v>18.81666667</v>
      </c>
      <c r="EF26">
        <f t="shared" si="372"/>
        <v>17.06666667</v>
      </c>
      <c r="EG26">
        <f t="shared" si="372"/>
        <v>18.866666669999997</v>
      </c>
      <c r="EH26">
        <f t="shared" si="372"/>
        <v>16.500000003333334</v>
      </c>
      <c r="EI26">
        <f t="shared" si="372"/>
        <v>19.433333336666664</v>
      </c>
      <c r="EJ26">
        <f t="shared" si="372"/>
        <v>18.56666667</v>
      </c>
      <c r="EK26">
        <f t="shared" si="372"/>
        <v>17.883333336666666</v>
      </c>
      <c r="EL26">
        <f t="shared" si="372"/>
        <v>19.950000003333333</v>
      </c>
      <c r="EM26">
        <f t="shared" si="372"/>
        <v>16.616666669999997</v>
      </c>
      <c r="EN26">
        <f t="shared" si="372"/>
        <v>17.700000003333333</v>
      </c>
      <c r="EO26">
        <f t="shared" si="372"/>
        <v>20.750000003333334</v>
      </c>
      <c r="EP26">
        <f t="shared" si="372"/>
        <v>19.050000003333331</v>
      </c>
      <c r="EQ26">
        <f>15+47/60</f>
        <v>15.783333333333333</v>
      </c>
      <c r="ER26">
        <f>ER147+15.783333333</f>
        <v>16.116666666333334</v>
      </c>
      <c r="ES26">
        <f t="shared" ref="ES26:FG26" si="373">ES147+15.783333333</f>
        <v>16.383333332999999</v>
      </c>
      <c r="ET26">
        <f t="shared" si="373"/>
        <v>18.883333332999999</v>
      </c>
      <c r="EU26">
        <f t="shared" si="373"/>
        <v>16.466666666333332</v>
      </c>
      <c r="EV26">
        <f t="shared" si="373"/>
        <v>16.299999999666667</v>
      </c>
      <c r="EW26">
        <f t="shared" si="373"/>
        <v>16.116666666333334</v>
      </c>
      <c r="EX26">
        <f t="shared" si="373"/>
        <v>16.349999999666668</v>
      </c>
      <c r="EY26">
        <f t="shared" si="373"/>
        <v>19.849999999666665</v>
      </c>
      <c r="EZ26">
        <f t="shared" si="373"/>
        <v>16.149999999666665</v>
      </c>
      <c r="FA26">
        <f t="shared" si="373"/>
        <v>16.333333332999999</v>
      </c>
      <c r="FB26">
        <f t="shared" si="373"/>
        <v>16.816666666333333</v>
      </c>
      <c r="FC26">
        <f t="shared" si="373"/>
        <v>19.783333333000002</v>
      </c>
      <c r="FD26">
        <f t="shared" si="373"/>
        <v>16.616666666333334</v>
      </c>
      <c r="FE26">
        <f t="shared" si="373"/>
        <v>16.916666666333334</v>
      </c>
      <c r="FF26">
        <f t="shared" si="373"/>
        <v>18.949999999666666</v>
      </c>
      <c r="FG26">
        <f t="shared" si="373"/>
        <v>16.549999999666667</v>
      </c>
      <c r="FH26">
        <f>20+32/60</f>
        <v>20.533333333333335</v>
      </c>
      <c r="FI26">
        <f>FI164+20.533333</f>
        <v>20.983332999999998</v>
      </c>
      <c r="FJ26">
        <f t="shared" ref="FJ26:FS26" si="374">FJ164+20.533333</f>
        <v>24.149999666666666</v>
      </c>
      <c r="FK26">
        <f t="shared" si="374"/>
        <v>22.249999666666668</v>
      </c>
      <c r="FL26">
        <f t="shared" si="374"/>
        <v>22.583333</v>
      </c>
      <c r="FM26">
        <f t="shared" si="374"/>
        <v>20.899999666666666</v>
      </c>
      <c r="FN26">
        <f t="shared" si="374"/>
        <v>23.533332999999999</v>
      </c>
      <c r="FO26">
        <f t="shared" si="374"/>
        <v>20.999999666666664</v>
      </c>
      <c r="FP26">
        <f t="shared" si="374"/>
        <v>21.749999666666668</v>
      </c>
      <c r="FQ26">
        <f t="shared" si="374"/>
        <v>20.983332999999998</v>
      </c>
      <c r="FR26">
        <f t="shared" si="374"/>
        <v>20.933332999999998</v>
      </c>
      <c r="FS26">
        <f t="shared" si="374"/>
        <v>21.749999666666668</v>
      </c>
      <c r="FT26">
        <f>20.53333333+1.3</f>
        <v>21.833333330000002</v>
      </c>
      <c r="FU26">
        <f>FU176+21.83333333</f>
        <v>22.083333329999999</v>
      </c>
      <c r="FV26">
        <f t="shared" ref="FV26:GF26" si="375">FV176+21.83333333</f>
        <v>22.066666663333333</v>
      </c>
      <c r="FW26">
        <f t="shared" si="375"/>
        <v>22.449999996666666</v>
      </c>
      <c r="FX26">
        <f t="shared" si="375"/>
        <v>22.599999996666664</v>
      </c>
      <c r="FY26">
        <f t="shared" si="375"/>
        <v>22.383333329999999</v>
      </c>
      <c r="FZ26">
        <f t="shared" si="375"/>
        <v>23.633333329999999</v>
      </c>
      <c r="GA26">
        <f t="shared" si="375"/>
        <v>26.633333329999999</v>
      </c>
      <c r="GB26">
        <f t="shared" si="375"/>
        <v>22.716666663333331</v>
      </c>
      <c r="GC26">
        <f t="shared" si="375"/>
        <v>22.916666663333331</v>
      </c>
      <c r="GD26">
        <f t="shared" si="375"/>
        <v>23.43333333</v>
      </c>
      <c r="GE26">
        <f t="shared" si="375"/>
        <v>23.199999996666666</v>
      </c>
      <c r="GF26">
        <f t="shared" si="375"/>
        <v>22.416666663333331</v>
      </c>
      <c r="GG26">
        <f>39+55/60</f>
        <v>39.916666666666664</v>
      </c>
      <c r="GH26">
        <f>GH189+39.9166667</f>
        <v>40.766666700000002</v>
      </c>
      <c r="GI26">
        <f t="shared" ref="GI26:GW26" si="376">GI189+39.9166667</f>
        <v>40.400000033333335</v>
      </c>
      <c r="GJ26">
        <f t="shared" si="376"/>
        <v>40.816666699999999</v>
      </c>
      <c r="GK26">
        <f t="shared" si="376"/>
        <v>42.750000033333336</v>
      </c>
      <c r="GL26">
        <f t="shared" si="376"/>
        <v>40.216666699999998</v>
      </c>
      <c r="GM26">
        <f t="shared" ref="GM26:GS26" si="377">GM189+39.9166667</f>
        <v>40.48333336666667</v>
      </c>
      <c r="GN26">
        <f t="shared" si="377"/>
        <v>42.616666700000003</v>
      </c>
      <c r="GO26">
        <f t="shared" si="377"/>
        <v>42.033333366666668</v>
      </c>
      <c r="GP26">
        <f t="shared" si="377"/>
        <v>40.48333336666667</v>
      </c>
      <c r="GQ26">
        <f t="shared" si="377"/>
        <v>40.933333366666666</v>
      </c>
      <c r="GR26">
        <f t="shared" si="377"/>
        <v>43.316666699999999</v>
      </c>
      <c r="GS26">
        <f t="shared" si="377"/>
        <v>41.283333366666668</v>
      </c>
      <c r="GT26">
        <f t="shared" si="376"/>
        <v>42.48333336666667</v>
      </c>
      <c r="GU26">
        <f t="shared" si="376"/>
        <v>41.316666699999999</v>
      </c>
      <c r="GV26">
        <f t="shared" si="376"/>
        <v>40.316666699999999</v>
      </c>
      <c r="GW26">
        <f t="shared" si="376"/>
        <v>40.383333366666669</v>
      </c>
      <c r="GX26">
        <f t="shared" ref="GX26:HA26" si="378">GX189+39.9166667</f>
        <v>40.216666699999998</v>
      </c>
      <c r="GY26">
        <f t="shared" si="378"/>
        <v>47.35000003333333</v>
      </c>
      <c r="GZ26">
        <f t="shared" si="378"/>
        <v>42.066666699999999</v>
      </c>
      <c r="HA26">
        <f t="shared" si="378"/>
        <v>40.800000033333333</v>
      </c>
      <c r="HB26">
        <f t="shared" ref="HB26" si="379">IF(HB2=0,0,HB2+10)</f>
        <v>20.85</v>
      </c>
      <c r="HC26">
        <f>HC210+20.85</f>
        <v>21.833333333333336</v>
      </c>
      <c r="HD26">
        <f t="shared" ref="HD26:HQ26" si="380">HD210+20.85</f>
        <v>23.233333333333334</v>
      </c>
      <c r="HE26">
        <f t="shared" si="380"/>
        <v>22.31666666666667</v>
      </c>
      <c r="HF26">
        <f t="shared" si="380"/>
        <v>22.06666666666667</v>
      </c>
      <c r="HG26">
        <f t="shared" ref="HG26:HL26" si="381">HG210+20.85</f>
        <v>21.85</v>
      </c>
      <c r="HH26">
        <f t="shared" si="381"/>
        <v>21.533333333333335</v>
      </c>
      <c r="HI26">
        <f t="shared" si="381"/>
        <v>21.533333333333335</v>
      </c>
      <c r="HJ26">
        <f t="shared" si="381"/>
        <v>22.483333333333334</v>
      </c>
      <c r="HK26">
        <f t="shared" si="381"/>
        <v>22.033333333333335</v>
      </c>
      <c r="HL26">
        <f t="shared" si="381"/>
        <v>24.900000000000002</v>
      </c>
      <c r="HN26">
        <f t="shared" si="380"/>
        <v>21.55</v>
      </c>
      <c r="HO26">
        <f t="shared" ref="HO26" si="382">HO210+20.85</f>
        <v>23.016666666666669</v>
      </c>
      <c r="HP26">
        <f t="shared" si="380"/>
        <v>34.200000000000003</v>
      </c>
      <c r="HQ26">
        <f t="shared" si="380"/>
        <v>38.200000000000003</v>
      </c>
      <c r="HR26">
        <f>23+51/60</f>
        <v>23.85</v>
      </c>
      <c r="HS26">
        <f>24+45/60</f>
        <v>24.75</v>
      </c>
      <c r="HU26">
        <f>HU227+24.75</f>
        <v>36.15</v>
      </c>
      <c r="HW26">
        <f t="shared" ref="HW26:IJ26" si="383">HW227+24.75</f>
        <v>25.133333333333333</v>
      </c>
      <c r="HX26">
        <f t="shared" si="383"/>
        <v>25.35</v>
      </c>
      <c r="HY26">
        <f t="shared" si="383"/>
        <v>26.166666666666668</v>
      </c>
      <c r="HZ26">
        <f t="shared" si="383"/>
        <v>25.683333333333334</v>
      </c>
      <c r="IA26">
        <f t="shared" si="383"/>
        <v>25.416666666666668</v>
      </c>
      <c r="IB26">
        <f t="shared" si="383"/>
        <v>25.516666666666666</v>
      </c>
      <c r="IC26">
        <f t="shared" si="383"/>
        <v>26.216666666666669</v>
      </c>
      <c r="ID26">
        <f t="shared" si="383"/>
        <v>25.183333333333334</v>
      </c>
      <c r="IE26">
        <f t="shared" si="383"/>
        <v>26.166666666666668</v>
      </c>
      <c r="IF26">
        <f t="shared" si="383"/>
        <v>26.866666666666667</v>
      </c>
      <c r="IG26">
        <f t="shared" si="383"/>
        <v>27.316666666666666</v>
      </c>
      <c r="IH26">
        <f t="shared" si="383"/>
        <v>25.65</v>
      </c>
      <c r="II26">
        <f t="shared" si="383"/>
        <v>32.383333333333333</v>
      </c>
      <c r="IJ26">
        <f t="shared" si="383"/>
        <v>25.166666666666668</v>
      </c>
      <c r="IK26">
        <f>29+18/60</f>
        <v>29.3</v>
      </c>
      <c r="IL26">
        <f>IL245+29.3</f>
        <v>32.633333333333333</v>
      </c>
      <c r="IM26">
        <f t="shared" ref="IM26:IP26" si="384">IM245+29.3</f>
        <v>30.066666666666666</v>
      </c>
      <c r="IN26">
        <f t="shared" si="384"/>
        <v>29.783333333333335</v>
      </c>
      <c r="IO26">
        <f t="shared" si="384"/>
        <v>31.3</v>
      </c>
      <c r="IP26">
        <f t="shared" si="384"/>
        <v>31.883333333333333</v>
      </c>
      <c r="IQ26">
        <f t="shared" ref="IQ26" si="385">IQ245+29.3</f>
        <v>32.533333333333331</v>
      </c>
      <c r="IW26">
        <f>IW2+10</f>
        <v>50.75</v>
      </c>
      <c r="IX26">
        <f>13+16/60</f>
        <v>13.266666666666667</v>
      </c>
      <c r="IY26">
        <f>IX26+2</f>
        <v>15.266666666666667</v>
      </c>
      <c r="IZ26">
        <f>IZ2-4.333333+15.26667</f>
        <v>18.533337</v>
      </c>
      <c r="JA26">
        <f t="shared" ref="JA26:JF26" si="386">JA2-4.333333+15.26667</f>
        <v>16.866670333333332</v>
      </c>
      <c r="JB26">
        <f t="shared" si="386"/>
        <v>16.350003666666666</v>
      </c>
      <c r="JC26">
        <f t="shared" si="386"/>
        <v>21.283337</v>
      </c>
      <c r="JD26">
        <f t="shared" si="386"/>
        <v>17.883337000000001</v>
      </c>
      <c r="JE26">
        <f t="shared" si="386"/>
        <v>22.950003666666667</v>
      </c>
      <c r="JF26">
        <f t="shared" si="386"/>
        <v>30.716670333333333</v>
      </c>
      <c r="JH26">
        <f>16+40/60</f>
        <v>16.666666666666668</v>
      </c>
      <c r="JI26">
        <f t="shared" ref="JI26:JP26" si="387">JI2+16.66667-7.216667</f>
        <v>21.916669666666664</v>
      </c>
      <c r="JJ26">
        <f t="shared" si="387"/>
        <v>20.300002999999997</v>
      </c>
      <c r="JK26">
        <f t="shared" si="387"/>
        <v>18.166669666666664</v>
      </c>
      <c r="JL26">
        <f t="shared" si="387"/>
        <v>17.933336333333333</v>
      </c>
      <c r="JM26">
        <f t="shared" si="387"/>
        <v>19.666669666666664</v>
      </c>
      <c r="JN26">
        <f t="shared" si="387"/>
        <v>20.666669666666664</v>
      </c>
      <c r="JO26">
        <f t="shared" si="387"/>
        <v>24.800002999999997</v>
      </c>
      <c r="JP26">
        <f t="shared" si="387"/>
        <v>21.933336333333333</v>
      </c>
      <c r="JR26">
        <f>JR2+16.66667-7.216667</f>
        <v>18.000003</v>
      </c>
      <c r="JT26">
        <f>JT2+16.66667-7.216667</f>
        <v>18.750003</v>
      </c>
      <c r="JU26">
        <f>JU2+16.66667-7.216667</f>
        <v>24.400002999999998</v>
      </c>
      <c r="JV26">
        <f>JV2+16.66667-7.216667</f>
        <v>25.100003000000001</v>
      </c>
      <c r="JX26">
        <f>JX2+16.66667-7.216667</f>
        <v>25.850003000000001</v>
      </c>
      <c r="JY26">
        <f>JY2+16.66667-7.216667</f>
        <v>21.666669666666664</v>
      </c>
      <c r="JZ26">
        <f>JZ2+16.66667-7.216667</f>
        <v>28.166669666666664</v>
      </c>
      <c r="KA26">
        <f>KA2+16.66667-7.216667</f>
        <v>31.616669666666667</v>
      </c>
    </row>
    <row r="27" spans="1:287" x14ac:dyDescent="0.25">
      <c r="A27" t="s">
        <v>260</v>
      </c>
      <c r="B27">
        <v>12.6</v>
      </c>
      <c r="C27">
        <v>13.1</v>
      </c>
      <c r="D27">
        <v>13.116669999999999</v>
      </c>
      <c r="E27">
        <v>13.75</v>
      </c>
      <c r="F27">
        <v>14.36666</v>
      </c>
      <c r="G27">
        <v>13.833336999999998</v>
      </c>
      <c r="H27">
        <v>13.566669999999998</v>
      </c>
      <c r="I27">
        <v>13.783337</v>
      </c>
      <c r="J27">
        <v>15.983333</v>
      </c>
      <c r="K27">
        <v>18.166667</v>
      </c>
      <c r="L27">
        <v>13.45</v>
      </c>
      <c r="M27">
        <v>12.95</v>
      </c>
      <c r="N27">
        <v>13.75</v>
      </c>
      <c r="O27">
        <v>12</v>
      </c>
      <c r="P27">
        <v>16.45</v>
      </c>
      <c r="Q27">
        <v>12.76</v>
      </c>
      <c r="R27">
        <v>17.43</v>
      </c>
      <c r="S27">
        <v>19.25</v>
      </c>
      <c r="T27">
        <v>15.67</v>
      </c>
      <c r="U27">
        <v>14.18333</v>
      </c>
      <c r="V27">
        <v>14.05</v>
      </c>
      <c r="W27">
        <v>12.616667</v>
      </c>
      <c r="X27">
        <v>13.416667</v>
      </c>
      <c r="Y27">
        <v>13.45</v>
      </c>
      <c r="Z27">
        <v>2</v>
      </c>
      <c r="AA27">
        <v>0</v>
      </c>
      <c r="AB27">
        <f>3+44/60</f>
        <v>3.7333333333333334</v>
      </c>
      <c r="AC27">
        <f>24+28/60</f>
        <v>24.466666666666665</v>
      </c>
      <c r="AD27">
        <f>17+58/60</f>
        <v>17.966666666666665</v>
      </c>
      <c r="AE27">
        <f>1+17/60</f>
        <v>1.2833333333333332</v>
      </c>
      <c r="AG27">
        <f>2+54/60</f>
        <v>2.9</v>
      </c>
      <c r="AH27">
        <f>2+4/60</f>
        <v>2.0666666666666669</v>
      </c>
      <c r="AI27">
        <f t="shared" ref="AI27:CC27" si="388">IF(AI26=0,0,AI26+2)</f>
        <v>15.75</v>
      </c>
      <c r="AJ27">
        <f t="shared" si="388"/>
        <v>16.633333333333333</v>
      </c>
      <c r="AK27">
        <f t="shared" si="388"/>
        <v>16.649999999999999</v>
      </c>
      <c r="AL27">
        <f t="shared" si="388"/>
        <v>22.816666666666666</v>
      </c>
      <c r="AM27">
        <f t="shared" si="388"/>
        <v>17.600000000000001</v>
      </c>
      <c r="AN27">
        <f t="shared" si="388"/>
        <v>18.466666666666669</v>
      </c>
      <c r="AO27">
        <f t="shared" si="388"/>
        <v>15.1</v>
      </c>
      <c r="AP27">
        <f t="shared" si="388"/>
        <v>16.083333333333332</v>
      </c>
      <c r="AQ27">
        <f t="shared" si="388"/>
        <v>24.383333333333333</v>
      </c>
      <c r="AR27">
        <f t="shared" si="388"/>
        <v>17.05</v>
      </c>
      <c r="AS27">
        <f t="shared" si="388"/>
        <v>15.5</v>
      </c>
      <c r="AT27">
        <f t="shared" si="388"/>
        <v>17.816666666666666</v>
      </c>
      <c r="AU27">
        <f t="shared" si="388"/>
        <v>23.766666666666666</v>
      </c>
      <c r="AV27">
        <f t="shared" si="388"/>
        <v>14.8</v>
      </c>
      <c r="AW27">
        <f t="shared" si="388"/>
        <v>16.983333333333334</v>
      </c>
      <c r="AX27">
        <f t="shared" si="388"/>
        <v>17.7</v>
      </c>
      <c r="AY27">
        <f t="shared" si="388"/>
        <v>17.733333333333334</v>
      </c>
      <c r="AZ27">
        <f t="shared" si="388"/>
        <v>27.2</v>
      </c>
      <c r="BA27">
        <f t="shared" si="388"/>
        <v>32.6</v>
      </c>
      <c r="BB27">
        <f t="shared" si="388"/>
        <v>26.416666666666664</v>
      </c>
      <c r="BC27">
        <f t="shared" si="388"/>
        <v>28.25</v>
      </c>
      <c r="BD27">
        <f t="shared" si="388"/>
        <v>29.2</v>
      </c>
      <c r="BE27">
        <f t="shared" si="388"/>
        <v>18.600000000000001</v>
      </c>
      <c r="BF27">
        <f t="shared" si="388"/>
        <v>21.966666666666669</v>
      </c>
      <c r="BG27">
        <f t="shared" si="388"/>
        <v>25.633333333333333</v>
      </c>
      <c r="BH27">
        <f t="shared" si="388"/>
        <v>33.433333333333337</v>
      </c>
      <c r="BI27">
        <f t="shared" si="388"/>
        <v>34.316666666666663</v>
      </c>
      <c r="BJ27">
        <f t="shared" si="388"/>
        <v>21.316666666666666</v>
      </c>
      <c r="BK27">
        <f t="shared" si="388"/>
        <v>29.066666666666666</v>
      </c>
      <c r="BL27">
        <f t="shared" si="388"/>
        <v>22.85</v>
      </c>
      <c r="BM27">
        <f t="shared" si="388"/>
        <v>30.966666666666665</v>
      </c>
      <c r="BN27">
        <f t="shared" si="388"/>
        <v>21.433333333333334</v>
      </c>
      <c r="BO27">
        <f t="shared" si="388"/>
        <v>33</v>
      </c>
      <c r="BP27">
        <f t="shared" si="388"/>
        <v>31.55</v>
      </c>
      <c r="BQ27">
        <f t="shared" si="388"/>
        <v>26.916666666666668</v>
      </c>
      <c r="BR27">
        <f t="shared" si="388"/>
        <v>22.516666666666666</v>
      </c>
      <c r="BS27">
        <f t="shared" si="388"/>
        <v>27.383333666666665</v>
      </c>
      <c r="BT27">
        <f t="shared" si="388"/>
        <v>29.050000333333333</v>
      </c>
      <c r="BU27">
        <f t="shared" si="388"/>
        <v>27.700000333333335</v>
      </c>
      <c r="BV27">
        <f t="shared" si="388"/>
        <v>27.300000333333333</v>
      </c>
      <c r="BW27">
        <f t="shared" si="388"/>
        <v>29.900000333333335</v>
      </c>
      <c r="BX27">
        <f t="shared" si="388"/>
        <v>38.333333666666668</v>
      </c>
      <c r="BY27">
        <f t="shared" si="388"/>
        <v>33.900000333333338</v>
      </c>
      <c r="BZ27">
        <f t="shared" si="388"/>
        <v>30.900000333333335</v>
      </c>
      <c r="CA27">
        <f t="shared" si="388"/>
        <v>28.700000333333335</v>
      </c>
      <c r="CB27">
        <f t="shared" si="388"/>
        <v>27.916667</v>
      </c>
      <c r="CC27">
        <f t="shared" si="388"/>
        <v>29.266667000000002</v>
      </c>
      <c r="CE27">
        <f t="shared" ref="CE27:CL27" si="389">IF(CE26=0,0,CE26+2)</f>
        <v>29.4</v>
      </c>
      <c r="CF27">
        <f t="shared" si="389"/>
        <v>28.566666999999999</v>
      </c>
      <c r="CG27">
        <f t="shared" si="389"/>
        <v>30.033333666666667</v>
      </c>
      <c r="CH27">
        <f t="shared" si="389"/>
        <v>27.366667</v>
      </c>
      <c r="CI27">
        <f t="shared" si="389"/>
        <v>28.883333666666665</v>
      </c>
      <c r="CJ27">
        <f t="shared" si="389"/>
        <v>28.133333666666665</v>
      </c>
      <c r="CK27">
        <f t="shared" si="389"/>
        <v>28.500000333333332</v>
      </c>
      <c r="CL27">
        <f t="shared" si="389"/>
        <v>29.066666999999999</v>
      </c>
      <c r="CN27">
        <f t="shared" ref="CN27:DS27" si="390">IF(CN26=0,0,CN26+2)</f>
        <v>29.666667</v>
      </c>
      <c r="CO27">
        <f t="shared" si="390"/>
        <v>29.266667000000002</v>
      </c>
      <c r="CP27">
        <f t="shared" si="390"/>
        <v>29.000000333333332</v>
      </c>
      <c r="CQ27">
        <f t="shared" si="390"/>
        <v>29.400000333333335</v>
      </c>
      <c r="CR27">
        <f t="shared" si="390"/>
        <v>28.983333666666667</v>
      </c>
      <c r="CS27">
        <f t="shared" si="390"/>
        <v>30.683333666666666</v>
      </c>
      <c r="CT27">
        <f t="shared" si="390"/>
        <v>28.966667000000001</v>
      </c>
      <c r="CU27">
        <f t="shared" si="390"/>
        <v>30.783333666666667</v>
      </c>
      <c r="CV27">
        <f t="shared" si="390"/>
        <v>30.066666999999999</v>
      </c>
      <c r="CW27">
        <f t="shared" si="390"/>
        <v>30.783333666666667</v>
      </c>
      <c r="CX27">
        <f t="shared" si="390"/>
        <v>29.350000333333334</v>
      </c>
      <c r="CY27">
        <f t="shared" si="390"/>
        <v>28.583333666666668</v>
      </c>
      <c r="CZ27">
        <f t="shared" si="390"/>
        <v>35.450000333333335</v>
      </c>
      <c r="DA27">
        <f t="shared" si="390"/>
        <v>29.216667000000001</v>
      </c>
      <c r="DB27">
        <f t="shared" si="390"/>
        <v>29.766667000000002</v>
      </c>
      <c r="DC27">
        <f t="shared" si="390"/>
        <v>37.233333666666667</v>
      </c>
      <c r="DD27">
        <f t="shared" si="390"/>
        <v>30.433333666666666</v>
      </c>
      <c r="DE27">
        <f t="shared" si="390"/>
        <v>34.716667000000001</v>
      </c>
      <c r="DF27">
        <f t="shared" si="390"/>
        <v>47.06666666666667</v>
      </c>
      <c r="DG27">
        <f t="shared" si="390"/>
        <v>32.18333366666667</v>
      </c>
      <c r="DH27">
        <f t="shared" si="390"/>
        <v>31.350000333333334</v>
      </c>
      <c r="DI27">
        <f t="shared" si="390"/>
        <v>31.150000333333335</v>
      </c>
      <c r="DJ27">
        <f t="shared" si="390"/>
        <v>32.783333666666664</v>
      </c>
      <c r="DK27">
        <f t="shared" si="390"/>
        <v>33.30000033333333</v>
      </c>
      <c r="DL27">
        <f t="shared" si="390"/>
        <v>30.616667</v>
      </c>
      <c r="DM27">
        <f t="shared" si="390"/>
        <v>32.533333666666664</v>
      </c>
      <c r="DN27">
        <f t="shared" si="390"/>
        <v>32.383333666666665</v>
      </c>
      <c r="DO27">
        <f t="shared" si="390"/>
        <v>25.166666666666668</v>
      </c>
      <c r="DP27">
        <f t="shared" si="390"/>
        <v>30.850000333333334</v>
      </c>
      <c r="DQ27">
        <f t="shared" si="390"/>
        <v>31.466667000000001</v>
      </c>
      <c r="DR27">
        <f t="shared" si="390"/>
        <v>31.900000333333335</v>
      </c>
      <c r="DS27">
        <f t="shared" si="390"/>
        <v>31.266666999999998</v>
      </c>
      <c r="DT27">
        <f t="shared" ref="DT27:EY27" si="391">IF(DT26=0,0,DT26+2)</f>
        <v>29.566666999999999</v>
      </c>
      <c r="DU27">
        <f t="shared" si="391"/>
        <v>38.316667000000002</v>
      </c>
      <c r="DV27">
        <f t="shared" si="391"/>
        <v>41.083333666666668</v>
      </c>
      <c r="DW27">
        <f t="shared" si="391"/>
        <v>30.933333666666666</v>
      </c>
      <c r="DX27">
        <f t="shared" si="391"/>
        <v>30.533333666666667</v>
      </c>
      <c r="DY27">
        <f t="shared" si="391"/>
        <v>30.833333666666668</v>
      </c>
      <c r="DZ27">
        <f t="shared" si="391"/>
        <v>18.216666666666665</v>
      </c>
      <c r="EA27">
        <f t="shared" si="391"/>
        <v>19.883333336666666</v>
      </c>
      <c r="EB27">
        <f t="shared" si="391"/>
        <v>18.583333336666666</v>
      </c>
      <c r="EC27">
        <f t="shared" si="391"/>
        <v>19.050000003333331</v>
      </c>
      <c r="ED27">
        <f t="shared" si="391"/>
        <v>21.550000003333331</v>
      </c>
      <c r="EE27">
        <f t="shared" si="391"/>
        <v>20.81666667</v>
      </c>
      <c r="EF27">
        <f t="shared" si="391"/>
        <v>19.06666667</v>
      </c>
      <c r="EG27">
        <f t="shared" si="391"/>
        <v>20.866666669999997</v>
      </c>
      <c r="EH27">
        <f t="shared" si="391"/>
        <v>18.500000003333334</v>
      </c>
      <c r="EI27">
        <f t="shared" si="391"/>
        <v>21.433333336666664</v>
      </c>
      <c r="EJ27">
        <f t="shared" si="391"/>
        <v>20.56666667</v>
      </c>
      <c r="EK27">
        <f t="shared" si="391"/>
        <v>19.883333336666666</v>
      </c>
      <c r="EL27">
        <f t="shared" si="391"/>
        <v>21.950000003333333</v>
      </c>
      <c r="EM27">
        <f t="shared" si="391"/>
        <v>18.616666669999997</v>
      </c>
      <c r="EN27">
        <f t="shared" si="391"/>
        <v>19.700000003333333</v>
      </c>
      <c r="EO27">
        <f t="shared" si="391"/>
        <v>22.750000003333334</v>
      </c>
      <c r="EP27">
        <f t="shared" si="391"/>
        <v>21.050000003333331</v>
      </c>
      <c r="EQ27">
        <f t="shared" si="391"/>
        <v>17.783333333333331</v>
      </c>
      <c r="ER27">
        <f t="shared" si="391"/>
        <v>18.116666666333334</v>
      </c>
      <c r="ES27">
        <f t="shared" si="391"/>
        <v>18.383333332999999</v>
      </c>
      <c r="ET27">
        <f t="shared" si="391"/>
        <v>20.883333332999999</v>
      </c>
      <c r="EU27">
        <f t="shared" si="391"/>
        <v>18.466666666333332</v>
      </c>
      <c r="EV27">
        <f t="shared" si="391"/>
        <v>18.299999999666667</v>
      </c>
      <c r="EW27">
        <f t="shared" si="391"/>
        <v>18.116666666333334</v>
      </c>
      <c r="EX27">
        <f t="shared" si="391"/>
        <v>18.349999999666668</v>
      </c>
      <c r="EY27">
        <f t="shared" si="391"/>
        <v>21.849999999666665</v>
      </c>
      <c r="EZ27">
        <f t="shared" ref="EZ27:GE27" si="392">IF(EZ26=0,0,EZ26+2)</f>
        <v>18.149999999666665</v>
      </c>
      <c r="FA27">
        <f t="shared" si="392"/>
        <v>18.333333332999999</v>
      </c>
      <c r="FB27">
        <f t="shared" si="392"/>
        <v>18.816666666333333</v>
      </c>
      <c r="FC27">
        <f t="shared" si="392"/>
        <v>21.783333333000002</v>
      </c>
      <c r="FD27">
        <f t="shared" si="392"/>
        <v>18.616666666333334</v>
      </c>
      <c r="FE27">
        <f t="shared" si="392"/>
        <v>18.916666666333334</v>
      </c>
      <c r="FF27">
        <f t="shared" si="392"/>
        <v>20.949999999666666</v>
      </c>
      <c r="FG27">
        <f t="shared" si="392"/>
        <v>18.549999999666667</v>
      </c>
      <c r="FH27">
        <f t="shared" si="392"/>
        <v>22.533333333333335</v>
      </c>
      <c r="FI27">
        <f t="shared" si="392"/>
        <v>22.983332999999998</v>
      </c>
      <c r="FJ27">
        <f t="shared" si="392"/>
        <v>26.149999666666666</v>
      </c>
      <c r="FK27">
        <f t="shared" si="392"/>
        <v>24.249999666666668</v>
      </c>
      <c r="FL27">
        <f t="shared" si="392"/>
        <v>24.583333</v>
      </c>
      <c r="FM27">
        <f t="shared" si="392"/>
        <v>22.899999666666666</v>
      </c>
      <c r="FN27">
        <f t="shared" si="392"/>
        <v>25.533332999999999</v>
      </c>
      <c r="FO27">
        <f t="shared" si="392"/>
        <v>22.999999666666664</v>
      </c>
      <c r="FP27">
        <f t="shared" si="392"/>
        <v>23.749999666666668</v>
      </c>
      <c r="FQ27">
        <f t="shared" si="392"/>
        <v>22.983332999999998</v>
      </c>
      <c r="FR27">
        <f t="shared" si="392"/>
        <v>22.933332999999998</v>
      </c>
      <c r="FS27">
        <f t="shared" si="392"/>
        <v>23.749999666666668</v>
      </c>
      <c r="FT27">
        <f t="shared" si="392"/>
        <v>23.833333330000002</v>
      </c>
      <c r="FU27">
        <f t="shared" si="392"/>
        <v>24.083333329999999</v>
      </c>
      <c r="FV27">
        <f t="shared" si="392"/>
        <v>24.066666663333333</v>
      </c>
      <c r="FW27">
        <f t="shared" si="392"/>
        <v>24.449999996666666</v>
      </c>
      <c r="FX27">
        <f t="shared" si="392"/>
        <v>24.599999996666664</v>
      </c>
      <c r="FY27">
        <f t="shared" si="392"/>
        <v>24.383333329999999</v>
      </c>
      <c r="FZ27">
        <f t="shared" si="392"/>
        <v>25.633333329999999</v>
      </c>
      <c r="GA27">
        <f t="shared" si="392"/>
        <v>28.633333329999999</v>
      </c>
      <c r="GB27">
        <f t="shared" si="392"/>
        <v>24.716666663333331</v>
      </c>
      <c r="GC27">
        <f t="shared" si="392"/>
        <v>24.916666663333331</v>
      </c>
      <c r="GD27">
        <f t="shared" si="392"/>
        <v>25.43333333</v>
      </c>
      <c r="GE27">
        <f t="shared" si="392"/>
        <v>25.199999996666666</v>
      </c>
      <c r="GF27">
        <f t="shared" ref="GF27:HK27" si="393">IF(GF26=0,0,GF26+2)</f>
        <v>24.416666663333331</v>
      </c>
      <c r="GG27">
        <f t="shared" si="393"/>
        <v>41.916666666666664</v>
      </c>
      <c r="GH27">
        <f t="shared" si="393"/>
        <v>42.766666700000002</v>
      </c>
      <c r="GI27">
        <f t="shared" si="393"/>
        <v>42.400000033333335</v>
      </c>
      <c r="GJ27">
        <f t="shared" si="393"/>
        <v>42.816666699999999</v>
      </c>
      <c r="GK27">
        <f t="shared" si="393"/>
        <v>44.750000033333336</v>
      </c>
      <c r="GL27">
        <f t="shared" si="393"/>
        <v>42.216666699999998</v>
      </c>
      <c r="GM27">
        <f t="shared" ref="GM27:GS27" si="394">IF(GM26=0,0,GM26+2)</f>
        <v>42.48333336666667</v>
      </c>
      <c r="GN27">
        <f t="shared" si="394"/>
        <v>44.616666700000003</v>
      </c>
      <c r="GO27">
        <f t="shared" si="394"/>
        <v>44.033333366666668</v>
      </c>
      <c r="GP27">
        <f t="shared" si="394"/>
        <v>42.48333336666667</v>
      </c>
      <c r="GQ27">
        <f t="shared" si="394"/>
        <v>42.933333366666666</v>
      </c>
      <c r="GR27">
        <f t="shared" si="394"/>
        <v>45.316666699999999</v>
      </c>
      <c r="GS27">
        <f t="shared" si="394"/>
        <v>43.283333366666668</v>
      </c>
      <c r="GT27">
        <f>IF(GT26=0,0,GT26+2)</f>
        <v>44.48333336666667</v>
      </c>
      <c r="GU27">
        <f>IF(GU26=0,0,GU26+2)</f>
        <v>43.316666699999999</v>
      </c>
      <c r="GV27">
        <f>IF(GV26=0,0,GV26+2)</f>
        <v>42.316666699999999</v>
      </c>
      <c r="GW27">
        <f>IF(GW26=0,0,GW26+2)</f>
        <v>42.383333366666669</v>
      </c>
      <c r="GX27">
        <f t="shared" ref="GX27:HA27" si="395">IF(GX26=0,0,GX26+2)</f>
        <v>42.216666699999998</v>
      </c>
      <c r="GY27">
        <f t="shared" si="395"/>
        <v>49.35000003333333</v>
      </c>
      <c r="GZ27">
        <f t="shared" si="395"/>
        <v>44.066666699999999</v>
      </c>
      <c r="HA27">
        <f t="shared" si="395"/>
        <v>42.800000033333333</v>
      </c>
      <c r="HB27">
        <f>IF(HB26=0,0,HB26+2)</f>
        <v>22.85</v>
      </c>
      <c r="HC27">
        <f>IF(HC26=0,0,HC26+2)</f>
        <v>23.833333333333336</v>
      </c>
      <c r="HD27">
        <f>IF(HD26=0,0,HD26+2)</f>
        <v>25.233333333333334</v>
      </c>
      <c r="HE27">
        <f>IF(HE26=0,0,HE26+2)</f>
        <v>24.31666666666667</v>
      </c>
      <c r="HF27">
        <f>IF(HF26=0,0,HF26+2)</f>
        <v>24.06666666666667</v>
      </c>
      <c r="HG27">
        <f t="shared" ref="HG27:HL27" si="396">IF(HG26=0,0,HG26+2)</f>
        <v>23.85</v>
      </c>
      <c r="HH27">
        <f t="shared" si="396"/>
        <v>23.533333333333335</v>
      </c>
      <c r="HI27">
        <f t="shared" si="396"/>
        <v>23.533333333333335</v>
      </c>
      <c r="HJ27">
        <f t="shared" si="396"/>
        <v>24.483333333333334</v>
      </c>
      <c r="HK27">
        <f t="shared" si="396"/>
        <v>24.033333333333335</v>
      </c>
      <c r="HL27">
        <f t="shared" si="396"/>
        <v>26.900000000000002</v>
      </c>
      <c r="HN27">
        <f t="shared" ref="HN27:HU27" si="397">IF(HN26=0,0,HN26+2)</f>
        <v>23.55</v>
      </c>
      <c r="HO27">
        <f t="shared" si="397"/>
        <v>25.016666666666669</v>
      </c>
      <c r="HP27">
        <f t="shared" si="397"/>
        <v>36.200000000000003</v>
      </c>
      <c r="HQ27">
        <f t="shared" si="397"/>
        <v>40.200000000000003</v>
      </c>
      <c r="HR27">
        <f t="shared" si="397"/>
        <v>25.85</v>
      </c>
      <c r="HS27">
        <f t="shared" si="397"/>
        <v>26.75</v>
      </c>
      <c r="HU27">
        <f t="shared" si="397"/>
        <v>38.15</v>
      </c>
      <c r="HW27">
        <f t="shared" ref="HW27:IQ27" si="398">IF(HW26=0,0,HW26+2)</f>
        <v>27.133333333333333</v>
      </c>
      <c r="HX27">
        <f t="shared" si="398"/>
        <v>27.35</v>
      </c>
      <c r="HY27">
        <f t="shared" si="398"/>
        <v>28.166666666666668</v>
      </c>
      <c r="HZ27">
        <f t="shared" si="398"/>
        <v>27.683333333333334</v>
      </c>
      <c r="IA27">
        <f t="shared" si="398"/>
        <v>27.416666666666668</v>
      </c>
      <c r="IB27">
        <f t="shared" si="398"/>
        <v>27.516666666666666</v>
      </c>
      <c r="IC27">
        <f t="shared" si="398"/>
        <v>28.216666666666669</v>
      </c>
      <c r="ID27">
        <f t="shared" si="398"/>
        <v>27.183333333333334</v>
      </c>
      <c r="IE27">
        <f t="shared" si="398"/>
        <v>28.166666666666668</v>
      </c>
      <c r="IF27">
        <f t="shared" si="398"/>
        <v>28.866666666666667</v>
      </c>
      <c r="IG27">
        <f t="shared" si="398"/>
        <v>29.316666666666666</v>
      </c>
      <c r="IH27">
        <f t="shared" si="398"/>
        <v>27.65</v>
      </c>
      <c r="II27">
        <f t="shared" si="398"/>
        <v>34.383333333333333</v>
      </c>
      <c r="IJ27">
        <f t="shared" si="398"/>
        <v>27.166666666666668</v>
      </c>
      <c r="IK27">
        <f t="shared" si="398"/>
        <v>31.3</v>
      </c>
      <c r="IL27">
        <f t="shared" si="398"/>
        <v>34.633333333333333</v>
      </c>
      <c r="IM27">
        <f t="shared" si="398"/>
        <v>32.066666666666663</v>
      </c>
      <c r="IN27">
        <f t="shared" si="398"/>
        <v>31.783333333333335</v>
      </c>
      <c r="IO27">
        <f t="shared" si="398"/>
        <v>33.299999999999997</v>
      </c>
      <c r="IP27">
        <f t="shared" si="398"/>
        <v>33.883333333333333</v>
      </c>
      <c r="IQ27">
        <f t="shared" si="398"/>
        <v>34.533333333333331</v>
      </c>
      <c r="IW27">
        <f t="shared" ref="IW27:JF27" si="399">IF(IW26=0,0,IW26+2)</f>
        <v>52.75</v>
      </c>
      <c r="IX27">
        <f t="shared" si="399"/>
        <v>15.266666666666667</v>
      </c>
      <c r="IY27">
        <f t="shared" si="399"/>
        <v>17.266666666666666</v>
      </c>
      <c r="IZ27">
        <f t="shared" si="399"/>
        <v>20.533337</v>
      </c>
      <c r="JA27">
        <f t="shared" si="399"/>
        <v>18.866670333333332</v>
      </c>
      <c r="JB27">
        <f t="shared" si="399"/>
        <v>18.350003666666666</v>
      </c>
      <c r="JC27">
        <f t="shared" si="399"/>
        <v>23.283337</v>
      </c>
      <c r="JD27">
        <f t="shared" si="399"/>
        <v>19.883337000000001</v>
      </c>
      <c r="JE27">
        <f t="shared" si="399"/>
        <v>24.950003666666667</v>
      </c>
      <c r="JF27">
        <f t="shared" si="399"/>
        <v>32.716670333333333</v>
      </c>
      <c r="JH27">
        <f t="shared" ref="JH27:JP27" si="400">IF(JH26=0,0,JH26+2)</f>
        <v>18.666666666666668</v>
      </c>
      <c r="JI27">
        <f t="shared" si="400"/>
        <v>23.916669666666664</v>
      </c>
      <c r="JJ27">
        <f t="shared" si="400"/>
        <v>22.300002999999997</v>
      </c>
      <c r="JK27">
        <f t="shared" si="400"/>
        <v>20.166669666666664</v>
      </c>
      <c r="JL27">
        <f t="shared" si="400"/>
        <v>19.933336333333333</v>
      </c>
      <c r="JM27">
        <f t="shared" si="400"/>
        <v>21.666669666666664</v>
      </c>
      <c r="JN27">
        <f t="shared" si="400"/>
        <v>22.666669666666664</v>
      </c>
      <c r="JO27">
        <f t="shared" si="400"/>
        <v>26.800002999999997</v>
      </c>
      <c r="JP27">
        <f t="shared" si="400"/>
        <v>23.933336333333333</v>
      </c>
      <c r="JR27">
        <f>IF(JR26=0,0,JR26+2)</f>
        <v>20.000003</v>
      </c>
      <c r="JT27">
        <f>IF(JT26=0,0,JT26+2)</f>
        <v>20.750003</v>
      </c>
      <c r="JU27">
        <f>IF(JU26=0,0,JU26+2)</f>
        <v>26.400002999999998</v>
      </c>
      <c r="JV27">
        <f>IF(JV26=0,0,JV26+2)</f>
        <v>27.100003000000001</v>
      </c>
      <c r="JX27">
        <f>IF(JX26=0,0,JX26+2)</f>
        <v>27.850003000000001</v>
      </c>
      <c r="JY27">
        <f>IF(JY26=0,0,JY26+2)</f>
        <v>23.666669666666664</v>
      </c>
      <c r="JZ27">
        <f>IF(JZ26=0,0,JZ26+2)</f>
        <v>30.166669666666664</v>
      </c>
      <c r="KA27">
        <f>IF(KA26=0,0,KA26+2)</f>
        <v>33.616669666666667</v>
      </c>
    </row>
    <row r="28" spans="1:287" x14ac:dyDescent="0.25">
      <c r="A28" t="s">
        <v>259</v>
      </c>
      <c r="B28">
        <v>16.666666666666668</v>
      </c>
      <c r="C28">
        <v>17.166666666666668</v>
      </c>
      <c r="D28">
        <v>16.866669999999999</v>
      </c>
      <c r="E28">
        <v>17.816666666666666</v>
      </c>
      <c r="F28">
        <v>18.433326666666666</v>
      </c>
      <c r="G28">
        <v>17.583337</v>
      </c>
      <c r="H28">
        <v>17.316669999999998</v>
      </c>
      <c r="I28">
        <v>17.533337</v>
      </c>
      <c r="J28">
        <v>20.049999666666668</v>
      </c>
      <c r="K28">
        <v>22.233333666666667</v>
      </c>
      <c r="L28">
        <v>17.516666666666669</v>
      </c>
      <c r="M28">
        <v>17.016666666666669</v>
      </c>
      <c r="N28">
        <v>17.5</v>
      </c>
      <c r="O28">
        <v>15.75</v>
      </c>
      <c r="P28">
        <v>20.2</v>
      </c>
      <c r="Q28">
        <v>16.510000000000002</v>
      </c>
      <c r="R28">
        <v>21.18</v>
      </c>
      <c r="S28">
        <v>23</v>
      </c>
      <c r="T28">
        <v>19.420000000000002</v>
      </c>
      <c r="U28">
        <v>17.933330000000002</v>
      </c>
      <c r="V28">
        <v>17.8</v>
      </c>
      <c r="W28">
        <v>16.366667</v>
      </c>
      <c r="X28">
        <v>17.166667</v>
      </c>
      <c r="Y28">
        <v>17.2</v>
      </c>
      <c r="Z28">
        <v>5.75</v>
      </c>
      <c r="AA28">
        <v>3.7333333333333334</v>
      </c>
      <c r="AB28">
        <v>0</v>
      </c>
      <c r="AC28">
        <f>IF(AC26=0,0,AC26+5.75)</f>
        <v>26.95</v>
      </c>
      <c r="AD28">
        <f>22+35/60</f>
        <v>22.583333333333332</v>
      </c>
      <c r="AE28">
        <f>5+30/60</f>
        <v>5.5</v>
      </c>
      <c r="AG28">
        <f>56/60</f>
        <v>0.93333333333333335</v>
      </c>
      <c r="AH28">
        <f>7+33/60</f>
        <v>7.55</v>
      </c>
      <c r="AI28">
        <f t="shared" ref="AI28:CC28" si="401">IF(AI26=0,0,AI26+5.75)</f>
        <v>19.5</v>
      </c>
      <c r="AJ28">
        <f t="shared" si="401"/>
        <v>20.383333333333333</v>
      </c>
      <c r="AK28">
        <f t="shared" si="401"/>
        <v>20.399999999999999</v>
      </c>
      <c r="AL28">
        <f t="shared" si="401"/>
        <v>26.566666666666666</v>
      </c>
      <c r="AM28">
        <f t="shared" si="401"/>
        <v>21.35</v>
      </c>
      <c r="AN28">
        <f t="shared" si="401"/>
        <v>22.216666666666669</v>
      </c>
      <c r="AO28">
        <f t="shared" si="401"/>
        <v>18.850000000000001</v>
      </c>
      <c r="AP28">
        <f t="shared" si="401"/>
        <v>19.833333333333332</v>
      </c>
      <c r="AQ28">
        <f t="shared" si="401"/>
        <v>28.133333333333333</v>
      </c>
      <c r="AR28">
        <f t="shared" si="401"/>
        <v>20.8</v>
      </c>
      <c r="AS28">
        <f t="shared" si="401"/>
        <v>19.25</v>
      </c>
      <c r="AT28">
        <f t="shared" si="401"/>
        <v>21.566666666666666</v>
      </c>
      <c r="AU28">
        <f t="shared" si="401"/>
        <v>27.516666666666666</v>
      </c>
      <c r="AV28">
        <f t="shared" si="401"/>
        <v>18.55</v>
      </c>
      <c r="AW28">
        <f t="shared" si="401"/>
        <v>20.733333333333334</v>
      </c>
      <c r="AX28">
        <f t="shared" si="401"/>
        <v>21.45</v>
      </c>
      <c r="AY28">
        <f t="shared" si="401"/>
        <v>21.483333333333334</v>
      </c>
      <c r="AZ28">
        <f t="shared" si="401"/>
        <v>30.95</v>
      </c>
      <c r="BA28">
        <f t="shared" si="401"/>
        <v>36.35</v>
      </c>
      <c r="BB28">
        <f t="shared" si="401"/>
        <v>30.166666666666664</v>
      </c>
      <c r="BC28">
        <f t="shared" si="401"/>
        <v>32</v>
      </c>
      <c r="BD28">
        <f t="shared" si="401"/>
        <v>32.950000000000003</v>
      </c>
      <c r="BE28">
        <f t="shared" si="401"/>
        <v>22.35</v>
      </c>
      <c r="BF28">
        <f t="shared" si="401"/>
        <v>25.716666666666669</v>
      </c>
      <c r="BG28">
        <f t="shared" si="401"/>
        <v>29.383333333333333</v>
      </c>
      <c r="BH28">
        <f t="shared" si="401"/>
        <v>37.183333333333337</v>
      </c>
      <c r="BI28">
        <f t="shared" si="401"/>
        <v>38.066666666666663</v>
      </c>
      <c r="BJ28">
        <f t="shared" si="401"/>
        <v>25.066666666666666</v>
      </c>
      <c r="BK28">
        <f t="shared" si="401"/>
        <v>32.816666666666663</v>
      </c>
      <c r="BL28">
        <f t="shared" si="401"/>
        <v>26.6</v>
      </c>
      <c r="BM28">
        <f t="shared" si="401"/>
        <v>34.716666666666669</v>
      </c>
      <c r="BN28">
        <f t="shared" si="401"/>
        <v>25.183333333333334</v>
      </c>
      <c r="BO28">
        <f t="shared" si="401"/>
        <v>36.75</v>
      </c>
      <c r="BP28">
        <f t="shared" si="401"/>
        <v>35.299999999999997</v>
      </c>
      <c r="BQ28">
        <f t="shared" si="401"/>
        <v>30.666666666666668</v>
      </c>
      <c r="BR28">
        <f t="shared" si="401"/>
        <v>26.266666666666666</v>
      </c>
      <c r="BS28">
        <f t="shared" si="401"/>
        <v>31.133333666666665</v>
      </c>
      <c r="BT28">
        <f t="shared" si="401"/>
        <v>32.80000033333333</v>
      </c>
      <c r="BU28">
        <f t="shared" si="401"/>
        <v>31.450000333333335</v>
      </c>
      <c r="BV28">
        <f t="shared" si="401"/>
        <v>31.050000333333333</v>
      </c>
      <c r="BW28">
        <f t="shared" si="401"/>
        <v>33.650000333333338</v>
      </c>
      <c r="BX28">
        <f t="shared" si="401"/>
        <v>42.083333666666668</v>
      </c>
      <c r="BY28">
        <f t="shared" si="401"/>
        <v>37.650000333333338</v>
      </c>
      <c r="BZ28">
        <f t="shared" si="401"/>
        <v>34.650000333333338</v>
      </c>
      <c r="CA28">
        <f t="shared" si="401"/>
        <v>32.450000333333335</v>
      </c>
      <c r="CB28">
        <f t="shared" si="401"/>
        <v>31.666667</v>
      </c>
      <c r="CC28">
        <f t="shared" si="401"/>
        <v>33.016666999999998</v>
      </c>
      <c r="CE28">
        <f t="shared" ref="CE28:CL28" si="402">IF(CE26=0,0,CE26+5.75)</f>
        <v>33.15</v>
      </c>
      <c r="CF28">
        <f t="shared" si="402"/>
        <v>32.316666999999995</v>
      </c>
      <c r="CG28">
        <f t="shared" si="402"/>
        <v>33.783333666666664</v>
      </c>
      <c r="CH28">
        <f t="shared" si="402"/>
        <v>31.116667</v>
      </c>
      <c r="CI28">
        <f t="shared" si="402"/>
        <v>32.633333666666665</v>
      </c>
      <c r="CJ28">
        <f t="shared" si="402"/>
        <v>31.883333666666665</v>
      </c>
      <c r="CK28">
        <f t="shared" si="402"/>
        <v>32.250000333333332</v>
      </c>
      <c r="CL28">
        <f t="shared" si="402"/>
        <v>32.816666999999995</v>
      </c>
      <c r="CN28">
        <f t="shared" ref="CN28:DS28" si="403">IF(CN26=0,0,CN26+5.75)</f>
        <v>33.416667000000004</v>
      </c>
      <c r="CO28">
        <f t="shared" si="403"/>
        <v>33.016666999999998</v>
      </c>
      <c r="CP28">
        <f t="shared" si="403"/>
        <v>32.750000333333332</v>
      </c>
      <c r="CQ28">
        <f t="shared" si="403"/>
        <v>33.150000333333338</v>
      </c>
      <c r="CR28">
        <f t="shared" si="403"/>
        <v>32.733333666666667</v>
      </c>
      <c r="CS28">
        <f t="shared" si="403"/>
        <v>34.43333366666667</v>
      </c>
      <c r="CT28">
        <f t="shared" si="403"/>
        <v>32.716667000000001</v>
      </c>
      <c r="CU28">
        <f t="shared" si="403"/>
        <v>34.533333666666664</v>
      </c>
      <c r="CV28">
        <f t="shared" si="403"/>
        <v>33.816666999999995</v>
      </c>
      <c r="CW28">
        <f t="shared" si="403"/>
        <v>34.533333666666664</v>
      </c>
      <c r="CX28">
        <f t="shared" si="403"/>
        <v>33.100000333333334</v>
      </c>
      <c r="CY28">
        <f t="shared" si="403"/>
        <v>32.333333666666668</v>
      </c>
      <c r="CZ28">
        <f t="shared" si="403"/>
        <v>39.200000333333335</v>
      </c>
      <c r="DA28">
        <f t="shared" si="403"/>
        <v>32.966667000000001</v>
      </c>
      <c r="DB28">
        <f t="shared" si="403"/>
        <v>33.516666999999998</v>
      </c>
      <c r="DC28">
        <f t="shared" si="403"/>
        <v>40.983333666666667</v>
      </c>
      <c r="DD28">
        <f t="shared" si="403"/>
        <v>34.18333366666667</v>
      </c>
      <c r="DE28">
        <f t="shared" si="403"/>
        <v>38.466667000000001</v>
      </c>
      <c r="DF28">
        <f t="shared" si="403"/>
        <v>50.81666666666667</v>
      </c>
      <c r="DG28">
        <f t="shared" si="403"/>
        <v>35.93333366666667</v>
      </c>
      <c r="DH28">
        <f t="shared" si="403"/>
        <v>35.100000333333334</v>
      </c>
      <c r="DI28">
        <f t="shared" si="403"/>
        <v>34.900000333333338</v>
      </c>
      <c r="DJ28">
        <f t="shared" si="403"/>
        <v>36.533333666666664</v>
      </c>
      <c r="DK28">
        <f t="shared" si="403"/>
        <v>37.05000033333333</v>
      </c>
      <c r="DL28">
        <f t="shared" si="403"/>
        <v>34.366667</v>
      </c>
      <c r="DM28">
        <f t="shared" si="403"/>
        <v>36.283333666666664</v>
      </c>
      <c r="DN28">
        <f t="shared" si="403"/>
        <v>36.133333666666665</v>
      </c>
      <c r="DO28">
        <f t="shared" si="403"/>
        <v>28.916666666666668</v>
      </c>
      <c r="DP28">
        <f t="shared" si="403"/>
        <v>34.600000333333334</v>
      </c>
      <c r="DQ28">
        <f t="shared" si="403"/>
        <v>35.216667000000001</v>
      </c>
      <c r="DR28">
        <f t="shared" si="403"/>
        <v>35.650000333333338</v>
      </c>
      <c r="DS28">
        <f t="shared" si="403"/>
        <v>35.016666999999998</v>
      </c>
      <c r="DT28">
        <f t="shared" ref="DT28:EY28" si="404">IF(DT26=0,0,DT26+5.75)</f>
        <v>33.316666999999995</v>
      </c>
      <c r="DU28">
        <f t="shared" si="404"/>
        <v>42.066667000000002</v>
      </c>
      <c r="DV28">
        <f t="shared" si="404"/>
        <v>44.833333666666668</v>
      </c>
      <c r="DW28">
        <f t="shared" si="404"/>
        <v>34.68333366666667</v>
      </c>
      <c r="DX28">
        <f t="shared" si="404"/>
        <v>34.283333666666664</v>
      </c>
      <c r="DY28">
        <f t="shared" si="404"/>
        <v>34.583333666666668</v>
      </c>
      <c r="DZ28">
        <f t="shared" si="404"/>
        <v>21.966666666666665</v>
      </c>
      <c r="EA28">
        <f t="shared" si="404"/>
        <v>23.633333336666666</v>
      </c>
      <c r="EB28">
        <f t="shared" si="404"/>
        <v>22.333333336666666</v>
      </c>
      <c r="EC28">
        <f t="shared" si="404"/>
        <v>22.800000003333331</v>
      </c>
      <c r="ED28">
        <f t="shared" si="404"/>
        <v>25.300000003333331</v>
      </c>
      <c r="EE28">
        <f t="shared" si="404"/>
        <v>24.56666667</v>
      </c>
      <c r="EF28">
        <f t="shared" si="404"/>
        <v>22.81666667</v>
      </c>
      <c r="EG28">
        <f t="shared" si="404"/>
        <v>24.616666669999997</v>
      </c>
      <c r="EH28">
        <f t="shared" si="404"/>
        <v>22.250000003333334</v>
      </c>
      <c r="EI28">
        <f t="shared" si="404"/>
        <v>25.183333336666664</v>
      </c>
      <c r="EJ28">
        <f t="shared" si="404"/>
        <v>24.31666667</v>
      </c>
      <c r="EK28">
        <f t="shared" si="404"/>
        <v>23.633333336666666</v>
      </c>
      <c r="EL28">
        <f t="shared" si="404"/>
        <v>25.700000003333333</v>
      </c>
      <c r="EM28">
        <f t="shared" si="404"/>
        <v>22.366666669999997</v>
      </c>
      <c r="EN28">
        <f t="shared" si="404"/>
        <v>23.450000003333333</v>
      </c>
      <c r="EO28">
        <f t="shared" si="404"/>
        <v>26.500000003333334</v>
      </c>
      <c r="EP28">
        <f t="shared" si="404"/>
        <v>24.800000003333331</v>
      </c>
      <c r="EQ28">
        <f t="shared" si="404"/>
        <v>21.533333333333331</v>
      </c>
      <c r="ER28">
        <f t="shared" si="404"/>
        <v>21.866666666333334</v>
      </c>
      <c r="ES28">
        <f t="shared" si="404"/>
        <v>22.133333332999999</v>
      </c>
      <c r="ET28">
        <f t="shared" si="404"/>
        <v>24.633333332999999</v>
      </c>
      <c r="EU28">
        <f t="shared" si="404"/>
        <v>22.216666666333332</v>
      </c>
      <c r="EV28">
        <f t="shared" si="404"/>
        <v>22.049999999666667</v>
      </c>
      <c r="EW28">
        <f t="shared" si="404"/>
        <v>21.866666666333334</v>
      </c>
      <c r="EX28">
        <f t="shared" si="404"/>
        <v>22.099999999666668</v>
      </c>
      <c r="EY28">
        <f t="shared" si="404"/>
        <v>25.599999999666665</v>
      </c>
      <c r="EZ28">
        <f t="shared" ref="EZ28:GE28" si="405">IF(EZ26=0,0,EZ26+5.75)</f>
        <v>21.899999999666665</v>
      </c>
      <c r="FA28">
        <f t="shared" si="405"/>
        <v>22.083333332999999</v>
      </c>
      <c r="FB28">
        <f t="shared" si="405"/>
        <v>22.566666666333333</v>
      </c>
      <c r="FC28">
        <f t="shared" si="405"/>
        <v>25.533333333000002</v>
      </c>
      <c r="FD28">
        <f t="shared" si="405"/>
        <v>22.366666666333334</v>
      </c>
      <c r="FE28">
        <f t="shared" si="405"/>
        <v>22.666666666333334</v>
      </c>
      <c r="FF28">
        <f t="shared" si="405"/>
        <v>24.699999999666666</v>
      </c>
      <c r="FG28">
        <f t="shared" si="405"/>
        <v>22.299999999666667</v>
      </c>
      <c r="FH28">
        <f t="shared" si="405"/>
        <v>26.283333333333335</v>
      </c>
      <c r="FI28">
        <f t="shared" si="405"/>
        <v>26.733332999999998</v>
      </c>
      <c r="FJ28">
        <f t="shared" si="405"/>
        <v>29.899999666666666</v>
      </c>
      <c r="FK28">
        <f t="shared" si="405"/>
        <v>27.999999666666668</v>
      </c>
      <c r="FL28">
        <f t="shared" si="405"/>
        <v>28.333333</v>
      </c>
      <c r="FM28">
        <f t="shared" si="405"/>
        <v>26.649999666666666</v>
      </c>
      <c r="FN28">
        <f t="shared" si="405"/>
        <v>29.283332999999999</v>
      </c>
      <c r="FO28">
        <f t="shared" si="405"/>
        <v>26.749999666666664</v>
      </c>
      <c r="FP28">
        <f t="shared" si="405"/>
        <v>27.499999666666668</v>
      </c>
      <c r="FQ28">
        <f t="shared" si="405"/>
        <v>26.733332999999998</v>
      </c>
      <c r="FR28">
        <f t="shared" si="405"/>
        <v>26.683332999999998</v>
      </c>
      <c r="FS28">
        <f t="shared" si="405"/>
        <v>27.499999666666668</v>
      </c>
      <c r="FT28">
        <f t="shared" si="405"/>
        <v>27.583333330000002</v>
      </c>
      <c r="FU28">
        <f t="shared" si="405"/>
        <v>27.833333329999999</v>
      </c>
      <c r="FV28">
        <f t="shared" si="405"/>
        <v>27.816666663333333</v>
      </c>
      <c r="FW28">
        <f t="shared" si="405"/>
        <v>28.199999996666666</v>
      </c>
      <c r="FX28">
        <f t="shared" si="405"/>
        <v>28.349999996666664</v>
      </c>
      <c r="FY28">
        <f t="shared" si="405"/>
        <v>28.133333329999999</v>
      </c>
      <c r="FZ28">
        <f t="shared" si="405"/>
        <v>29.383333329999999</v>
      </c>
      <c r="GA28">
        <f t="shared" si="405"/>
        <v>32.383333329999999</v>
      </c>
      <c r="GB28">
        <f t="shared" si="405"/>
        <v>28.466666663333331</v>
      </c>
      <c r="GC28">
        <f t="shared" si="405"/>
        <v>28.666666663333331</v>
      </c>
      <c r="GD28">
        <f t="shared" si="405"/>
        <v>29.18333333</v>
      </c>
      <c r="GE28">
        <f t="shared" si="405"/>
        <v>28.949999996666666</v>
      </c>
      <c r="GF28">
        <f t="shared" ref="GF28:GL28" si="406">IF(GF26=0,0,GF26+5.75)</f>
        <v>28.166666663333331</v>
      </c>
      <c r="GG28">
        <f t="shared" si="406"/>
        <v>45.666666666666664</v>
      </c>
      <c r="GH28">
        <f t="shared" si="406"/>
        <v>46.516666700000002</v>
      </c>
      <c r="GI28">
        <f t="shared" si="406"/>
        <v>46.150000033333335</v>
      </c>
      <c r="GJ28">
        <f t="shared" si="406"/>
        <v>46.566666699999999</v>
      </c>
      <c r="GK28">
        <f t="shared" si="406"/>
        <v>48.500000033333336</v>
      </c>
      <c r="GL28">
        <f t="shared" si="406"/>
        <v>45.966666699999998</v>
      </c>
      <c r="GM28">
        <f t="shared" ref="GM28:GS28" si="407">IF(GM26=0,0,GM26+5.75)</f>
        <v>46.23333336666667</v>
      </c>
      <c r="GN28">
        <f t="shared" si="407"/>
        <v>48.366666700000003</v>
      </c>
      <c r="GO28">
        <f t="shared" si="407"/>
        <v>47.783333366666668</v>
      </c>
      <c r="GP28">
        <f t="shared" si="407"/>
        <v>46.23333336666667</v>
      </c>
      <c r="GQ28">
        <f t="shared" si="407"/>
        <v>46.683333366666666</v>
      </c>
      <c r="GR28">
        <f t="shared" si="407"/>
        <v>49.066666699999999</v>
      </c>
      <c r="GS28">
        <f t="shared" si="407"/>
        <v>47.033333366666668</v>
      </c>
      <c r="GT28">
        <f>IF(GT26=0,0,GT26+5.75)</f>
        <v>48.23333336666667</v>
      </c>
      <c r="GU28">
        <f>IF(GU26=0,0,GU26+5.75)</f>
        <v>47.066666699999999</v>
      </c>
      <c r="GV28">
        <f>IF(GV26=0,0,GV26+5.75)</f>
        <v>46.066666699999999</v>
      </c>
      <c r="GW28">
        <f>IF(GW26=0,0,GW26+5.75)</f>
        <v>46.133333366666669</v>
      </c>
      <c r="GX28">
        <f t="shared" ref="GX28:HA28" si="408">IF(GX26=0,0,GX26+5.75)</f>
        <v>45.966666699999998</v>
      </c>
      <c r="GY28">
        <f t="shared" si="408"/>
        <v>53.10000003333333</v>
      </c>
      <c r="GZ28">
        <f t="shared" si="408"/>
        <v>47.816666699999999</v>
      </c>
      <c r="HA28">
        <f t="shared" si="408"/>
        <v>46.550000033333333</v>
      </c>
      <c r="HB28">
        <f>IF(HB26=0,0,HB26+5.75)</f>
        <v>26.6</v>
      </c>
      <c r="HC28">
        <f>IF(HC26=0,0,HC26+5.75)</f>
        <v>27.583333333333336</v>
      </c>
      <c r="HD28">
        <f>IF(HD26=0,0,HD26+5.75)</f>
        <v>28.983333333333334</v>
      </c>
      <c r="HE28">
        <f>IF(HE26=0,0,HE26+5.75)</f>
        <v>28.06666666666667</v>
      </c>
      <c r="HF28">
        <f>IF(HF26=0,0,HF26+5.75)</f>
        <v>27.81666666666667</v>
      </c>
      <c r="HG28">
        <f t="shared" ref="HG28:HL28" si="409">IF(HG26=0,0,HG26+5.75)</f>
        <v>27.6</v>
      </c>
      <c r="HH28">
        <f t="shared" si="409"/>
        <v>27.283333333333335</v>
      </c>
      <c r="HI28">
        <f t="shared" si="409"/>
        <v>27.283333333333335</v>
      </c>
      <c r="HJ28">
        <f t="shared" si="409"/>
        <v>28.233333333333334</v>
      </c>
      <c r="HK28">
        <f t="shared" si="409"/>
        <v>27.783333333333335</v>
      </c>
      <c r="HL28">
        <f t="shared" si="409"/>
        <v>30.650000000000002</v>
      </c>
      <c r="HN28">
        <f t="shared" ref="HN28:HU28" si="410">IF(HN26=0,0,HN26+5.75)</f>
        <v>27.3</v>
      </c>
      <c r="HO28">
        <f t="shared" si="410"/>
        <v>28.766666666666669</v>
      </c>
      <c r="HP28">
        <f t="shared" si="410"/>
        <v>39.950000000000003</v>
      </c>
      <c r="HQ28">
        <f t="shared" si="410"/>
        <v>43.95</v>
      </c>
      <c r="HR28">
        <f t="shared" si="410"/>
        <v>29.6</v>
      </c>
      <c r="HS28">
        <f t="shared" si="410"/>
        <v>30.5</v>
      </c>
      <c r="HU28">
        <f t="shared" si="410"/>
        <v>41.9</v>
      </c>
      <c r="HW28">
        <f t="shared" ref="HW28:IQ28" si="411">IF(HW26=0,0,HW26+5.75)</f>
        <v>30.883333333333333</v>
      </c>
      <c r="HX28">
        <f t="shared" si="411"/>
        <v>31.1</v>
      </c>
      <c r="HY28">
        <f t="shared" si="411"/>
        <v>31.916666666666668</v>
      </c>
      <c r="HZ28">
        <f t="shared" si="411"/>
        <v>31.433333333333334</v>
      </c>
      <c r="IA28">
        <f t="shared" si="411"/>
        <v>31.166666666666668</v>
      </c>
      <c r="IB28">
        <f t="shared" si="411"/>
        <v>31.266666666666666</v>
      </c>
      <c r="IC28">
        <f t="shared" si="411"/>
        <v>31.966666666666669</v>
      </c>
      <c r="ID28">
        <f t="shared" si="411"/>
        <v>30.933333333333334</v>
      </c>
      <c r="IE28">
        <f t="shared" si="411"/>
        <v>31.916666666666668</v>
      </c>
      <c r="IF28">
        <f t="shared" si="411"/>
        <v>32.616666666666667</v>
      </c>
      <c r="IG28">
        <f t="shared" si="411"/>
        <v>33.066666666666663</v>
      </c>
      <c r="IH28">
        <f t="shared" si="411"/>
        <v>31.4</v>
      </c>
      <c r="II28">
        <f t="shared" si="411"/>
        <v>38.133333333333333</v>
      </c>
      <c r="IJ28">
        <f t="shared" si="411"/>
        <v>30.916666666666668</v>
      </c>
      <c r="IK28">
        <f t="shared" si="411"/>
        <v>35.049999999999997</v>
      </c>
      <c r="IL28">
        <f t="shared" si="411"/>
        <v>38.383333333333333</v>
      </c>
      <c r="IM28">
        <f t="shared" si="411"/>
        <v>35.816666666666663</v>
      </c>
      <c r="IN28">
        <f t="shared" si="411"/>
        <v>35.533333333333331</v>
      </c>
      <c r="IO28">
        <f t="shared" si="411"/>
        <v>37.049999999999997</v>
      </c>
      <c r="IP28">
        <f t="shared" si="411"/>
        <v>37.633333333333333</v>
      </c>
      <c r="IQ28">
        <f t="shared" si="411"/>
        <v>38.283333333333331</v>
      </c>
      <c r="IW28">
        <f t="shared" ref="IW28:JF28" si="412">IF(IW26=0,0,IW26+5.75)</f>
        <v>56.5</v>
      </c>
      <c r="IX28">
        <f t="shared" si="412"/>
        <v>19.016666666666666</v>
      </c>
      <c r="IY28">
        <f t="shared" si="412"/>
        <v>21.016666666666666</v>
      </c>
      <c r="IZ28">
        <f t="shared" si="412"/>
        <v>24.283337</v>
      </c>
      <c r="JA28">
        <f t="shared" si="412"/>
        <v>22.616670333333332</v>
      </c>
      <c r="JB28">
        <f t="shared" si="412"/>
        <v>22.100003666666666</v>
      </c>
      <c r="JC28">
        <f t="shared" si="412"/>
        <v>27.033337</v>
      </c>
      <c r="JD28">
        <f t="shared" si="412"/>
        <v>23.633337000000001</v>
      </c>
      <c r="JE28">
        <f t="shared" si="412"/>
        <v>28.700003666666667</v>
      </c>
      <c r="JF28">
        <f t="shared" si="412"/>
        <v>36.466670333333333</v>
      </c>
      <c r="JH28">
        <f t="shared" ref="JH28:JP28" si="413">IF(JH26=0,0,JH26+5.75)</f>
        <v>22.416666666666668</v>
      </c>
      <c r="JI28">
        <f t="shared" si="413"/>
        <v>27.666669666666664</v>
      </c>
      <c r="JJ28">
        <f t="shared" si="413"/>
        <v>26.050002999999997</v>
      </c>
      <c r="JK28">
        <f t="shared" si="413"/>
        <v>23.916669666666664</v>
      </c>
      <c r="JL28">
        <f t="shared" si="413"/>
        <v>23.683336333333333</v>
      </c>
      <c r="JM28">
        <f t="shared" si="413"/>
        <v>25.416669666666664</v>
      </c>
      <c r="JN28">
        <f t="shared" si="413"/>
        <v>26.416669666666664</v>
      </c>
      <c r="JO28">
        <f t="shared" si="413"/>
        <v>30.550002999999997</v>
      </c>
      <c r="JP28">
        <f t="shared" si="413"/>
        <v>27.683336333333333</v>
      </c>
      <c r="JR28">
        <f>IF(JR26=0,0,JR26+5.75)</f>
        <v>23.750003</v>
      </c>
      <c r="JT28">
        <f>IF(JT26=0,0,JT26+5.75)</f>
        <v>24.500003</v>
      </c>
      <c r="JU28">
        <f>IF(JU26=0,0,JU26+5.75)</f>
        <v>30.150002999999998</v>
      </c>
      <c r="JV28">
        <f>IF(JV26=0,0,JV26+5.75)</f>
        <v>30.850003000000001</v>
      </c>
      <c r="JX28">
        <f>IF(JX26=0,0,JX26+5.75)</f>
        <v>31.600003000000001</v>
      </c>
      <c r="JY28">
        <f>IF(JY26=0,0,JY26+5.75)</f>
        <v>27.416669666666664</v>
      </c>
      <c r="JZ28">
        <f>IF(JZ26=0,0,JZ26+5.75)</f>
        <v>33.916669666666664</v>
      </c>
      <c r="KA28">
        <f>IF(KA26=0,0,KA26+5.75)</f>
        <v>37.366669666666667</v>
      </c>
    </row>
    <row r="29" spans="1:287" x14ac:dyDescent="0.25">
      <c r="A29" t="s">
        <v>258</v>
      </c>
      <c r="B29">
        <v>9.1166666666666671</v>
      </c>
      <c r="C29">
        <v>9.6166666666666671</v>
      </c>
      <c r="D29">
        <v>32.316670000000002</v>
      </c>
      <c r="E29">
        <v>10.266666666666667</v>
      </c>
      <c r="F29">
        <v>10.883326666666667</v>
      </c>
      <c r="G29">
        <v>33.033337000000003</v>
      </c>
      <c r="H29">
        <v>32.766670000000005</v>
      </c>
      <c r="I29">
        <v>32.983336999999999</v>
      </c>
      <c r="J29">
        <v>12.499999666666668</v>
      </c>
      <c r="K29">
        <v>14.683333666666666</v>
      </c>
      <c r="L29">
        <v>9.9666666666666668</v>
      </c>
      <c r="M29">
        <v>9.4666666666666668</v>
      </c>
      <c r="N29">
        <v>32.950000000000003</v>
      </c>
      <c r="O29">
        <v>31.2</v>
      </c>
      <c r="P29">
        <v>35.65</v>
      </c>
      <c r="Q29">
        <v>31.96</v>
      </c>
      <c r="R29">
        <v>36.629999999999995</v>
      </c>
      <c r="S29">
        <v>38.450000000000003</v>
      </c>
      <c r="T29">
        <v>34.869999999999997</v>
      </c>
      <c r="U29">
        <v>33.383330000000001</v>
      </c>
      <c r="V29">
        <v>33.25</v>
      </c>
      <c r="W29">
        <v>31.816666999999999</v>
      </c>
      <c r="X29">
        <v>32.616667</v>
      </c>
      <c r="Y29">
        <v>32.65</v>
      </c>
      <c r="Z29">
        <v>21.2</v>
      </c>
      <c r="AA29">
        <v>24.466666666666665</v>
      </c>
      <c r="AB29">
        <v>26.95</v>
      </c>
      <c r="AC29">
        <v>0</v>
      </c>
      <c r="AD29">
        <f>3+56/60</f>
        <v>3.9333333333333336</v>
      </c>
      <c r="AE29">
        <f>IF(AE26=0,0,AE26+21.2)</f>
        <v>23.15</v>
      </c>
      <c r="AG29">
        <f>IF(AG26=0,0,AG26+21.2)</f>
        <v>26.45</v>
      </c>
      <c r="AH29">
        <f>19+51/60</f>
        <v>19.850000000000001</v>
      </c>
      <c r="AI29">
        <f t="shared" ref="AI29:CC29" si="414">IF(AI26=0,0,AI26+21.2)</f>
        <v>34.950000000000003</v>
      </c>
      <c r="AJ29">
        <f t="shared" si="414"/>
        <v>35.833333333333329</v>
      </c>
      <c r="AK29">
        <f t="shared" si="414"/>
        <v>35.85</v>
      </c>
      <c r="AL29">
        <f t="shared" si="414"/>
        <v>42.016666666666666</v>
      </c>
      <c r="AM29">
        <f t="shared" si="414"/>
        <v>36.799999999999997</v>
      </c>
      <c r="AN29">
        <f t="shared" si="414"/>
        <v>37.666666666666671</v>
      </c>
      <c r="AO29">
        <f t="shared" si="414"/>
        <v>34.299999999999997</v>
      </c>
      <c r="AP29">
        <f t="shared" si="414"/>
        <v>35.283333333333331</v>
      </c>
      <c r="AQ29">
        <f t="shared" si="414"/>
        <v>43.583333333333329</v>
      </c>
      <c r="AR29">
        <f t="shared" si="414"/>
        <v>36.25</v>
      </c>
      <c r="AS29">
        <f t="shared" si="414"/>
        <v>34.700000000000003</v>
      </c>
      <c r="AT29">
        <f t="shared" si="414"/>
        <v>37.016666666666666</v>
      </c>
      <c r="AU29">
        <f t="shared" si="414"/>
        <v>42.966666666666669</v>
      </c>
      <c r="AV29">
        <f t="shared" si="414"/>
        <v>34</v>
      </c>
      <c r="AW29">
        <f t="shared" si="414"/>
        <v>36.183333333333337</v>
      </c>
      <c r="AX29">
        <f t="shared" si="414"/>
        <v>36.9</v>
      </c>
      <c r="AY29">
        <f t="shared" si="414"/>
        <v>36.933333333333337</v>
      </c>
      <c r="AZ29">
        <f t="shared" si="414"/>
        <v>46.4</v>
      </c>
      <c r="BA29">
        <f t="shared" si="414"/>
        <v>51.8</v>
      </c>
      <c r="BB29">
        <f t="shared" si="414"/>
        <v>45.61666666666666</v>
      </c>
      <c r="BC29">
        <f t="shared" si="414"/>
        <v>47.45</v>
      </c>
      <c r="BD29">
        <f t="shared" si="414"/>
        <v>48.4</v>
      </c>
      <c r="BE29">
        <f t="shared" si="414"/>
        <v>37.799999999999997</v>
      </c>
      <c r="BF29">
        <f t="shared" si="414"/>
        <v>41.166666666666671</v>
      </c>
      <c r="BG29">
        <f t="shared" si="414"/>
        <v>44.833333333333329</v>
      </c>
      <c r="BH29">
        <f t="shared" si="414"/>
        <v>52.633333333333333</v>
      </c>
      <c r="BI29">
        <f t="shared" si="414"/>
        <v>53.516666666666666</v>
      </c>
      <c r="BJ29">
        <f t="shared" si="414"/>
        <v>40.516666666666666</v>
      </c>
      <c r="BK29">
        <f t="shared" si="414"/>
        <v>48.266666666666666</v>
      </c>
      <c r="BL29">
        <f t="shared" si="414"/>
        <v>42.05</v>
      </c>
      <c r="BM29">
        <f t="shared" si="414"/>
        <v>50.166666666666664</v>
      </c>
      <c r="BN29">
        <f t="shared" si="414"/>
        <v>40.633333333333333</v>
      </c>
      <c r="BO29">
        <f t="shared" si="414"/>
        <v>52.2</v>
      </c>
      <c r="BP29">
        <f t="shared" si="414"/>
        <v>50.75</v>
      </c>
      <c r="BQ29">
        <f t="shared" si="414"/>
        <v>46.116666666666667</v>
      </c>
      <c r="BR29">
        <f t="shared" si="414"/>
        <v>41.716666666666669</v>
      </c>
      <c r="BS29">
        <f t="shared" si="414"/>
        <v>46.583333666666661</v>
      </c>
      <c r="BT29">
        <f t="shared" si="414"/>
        <v>48.250000333333332</v>
      </c>
      <c r="BU29">
        <f t="shared" si="414"/>
        <v>46.900000333333338</v>
      </c>
      <c r="BV29">
        <f t="shared" si="414"/>
        <v>46.500000333333332</v>
      </c>
      <c r="BW29">
        <f t="shared" si="414"/>
        <v>49.100000333333334</v>
      </c>
      <c r="BX29">
        <f t="shared" si="414"/>
        <v>57.533333666666664</v>
      </c>
      <c r="BY29">
        <f t="shared" si="414"/>
        <v>53.100000333333334</v>
      </c>
      <c r="BZ29">
        <f t="shared" si="414"/>
        <v>50.100000333333334</v>
      </c>
      <c r="CA29">
        <f t="shared" si="414"/>
        <v>47.900000333333338</v>
      </c>
      <c r="CB29">
        <f t="shared" si="414"/>
        <v>47.116667</v>
      </c>
      <c r="CC29">
        <f t="shared" si="414"/>
        <v>48.466667000000001</v>
      </c>
      <c r="CE29">
        <f t="shared" ref="CE29:CL29" si="415">IF(CE26=0,0,CE26+21.2)</f>
        <v>48.599999999999994</v>
      </c>
      <c r="CF29">
        <f t="shared" si="415"/>
        <v>47.766666999999998</v>
      </c>
      <c r="CG29">
        <f t="shared" si="415"/>
        <v>49.233333666666667</v>
      </c>
      <c r="CH29">
        <f t="shared" si="415"/>
        <v>46.566666999999995</v>
      </c>
      <c r="CI29">
        <f t="shared" si="415"/>
        <v>48.083333666666661</v>
      </c>
      <c r="CJ29">
        <f t="shared" si="415"/>
        <v>47.333333666666661</v>
      </c>
      <c r="CK29">
        <f t="shared" si="415"/>
        <v>47.700000333333335</v>
      </c>
      <c r="CL29">
        <f t="shared" si="415"/>
        <v>48.266666999999998</v>
      </c>
      <c r="CN29">
        <f t="shared" ref="CN29:DS29" si="416">IF(CN26=0,0,CN26+21.2)</f>
        <v>48.866667</v>
      </c>
      <c r="CO29">
        <f t="shared" si="416"/>
        <v>48.466667000000001</v>
      </c>
      <c r="CP29">
        <f t="shared" si="416"/>
        <v>48.200000333333335</v>
      </c>
      <c r="CQ29">
        <f t="shared" si="416"/>
        <v>48.600000333333334</v>
      </c>
      <c r="CR29">
        <f t="shared" si="416"/>
        <v>48.18333366666667</v>
      </c>
      <c r="CS29">
        <f t="shared" si="416"/>
        <v>49.883333666666665</v>
      </c>
      <c r="CT29">
        <f t="shared" si="416"/>
        <v>48.166667000000004</v>
      </c>
      <c r="CU29">
        <f t="shared" si="416"/>
        <v>49.983333666666667</v>
      </c>
      <c r="CV29">
        <f t="shared" si="416"/>
        <v>49.266666999999998</v>
      </c>
      <c r="CW29">
        <f t="shared" si="416"/>
        <v>49.983333666666667</v>
      </c>
      <c r="CX29">
        <f t="shared" si="416"/>
        <v>48.55000033333333</v>
      </c>
      <c r="CY29">
        <f t="shared" si="416"/>
        <v>47.783333666666664</v>
      </c>
      <c r="CZ29">
        <f t="shared" si="416"/>
        <v>54.650000333333338</v>
      </c>
      <c r="DA29">
        <f t="shared" si="416"/>
        <v>48.416667000000004</v>
      </c>
      <c r="DB29">
        <f t="shared" si="416"/>
        <v>48.966667000000001</v>
      </c>
      <c r="DC29">
        <f t="shared" si="416"/>
        <v>56.43333366666667</v>
      </c>
      <c r="DD29">
        <f t="shared" si="416"/>
        <v>49.633333666666665</v>
      </c>
      <c r="DE29">
        <f t="shared" si="416"/>
        <v>53.916667000000004</v>
      </c>
      <c r="DF29">
        <f t="shared" si="416"/>
        <v>66.266666666666666</v>
      </c>
      <c r="DG29">
        <f t="shared" si="416"/>
        <v>51.383333666666665</v>
      </c>
      <c r="DH29">
        <f t="shared" si="416"/>
        <v>50.55000033333333</v>
      </c>
      <c r="DI29">
        <f t="shared" si="416"/>
        <v>50.350000333333334</v>
      </c>
      <c r="DJ29">
        <f t="shared" si="416"/>
        <v>51.983333666666667</v>
      </c>
      <c r="DK29">
        <f t="shared" si="416"/>
        <v>52.500000333333332</v>
      </c>
      <c r="DL29">
        <f t="shared" si="416"/>
        <v>49.816666999999995</v>
      </c>
      <c r="DM29">
        <f t="shared" si="416"/>
        <v>51.733333666666667</v>
      </c>
      <c r="DN29">
        <f t="shared" si="416"/>
        <v>51.583333666666661</v>
      </c>
      <c r="DO29">
        <f t="shared" si="416"/>
        <v>44.366666666666667</v>
      </c>
      <c r="DP29">
        <f t="shared" si="416"/>
        <v>50.05000033333333</v>
      </c>
      <c r="DQ29">
        <f t="shared" si="416"/>
        <v>50.666667000000004</v>
      </c>
      <c r="DR29">
        <f t="shared" si="416"/>
        <v>51.100000333333334</v>
      </c>
      <c r="DS29">
        <f t="shared" si="416"/>
        <v>50.466667000000001</v>
      </c>
      <c r="DT29">
        <f t="shared" ref="DT29:EY29" si="417">IF(DT26=0,0,DT26+21.2)</f>
        <v>48.766666999999998</v>
      </c>
      <c r="DU29">
        <f t="shared" si="417"/>
        <v>57.516666999999998</v>
      </c>
      <c r="DV29">
        <f t="shared" si="417"/>
        <v>60.283333666666664</v>
      </c>
      <c r="DW29">
        <f t="shared" si="417"/>
        <v>50.133333666666665</v>
      </c>
      <c r="DX29">
        <f t="shared" si="417"/>
        <v>49.733333666666667</v>
      </c>
      <c r="DY29">
        <f t="shared" si="417"/>
        <v>50.033333666666664</v>
      </c>
      <c r="DZ29">
        <f t="shared" si="417"/>
        <v>37.416666666666664</v>
      </c>
      <c r="EA29">
        <f t="shared" si="417"/>
        <v>39.083333336666669</v>
      </c>
      <c r="EB29">
        <f t="shared" si="417"/>
        <v>37.783333336666665</v>
      </c>
      <c r="EC29">
        <f t="shared" si="417"/>
        <v>38.250000003333327</v>
      </c>
      <c r="ED29">
        <f t="shared" si="417"/>
        <v>40.750000003333327</v>
      </c>
      <c r="EE29">
        <f t="shared" si="417"/>
        <v>40.016666669999999</v>
      </c>
      <c r="EF29">
        <f t="shared" si="417"/>
        <v>38.266666669999999</v>
      </c>
      <c r="EG29">
        <f t="shared" si="417"/>
        <v>40.066666669999996</v>
      </c>
      <c r="EH29">
        <f t="shared" si="417"/>
        <v>37.700000003333329</v>
      </c>
      <c r="EI29">
        <f t="shared" si="417"/>
        <v>40.633333336666666</v>
      </c>
      <c r="EJ29">
        <f t="shared" si="417"/>
        <v>39.766666669999999</v>
      </c>
      <c r="EK29">
        <f t="shared" si="417"/>
        <v>39.083333336666669</v>
      </c>
      <c r="EL29">
        <f t="shared" si="417"/>
        <v>41.150000003333332</v>
      </c>
      <c r="EM29">
        <f t="shared" si="417"/>
        <v>37.816666669999996</v>
      </c>
      <c r="EN29">
        <f t="shared" si="417"/>
        <v>38.900000003333332</v>
      </c>
      <c r="EO29">
        <f t="shared" si="417"/>
        <v>41.950000003333329</v>
      </c>
      <c r="EP29">
        <f t="shared" si="417"/>
        <v>40.250000003333327</v>
      </c>
      <c r="EQ29">
        <f t="shared" si="417"/>
        <v>36.983333333333334</v>
      </c>
      <c r="ER29">
        <f t="shared" si="417"/>
        <v>37.316666666333333</v>
      </c>
      <c r="ES29">
        <f t="shared" si="417"/>
        <v>37.583333332999999</v>
      </c>
      <c r="ET29">
        <f t="shared" si="417"/>
        <v>40.083333332999999</v>
      </c>
      <c r="EU29">
        <f t="shared" si="417"/>
        <v>37.666666666333327</v>
      </c>
      <c r="EV29">
        <f t="shared" si="417"/>
        <v>37.49999999966667</v>
      </c>
      <c r="EW29">
        <f t="shared" si="417"/>
        <v>37.316666666333333</v>
      </c>
      <c r="EX29">
        <f t="shared" si="417"/>
        <v>37.549999999666667</v>
      </c>
      <c r="EY29">
        <f t="shared" si="417"/>
        <v>41.049999999666667</v>
      </c>
      <c r="EZ29">
        <f t="shared" ref="EZ29:GE29" si="418">IF(EZ26=0,0,EZ26+21.2)</f>
        <v>37.349999999666665</v>
      </c>
      <c r="FA29">
        <f t="shared" si="418"/>
        <v>37.533333333000002</v>
      </c>
      <c r="FB29">
        <f t="shared" si="418"/>
        <v>38.016666666333336</v>
      </c>
      <c r="FC29">
        <f t="shared" si="418"/>
        <v>40.983333333000004</v>
      </c>
      <c r="FD29">
        <f t="shared" si="418"/>
        <v>37.816666666333333</v>
      </c>
      <c r="FE29">
        <f t="shared" si="418"/>
        <v>38.11666666633333</v>
      </c>
      <c r="FF29">
        <f t="shared" si="418"/>
        <v>40.149999999666662</v>
      </c>
      <c r="FG29">
        <f t="shared" si="418"/>
        <v>37.74999999966667</v>
      </c>
      <c r="FH29">
        <f t="shared" si="418"/>
        <v>41.733333333333334</v>
      </c>
      <c r="FI29">
        <f t="shared" si="418"/>
        <v>42.183332999999998</v>
      </c>
      <c r="FJ29">
        <f t="shared" si="418"/>
        <v>45.349999666666662</v>
      </c>
      <c r="FK29">
        <f t="shared" si="418"/>
        <v>43.44999966666667</v>
      </c>
      <c r="FL29">
        <f t="shared" si="418"/>
        <v>43.783332999999999</v>
      </c>
      <c r="FM29">
        <f t="shared" si="418"/>
        <v>42.099999666666662</v>
      </c>
      <c r="FN29">
        <f t="shared" si="418"/>
        <v>44.733333000000002</v>
      </c>
      <c r="FO29">
        <f t="shared" si="418"/>
        <v>42.199999666666663</v>
      </c>
      <c r="FP29">
        <f t="shared" si="418"/>
        <v>42.94999966666667</v>
      </c>
      <c r="FQ29">
        <f t="shared" si="418"/>
        <v>42.183332999999998</v>
      </c>
      <c r="FR29">
        <f t="shared" si="418"/>
        <v>42.133332999999993</v>
      </c>
      <c r="FS29">
        <f t="shared" si="418"/>
        <v>42.94999966666667</v>
      </c>
      <c r="FT29">
        <f t="shared" si="418"/>
        <v>43.033333330000005</v>
      </c>
      <c r="FU29">
        <f t="shared" si="418"/>
        <v>43.283333329999998</v>
      </c>
      <c r="FV29">
        <f t="shared" si="418"/>
        <v>43.266666663333332</v>
      </c>
      <c r="FW29">
        <f t="shared" si="418"/>
        <v>43.649999996666665</v>
      </c>
      <c r="FX29">
        <f t="shared" si="418"/>
        <v>43.799999996666664</v>
      </c>
      <c r="FY29">
        <f t="shared" si="418"/>
        <v>43.583333330000002</v>
      </c>
      <c r="FZ29">
        <f t="shared" si="418"/>
        <v>44.833333330000002</v>
      </c>
      <c r="GA29">
        <f t="shared" si="418"/>
        <v>47.833333330000002</v>
      </c>
      <c r="GB29">
        <f t="shared" si="418"/>
        <v>43.916666663333331</v>
      </c>
      <c r="GC29">
        <f t="shared" si="418"/>
        <v>44.116666663333334</v>
      </c>
      <c r="GD29">
        <f t="shared" si="418"/>
        <v>44.633333329999999</v>
      </c>
      <c r="GE29">
        <f t="shared" si="418"/>
        <v>44.399999996666665</v>
      </c>
      <c r="GF29">
        <f t="shared" ref="GF29:GL29" si="419">IF(GF26=0,0,GF26+21.2)</f>
        <v>43.616666663333334</v>
      </c>
      <c r="GG29">
        <f t="shared" si="419"/>
        <v>61.11666666666666</v>
      </c>
      <c r="GH29">
        <f t="shared" si="419"/>
        <v>61.966666700000005</v>
      </c>
      <c r="GI29">
        <f t="shared" si="419"/>
        <v>61.60000003333333</v>
      </c>
      <c r="GJ29">
        <f t="shared" si="419"/>
        <v>62.016666700000002</v>
      </c>
      <c r="GK29">
        <f t="shared" si="419"/>
        <v>63.950000033333339</v>
      </c>
      <c r="GL29">
        <f t="shared" si="419"/>
        <v>61.416666699999993</v>
      </c>
      <c r="GM29">
        <f t="shared" ref="GM29:GS29" si="420">IF(GM26=0,0,GM26+21.2)</f>
        <v>61.683333366666673</v>
      </c>
      <c r="GN29">
        <f t="shared" si="420"/>
        <v>63.816666699999999</v>
      </c>
      <c r="GO29">
        <f t="shared" si="420"/>
        <v>63.23333336666667</v>
      </c>
      <c r="GP29">
        <f t="shared" si="420"/>
        <v>61.683333366666673</v>
      </c>
      <c r="GQ29">
        <f t="shared" si="420"/>
        <v>62.133333366666662</v>
      </c>
      <c r="GR29">
        <f t="shared" si="420"/>
        <v>64.516666700000002</v>
      </c>
      <c r="GS29">
        <f t="shared" si="420"/>
        <v>62.48333336666667</v>
      </c>
      <c r="GT29">
        <f>IF(GT26=0,0,GT26+21.2)</f>
        <v>63.683333366666673</v>
      </c>
      <c r="GU29">
        <f>IF(GU26=0,0,GU26+21.2)</f>
        <v>62.516666700000002</v>
      </c>
      <c r="GV29">
        <f>IF(GV26=0,0,GV26+21.2)</f>
        <v>61.516666700000002</v>
      </c>
      <c r="GW29">
        <f>IF(GW26=0,0,GW26+21.2)</f>
        <v>61.583333366666665</v>
      </c>
      <c r="GX29">
        <f t="shared" ref="GX29:HA29" si="421">IF(GX26=0,0,GX26+21.2)</f>
        <v>61.416666699999993</v>
      </c>
      <c r="GY29">
        <f t="shared" si="421"/>
        <v>68.550000033333333</v>
      </c>
      <c r="GZ29">
        <f t="shared" si="421"/>
        <v>63.266666700000002</v>
      </c>
      <c r="HA29">
        <f t="shared" si="421"/>
        <v>62.000000033333336</v>
      </c>
      <c r="HB29">
        <f>IF(HB26=0,0,HB26+21.2)</f>
        <v>42.05</v>
      </c>
      <c r="HC29">
        <f>IF(HC26=0,0,HC26+21.2)</f>
        <v>43.033333333333331</v>
      </c>
      <c r="HD29">
        <f>IF(HD26=0,0,HD26+21.2)</f>
        <v>44.433333333333337</v>
      </c>
      <c r="HE29">
        <f>IF(HE26=0,0,HE26+21.2)</f>
        <v>43.516666666666666</v>
      </c>
      <c r="HF29">
        <f>IF(HF26=0,0,HF26+21.2)</f>
        <v>43.266666666666666</v>
      </c>
      <c r="HG29">
        <f t="shared" ref="HG29:HL29" si="422">IF(HG26=0,0,HG26+21.2)</f>
        <v>43.05</v>
      </c>
      <c r="HH29">
        <f t="shared" si="422"/>
        <v>42.733333333333334</v>
      </c>
      <c r="HI29">
        <f t="shared" si="422"/>
        <v>42.733333333333334</v>
      </c>
      <c r="HJ29">
        <f t="shared" si="422"/>
        <v>43.683333333333337</v>
      </c>
      <c r="HK29">
        <f t="shared" si="422"/>
        <v>43.233333333333334</v>
      </c>
      <c r="HL29">
        <f t="shared" si="422"/>
        <v>46.1</v>
      </c>
      <c r="HN29">
        <f t="shared" ref="HN29:HU29" si="423">IF(HN26=0,0,HN26+21.2)</f>
        <v>42.75</v>
      </c>
      <c r="HO29">
        <f t="shared" si="423"/>
        <v>44.216666666666669</v>
      </c>
      <c r="HP29">
        <f t="shared" si="423"/>
        <v>55.400000000000006</v>
      </c>
      <c r="HQ29">
        <f t="shared" si="423"/>
        <v>59.400000000000006</v>
      </c>
      <c r="HR29">
        <f t="shared" si="423"/>
        <v>45.05</v>
      </c>
      <c r="HS29">
        <f t="shared" si="423"/>
        <v>45.95</v>
      </c>
      <c r="HU29">
        <f t="shared" si="423"/>
        <v>57.349999999999994</v>
      </c>
      <c r="HW29">
        <f t="shared" ref="HW29:IQ29" si="424">IF(HW26=0,0,HW26+21.2)</f>
        <v>46.333333333333329</v>
      </c>
      <c r="HX29">
        <f t="shared" si="424"/>
        <v>46.55</v>
      </c>
      <c r="HY29">
        <f t="shared" si="424"/>
        <v>47.366666666666667</v>
      </c>
      <c r="HZ29">
        <f t="shared" si="424"/>
        <v>46.883333333333333</v>
      </c>
      <c r="IA29">
        <f t="shared" si="424"/>
        <v>46.616666666666667</v>
      </c>
      <c r="IB29">
        <f t="shared" si="424"/>
        <v>46.716666666666669</v>
      </c>
      <c r="IC29">
        <f t="shared" si="424"/>
        <v>47.416666666666671</v>
      </c>
      <c r="ID29">
        <f t="shared" si="424"/>
        <v>46.383333333333333</v>
      </c>
      <c r="IE29">
        <f t="shared" si="424"/>
        <v>47.366666666666667</v>
      </c>
      <c r="IF29">
        <f t="shared" si="424"/>
        <v>48.066666666666663</v>
      </c>
      <c r="IG29">
        <f t="shared" si="424"/>
        <v>48.516666666666666</v>
      </c>
      <c r="IH29">
        <f t="shared" si="424"/>
        <v>46.849999999999994</v>
      </c>
      <c r="II29">
        <f t="shared" si="424"/>
        <v>53.583333333333329</v>
      </c>
      <c r="IJ29">
        <f t="shared" si="424"/>
        <v>46.366666666666667</v>
      </c>
      <c r="IK29">
        <f t="shared" si="424"/>
        <v>50.5</v>
      </c>
      <c r="IL29">
        <f t="shared" si="424"/>
        <v>53.833333333333329</v>
      </c>
      <c r="IM29">
        <f t="shared" si="424"/>
        <v>51.266666666666666</v>
      </c>
      <c r="IN29">
        <f t="shared" si="424"/>
        <v>50.983333333333334</v>
      </c>
      <c r="IO29">
        <f t="shared" si="424"/>
        <v>52.5</v>
      </c>
      <c r="IP29">
        <f t="shared" si="424"/>
        <v>53.083333333333329</v>
      </c>
      <c r="IQ29">
        <f t="shared" si="424"/>
        <v>53.733333333333334</v>
      </c>
      <c r="IW29">
        <f t="shared" ref="IW29:JF29" si="425">IF(IW26=0,0,IW26+21.2)</f>
        <v>71.95</v>
      </c>
      <c r="IX29">
        <f t="shared" si="425"/>
        <v>34.466666666666669</v>
      </c>
      <c r="IY29">
        <f t="shared" si="425"/>
        <v>36.466666666666669</v>
      </c>
      <c r="IZ29">
        <f t="shared" si="425"/>
        <v>39.733336999999999</v>
      </c>
      <c r="JA29">
        <f t="shared" si="425"/>
        <v>38.066670333333334</v>
      </c>
      <c r="JB29">
        <f t="shared" si="425"/>
        <v>37.550003666666669</v>
      </c>
      <c r="JC29">
        <f t="shared" si="425"/>
        <v>42.483336999999999</v>
      </c>
      <c r="JD29">
        <f t="shared" si="425"/>
        <v>39.083337</v>
      </c>
      <c r="JE29">
        <f t="shared" si="425"/>
        <v>44.150003666666663</v>
      </c>
      <c r="JF29">
        <f t="shared" si="425"/>
        <v>51.916670333333329</v>
      </c>
      <c r="JH29">
        <f t="shared" ref="JH29:JP29" si="426">IF(JH26=0,0,JH26+21.2)</f>
        <v>37.866666666666667</v>
      </c>
      <c r="JI29">
        <f t="shared" si="426"/>
        <v>43.116669666666667</v>
      </c>
      <c r="JJ29">
        <f t="shared" si="426"/>
        <v>41.500002999999992</v>
      </c>
      <c r="JK29">
        <f t="shared" si="426"/>
        <v>39.366669666666667</v>
      </c>
      <c r="JL29">
        <f t="shared" si="426"/>
        <v>39.133336333333332</v>
      </c>
      <c r="JM29">
        <f t="shared" si="426"/>
        <v>40.866669666666667</v>
      </c>
      <c r="JN29">
        <f t="shared" si="426"/>
        <v>41.866669666666667</v>
      </c>
      <c r="JO29">
        <f t="shared" si="426"/>
        <v>46.000002999999992</v>
      </c>
      <c r="JP29">
        <f t="shared" si="426"/>
        <v>43.133336333333332</v>
      </c>
      <c r="JR29">
        <f>IF(JR26=0,0,JR26+21.2)</f>
        <v>39.200002999999995</v>
      </c>
      <c r="JT29">
        <f>IF(JT26=0,0,JT26+21.2)</f>
        <v>39.950002999999995</v>
      </c>
      <c r="JU29">
        <f>IF(JU26=0,0,JU26+21.2)</f>
        <v>45.600003000000001</v>
      </c>
      <c r="JV29">
        <f>IF(JV26=0,0,JV26+21.2)</f>
        <v>46.300003000000004</v>
      </c>
      <c r="JX29">
        <f>IF(JX26=0,0,JX26+21.2)</f>
        <v>47.050003000000004</v>
      </c>
      <c r="JY29">
        <f>IF(JY26=0,0,JY26+21.2)</f>
        <v>42.866669666666667</v>
      </c>
      <c r="JZ29">
        <f>IF(JZ26=0,0,JZ26+21.2)</f>
        <v>49.366669666666667</v>
      </c>
      <c r="KA29">
        <f>IF(KA26=0,0,KA26+21.2)</f>
        <v>52.81666966666667</v>
      </c>
    </row>
    <row r="30" spans="1:287" x14ac:dyDescent="0.25">
      <c r="A30" t="s">
        <v>257</v>
      </c>
      <c r="B30">
        <v>7</v>
      </c>
      <c r="C30">
        <v>7.5</v>
      </c>
      <c r="D30">
        <v>26.900003333333331</v>
      </c>
      <c r="E30">
        <v>8.15</v>
      </c>
      <c r="F30">
        <v>8.7666599999999999</v>
      </c>
      <c r="G30">
        <v>27.616670333333332</v>
      </c>
      <c r="H30">
        <v>27.35000333333333</v>
      </c>
      <c r="I30">
        <v>27.566670333333331</v>
      </c>
      <c r="J30">
        <v>10.383333</v>
      </c>
      <c r="K30">
        <v>12.566666999999999</v>
      </c>
      <c r="L30">
        <v>7.85</v>
      </c>
      <c r="M30">
        <v>7.35</v>
      </c>
      <c r="N30">
        <v>27.533333333333331</v>
      </c>
      <c r="O30">
        <v>25.783333333333331</v>
      </c>
      <c r="P30">
        <v>30.233333333333331</v>
      </c>
      <c r="Q30">
        <v>26.543333333333333</v>
      </c>
      <c r="R30">
        <v>31.213333333333331</v>
      </c>
      <c r="S30">
        <v>33.033333333333331</v>
      </c>
      <c r="T30">
        <v>29.453333333333333</v>
      </c>
      <c r="U30">
        <v>27.966663333333333</v>
      </c>
      <c r="V30">
        <v>27.833333333333332</v>
      </c>
      <c r="W30">
        <v>26.400000333333331</v>
      </c>
      <c r="X30">
        <v>27.200000333333332</v>
      </c>
      <c r="Y30">
        <v>27.233333333333331</v>
      </c>
      <c r="Z30">
        <v>15.783333333333333</v>
      </c>
      <c r="AA30">
        <v>17.966666666666665</v>
      </c>
      <c r="AB30">
        <v>22.583333333333332</v>
      </c>
      <c r="AC30">
        <v>3.9333333333333336</v>
      </c>
      <c r="AD30">
        <v>0</v>
      </c>
      <c r="AE30">
        <f>20+20/60</f>
        <v>20.333333333333332</v>
      </c>
      <c r="AG30">
        <f>IF(AG26=0,0,AG26+15.753333)</f>
        <v>21.003332999999998</v>
      </c>
      <c r="AH30">
        <f>14+27/60</f>
        <v>14.45</v>
      </c>
      <c r="AI30">
        <f t="shared" ref="AI30:CC30" si="427">IF(AI26=0,0,AI26+15.753333)</f>
        <v>29.503332999999998</v>
      </c>
      <c r="AJ30">
        <f t="shared" si="427"/>
        <v>30.386666333333331</v>
      </c>
      <c r="AK30">
        <f t="shared" si="427"/>
        <v>30.403333</v>
      </c>
      <c r="AL30">
        <f t="shared" si="427"/>
        <v>36.569999666666668</v>
      </c>
      <c r="AM30">
        <f t="shared" si="427"/>
        <v>31.353332999999999</v>
      </c>
      <c r="AN30">
        <f t="shared" si="427"/>
        <v>32.219999666666666</v>
      </c>
      <c r="AO30">
        <f t="shared" si="427"/>
        <v>28.853332999999999</v>
      </c>
      <c r="AP30">
        <f t="shared" si="427"/>
        <v>29.836666333333334</v>
      </c>
      <c r="AQ30">
        <f t="shared" si="427"/>
        <v>38.136666333333331</v>
      </c>
      <c r="AR30">
        <f t="shared" si="427"/>
        <v>30.803333000000002</v>
      </c>
      <c r="AS30">
        <f t="shared" si="427"/>
        <v>29.253332999999998</v>
      </c>
      <c r="AT30">
        <f t="shared" si="427"/>
        <v>31.569999666666668</v>
      </c>
      <c r="AU30">
        <f t="shared" si="427"/>
        <v>37.519999666666664</v>
      </c>
      <c r="AV30">
        <f t="shared" si="427"/>
        <v>28.553333000000002</v>
      </c>
      <c r="AW30">
        <f t="shared" si="427"/>
        <v>30.736666333333332</v>
      </c>
      <c r="AX30">
        <f t="shared" si="427"/>
        <v>31.453333000000001</v>
      </c>
      <c r="AY30">
        <f t="shared" si="427"/>
        <v>31.486666333333332</v>
      </c>
      <c r="AZ30">
        <f t="shared" si="427"/>
        <v>40.953333000000001</v>
      </c>
      <c r="BA30">
        <f t="shared" si="427"/>
        <v>46.353332999999999</v>
      </c>
      <c r="BB30">
        <f t="shared" si="427"/>
        <v>40.169999666666662</v>
      </c>
      <c r="BC30">
        <f t="shared" si="427"/>
        <v>42.003332999999998</v>
      </c>
      <c r="BD30">
        <f t="shared" si="427"/>
        <v>42.953333000000001</v>
      </c>
      <c r="BE30">
        <f t="shared" si="427"/>
        <v>32.353332999999999</v>
      </c>
      <c r="BF30">
        <f t="shared" si="427"/>
        <v>35.719999666666666</v>
      </c>
      <c r="BG30">
        <f t="shared" si="427"/>
        <v>39.386666333333331</v>
      </c>
      <c r="BH30">
        <f t="shared" si="427"/>
        <v>47.186666333333335</v>
      </c>
      <c r="BI30">
        <f t="shared" si="427"/>
        <v>48.069999666666661</v>
      </c>
      <c r="BJ30">
        <f t="shared" si="427"/>
        <v>35.069999666666668</v>
      </c>
      <c r="BK30">
        <f t="shared" si="427"/>
        <v>42.819999666666668</v>
      </c>
      <c r="BL30">
        <f t="shared" si="427"/>
        <v>36.603332999999999</v>
      </c>
      <c r="BM30">
        <f t="shared" si="427"/>
        <v>44.719999666666666</v>
      </c>
      <c r="BN30">
        <f t="shared" si="427"/>
        <v>35.186666333333335</v>
      </c>
      <c r="BO30">
        <f t="shared" si="427"/>
        <v>46.753332999999998</v>
      </c>
      <c r="BP30">
        <f t="shared" si="427"/>
        <v>45.303333000000002</v>
      </c>
      <c r="BQ30">
        <f t="shared" si="427"/>
        <v>40.669999666666669</v>
      </c>
      <c r="BR30">
        <f t="shared" si="427"/>
        <v>36.269999666666664</v>
      </c>
      <c r="BS30">
        <f t="shared" si="427"/>
        <v>41.136666666666663</v>
      </c>
      <c r="BT30">
        <f t="shared" si="427"/>
        <v>42.803333333333335</v>
      </c>
      <c r="BU30">
        <f t="shared" si="427"/>
        <v>41.453333333333333</v>
      </c>
      <c r="BV30">
        <f t="shared" si="427"/>
        <v>41.053333333333335</v>
      </c>
      <c r="BW30">
        <f t="shared" si="427"/>
        <v>43.653333333333336</v>
      </c>
      <c r="BX30">
        <f t="shared" si="427"/>
        <v>52.086666666666666</v>
      </c>
      <c r="BY30">
        <f t="shared" si="427"/>
        <v>47.653333333333336</v>
      </c>
      <c r="BZ30">
        <f t="shared" si="427"/>
        <v>44.653333333333336</v>
      </c>
      <c r="CA30">
        <f t="shared" si="427"/>
        <v>42.453333333333333</v>
      </c>
      <c r="CB30">
        <f t="shared" si="427"/>
        <v>41.67</v>
      </c>
      <c r="CC30">
        <f t="shared" si="427"/>
        <v>43.02</v>
      </c>
      <c r="CE30">
        <f t="shared" ref="CE30:CL30" si="428">IF(CE26=0,0,CE26+15.753333)</f>
        <v>43.153332999999996</v>
      </c>
      <c r="CF30">
        <f t="shared" si="428"/>
        <v>42.32</v>
      </c>
      <c r="CG30">
        <f t="shared" si="428"/>
        <v>43.786666666666669</v>
      </c>
      <c r="CH30">
        <f t="shared" si="428"/>
        <v>41.12</v>
      </c>
      <c r="CI30">
        <f t="shared" si="428"/>
        <v>42.636666666666663</v>
      </c>
      <c r="CJ30">
        <f t="shared" si="428"/>
        <v>41.886666666666663</v>
      </c>
      <c r="CK30">
        <f t="shared" si="428"/>
        <v>42.25333333333333</v>
      </c>
      <c r="CL30">
        <f t="shared" si="428"/>
        <v>42.82</v>
      </c>
      <c r="CN30">
        <f t="shared" ref="CN30:DS30" si="429">IF(CN26=0,0,CN26+15.753333)</f>
        <v>43.42</v>
      </c>
      <c r="CO30">
        <f t="shared" si="429"/>
        <v>43.02</v>
      </c>
      <c r="CP30">
        <f t="shared" si="429"/>
        <v>42.75333333333333</v>
      </c>
      <c r="CQ30">
        <f t="shared" si="429"/>
        <v>43.153333333333336</v>
      </c>
      <c r="CR30">
        <f t="shared" si="429"/>
        <v>42.736666666666665</v>
      </c>
      <c r="CS30">
        <f t="shared" si="429"/>
        <v>44.436666666666667</v>
      </c>
      <c r="CT30">
        <f t="shared" si="429"/>
        <v>42.72</v>
      </c>
      <c r="CU30">
        <f t="shared" si="429"/>
        <v>44.536666666666669</v>
      </c>
      <c r="CV30">
        <f t="shared" si="429"/>
        <v>43.82</v>
      </c>
      <c r="CW30">
        <f t="shared" si="429"/>
        <v>44.536666666666669</v>
      </c>
      <c r="CX30">
        <f t="shared" si="429"/>
        <v>43.103333333333332</v>
      </c>
      <c r="CY30">
        <f t="shared" si="429"/>
        <v>42.336666666666666</v>
      </c>
      <c r="CZ30">
        <f t="shared" si="429"/>
        <v>49.203333333333333</v>
      </c>
      <c r="DA30">
        <f t="shared" si="429"/>
        <v>42.97</v>
      </c>
      <c r="DB30">
        <f t="shared" si="429"/>
        <v>43.52</v>
      </c>
      <c r="DC30">
        <f t="shared" si="429"/>
        <v>50.986666666666665</v>
      </c>
      <c r="DD30">
        <f t="shared" si="429"/>
        <v>44.186666666666667</v>
      </c>
      <c r="DE30">
        <f t="shared" si="429"/>
        <v>48.47</v>
      </c>
      <c r="DF30">
        <f t="shared" si="429"/>
        <v>60.819999666666668</v>
      </c>
      <c r="DG30">
        <f t="shared" si="429"/>
        <v>45.936666666666667</v>
      </c>
      <c r="DH30">
        <f t="shared" si="429"/>
        <v>45.103333333333332</v>
      </c>
      <c r="DI30">
        <f t="shared" si="429"/>
        <v>44.903333333333336</v>
      </c>
      <c r="DJ30">
        <f t="shared" si="429"/>
        <v>46.536666666666669</v>
      </c>
      <c r="DK30">
        <f t="shared" si="429"/>
        <v>47.053333333333335</v>
      </c>
      <c r="DL30">
        <f t="shared" si="429"/>
        <v>44.37</v>
      </c>
      <c r="DM30">
        <f t="shared" si="429"/>
        <v>46.286666666666669</v>
      </c>
      <c r="DN30">
        <f t="shared" si="429"/>
        <v>46.136666666666663</v>
      </c>
      <c r="DO30">
        <f t="shared" si="429"/>
        <v>38.919999666666669</v>
      </c>
      <c r="DP30">
        <f t="shared" si="429"/>
        <v>44.603333333333332</v>
      </c>
      <c r="DQ30">
        <f t="shared" si="429"/>
        <v>45.22</v>
      </c>
      <c r="DR30">
        <f t="shared" si="429"/>
        <v>45.653333333333336</v>
      </c>
      <c r="DS30">
        <f t="shared" si="429"/>
        <v>45.019999999999996</v>
      </c>
      <c r="DT30">
        <f t="shared" ref="DT30:EY30" si="430">IF(DT26=0,0,DT26+15.753333)</f>
        <v>43.32</v>
      </c>
      <c r="DU30">
        <f t="shared" si="430"/>
        <v>52.07</v>
      </c>
      <c r="DV30">
        <f t="shared" si="430"/>
        <v>54.836666666666666</v>
      </c>
      <c r="DW30">
        <f t="shared" si="430"/>
        <v>44.686666666666667</v>
      </c>
      <c r="DX30">
        <f t="shared" si="430"/>
        <v>44.286666666666669</v>
      </c>
      <c r="DY30">
        <f t="shared" si="430"/>
        <v>44.586666666666666</v>
      </c>
      <c r="DZ30">
        <f t="shared" si="430"/>
        <v>31.969999666666666</v>
      </c>
      <c r="EA30">
        <f t="shared" si="430"/>
        <v>33.636666336666664</v>
      </c>
      <c r="EB30">
        <f t="shared" si="430"/>
        <v>32.336666336666667</v>
      </c>
      <c r="EC30">
        <f t="shared" si="430"/>
        <v>32.803333003333329</v>
      </c>
      <c r="ED30">
        <f t="shared" si="430"/>
        <v>35.303333003333329</v>
      </c>
      <c r="EE30">
        <f t="shared" si="430"/>
        <v>34.569999670000001</v>
      </c>
      <c r="EF30">
        <f t="shared" si="430"/>
        <v>32.819999670000001</v>
      </c>
      <c r="EG30">
        <f t="shared" si="430"/>
        <v>34.619999669999999</v>
      </c>
      <c r="EH30">
        <f t="shared" si="430"/>
        <v>32.253333003333331</v>
      </c>
      <c r="EI30">
        <f t="shared" si="430"/>
        <v>35.186666336666661</v>
      </c>
      <c r="EJ30">
        <f t="shared" si="430"/>
        <v>34.319999670000001</v>
      </c>
      <c r="EK30">
        <f t="shared" si="430"/>
        <v>33.636666336666664</v>
      </c>
      <c r="EL30">
        <f t="shared" si="430"/>
        <v>35.703333003333334</v>
      </c>
      <c r="EM30">
        <f t="shared" si="430"/>
        <v>32.369999669999999</v>
      </c>
      <c r="EN30">
        <f t="shared" si="430"/>
        <v>33.453333003333334</v>
      </c>
      <c r="EO30">
        <f t="shared" si="430"/>
        <v>36.503333003333331</v>
      </c>
      <c r="EP30">
        <f t="shared" si="430"/>
        <v>34.803333003333329</v>
      </c>
      <c r="EQ30">
        <f t="shared" si="430"/>
        <v>31.536666333333333</v>
      </c>
      <c r="ER30">
        <f t="shared" si="430"/>
        <v>31.869999666333335</v>
      </c>
      <c r="ES30">
        <f t="shared" si="430"/>
        <v>32.136666333000001</v>
      </c>
      <c r="ET30">
        <f t="shared" si="430"/>
        <v>34.636666333000001</v>
      </c>
      <c r="EU30">
        <f t="shared" si="430"/>
        <v>32.219999666333329</v>
      </c>
      <c r="EV30">
        <f t="shared" si="430"/>
        <v>32.053332999666665</v>
      </c>
      <c r="EW30">
        <f t="shared" si="430"/>
        <v>31.869999666333335</v>
      </c>
      <c r="EX30">
        <f t="shared" si="430"/>
        <v>32.103332999666669</v>
      </c>
      <c r="EY30">
        <f t="shared" si="430"/>
        <v>35.603332999666662</v>
      </c>
      <c r="EZ30">
        <f t="shared" ref="EZ30:GE30" si="431">IF(EZ26=0,0,EZ26+15.753333)</f>
        <v>31.903332999666667</v>
      </c>
      <c r="FA30">
        <f t="shared" si="431"/>
        <v>32.086666332999997</v>
      </c>
      <c r="FB30">
        <f t="shared" si="431"/>
        <v>32.569999666333331</v>
      </c>
      <c r="FC30">
        <f t="shared" si="431"/>
        <v>35.536666332999999</v>
      </c>
      <c r="FD30">
        <f t="shared" si="431"/>
        <v>32.369999666333335</v>
      </c>
      <c r="FE30">
        <f t="shared" si="431"/>
        <v>32.669999666333332</v>
      </c>
      <c r="FF30">
        <f t="shared" si="431"/>
        <v>34.703332999666664</v>
      </c>
      <c r="FG30">
        <f t="shared" si="431"/>
        <v>32.303332999666665</v>
      </c>
      <c r="FH30">
        <f t="shared" si="431"/>
        <v>36.286666333333336</v>
      </c>
      <c r="FI30">
        <f t="shared" si="431"/>
        <v>36.736666</v>
      </c>
      <c r="FJ30">
        <f t="shared" si="431"/>
        <v>39.903332666666664</v>
      </c>
      <c r="FK30">
        <f t="shared" si="431"/>
        <v>38.003332666666665</v>
      </c>
      <c r="FL30">
        <f t="shared" si="431"/>
        <v>38.336666000000001</v>
      </c>
      <c r="FM30">
        <f t="shared" si="431"/>
        <v>36.653332666666664</v>
      </c>
      <c r="FN30">
        <f t="shared" si="431"/>
        <v>39.286665999999997</v>
      </c>
      <c r="FO30">
        <f t="shared" si="431"/>
        <v>36.753332666666665</v>
      </c>
      <c r="FP30">
        <f t="shared" si="431"/>
        <v>37.503332666666665</v>
      </c>
      <c r="FQ30">
        <f t="shared" si="431"/>
        <v>36.736666</v>
      </c>
      <c r="FR30">
        <f t="shared" si="431"/>
        <v>36.686665999999995</v>
      </c>
      <c r="FS30">
        <f t="shared" si="431"/>
        <v>37.503332666666665</v>
      </c>
      <c r="FT30">
        <f t="shared" si="431"/>
        <v>37.58666633</v>
      </c>
      <c r="FU30">
        <f t="shared" si="431"/>
        <v>37.83666633</v>
      </c>
      <c r="FV30">
        <f t="shared" si="431"/>
        <v>37.819999663333334</v>
      </c>
      <c r="FW30">
        <f t="shared" si="431"/>
        <v>38.203332996666667</v>
      </c>
      <c r="FX30">
        <f t="shared" si="431"/>
        <v>38.353332996666666</v>
      </c>
      <c r="FY30">
        <f t="shared" si="431"/>
        <v>38.136666329999997</v>
      </c>
      <c r="FZ30">
        <f t="shared" si="431"/>
        <v>39.386666329999997</v>
      </c>
      <c r="GA30">
        <f t="shared" si="431"/>
        <v>42.386666329999997</v>
      </c>
      <c r="GB30">
        <f t="shared" si="431"/>
        <v>38.469999663333333</v>
      </c>
      <c r="GC30">
        <f t="shared" si="431"/>
        <v>38.669999663333328</v>
      </c>
      <c r="GD30">
        <f t="shared" si="431"/>
        <v>39.186666330000001</v>
      </c>
      <c r="GE30">
        <f t="shared" si="431"/>
        <v>38.953332996666667</v>
      </c>
      <c r="GF30">
        <f t="shared" ref="GF30:GL30" si="432">IF(GF26=0,0,GF26+15.753333)</f>
        <v>38.169999663333328</v>
      </c>
      <c r="GG30">
        <f t="shared" si="432"/>
        <v>55.669999666666662</v>
      </c>
      <c r="GH30">
        <f t="shared" si="432"/>
        <v>56.5199997</v>
      </c>
      <c r="GI30">
        <f t="shared" si="432"/>
        <v>56.153333033333332</v>
      </c>
      <c r="GJ30">
        <f t="shared" si="432"/>
        <v>56.569999699999997</v>
      </c>
      <c r="GK30">
        <f t="shared" si="432"/>
        <v>58.503333033333334</v>
      </c>
      <c r="GL30">
        <f t="shared" si="432"/>
        <v>55.969999699999995</v>
      </c>
      <c r="GM30">
        <f t="shared" ref="GM30:GS30" si="433">IF(GM26=0,0,GM26+15.753333)</f>
        <v>56.236666366666668</v>
      </c>
      <c r="GN30">
        <f t="shared" si="433"/>
        <v>58.369999700000001</v>
      </c>
      <c r="GO30">
        <f t="shared" si="433"/>
        <v>57.786666366666665</v>
      </c>
      <c r="GP30">
        <f t="shared" si="433"/>
        <v>56.236666366666668</v>
      </c>
      <c r="GQ30">
        <f t="shared" si="433"/>
        <v>56.686666366666664</v>
      </c>
      <c r="GR30">
        <f t="shared" si="433"/>
        <v>59.069999699999997</v>
      </c>
      <c r="GS30">
        <f t="shared" si="433"/>
        <v>57.036666366666665</v>
      </c>
      <c r="GT30">
        <f>IF(GT26=0,0,GT26+15.753333)</f>
        <v>58.236666366666668</v>
      </c>
      <c r="GU30">
        <f>IF(GU26=0,0,GU26+15.753333)</f>
        <v>57.069999699999997</v>
      </c>
      <c r="GV30">
        <f>IF(GV26=0,0,GV26+15.753333)</f>
        <v>56.069999699999997</v>
      </c>
      <c r="GW30">
        <f>IF(GW26=0,0,GW26+15.753333)</f>
        <v>56.136666366666667</v>
      </c>
      <c r="GX30">
        <f t="shared" ref="GX30:HA30" si="434">IF(GX26=0,0,GX26+15.753333)</f>
        <v>55.969999699999995</v>
      </c>
      <c r="GY30">
        <f t="shared" si="434"/>
        <v>63.103333033333328</v>
      </c>
      <c r="GZ30">
        <f t="shared" si="434"/>
        <v>57.819999699999997</v>
      </c>
      <c r="HA30">
        <f t="shared" si="434"/>
        <v>56.553333033333331</v>
      </c>
      <c r="HB30">
        <f>IF(HB26=0,0,HB26+15.753333)</f>
        <v>36.603332999999999</v>
      </c>
      <c r="HC30">
        <f>IF(HC26=0,0,HC26+15.753333)</f>
        <v>37.586666333333334</v>
      </c>
      <c r="HD30">
        <f>IF(HD26=0,0,HD26+15.753333)</f>
        <v>38.986666333333332</v>
      </c>
      <c r="HE30">
        <f>IF(HE26=0,0,HE26+15.753333)</f>
        <v>38.069999666666668</v>
      </c>
      <c r="HF30">
        <f>IF(HF26=0,0,HF26+15.753333)</f>
        <v>37.819999666666668</v>
      </c>
      <c r="HG30">
        <f t="shared" ref="HG30:HL30" si="435">IF(HG26=0,0,HG26+15.753333)</f>
        <v>37.603332999999999</v>
      </c>
      <c r="HH30">
        <f t="shared" si="435"/>
        <v>37.286666333333336</v>
      </c>
      <c r="HI30">
        <f t="shared" si="435"/>
        <v>37.286666333333336</v>
      </c>
      <c r="HJ30">
        <f t="shared" si="435"/>
        <v>38.236666333333332</v>
      </c>
      <c r="HK30">
        <f t="shared" si="435"/>
        <v>37.786666333333336</v>
      </c>
      <c r="HL30">
        <f t="shared" si="435"/>
        <v>40.653333000000003</v>
      </c>
      <c r="HN30">
        <f t="shared" ref="HN30:HU30" si="436">IF(HN26=0,0,HN26+15.753333)</f>
        <v>37.303333000000002</v>
      </c>
      <c r="HO30">
        <f t="shared" si="436"/>
        <v>38.769999666666671</v>
      </c>
      <c r="HP30">
        <f t="shared" si="436"/>
        <v>49.953333000000001</v>
      </c>
      <c r="HQ30">
        <f t="shared" si="436"/>
        <v>53.953333000000001</v>
      </c>
      <c r="HR30">
        <f t="shared" si="436"/>
        <v>39.603332999999999</v>
      </c>
      <c r="HS30">
        <f t="shared" si="436"/>
        <v>40.503332999999998</v>
      </c>
      <c r="HU30">
        <f t="shared" si="436"/>
        <v>51.903332999999996</v>
      </c>
      <c r="HW30">
        <f t="shared" ref="HW30:IQ30" si="437">IF(HW26=0,0,HW26+15.753333)</f>
        <v>40.886666333333331</v>
      </c>
      <c r="HX30">
        <f t="shared" si="437"/>
        <v>41.103332999999999</v>
      </c>
      <c r="HY30">
        <f t="shared" si="437"/>
        <v>41.919999666666669</v>
      </c>
      <c r="HZ30">
        <f t="shared" si="437"/>
        <v>41.436666333333335</v>
      </c>
      <c r="IA30">
        <f t="shared" si="437"/>
        <v>41.169999666666669</v>
      </c>
      <c r="IB30">
        <f t="shared" si="437"/>
        <v>41.269999666666664</v>
      </c>
      <c r="IC30">
        <f t="shared" si="437"/>
        <v>41.969999666666666</v>
      </c>
      <c r="ID30">
        <f t="shared" si="437"/>
        <v>40.936666333333335</v>
      </c>
      <c r="IE30">
        <f t="shared" si="437"/>
        <v>41.919999666666669</v>
      </c>
      <c r="IF30">
        <f t="shared" si="437"/>
        <v>42.619999666666665</v>
      </c>
      <c r="IG30">
        <f t="shared" si="437"/>
        <v>43.069999666666668</v>
      </c>
      <c r="IH30">
        <f t="shared" si="437"/>
        <v>41.403332999999996</v>
      </c>
      <c r="II30">
        <f t="shared" si="437"/>
        <v>48.136666333333331</v>
      </c>
      <c r="IJ30">
        <f t="shared" si="437"/>
        <v>40.919999666666669</v>
      </c>
      <c r="IK30">
        <f t="shared" si="437"/>
        <v>45.053333000000002</v>
      </c>
      <c r="IL30">
        <f t="shared" si="437"/>
        <v>48.386666333333331</v>
      </c>
      <c r="IM30">
        <f t="shared" si="437"/>
        <v>45.819999666666668</v>
      </c>
      <c r="IN30">
        <f t="shared" si="437"/>
        <v>45.536666333333336</v>
      </c>
      <c r="IO30">
        <f t="shared" si="437"/>
        <v>47.053333000000002</v>
      </c>
      <c r="IP30">
        <f t="shared" si="437"/>
        <v>47.636666333333331</v>
      </c>
      <c r="IQ30">
        <f t="shared" si="437"/>
        <v>48.286666333333329</v>
      </c>
      <c r="IW30">
        <f t="shared" ref="IW30:JF30" si="438">IF(IW26=0,0,IW26+15.753333)</f>
        <v>66.503332999999998</v>
      </c>
      <c r="IX30">
        <f t="shared" si="438"/>
        <v>29.019999666666667</v>
      </c>
      <c r="IY30">
        <f t="shared" si="438"/>
        <v>31.019999666666667</v>
      </c>
      <c r="IZ30">
        <f t="shared" si="438"/>
        <v>34.286670000000001</v>
      </c>
      <c r="JA30">
        <f t="shared" si="438"/>
        <v>32.620003333333329</v>
      </c>
      <c r="JB30">
        <f t="shared" si="438"/>
        <v>32.103336666666664</v>
      </c>
      <c r="JC30">
        <f t="shared" si="438"/>
        <v>37.036670000000001</v>
      </c>
      <c r="JD30">
        <f t="shared" si="438"/>
        <v>33.636670000000002</v>
      </c>
      <c r="JE30">
        <f t="shared" si="438"/>
        <v>38.703336666666665</v>
      </c>
      <c r="JF30">
        <f t="shared" si="438"/>
        <v>46.470003333333331</v>
      </c>
      <c r="JH30">
        <f t="shared" ref="JH30:JP30" si="439">IF(JH26=0,0,JH26+15.753333)</f>
        <v>32.419999666666669</v>
      </c>
      <c r="JI30">
        <f t="shared" si="439"/>
        <v>37.670002666666662</v>
      </c>
      <c r="JJ30">
        <f t="shared" si="439"/>
        <v>36.053335999999994</v>
      </c>
      <c r="JK30">
        <f t="shared" si="439"/>
        <v>33.920002666666662</v>
      </c>
      <c r="JL30">
        <f t="shared" si="439"/>
        <v>33.686669333333334</v>
      </c>
      <c r="JM30">
        <f t="shared" si="439"/>
        <v>35.420002666666662</v>
      </c>
      <c r="JN30">
        <f t="shared" si="439"/>
        <v>36.420002666666662</v>
      </c>
      <c r="JO30">
        <f t="shared" si="439"/>
        <v>40.553335999999994</v>
      </c>
      <c r="JP30">
        <f t="shared" si="439"/>
        <v>37.686669333333334</v>
      </c>
      <c r="JR30">
        <f>IF(JR26=0,0,JR26+15.753333)</f>
        <v>33.753335999999997</v>
      </c>
      <c r="JT30">
        <f>IF(JT26=0,0,JT26+15.753333)</f>
        <v>34.503335999999997</v>
      </c>
      <c r="JU30">
        <f>IF(JU26=0,0,JU26+15.753333)</f>
        <v>40.153335999999996</v>
      </c>
      <c r="JV30">
        <f>IF(JV26=0,0,JV26+15.753333)</f>
        <v>40.853335999999999</v>
      </c>
      <c r="JX30">
        <f>IF(JX26=0,0,JX26+15.753333)</f>
        <v>41.603335999999999</v>
      </c>
      <c r="JY30">
        <f>IF(JY26=0,0,JY26+15.753333)</f>
        <v>37.420002666666662</v>
      </c>
      <c r="JZ30">
        <f>IF(JZ26=0,0,JZ26+15.753333)</f>
        <v>43.920002666666662</v>
      </c>
      <c r="KA30">
        <f>IF(KA26=0,0,KA26+15.753333)</f>
        <v>47.370002666666664</v>
      </c>
    </row>
    <row r="31" spans="1:287" x14ac:dyDescent="0.25">
      <c r="A31" t="s">
        <v>256</v>
      </c>
      <c r="B31">
        <v>14.166666666666666</v>
      </c>
      <c r="C31">
        <v>14.666666666666666</v>
      </c>
      <c r="D31">
        <v>13.066669999999998</v>
      </c>
      <c r="E31">
        <v>15.316666666666666</v>
      </c>
      <c r="F31">
        <v>15.933326666666666</v>
      </c>
      <c r="G31">
        <v>13.783336999999998</v>
      </c>
      <c r="H31">
        <v>13.516669999999998</v>
      </c>
      <c r="I31">
        <v>13.733336999999999</v>
      </c>
      <c r="J31">
        <v>17.549999666666665</v>
      </c>
      <c r="K31">
        <v>19.733333666666667</v>
      </c>
      <c r="L31">
        <v>15.016666666666666</v>
      </c>
      <c r="M31">
        <v>14.516666666666666</v>
      </c>
      <c r="N31">
        <v>13.7</v>
      </c>
      <c r="O31">
        <v>11.95</v>
      </c>
      <c r="P31">
        <v>16.399999999999999</v>
      </c>
      <c r="Q31">
        <v>12.709999999999999</v>
      </c>
      <c r="R31">
        <v>17.38</v>
      </c>
      <c r="S31">
        <v>19.2</v>
      </c>
      <c r="T31">
        <v>15.62</v>
      </c>
      <c r="U31">
        <v>14.133329999999999</v>
      </c>
      <c r="V31">
        <v>14</v>
      </c>
      <c r="W31">
        <v>12.566666999999999</v>
      </c>
      <c r="X31">
        <v>13.366667</v>
      </c>
      <c r="Y31">
        <v>13.399999999999999</v>
      </c>
      <c r="Z31">
        <v>1.95</v>
      </c>
      <c r="AA31">
        <v>1.2833333333333332</v>
      </c>
      <c r="AB31">
        <v>5.5</v>
      </c>
      <c r="AC31">
        <v>23.15</v>
      </c>
      <c r="AD31">
        <v>20.333333333333332</v>
      </c>
      <c r="AE31">
        <v>0</v>
      </c>
      <c r="AG31">
        <f>IF(AG26=0,0,AG26+1.95)</f>
        <v>7.2</v>
      </c>
      <c r="AH31">
        <f>2+49/60</f>
        <v>2.8166666666666664</v>
      </c>
      <c r="AI31">
        <f t="shared" ref="AI31:CC31" si="440">IF(AI26=0,0,AI26+1.95)</f>
        <v>15.7</v>
      </c>
      <c r="AJ31">
        <f t="shared" si="440"/>
        <v>16.583333333333332</v>
      </c>
      <c r="AK31">
        <f t="shared" si="440"/>
        <v>16.600000000000001</v>
      </c>
      <c r="AL31">
        <f t="shared" si="440"/>
        <v>22.766666666666666</v>
      </c>
      <c r="AM31">
        <f t="shared" si="440"/>
        <v>17.55</v>
      </c>
      <c r="AN31">
        <f t="shared" si="440"/>
        <v>18.416666666666668</v>
      </c>
      <c r="AO31">
        <f t="shared" si="440"/>
        <v>15.049999999999999</v>
      </c>
      <c r="AP31">
        <f t="shared" si="440"/>
        <v>16.033333333333331</v>
      </c>
      <c r="AQ31">
        <f t="shared" si="440"/>
        <v>24.333333333333332</v>
      </c>
      <c r="AR31">
        <f t="shared" si="440"/>
        <v>17</v>
      </c>
      <c r="AS31">
        <f t="shared" si="440"/>
        <v>15.45</v>
      </c>
      <c r="AT31">
        <f t="shared" si="440"/>
        <v>17.766666666666666</v>
      </c>
      <c r="AU31">
        <f t="shared" si="440"/>
        <v>23.716666666666665</v>
      </c>
      <c r="AV31">
        <f t="shared" si="440"/>
        <v>14.75</v>
      </c>
      <c r="AW31">
        <f t="shared" si="440"/>
        <v>16.933333333333334</v>
      </c>
      <c r="AX31">
        <f t="shared" si="440"/>
        <v>17.649999999999999</v>
      </c>
      <c r="AY31">
        <f t="shared" si="440"/>
        <v>17.683333333333334</v>
      </c>
      <c r="AZ31">
        <f t="shared" si="440"/>
        <v>27.15</v>
      </c>
      <c r="BA31">
        <f t="shared" si="440"/>
        <v>32.550000000000004</v>
      </c>
      <c r="BB31">
        <f t="shared" si="440"/>
        <v>26.366666666666664</v>
      </c>
      <c r="BC31">
        <f t="shared" si="440"/>
        <v>28.2</v>
      </c>
      <c r="BD31">
        <f t="shared" si="440"/>
        <v>29.15</v>
      </c>
      <c r="BE31">
        <f t="shared" si="440"/>
        <v>18.55</v>
      </c>
      <c r="BF31">
        <f t="shared" si="440"/>
        <v>21.916666666666668</v>
      </c>
      <c r="BG31">
        <f t="shared" si="440"/>
        <v>25.583333333333332</v>
      </c>
      <c r="BH31">
        <f t="shared" si="440"/>
        <v>33.383333333333333</v>
      </c>
      <c r="BI31">
        <f t="shared" si="440"/>
        <v>34.266666666666666</v>
      </c>
      <c r="BJ31">
        <f t="shared" si="440"/>
        <v>21.266666666666666</v>
      </c>
      <c r="BK31">
        <f t="shared" si="440"/>
        <v>29.016666666666666</v>
      </c>
      <c r="BL31">
        <f t="shared" si="440"/>
        <v>22.8</v>
      </c>
      <c r="BM31">
        <f t="shared" si="440"/>
        <v>30.916666666666664</v>
      </c>
      <c r="BN31">
        <f t="shared" si="440"/>
        <v>21.383333333333333</v>
      </c>
      <c r="BO31">
        <f t="shared" si="440"/>
        <v>32.950000000000003</v>
      </c>
      <c r="BP31">
        <f t="shared" si="440"/>
        <v>31.5</v>
      </c>
      <c r="BQ31">
        <f t="shared" si="440"/>
        <v>26.866666666666667</v>
      </c>
      <c r="BR31">
        <f t="shared" si="440"/>
        <v>22.466666666666665</v>
      </c>
      <c r="BS31">
        <f t="shared" si="440"/>
        <v>27.333333666666665</v>
      </c>
      <c r="BT31">
        <f t="shared" si="440"/>
        <v>29.000000333333332</v>
      </c>
      <c r="BU31">
        <f t="shared" si="440"/>
        <v>27.650000333333335</v>
      </c>
      <c r="BV31">
        <f t="shared" si="440"/>
        <v>27.250000333333332</v>
      </c>
      <c r="BW31">
        <f t="shared" si="440"/>
        <v>29.850000333333334</v>
      </c>
      <c r="BX31">
        <f t="shared" si="440"/>
        <v>38.283333666666671</v>
      </c>
      <c r="BY31">
        <f t="shared" si="440"/>
        <v>33.850000333333334</v>
      </c>
      <c r="BZ31">
        <f t="shared" si="440"/>
        <v>30.850000333333334</v>
      </c>
      <c r="CA31">
        <f t="shared" si="440"/>
        <v>28.650000333333335</v>
      </c>
      <c r="CB31">
        <f t="shared" si="440"/>
        <v>27.866667</v>
      </c>
      <c r="CC31">
        <f t="shared" si="440"/>
        <v>29.216667000000001</v>
      </c>
      <c r="CE31">
        <f t="shared" ref="CE31:CL31" si="441">IF(CE26=0,0,CE26+1.95)</f>
        <v>29.349999999999998</v>
      </c>
      <c r="CF31">
        <f t="shared" si="441"/>
        <v>28.516666999999998</v>
      </c>
      <c r="CG31">
        <f t="shared" si="441"/>
        <v>29.983333666666667</v>
      </c>
      <c r="CH31">
        <f t="shared" si="441"/>
        <v>27.316666999999999</v>
      </c>
      <c r="CI31">
        <f t="shared" si="441"/>
        <v>28.833333666666665</v>
      </c>
      <c r="CJ31">
        <f t="shared" si="441"/>
        <v>28.083333666666665</v>
      </c>
      <c r="CK31">
        <f t="shared" si="441"/>
        <v>28.450000333333332</v>
      </c>
      <c r="CL31">
        <f t="shared" si="441"/>
        <v>29.016666999999998</v>
      </c>
      <c r="CN31">
        <f t="shared" ref="CN31:DS31" si="442">IF(CN26=0,0,CN26+1.95)</f>
        <v>29.616667</v>
      </c>
      <c r="CO31">
        <f t="shared" si="442"/>
        <v>29.216667000000001</v>
      </c>
      <c r="CP31">
        <f t="shared" si="442"/>
        <v>28.950000333333332</v>
      </c>
      <c r="CQ31">
        <f t="shared" si="442"/>
        <v>29.350000333333334</v>
      </c>
      <c r="CR31">
        <f t="shared" si="442"/>
        <v>28.933333666666666</v>
      </c>
      <c r="CS31">
        <f t="shared" si="442"/>
        <v>30.633333666666665</v>
      </c>
      <c r="CT31">
        <f t="shared" si="442"/>
        <v>28.916667</v>
      </c>
      <c r="CU31">
        <f t="shared" si="442"/>
        <v>30.733333666666667</v>
      </c>
      <c r="CV31">
        <f t="shared" si="442"/>
        <v>30.016666999999998</v>
      </c>
      <c r="CW31">
        <f t="shared" si="442"/>
        <v>30.733333666666667</v>
      </c>
      <c r="CX31">
        <f t="shared" si="442"/>
        <v>29.300000333333333</v>
      </c>
      <c r="CY31">
        <f t="shared" si="442"/>
        <v>28.533333666666667</v>
      </c>
      <c r="CZ31">
        <f t="shared" si="442"/>
        <v>35.400000333333338</v>
      </c>
      <c r="DA31">
        <f t="shared" si="442"/>
        <v>29.166667</v>
      </c>
      <c r="DB31">
        <f t="shared" si="442"/>
        <v>29.716667000000001</v>
      </c>
      <c r="DC31">
        <f t="shared" si="442"/>
        <v>37.18333366666667</v>
      </c>
      <c r="DD31">
        <f t="shared" si="442"/>
        <v>30.383333666666665</v>
      </c>
      <c r="DE31">
        <f t="shared" si="442"/>
        <v>34.666667000000004</v>
      </c>
      <c r="DF31">
        <f t="shared" si="442"/>
        <v>47.016666666666673</v>
      </c>
      <c r="DG31">
        <f t="shared" si="442"/>
        <v>32.133333666666665</v>
      </c>
      <c r="DH31">
        <f t="shared" si="442"/>
        <v>31.300000333333333</v>
      </c>
      <c r="DI31">
        <f t="shared" si="442"/>
        <v>31.100000333333334</v>
      </c>
      <c r="DJ31">
        <f t="shared" si="442"/>
        <v>32.733333666666667</v>
      </c>
      <c r="DK31">
        <f t="shared" si="442"/>
        <v>33.250000333333332</v>
      </c>
      <c r="DL31">
        <f t="shared" si="442"/>
        <v>30.566666999999999</v>
      </c>
      <c r="DM31">
        <f t="shared" si="442"/>
        <v>32.483333666666667</v>
      </c>
      <c r="DN31">
        <f t="shared" si="442"/>
        <v>32.333333666666668</v>
      </c>
      <c r="DO31">
        <f t="shared" si="442"/>
        <v>25.116666666666667</v>
      </c>
      <c r="DP31">
        <f t="shared" si="442"/>
        <v>30.800000333333333</v>
      </c>
      <c r="DQ31">
        <f t="shared" si="442"/>
        <v>31.416667</v>
      </c>
      <c r="DR31">
        <f t="shared" si="442"/>
        <v>31.850000333333334</v>
      </c>
      <c r="DS31">
        <f t="shared" si="442"/>
        <v>31.216666999999998</v>
      </c>
      <c r="DT31">
        <f t="shared" ref="DT31:EY31" si="443">IF(DT26=0,0,DT26+1.95)</f>
        <v>29.516666999999998</v>
      </c>
      <c r="DU31">
        <f t="shared" si="443"/>
        <v>38.266667000000005</v>
      </c>
      <c r="DV31">
        <f t="shared" si="443"/>
        <v>41.033333666666671</v>
      </c>
      <c r="DW31">
        <f t="shared" si="443"/>
        <v>30.883333666666665</v>
      </c>
      <c r="DX31">
        <f t="shared" si="443"/>
        <v>30.483333666666667</v>
      </c>
      <c r="DY31">
        <f t="shared" si="443"/>
        <v>30.783333666666667</v>
      </c>
      <c r="DZ31">
        <f t="shared" si="443"/>
        <v>18.166666666666664</v>
      </c>
      <c r="EA31">
        <f t="shared" si="443"/>
        <v>19.833333336666666</v>
      </c>
      <c r="EB31">
        <f t="shared" si="443"/>
        <v>18.533333336666665</v>
      </c>
      <c r="EC31">
        <f t="shared" si="443"/>
        <v>19.00000000333333</v>
      </c>
      <c r="ED31">
        <f t="shared" si="443"/>
        <v>21.50000000333333</v>
      </c>
      <c r="EE31">
        <f t="shared" si="443"/>
        <v>20.766666669999999</v>
      </c>
      <c r="EF31">
        <f t="shared" si="443"/>
        <v>19.016666669999999</v>
      </c>
      <c r="EG31">
        <f t="shared" si="443"/>
        <v>20.816666669999996</v>
      </c>
      <c r="EH31">
        <f t="shared" si="443"/>
        <v>18.450000003333333</v>
      </c>
      <c r="EI31">
        <f t="shared" si="443"/>
        <v>21.383333336666663</v>
      </c>
      <c r="EJ31">
        <f t="shared" si="443"/>
        <v>20.516666669999999</v>
      </c>
      <c r="EK31">
        <f t="shared" si="443"/>
        <v>19.833333336666666</v>
      </c>
      <c r="EL31">
        <f t="shared" si="443"/>
        <v>21.900000003333332</v>
      </c>
      <c r="EM31">
        <f t="shared" si="443"/>
        <v>18.566666669999996</v>
      </c>
      <c r="EN31">
        <f t="shared" si="443"/>
        <v>19.650000003333332</v>
      </c>
      <c r="EO31">
        <f t="shared" si="443"/>
        <v>22.700000003333333</v>
      </c>
      <c r="EP31">
        <f t="shared" si="443"/>
        <v>21.00000000333333</v>
      </c>
      <c r="EQ31">
        <f t="shared" si="443"/>
        <v>17.733333333333334</v>
      </c>
      <c r="ER31">
        <f t="shared" si="443"/>
        <v>18.066666666333333</v>
      </c>
      <c r="ES31">
        <f t="shared" si="443"/>
        <v>18.333333332999999</v>
      </c>
      <c r="ET31">
        <f t="shared" si="443"/>
        <v>20.833333332999999</v>
      </c>
      <c r="EU31">
        <f t="shared" si="443"/>
        <v>18.416666666333331</v>
      </c>
      <c r="EV31">
        <f t="shared" si="443"/>
        <v>18.249999999666667</v>
      </c>
      <c r="EW31">
        <f t="shared" si="443"/>
        <v>18.066666666333333</v>
      </c>
      <c r="EX31">
        <f t="shared" si="443"/>
        <v>18.299999999666667</v>
      </c>
      <c r="EY31">
        <f t="shared" si="443"/>
        <v>21.799999999666664</v>
      </c>
      <c r="EZ31">
        <f t="shared" ref="EZ31:GE31" si="444">IF(EZ26=0,0,EZ26+1.95)</f>
        <v>18.099999999666665</v>
      </c>
      <c r="FA31">
        <f t="shared" si="444"/>
        <v>18.283333332999998</v>
      </c>
      <c r="FB31">
        <f t="shared" si="444"/>
        <v>18.766666666333332</v>
      </c>
      <c r="FC31">
        <f t="shared" si="444"/>
        <v>21.733333333000001</v>
      </c>
      <c r="FD31">
        <f t="shared" si="444"/>
        <v>18.566666666333333</v>
      </c>
      <c r="FE31">
        <f t="shared" si="444"/>
        <v>18.866666666333334</v>
      </c>
      <c r="FF31">
        <f t="shared" si="444"/>
        <v>20.899999999666665</v>
      </c>
      <c r="FG31">
        <f t="shared" si="444"/>
        <v>18.499999999666667</v>
      </c>
      <c r="FH31">
        <f t="shared" si="444"/>
        <v>22.483333333333334</v>
      </c>
      <c r="FI31">
        <f t="shared" si="444"/>
        <v>22.933332999999998</v>
      </c>
      <c r="FJ31">
        <f t="shared" si="444"/>
        <v>26.099999666666665</v>
      </c>
      <c r="FK31">
        <f t="shared" si="444"/>
        <v>24.199999666666667</v>
      </c>
      <c r="FL31">
        <f t="shared" si="444"/>
        <v>24.533332999999999</v>
      </c>
      <c r="FM31">
        <f t="shared" si="444"/>
        <v>22.849999666666665</v>
      </c>
      <c r="FN31">
        <f t="shared" si="444"/>
        <v>25.483332999999998</v>
      </c>
      <c r="FO31">
        <f t="shared" si="444"/>
        <v>22.949999666666663</v>
      </c>
      <c r="FP31">
        <f t="shared" si="444"/>
        <v>23.699999666666667</v>
      </c>
      <c r="FQ31">
        <f t="shared" si="444"/>
        <v>22.933332999999998</v>
      </c>
      <c r="FR31">
        <f t="shared" si="444"/>
        <v>22.883332999999997</v>
      </c>
      <c r="FS31">
        <f t="shared" si="444"/>
        <v>23.699999666666667</v>
      </c>
      <c r="FT31">
        <f t="shared" si="444"/>
        <v>23.783333330000001</v>
      </c>
      <c r="FU31">
        <f t="shared" si="444"/>
        <v>24.033333329999998</v>
      </c>
      <c r="FV31">
        <f t="shared" si="444"/>
        <v>24.016666663333332</v>
      </c>
      <c r="FW31">
        <f t="shared" si="444"/>
        <v>24.399999996666665</v>
      </c>
      <c r="FX31">
        <f t="shared" si="444"/>
        <v>24.549999996666664</v>
      </c>
      <c r="FY31">
        <f t="shared" si="444"/>
        <v>24.333333329999999</v>
      </c>
      <c r="FZ31">
        <f t="shared" si="444"/>
        <v>25.583333329999999</v>
      </c>
      <c r="GA31">
        <f t="shared" si="444"/>
        <v>28.583333329999999</v>
      </c>
      <c r="GB31">
        <f t="shared" si="444"/>
        <v>24.666666663333331</v>
      </c>
      <c r="GC31">
        <f t="shared" si="444"/>
        <v>24.86666666333333</v>
      </c>
      <c r="GD31">
        <f t="shared" si="444"/>
        <v>25.383333329999999</v>
      </c>
      <c r="GE31">
        <f t="shared" si="444"/>
        <v>25.149999996666665</v>
      </c>
      <c r="GF31">
        <f t="shared" ref="GF31:GL31" si="445">IF(GF26=0,0,GF26+1.95)</f>
        <v>24.36666666333333</v>
      </c>
      <c r="GG31">
        <f t="shared" si="445"/>
        <v>41.866666666666667</v>
      </c>
      <c r="GH31">
        <f t="shared" si="445"/>
        <v>42.716666700000005</v>
      </c>
      <c r="GI31">
        <f t="shared" si="445"/>
        <v>42.350000033333338</v>
      </c>
      <c r="GJ31">
        <f t="shared" si="445"/>
        <v>42.766666700000002</v>
      </c>
      <c r="GK31">
        <f t="shared" si="445"/>
        <v>44.700000033333339</v>
      </c>
      <c r="GL31">
        <f t="shared" si="445"/>
        <v>42.1666667</v>
      </c>
      <c r="GM31">
        <f t="shared" ref="GM31:GS31" si="446">IF(GM26=0,0,GM26+1.95)</f>
        <v>42.433333366666673</v>
      </c>
      <c r="GN31">
        <f t="shared" si="446"/>
        <v>44.566666700000006</v>
      </c>
      <c r="GO31">
        <f t="shared" si="446"/>
        <v>43.98333336666667</v>
      </c>
      <c r="GP31">
        <f t="shared" si="446"/>
        <v>42.433333366666673</v>
      </c>
      <c r="GQ31">
        <f t="shared" si="446"/>
        <v>42.883333366666669</v>
      </c>
      <c r="GR31">
        <f t="shared" si="446"/>
        <v>45.266666700000002</v>
      </c>
      <c r="GS31">
        <f t="shared" si="446"/>
        <v>43.23333336666667</v>
      </c>
      <c r="GT31">
        <f>IF(GT26=0,0,GT26+1.95)</f>
        <v>44.433333366666673</v>
      </c>
      <c r="GU31">
        <f>IF(GU26=0,0,GU26+1.95)</f>
        <v>43.266666700000002</v>
      </c>
      <c r="GV31">
        <f>IF(GV26=0,0,GV26+1.95)</f>
        <v>42.266666700000002</v>
      </c>
      <c r="GW31">
        <f>IF(GW26=0,0,GW26+1.95)</f>
        <v>42.333333366666672</v>
      </c>
      <c r="GX31">
        <f t="shared" ref="GX31:HA31" si="447">IF(GX26=0,0,GX26+1.95)</f>
        <v>42.1666667</v>
      </c>
      <c r="GY31">
        <f t="shared" si="447"/>
        <v>49.300000033333333</v>
      </c>
      <c r="GZ31">
        <f t="shared" si="447"/>
        <v>44.016666700000002</v>
      </c>
      <c r="HA31">
        <f t="shared" si="447"/>
        <v>42.750000033333336</v>
      </c>
      <c r="HB31">
        <f>IF(HB26=0,0,HB26+1.95)</f>
        <v>22.8</v>
      </c>
      <c r="HC31">
        <f>IF(HC26=0,0,HC26+1.95)</f>
        <v>23.783333333333335</v>
      </c>
      <c r="HD31">
        <f>IF(HD26=0,0,HD26+1.95)</f>
        <v>25.183333333333334</v>
      </c>
      <c r="HE31">
        <f>IF(HE26=0,0,HE26+1.95)</f>
        <v>24.266666666666669</v>
      </c>
      <c r="HF31">
        <f>IF(HF26=0,0,HF26+1.95)</f>
        <v>24.016666666666669</v>
      </c>
      <c r="HG31">
        <f t="shared" ref="HG31:HL31" si="448">IF(HG26=0,0,HG26+1.95)</f>
        <v>23.8</v>
      </c>
      <c r="HH31">
        <f t="shared" si="448"/>
        <v>23.483333333333334</v>
      </c>
      <c r="HI31">
        <f t="shared" si="448"/>
        <v>23.483333333333334</v>
      </c>
      <c r="HJ31">
        <f t="shared" si="448"/>
        <v>24.433333333333334</v>
      </c>
      <c r="HK31">
        <f t="shared" si="448"/>
        <v>23.983333333333334</v>
      </c>
      <c r="HL31">
        <f t="shared" si="448"/>
        <v>26.85</v>
      </c>
      <c r="HN31">
        <f t="shared" ref="HN31:HU31" si="449">IF(HN26=0,0,HN26+1.95)</f>
        <v>23.5</v>
      </c>
      <c r="HO31">
        <f t="shared" si="449"/>
        <v>24.966666666666669</v>
      </c>
      <c r="HP31">
        <f t="shared" si="449"/>
        <v>36.150000000000006</v>
      </c>
      <c r="HQ31">
        <f t="shared" si="449"/>
        <v>40.150000000000006</v>
      </c>
      <c r="HR31">
        <f t="shared" si="449"/>
        <v>25.8</v>
      </c>
      <c r="HS31">
        <f t="shared" si="449"/>
        <v>26.7</v>
      </c>
      <c r="HU31">
        <f t="shared" si="449"/>
        <v>38.1</v>
      </c>
      <c r="HW31">
        <f t="shared" ref="HW31:IQ31" si="450">IF(HW26=0,0,HW26+1.95)</f>
        <v>27.083333333333332</v>
      </c>
      <c r="HX31">
        <f t="shared" si="450"/>
        <v>27.3</v>
      </c>
      <c r="HY31">
        <f t="shared" si="450"/>
        <v>28.116666666666667</v>
      </c>
      <c r="HZ31">
        <f t="shared" si="450"/>
        <v>27.633333333333333</v>
      </c>
      <c r="IA31">
        <f t="shared" si="450"/>
        <v>27.366666666666667</v>
      </c>
      <c r="IB31">
        <f t="shared" si="450"/>
        <v>27.466666666666665</v>
      </c>
      <c r="IC31">
        <f t="shared" si="450"/>
        <v>28.166666666666668</v>
      </c>
      <c r="ID31">
        <f t="shared" si="450"/>
        <v>27.133333333333333</v>
      </c>
      <c r="IE31">
        <f t="shared" si="450"/>
        <v>28.116666666666667</v>
      </c>
      <c r="IF31">
        <f t="shared" si="450"/>
        <v>28.816666666666666</v>
      </c>
      <c r="IG31">
        <f t="shared" si="450"/>
        <v>29.266666666666666</v>
      </c>
      <c r="IH31">
        <f t="shared" si="450"/>
        <v>27.599999999999998</v>
      </c>
      <c r="II31">
        <f t="shared" si="450"/>
        <v>34.333333333333336</v>
      </c>
      <c r="IJ31">
        <f t="shared" si="450"/>
        <v>27.116666666666667</v>
      </c>
      <c r="IK31">
        <f t="shared" si="450"/>
        <v>31.25</v>
      </c>
      <c r="IL31">
        <f t="shared" si="450"/>
        <v>34.583333333333336</v>
      </c>
      <c r="IM31">
        <f t="shared" si="450"/>
        <v>32.016666666666666</v>
      </c>
      <c r="IN31">
        <f t="shared" si="450"/>
        <v>31.733333333333334</v>
      </c>
      <c r="IO31">
        <f t="shared" si="450"/>
        <v>33.25</v>
      </c>
      <c r="IP31">
        <f t="shared" si="450"/>
        <v>33.833333333333336</v>
      </c>
      <c r="IQ31">
        <f t="shared" si="450"/>
        <v>34.483333333333334</v>
      </c>
      <c r="IW31">
        <f t="shared" ref="IW31:JF31" si="451">IF(IW26=0,0,IW26+1.95)</f>
        <v>52.7</v>
      </c>
      <c r="IX31">
        <f t="shared" si="451"/>
        <v>15.216666666666667</v>
      </c>
      <c r="IY31">
        <f t="shared" si="451"/>
        <v>17.216666666666669</v>
      </c>
      <c r="IZ31">
        <f t="shared" si="451"/>
        <v>20.483336999999999</v>
      </c>
      <c r="JA31">
        <f t="shared" si="451"/>
        <v>18.816670333333331</v>
      </c>
      <c r="JB31">
        <f t="shared" si="451"/>
        <v>18.300003666666665</v>
      </c>
      <c r="JC31">
        <f t="shared" si="451"/>
        <v>23.233336999999999</v>
      </c>
      <c r="JD31">
        <f t="shared" si="451"/>
        <v>19.833337</v>
      </c>
      <c r="JE31">
        <f t="shared" si="451"/>
        <v>24.900003666666667</v>
      </c>
      <c r="JF31">
        <f t="shared" si="451"/>
        <v>32.666670333333336</v>
      </c>
      <c r="JH31">
        <f t="shared" ref="JH31:JP31" si="452">IF(JH26=0,0,JH26+1.95)</f>
        <v>18.616666666666667</v>
      </c>
      <c r="JI31">
        <f t="shared" si="452"/>
        <v>23.866669666666663</v>
      </c>
      <c r="JJ31">
        <f t="shared" si="452"/>
        <v>22.250002999999996</v>
      </c>
      <c r="JK31">
        <f t="shared" si="452"/>
        <v>20.116669666666663</v>
      </c>
      <c r="JL31">
        <f t="shared" si="452"/>
        <v>19.883336333333332</v>
      </c>
      <c r="JM31">
        <f t="shared" si="452"/>
        <v>21.616669666666663</v>
      </c>
      <c r="JN31">
        <f t="shared" si="452"/>
        <v>22.616669666666663</v>
      </c>
      <c r="JO31">
        <f t="shared" si="452"/>
        <v>26.750002999999996</v>
      </c>
      <c r="JP31">
        <f t="shared" si="452"/>
        <v>23.883336333333332</v>
      </c>
      <c r="JR31">
        <f>IF(JR26=0,0,JR26+1.95)</f>
        <v>19.950002999999999</v>
      </c>
      <c r="JT31">
        <f>IF(JT26=0,0,JT26+1.95)</f>
        <v>20.700002999999999</v>
      </c>
      <c r="JU31">
        <f>IF(JU26=0,0,JU26+1.95)</f>
        <v>26.350002999999997</v>
      </c>
      <c r="JV31">
        <f>IF(JV26=0,0,JV26+1.95)</f>
        <v>27.050003</v>
      </c>
      <c r="JX31">
        <f>IF(JX26=0,0,JX26+1.95)</f>
        <v>27.800003</v>
      </c>
      <c r="JY31">
        <f>IF(JY26=0,0,JY26+1.95)</f>
        <v>23.616669666666663</v>
      </c>
      <c r="JZ31">
        <f>IF(JZ26=0,0,JZ26+1.95)</f>
        <v>30.116669666666663</v>
      </c>
      <c r="KA31">
        <f>IF(KA26=0,0,KA26+1.95)</f>
        <v>33.56666966666667</v>
      </c>
    </row>
    <row r="32" spans="1:287" x14ac:dyDescent="0.25">
      <c r="A32" t="s">
        <v>255</v>
      </c>
      <c r="AF32">
        <v>0</v>
      </c>
    </row>
    <row r="33" spans="1:287" x14ac:dyDescent="0.25">
      <c r="A33" t="s">
        <v>254</v>
      </c>
      <c r="B33">
        <v>19.516666666666666</v>
      </c>
      <c r="C33">
        <v>20.016666666666666</v>
      </c>
      <c r="D33">
        <v>16.366669999999999</v>
      </c>
      <c r="E33">
        <v>20.666666666666664</v>
      </c>
      <c r="F33">
        <v>21.283326666666667</v>
      </c>
      <c r="G33">
        <v>17.083337</v>
      </c>
      <c r="H33">
        <v>16.816669999999998</v>
      </c>
      <c r="I33">
        <v>17.033337</v>
      </c>
      <c r="J33">
        <v>22.899999666666666</v>
      </c>
      <c r="K33">
        <v>25.083333666666665</v>
      </c>
      <c r="L33">
        <v>20.366666666666667</v>
      </c>
      <c r="M33">
        <v>19.866666666666667</v>
      </c>
      <c r="N33">
        <v>17</v>
      </c>
      <c r="O33">
        <v>15.25</v>
      </c>
      <c r="P33">
        <v>19.7</v>
      </c>
      <c r="Q33">
        <v>16.010000000000002</v>
      </c>
      <c r="R33">
        <v>20.68</v>
      </c>
      <c r="S33">
        <v>22.5</v>
      </c>
      <c r="T33">
        <v>18.920000000000002</v>
      </c>
      <c r="U33">
        <v>17.433330000000002</v>
      </c>
      <c r="V33">
        <v>17.3</v>
      </c>
      <c r="W33">
        <v>15.866667</v>
      </c>
      <c r="X33">
        <v>16.666667</v>
      </c>
      <c r="Y33">
        <v>16.7</v>
      </c>
      <c r="Z33">
        <v>5.25</v>
      </c>
      <c r="AA33">
        <v>2.9</v>
      </c>
      <c r="AB33">
        <v>0.93333333333333335</v>
      </c>
      <c r="AC33">
        <v>26.45</v>
      </c>
      <c r="AD33">
        <v>21.003332999999998</v>
      </c>
      <c r="AE33">
        <v>7.2</v>
      </c>
      <c r="AG33">
        <v>0</v>
      </c>
      <c r="AH33">
        <v>7</v>
      </c>
      <c r="AI33">
        <f t="shared" ref="AI33:CC33" si="453">IF(AI26=0,0,AI26+5.25)</f>
        <v>19</v>
      </c>
      <c r="AJ33">
        <f t="shared" si="453"/>
        <v>19.883333333333333</v>
      </c>
      <c r="AK33">
        <f t="shared" si="453"/>
        <v>19.899999999999999</v>
      </c>
      <c r="AL33">
        <f t="shared" si="453"/>
        <v>26.066666666666666</v>
      </c>
      <c r="AM33">
        <f t="shared" si="453"/>
        <v>20.85</v>
      </c>
      <c r="AN33">
        <f t="shared" si="453"/>
        <v>21.716666666666669</v>
      </c>
      <c r="AO33">
        <f t="shared" si="453"/>
        <v>18.350000000000001</v>
      </c>
      <c r="AP33">
        <f t="shared" si="453"/>
        <v>19.333333333333332</v>
      </c>
      <c r="AQ33">
        <f t="shared" si="453"/>
        <v>27.633333333333333</v>
      </c>
      <c r="AR33">
        <f t="shared" si="453"/>
        <v>20.3</v>
      </c>
      <c r="AS33">
        <f t="shared" si="453"/>
        <v>18.75</v>
      </c>
      <c r="AT33">
        <f t="shared" si="453"/>
        <v>21.066666666666666</v>
      </c>
      <c r="AU33">
        <f t="shared" si="453"/>
        <v>27.016666666666666</v>
      </c>
      <c r="AV33">
        <f t="shared" si="453"/>
        <v>18.05</v>
      </c>
      <c r="AW33">
        <f t="shared" si="453"/>
        <v>20.233333333333334</v>
      </c>
      <c r="AX33">
        <f t="shared" si="453"/>
        <v>20.95</v>
      </c>
      <c r="AY33">
        <f t="shared" si="453"/>
        <v>20.983333333333334</v>
      </c>
      <c r="AZ33">
        <f t="shared" si="453"/>
        <v>30.45</v>
      </c>
      <c r="BA33">
        <f t="shared" si="453"/>
        <v>35.85</v>
      </c>
      <c r="BB33">
        <f t="shared" si="453"/>
        <v>29.666666666666664</v>
      </c>
      <c r="BC33">
        <f t="shared" si="453"/>
        <v>31.5</v>
      </c>
      <c r="BD33">
        <f t="shared" si="453"/>
        <v>32.450000000000003</v>
      </c>
      <c r="BE33">
        <f t="shared" si="453"/>
        <v>21.85</v>
      </c>
      <c r="BF33">
        <f t="shared" si="453"/>
        <v>25.216666666666669</v>
      </c>
      <c r="BG33">
        <f t="shared" si="453"/>
        <v>28.883333333333333</v>
      </c>
      <c r="BH33">
        <f t="shared" si="453"/>
        <v>36.683333333333337</v>
      </c>
      <c r="BI33">
        <f t="shared" si="453"/>
        <v>37.566666666666663</v>
      </c>
      <c r="BJ33">
        <f t="shared" si="453"/>
        <v>24.566666666666666</v>
      </c>
      <c r="BK33">
        <f t="shared" si="453"/>
        <v>32.316666666666663</v>
      </c>
      <c r="BL33">
        <f t="shared" si="453"/>
        <v>26.1</v>
      </c>
      <c r="BM33">
        <f t="shared" si="453"/>
        <v>34.216666666666669</v>
      </c>
      <c r="BN33">
        <f t="shared" si="453"/>
        <v>24.683333333333334</v>
      </c>
      <c r="BO33">
        <f t="shared" si="453"/>
        <v>36.25</v>
      </c>
      <c r="BP33">
        <f t="shared" si="453"/>
        <v>34.799999999999997</v>
      </c>
      <c r="BQ33">
        <f t="shared" si="453"/>
        <v>30.166666666666668</v>
      </c>
      <c r="BR33">
        <f t="shared" si="453"/>
        <v>25.766666666666666</v>
      </c>
      <c r="BS33">
        <f t="shared" si="453"/>
        <v>30.633333666666665</v>
      </c>
      <c r="BT33">
        <f t="shared" si="453"/>
        <v>32.30000033333333</v>
      </c>
      <c r="BU33">
        <f t="shared" si="453"/>
        <v>30.950000333333335</v>
      </c>
      <c r="BV33">
        <f t="shared" si="453"/>
        <v>30.550000333333333</v>
      </c>
      <c r="BW33">
        <f t="shared" si="453"/>
        <v>33.150000333333338</v>
      </c>
      <c r="BX33">
        <f t="shared" si="453"/>
        <v>41.583333666666668</v>
      </c>
      <c r="BY33">
        <f t="shared" si="453"/>
        <v>37.150000333333338</v>
      </c>
      <c r="BZ33">
        <f t="shared" si="453"/>
        <v>34.150000333333338</v>
      </c>
      <c r="CA33">
        <f t="shared" si="453"/>
        <v>31.950000333333335</v>
      </c>
      <c r="CB33">
        <f t="shared" si="453"/>
        <v>31.166667</v>
      </c>
      <c r="CC33">
        <f t="shared" si="453"/>
        <v>32.516666999999998</v>
      </c>
      <c r="CE33">
        <f t="shared" ref="CE33:CL33" si="454">IF(CE26=0,0,CE26+5.25)</f>
        <v>32.65</v>
      </c>
      <c r="CF33">
        <f t="shared" si="454"/>
        <v>31.816666999999999</v>
      </c>
      <c r="CG33">
        <f t="shared" si="454"/>
        <v>33.283333666666664</v>
      </c>
      <c r="CH33">
        <f t="shared" si="454"/>
        <v>30.616667</v>
      </c>
      <c r="CI33">
        <f t="shared" si="454"/>
        <v>32.133333666666665</v>
      </c>
      <c r="CJ33">
        <f t="shared" si="454"/>
        <v>31.383333666666665</v>
      </c>
      <c r="CK33">
        <f t="shared" si="454"/>
        <v>31.750000333333332</v>
      </c>
      <c r="CL33">
        <f t="shared" si="454"/>
        <v>32.316666999999995</v>
      </c>
      <c r="CN33">
        <f t="shared" ref="CN33:DS33" si="455">IF(CN26=0,0,CN26+5.25)</f>
        <v>32.916667000000004</v>
      </c>
      <c r="CO33">
        <f t="shared" si="455"/>
        <v>32.516666999999998</v>
      </c>
      <c r="CP33">
        <f t="shared" si="455"/>
        <v>32.250000333333332</v>
      </c>
      <c r="CQ33">
        <f t="shared" si="455"/>
        <v>32.650000333333338</v>
      </c>
      <c r="CR33">
        <f t="shared" si="455"/>
        <v>32.233333666666667</v>
      </c>
      <c r="CS33">
        <f t="shared" si="455"/>
        <v>33.93333366666667</v>
      </c>
      <c r="CT33">
        <f t="shared" si="455"/>
        <v>32.216667000000001</v>
      </c>
      <c r="CU33">
        <f t="shared" si="455"/>
        <v>34.033333666666664</v>
      </c>
      <c r="CV33">
        <f t="shared" si="455"/>
        <v>33.316666999999995</v>
      </c>
      <c r="CW33">
        <f t="shared" si="455"/>
        <v>34.033333666666664</v>
      </c>
      <c r="CX33">
        <f t="shared" si="455"/>
        <v>32.600000333333334</v>
      </c>
      <c r="CY33">
        <f t="shared" si="455"/>
        <v>31.833333666666668</v>
      </c>
      <c r="CZ33">
        <f t="shared" si="455"/>
        <v>38.700000333333335</v>
      </c>
      <c r="DA33">
        <f t="shared" si="455"/>
        <v>32.466667000000001</v>
      </c>
      <c r="DB33">
        <f t="shared" si="455"/>
        <v>33.016666999999998</v>
      </c>
      <c r="DC33">
        <f t="shared" si="455"/>
        <v>40.483333666666667</v>
      </c>
      <c r="DD33">
        <f t="shared" si="455"/>
        <v>33.68333366666667</v>
      </c>
      <c r="DE33">
        <f t="shared" si="455"/>
        <v>37.966667000000001</v>
      </c>
      <c r="DF33">
        <f t="shared" si="455"/>
        <v>50.31666666666667</v>
      </c>
      <c r="DG33">
        <f t="shared" si="455"/>
        <v>35.43333366666667</v>
      </c>
      <c r="DH33">
        <f t="shared" si="455"/>
        <v>34.600000333333334</v>
      </c>
      <c r="DI33">
        <f t="shared" si="455"/>
        <v>34.400000333333338</v>
      </c>
      <c r="DJ33">
        <f t="shared" si="455"/>
        <v>36.033333666666664</v>
      </c>
      <c r="DK33">
        <f t="shared" si="455"/>
        <v>36.55000033333333</v>
      </c>
      <c r="DL33">
        <f t="shared" si="455"/>
        <v>33.866667</v>
      </c>
      <c r="DM33">
        <f t="shared" si="455"/>
        <v>35.783333666666664</v>
      </c>
      <c r="DN33">
        <f t="shared" si="455"/>
        <v>35.633333666666665</v>
      </c>
      <c r="DO33">
        <f t="shared" si="455"/>
        <v>28.416666666666668</v>
      </c>
      <c r="DP33">
        <f t="shared" si="455"/>
        <v>34.100000333333334</v>
      </c>
      <c r="DQ33">
        <f t="shared" si="455"/>
        <v>34.716667000000001</v>
      </c>
      <c r="DR33">
        <f t="shared" si="455"/>
        <v>35.150000333333338</v>
      </c>
      <c r="DS33">
        <f t="shared" si="455"/>
        <v>34.516666999999998</v>
      </c>
      <c r="DT33">
        <f t="shared" ref="DT33:EY33" si="456">IF(DT26=0,0,DT26+5.25)</f>
        <v>32.816666999999995</v>
      </c>
      <c r="DU33">
        <f t="shared" si="456"/>
        <v>41.566667000000002</v>
      </c>
      <c r="DV33">
        <f t="shared" si="456"/>
        <v>44.333333666666668</v>
      </c>
      <c r="DW33">
        <f t="shared" si="456"/>
        <v>34.18333366666667</v>
      </c>
      <c r="DX33">
        <f t="shared" si="456"/>
        <v>33.783333666666664</v>
      </c>
      <c r="DY33">
        <f t="shared" si="456"/>
        <v>34.083333666666668</v>
      </c>
      <c r="DZ33">
        <f t="shared" si="456"/>
        <v>21.466666666666665</v>
      </c>
      <c r="EA33">
        <f t="shared" si="456"/>
        <v>23.133333336666666</v>
      </c>
      <c r="EB33">
        <f t="shared" si="456"/>
        <v>21.833333336666666</v>
      </c>
      <c r="EC33">
        <f t="shared" si="456"/>
        <v>22.300000003333331</v>
      </c>
      <c r="ED33">
        <f t="shared" si="456"/>
        <v>24.800000003333331</v>
      </c>
      <c r="EE33">
        <f t="shared" si="456"/>
        <v>24.06666667</v>
      </c>
      <c r="EF33">
        <f t="shared" si="456"/>
        <v>22.31666667</v>
      </c>
      <c r="EG33">
        <f t="shared" si="456"/>
        <v>24.116666669999997</v>
      </c>
      <c r="EH33">
        <f t="shared" si="456"/>
        <v>21.750000003333334</v>
      </c>
      <c r="EI33">
        <f t="shared" si="456"/>
        <v>24.683333336666664</v>
      </c>
      <c r="EJ33">
        <f t="shared" si="456"/>
        <v>23.81666667</v>
      </c>
      <c r="EK33">
        <f t="shared" si="456"/>
        <v>23.133333336666666</v>
      </c>
      <c r="EL33">
        <f t="shared" si="456"/>
        <v>25.200000003333333</v>
      </c>
      <c r="EM33">
        <f t="shared" si="456"/>
        <v>21.866666669999997</v>
      </c>
      <c r="EN33">
        <f t="shared" si="456"/>
        <v>22.950000003333333</v>
      </c>
      <c r="EO33">
        <f t="shared" si="456"/>
        <v>26.000000003333334</v>
      </c>
      <c r="EP33">
        <f t="shared" si="456"/>
        <v>24.300000003333331</v>
      </c>
      <c r="EQ33">
        <f t="shared" si="456"/>
        <v>21.033333333333331</v>
      </c>
      <c r="ER33">
        <f t="shared" si="456"/>
        <v>21.366666666333334</v>
      </c>
      <c r="ES33">
        <f t="shared" si="456"/>
        <v>21.633333332999999</v>
      </c>
      <c r="ET33">
        <f t="shared" si="456"/>
        <v>24.133333332999999</v>
      </c>
      <c r="EU33">
        <f t="shared" si="456"/>
        <v>21.716666666333332</v>
      </c>
      <c r="EV33">
        <f t="shared" si="456"/>
        <v>21.549999999666667</v>
      </c>
      <c r="EW33">
        <f t="shared" si="456"/>
        <v>21.366666666333334</v>
      </c>
      <c r="EX33">
        <f t="shared" si="456"/>
        <v>21.599999999666668</v>
      </c>
      <c r="EY33">
        <f t="shared" si="456"/>
        <v>25.099999999666665</v>
      </c>
      <c r="EZ33">
        <f t="shared" ref="EZ33:GE33" si="457">IF(EZ26=0,0,EZ26+5.25)</f>
        <v>21.399999999666665</v>
      </c>
      <c r="FA33">
        <f t="shared" si="457"/>
        <v>21.583333332999999</v>
      </c>
      <c r="FB33">
        <f t="shared" si="457"/>
        <v>22.066666666333333</v>
      </c>
      <c r="FC33">
        <f t="shared" si="457"/>
        <v>25.033333333000002</v>
      </c>
      <c r="FD33">
        <f t="shared" si="457"/>
        <v>21.866666666333334</v>
      </c>
      <c r="FE33">
        <f t="shared" si="457"/>
        <v>22.166666666333334</v>
      </c>
      <c r="FF33">
        <f t="shared" si="457"/>
        <v>24.199999999666666</v>
      </c>
      <c r="FG33">
        <f t="shared" si="457"/>
        <v>21.799999999666667</v>
      </c>
      <c r="FH33">
        <f t="shared" si="457"/>
        <v>25.783333333333335</v>
      </c>
      <c r="FI33">
        <f t="shared" si="457"/>
        <v>26.233332999999998</v>
      </c>
      <c r="FJ33">
        <f t="shared" si="457"/>
        <v>29.399999666666666</v>
      </c>
      <c r="FK33">
        <f t="shared" si="457"/>
        <v>27.499999666666668</v>
      </c>
      <c r="FL33">
        <f t="shared" si="457"/>
        <v>27.833333</v>
      </c>
      <c r="FM33">
        <f t="shared" si="457"/>
        <v>26.149999666666666</v>
      </c>
      <c r="FN33">
        <f t="shared" si="457"/>
        <v>28.783332999999999</v>
      </c>
      <c r="FO33">
        <f t="shared" si="457"/>
        <v>26.249999666666664</v>
      </c>
      <c r="FP33">
        <f t="shared" si="457"/>
        <v>26.999999666666668</v>
      </c>
      <c r="FQ33">
        <f t="shared" si="457"/>
        <v>26.233332999999998</v>
      </c>
      <c r="FR33">
        <f t="shared" si="457"/>
        <v>26.183332999999998</v>
      </c>
      <c r="FS33">
        <f t="shared" si="457"/>
        <v>26.999999666666668</v>
      </c>
      <c r="FT33">
        <f t="shared" si="457"/>
        <v>27.083333330000002</v>
      </c>
      <c r="FU33">
        <f t="shared" si="457"/>
        <v>27.333333329999999</v>
      </c>
      <c r="FV33">
        <f t="shared" si="457"/>
        <v>27.316666663333333</v>
      </c>
      <c r="FW33">
        <f t="shared" si="457"/>
        <v>27.699999996666666</v>
      </c>
      <c r="FX33">
        <f t="shared" si="457"/>
        <v>27.849999996666664</v>
      </c>
      <c r="FY33">
        <f t="shared" si="457"/>
        <v>27.633333329999999</v>
      </c>
      <c r="FZ33">
        <f t="shared" si="457"/>
        <v>28.883333329999999</v>
      </c>
      <c r="GA33">
        <f t="shared" si="457"/>
        <v>31.883333329999999</v>
      </c>
      <c r="GB33">
        <f t="shared" si="457"/>
        <v>27.966666663333331</v>
      </c>
      <c r="GC33">
        <f t="shared" si="457"/>
        <v>28.166666663333331</v>
      </c>
      <c r="GD33">
        <f t="shared" si="457"/>
        <v>28.68333333</v>
      </c>
      <c r="GE33">
        <f t="shared" si="457"/>
        <v>28.449999996666666</v>
      </c>
      <c r="GF33">
        <f t="shared" ref="GF33:GL33" si="458">IF(GF26=0,0,GF26+5.25)</f>
        <v>27.666666663333331</v>
      </c>
      <c r="GG33">
        <f t="shared" si="458"/>
        <v>45.166666666666664</v>
      </c>
      <c r="GH33">
        <f t="shared" si="458"/>
        <v>46.016666700000002</v>
      </c>
      <c r="GI33">
        <f t="shared" si="458"/>
        <v>45.650000033333335</v>
      </c>
      <c r="GJ33">
        <f t="shared" si="458"/>
        <v>46.066666699999999</v>
      </c>
      <c r="GK33">
        <f t="shared" si="458"/>
        <v>48.000000033333336</v>
      </c>
      <c r="GL33">
        <f t="shared" si="458"/>
        <v>45.466666699999998</v>
      </c>
      <c r="GM33">
        <f t="shared" ref="GM33:GS33" si="459">IF(GM26=0,0,GM26+5.25)</f>
        <v>45.73333336666667</v>
      </c>
      <c r="GN33">
        <f t="shared" si="459"/>
        <v>47.866666700000003</v>
      </c>
      <c r="GO33">
        <f t="shared" si="459"/>
        <v>47.283333366666668</v>
      </c>
      <c r="GP33">
        <f t="shared" si="459"/>
        <v>45.73333336666667</v>
      </c>
      <c r="GQ33">
        <f t="shared" si="459"/>
        <v>46.183333366666666</v>
      </c>
      <c r="GR33">
        <f t="shared" si="459"/>
        <v>48.566666699999999</v>
      </c>
      <c r="GS33">
        <f t="shared" si="459"/>
        <v>46.533333366666668</v>
      </c>
      <c r="GT33">
        <f>IF(GT26=0,0,GT26+5.25)</f>
        <v>47.73333336666667</v>
      </c>
      <c r="GU33">
        <f>IF(GU26=0,0,GU26+5.25)</f>
        <v>46.566666699999999</v>
      </c>
      <c r="GV33">
        <f>IF(GV26=0,0,GV26+5.25)</f>
        <v>45.566666699999999</v>
      </c>
      <c r="GW33">
        <f>IF(GW26=0,0,GW26+5.25)</f>
        <v>45.633333366666669</v>
      </c>
      <c r="GX33">
        <f t="shared" ref="GX33:HA33" si="460">IF(GX26=0,0,GX26+5.25)</f>
        <v>45.466666699999998</v>
      </c>
      <c r="GY33">
        <f t="shared" si="460"/>
        <v>52.60000003333333</v>
      </c>
      <c r="GZ33">
        <f t="shared" si="460"/>
        <v>47.316666699999999</v>
      </c>
      <c r="HA33">
        <f t="shared" si="460"/>
        <v>46.050000033333333</v>
      </c>
      <c r="HB33">
        <f>IF(HB26=0,0,HB26+5.25)</f>
        <v>26.1</v>
      </c>
      <c r="HC33">
        <f>IF(HC26=0,0,HC26+5.25)</f>
        <v>27.083333333333336</v>
      </c>
      <c r="HD33">
        <f>IF(HD26=0,0,HD26+5.25)</f>
        <v>28.483333333333334</v>
      </c>
      <c r="HE33">
        <f>IF(HE26=0,0,HE26+5.25)</f>
        <v>27.56666666666667</v>
      </c>
      <c r="HF33">
        <f>IF(HF26=0,0,HF26+5.25)</f>
        <v>27.31666666666667</v>
      </c>
      <c r="HG33">
        <f t="shared" ref="HG33:HL33" si="461">IF(HG26=0,0,HG26+5.25)</f>
        <v>27.1</v>
      </c>
      <c r="HH33">
        <f t="shared" si="461"/>
        <v>26.783333333333335</v>
      </c>
      <c r="HI33">
        <f t="shared" si="461"/>
        <v>26.783333333333335</v>
      </c>
      <c r="HJ33">
        <f t="shared" si="461"/>
        <v>27.733333333333334</v>
      </c>
      <c r="HK33">
        <f t="shared" si="461"/>
        <v>27.283333333333335</v>
      </c>
      <c r="HL33">
        <f t="shared" si="461"/>
        <v>30.150000000000002</v>
      </c>
      <c r="HN33">
        <f t="shared" ref="HN33:HU33" si="462">IF(HN26=0,0,HN26+5.25)</f>
        <v>26.8</v>
      </c>
      <c r="HO33">
        <f t="shared" si="462"/>
        <v>28.266666666666669</v>
      </c>
      <c r="HP33">
        <f t="shared" si="462"/>
        <v>39.450000000000003</v>
      </c>
      <c r="HQ33">
        <f t="shared" si="462"/>
        <v>43.45</v>
      </c>
      <c r="HR33">
        <f t="shared" si="462"/>
        <v>29.1</v>
      </c>
      <c r="HS33">
        <f t="shared" si="462"/>
        <v>30</v>
      </c>
      <c r="HU33">
        <f t="shared" si="462"/>
        <v>41.4</v>
      </c>
      <c r="HW33">
        <f t="shared" ref="HW33:IQ33" si="463">IF(HW26=0,0,HW26+5.25)</f>
        <v>30.383333333333333</v>
      </c>
      <c r="HX33">
        <f t="shared" si="463"/>
        <v>30.6</v>
      </c>
      <c r="HY33">
        <f t="shared" si="463"/>
        <v>31.416666666666668</v>
      </c>
      <c r="HZ33">
        <f t="shared" si="463"/>
        <v>30.933333333333334</v>
      </c>
      <c r="IA33">
        <f t="shared" si="463"/>
        <v>30.666666666666668</v>
      </c>
      <c r="IB33">
        <f t="shared" si="463"/>
        <v>30.766666666666666</v>
      </c>
      <c r="IC33">
        <f t="shared" si="463"/>
        <v>31.466666666666669</v>
      </c>
      <c r="ID33">
        <f t="shared" si="463"/>
        <v>30.433333333333334</v>
      </c>
      <c r="IE33">
        <f t="shared" si="463"/>
        <v>31.416666666666668</v>
      </c>
      <c r="IF33">
        <f t="shared" si="463"/>
        <v>32.116666666666667</v>
      </c>
      <c r="IG33">
        <f t="shared" si="463"/>
        <v>32.566666666666663</v>
      </c>
      <c r="IH33">
        <f t="shared" si="463"/>
        <v>30.9</v>
      </c>
      <c r="II33">
        <f t="shared" si="463"/>
        <v>37.633333333333333</v>
      </c>
      <c r="IJ33">
        <f t="shared" si="463"/>
        <v>30.416666666666668</v>
      </c>
      <c r="IK33">
        <f t="shared" si="463"/>
        <v>34.549999999999997</v>
      </c>
      <c r="IL33">
        <f t="shared" si="463"/>
        <v>37.883333333333333</v>
      </c>
      <c r="IM33">
        <f t="shared" si="463"/>
        <v>35.316666666666663</v>
      </c>
      <c r="IN33">
        <f t="shared" si="463"/>
        <v>35.033333333333331</v>
      </c>
      <c r="IO33">
        <f t="shared" si="463"/>
        <v>36.549999999999997</v>
      </c>
      <c r="IP33">
        <f t="shared" si="463"/>
        <v>37.133333333333333</v>
      </c>
      <c r="IQ33">
        <f t="shared" si="463"/>
        <v>37.783333333333331</v>
      </c>
      <c r="IW33">
        <f t="shared" ref="IW33:JF33" si="464">IF(IW26=0,0,IW26+5.25)</f>
        <v>56</v>
      </c>
      <c r="IX33">
        <f t="shared" si="464"/>
        <v>18.516666666666666</v>
      </c>
      <c r="IY33">
        <f t="shared" si="464"/>
        <v>20.516666666666666</v>
      </c>
      <c r="IZ33">
        <f t="shared" si="464"/>
        <v>23.783337</v>
      </c>
      <c r="JA33">
        <f t="shared" si="464"/>
        <v>22.116670333333332</v>
      </c>
      <c r="JB33">
        <f t="shared" si="464"/>
        <v>21.600003666666666</v>
      </c>
      <c r="JC33">
        <f t="shared" si="464"/>
        <v>26.533337</v>
      </c>
      <c r="JD33">
        <f t="shared" si="464"/>
        <v>23.133337000000001</v>
      </c>
      <c r="JE33">
        <f t="shared" si="464"/>
        <v>28.200003666666667</v>
      </c>
      <c r="JF33">
        <f t="shared" si="464"/>
        <v>35.966670333333333</v>
      </c>
      <c r="JH33">
        <f t="shared" ref="JH33:JP33" si="465">IF(JH26=0,0,JH26+5.25)</f>
        <v>21.916666666666668</v>
      </c>
      <c r="JI33">
        <f t="shared" si="465"/>
        <v>27.166669666666664</v>
      </c>
      <c r="JJ33">
        <f t="shared" si="465"/>
        <v>25.550002999999997</v>
      </c>
      <c r="JK33">
        <f t="shared" si="465"/>
        <v>23.416669666666664</v>
      </c>
      <c r="JL33">
        <f t="shared" si="465"/>
        <v>23.183336333333333</v>
      </c>
      <c r="JM33">
        <f t="shared" si="465"/>
        <v>24.916669666666664</v>
      </c>
      <c r="JN33">
        <f t="shared" si="465"/>
        <v>25.916669666666664</v>
      </c>
      <c r="JO33">
        <f t="shared" si="465"/>
        <v>30.050002999999997</v>
      </c>
      <c r="JP33">
        <f t="shared" si="465"/>
        <v>27.183336333333333</v>
      </c>
      <c r="JR33">
        <f>IF(JR26=0,0,JR26+5.25)</f>
        <v>23.250003</v>
      </c>
      <c r="JT33">
        <f>IF(JT26=0,0,JT26+5.25)</f>
        <v>24.000003</v>
      </c>
      <c r="JU33">
        <f>IF(JU26=0,0,JU26+5.25)</f>
        <v>29.650002999999998</v>
      </c>
      <c r="JV33">
        <f>IF(JV26=0,0,JV26+5.25)</f>
        <v>30.350003000000001</v>
      </c>
      <c r="JX33">
        <f>IF(JX26=0,0,JX26+5.25)</f>
        <v>31.100003000000001</v>
      </c>
      <c r="JY33">
        <f>IF(JY26=0,0,JY26+5.25)</f>
        <v>26.916669666666664</v>
      </c>
      <c r="JZ33">
        <f>IF(JZ26=0,0,JZ26+5.25)</f>
        <v>33.416669666666664</v>
      </c>
      <c r="KA33">
        <f>IF(KA26=0,0,KA26+5.25)</f>
        <v>36.866669666666667</v>
      </c>
    </row>
    <row r="34" spans="1:287" x14ac:dyDescent="0.25">
      <c r="A34" t="s">
        <v>253</v>
      </c>
      <c r="B34">
        <v>8</v>
      </c>
      <c r="C34">
        <v>8.5</v>
      </c>
      <c r="D34">
        <v>11.783336666666665</v>
      </c>
      <c r="E34">
        <v>9.15</v>
      </c>
      <c r="F34">
        <v>9.7666599999999999</v>
      </c>
      <c r="G34">
        <v>12.500003666666665</v>
      </c>
      <c r="H34">
        <v>12.233336666666665</v>
      </c>
      <c r="I34">
        <v>12.450003666666666</v>
      </c>
      <c r="J34">
        <v>11.383333</v>
      </c>
      <c r="K34">
        <v>13.566666999999999</v>
      </c>
      <c r="L34">
        <v>8.85</v>
      </c>
      <c r="M34">
        <v>8.35</v>
      </c>
      <c r="N34">
        <v>12.416666666666664</v>
      </c>
      <c r="O34">
        <v>10.666666666666666</v>
      </c>
      <c r="P34">
        <v>15.116666666666667</v>
      </c>
      <c r="Q34">
        <v>11.426666666666666</v>
      </c>
      <c r="R34">
        <v>16.096666666666664</v>
      </c>
      <c r="S34">
        <v>17.916666666666664</v>
      </c>
      <c r="T34">
        <v>14.336666666666666</v>
      </c>
      <c r="U34">
        <v>12.849996666666666</v>
      </c>
      <c r="V34">
        <v>12.716666666666665</v>
      </c>
      <c r="W34">
        <v>11.283333666666666</v>
      </c>
      <c r="X34">
        <v>12.083333666666666</v>
      </c>
      <c r="Y34">
        <v>12.116666666666665</v>
      </c>
      <c r="Z34">
        <v>0.66666666666666663</v>
      </c>
      <c r="AA34">
        <v>2.0666666666666669</v>
      </c>
      <c r="AB34">
        <v>7.55</v>
      </c>
      <c r="AC34">
        <v>19.850000000000001</v>
      </c>
      <c r="AD34">
        <v>14.45</v>
      </c>
      <c r="AE34">
        <v>2.8166666666666664</v>
      </c>
      <c r="AG34">
        <v>7</v>
      </c>
      <c r="AH34">
        <v>0</v>
      </c>
      <c r="AI34">
        <f t="shared" ref="AI34:CC34" si="466">IF(AI26=0,0,AI26+0.66667)</f>
        <v>14.41667</v>
      </c>
      <c r="AJ34">
        <f t="shared" si="466"/>
        <v>15.300003333333333</v>
      </c>
      <c r="AK34">
        <f t="shared" si="466"/>
        <v>15.31667</v>
      </c>
      <c r="AL34">
        <f t="shared" si="466"/>
        <v>21.483336666666666</v>
      </c>
      <c r="AM34">
        <f t="shared" si="466"/>
        <v>16.266670000000001</v>
      </c>
      <c r="AN34">
        <f t="shared" si="466"/>
        <v>17.133336666666668</v>
      </c>
      <c r="AO34">
        <f t="shared" si="466"/>
        <v>13.76667</v>
      </c>
      <c r="AP34">
        <f t="shared" si="466"/>
        <v>14.750003333333332</v>
      </c>
      <c r="AQ34">
        <f t="shared" si="466"/>
        <v>23.050003333333333</v>
      </c>
      <c r="AR34">
        <f t="shared" si="466"/>
        <v>15.716670000000001</v>
      </c>
      <c r="AS34">
        <f t="shared" si="466"/>
        <v>14.16667</v>
      </c>
      <c r="AT34">
        <f t="shared" si="466"/>
        <v>16.483336666666666</v>
      </c>
      <c r="AU34">
        <f t="shared" si="466"/>
        <v>22.433336666666666</v>
      </c>
      <c r="AV34">
        <f t="shared" si="466"/>
        <v>13.466670000000001</v>
      </c>
      <c r="AW34">
        <f t="shared" si="466"/>
        <v>15.650003333333334</v>
      </c>
      <c r="AX34">
        <f t="shared" si="466"/>
        <v>16.366669999999999</v>
      </c>
      <c r="AY34">
        <f t="shared" si="466"/>
        <v>16.400003333333334</v>
      </c>
      <c r="AZ34">
        <f t="shared" si="466"/>
        <v>25.866669999999999</v>
      </c>
      <c r="BA34">
        <f t="shared" si="466"/>
        <v>31.266670000000001</v>
      </c>
      <c r="BB34">
        <f t="shared" si="466"/>
        <v>25.083336666666664</v>
      </c>
      <c r="BC34">
        <f t="shared" si="466"/>
        <v>26.91667</v>
      </c>
      <c r="BD34">
        <f t="shared" si="466"/>
        <v>27.866669999999999</v>
      </c>
      <c r="BE34">
        <f t="shared" si="466"/>
        <v>17.266670000000001</v>
      </c>
      <c r="BF34">
        <f t="shared" si="466"/>
        <v>20.633336666666668</v>
      </c>
      <c r="BG34">
        <f t="shared" si="466"/>
        <v>24.300003333333333</v>
      </c>
      <c r="BH34">
        <f t="shared" si="466"/>
        <v>32.100003333333333</v>
      </c>
      <c r="BI34">
        <f t="shared" si="466"/>
        <v>32.983336666666666</v>
      </c>
      <c r="BJ34">
        <f t="shared" si="466"/>
        <v>19.983336666666666</v>
      </c>
      <c r="BK34">
        <f t="shared" si="466"/>
        <v>27.733336666666666</v>
      </c>
      <c r="BL34">
        <f t="shared" si="466"/>
        <v>21.516670000000001</v>
      </c>
      <c r="BM34">
        <f t="shared" si="466"/>
        <v>29.633336666666665</v>
      </c>
      <c r="BN34">
        <f t="shared" si="466"/>
        <v>20.100003333333333</v>
      </c>
      <c r="BO34">
        <f t="shared" si="466"/>
        <v>31.66667</v>
      </c>
      <c r="BP34">
        <f t="shared" si="466"/>
        <v>30.216670000000001</v>
      </c>
      <c r="BQ34">
        <f t="shared" si="466"/>
        <v>25.583336666666668</v>
      </c>
      <c r="BR34">
        <f t="shared" si="466"/>
        <v>21.183336666666666</v>
      </c>
      <c r="BS34">
        <f t="shared" si="466"/>
        <v>26.050003666666665</v>
      </c>
      <c r="BT34">
        <f t="shared" si="466"/>
        <v>27.716670333333333</v>
      </c>
      <c r="BU34">
        <f t="shared" si="466"/>
        <v>26.366670333333335</v>
      </c>
      <c r="BV34">
        <f t="shared" si="466"/>
        <v>25.966670333333333</v>
      </c>
      <c r="BW34">
        <f t="shared" si="466"/>
        <v>28.566670333333334</v>
      </c>
      <c r="BX34">
        <f t="shared" si="466"/>
        <v>37.000003666666672</v>
      </c>
      <c r="BY34">
        <f t="shared" si="466"/>
        <v>32.566670333333334</v>
      </c>
      <c r="BZ34">
        <f t="shared" si="466"/>
        <v>29.566670333333334</v>
      </c>
      <c r="CA34">
        <f t="shared" si="466"/>
        <v>27.366670333333335</v>
      </c>
      <c r="CB34">
        <f t="shared" si="466"/>
        <v>26.583337</v>
      </c>
      <c r="CC34">
        <f t="shared" si="466"/>
        <v>27.933337000000002</v>
      </c>
      <c r="CE34">
        <f t="shared" ref="CE34:CL34" si="467">IF(CE26=0,0,CE26+0.66667)</f>
        <v>28.066669999999998</v>
      </c>
      <c r="CF34">
        <f t="shared" si="467"/>
        <v>27.233336999999999</v>
      </c>
      <c r="CG34">
        <f t="shared" si="467"/>
        <v>28.700003666666667</v>
      </c>
      <c r="CH34">
        <f t="shared" si="467"/>
        <v>26.033337</v>
      </c>
      <c r="CI34">
        <f t="shared" si="467"/>
        <v>27.550003666666665</v>
      </c>
      <c r="CJ34">
        <f t="shared" si="467"/>
        <v>26.800003666666665</v>
      </c>
      <c r="CK34">
        <f t="shared" si="467"/>
        <v>27.166670333333332</v>
      </c>
      <c r="CL34">
        <f t="shared" si="467"/>
        <v>27.733336999999999</v>
      </c>
      <c r="CN34">
        <f t="shared" ref="CN34:DS34" si="468">IF(CN26=0,0,CN26+0.66667)</f>
        <v>28.333337</v>
      </c>
      <c r="CO34">
        <f t="shared" si="468"/>
        <v>27.933337000000002</v>
      </c>
      <c r="CP34">
        <f t="shared" si="468"/>
        <v>27.666670333333332</v>
      </c>
      <c r="CQ34">
        <f t="shared" si="468"/>
        <v>28.066670333333334</v>
      </c>
      <c r="CR34">
        <f t="shared" si="468"/>
        <v>27.650003666666667</v>
      </c>
      <c r="CS34">
        <f t="shared" si="468"/>
        <v>29.350003666666666</v>
      </c>
      <c r="CT34">
        <f t="shared" si="468"/>
        <v>27.633337000000001</v>
      </c>
      <c r="CU34">
        <f t="shared" si="468"/>
        <v>29.450003666666667</v>
      </c>
      <c r="CV34">
        <f t="shared" si="468"/>
        <v>28.733336999999999</v>
      </c>
      <c r="CW34">
        <f t="shared" si="468"/>
        <v>29.450003666666667</v>
      </c>
      <c r="CX34">
        <f t="shared" si="468"/>
        <v>28.016670333333334</v>
      </c>
      <c r="CY34">
        <f t="shared" si="468"/>
        <v>27.250003666666668</v>
      </c>
      <c r="CZ34">
        <f t="shared" si="468"/>
        <v>34.116670333333339</v>
      </c>
      <c r="DA34">
        <f t="shared" si="468"/>
        <v>27.883337000000001</v>
      </c>
      <c r="DB34">
        <f t="shared" si="468"/>
        <v>28.433337000000002</v>
      </c>
      <c r="DC34">
        <f t="shared" si="468"/>
        <v>35.90000366666667</v>
      </c>
      <c r="DD34">
        <f t="shared" si="468"/>
        <v>29.100003666666666</v>
      </c>
      <c r="DE34">
        <f t="shared" si="468"/>
        <v>33.383337000000004</v>
      </c>
      <c r="DF34">
        <f t="shared" si="468"/>
        <v>45.733336666666673</v>
      </c>
      <c r="DG34">
        <f t="shared" si="468"/>
        <v>30.850003666666666</v>
      </c>
      <c r="DH34">
        <f t="shared" si="468"/>
        <v>30.016670333333334</v>
      </c>
      <c r="DI34">
        <f t="shared" si="468"/>
        <v>29.816670333333334</v>
      </c>
      <c r="DJ34">
        <f t="shared" si="468"/>
        <v>31.450003666666667</v>
      </c>
      <c r="DK34">
        <f t="shared" si="468"/>
        <v>31.966670333333333</v>
      </c>
      <c r="DL34">
        <f t="shared" si="468"/>
        <v>29.283337</v>
      </c>
      <c r="DM34">
        <f t="shared" si="468"/>
        <v>31.200003666666667</v>
      </c>
      <c r="DN34">
        <f t="shared" si="468"/>
        <v>31.050003666666665</v>
      </c>
      <c r="DO34">
        <f t="shared" si="468"/>
        <v>23.833336666666668</v>
      </c>
      <c r="DP34">
        <f t="shared" si="468"/>
        <v>29.516670333333334</v>
      </c>
      <c r="DQ34">
        <f t="shared" si="468"/>
        <v>30.133337000000001</v>
      </c>
      <c r="DR34">
        <f t="shared" si="468"/>
        <v>30.566670333333334</v>
      </c>
      <c r="DS34">
        <f t="shared" si="468"/>
        <v>29.933336999999998</v>
      </c>
      <c r="DT34">
        <f t="shared" ref="DT34:EY34" si="469">IF(DT26=0,0,DT26+0.66667)</f>
        <v>28.233336999999999</v>
      </c>
      <c r="DU34">
        <f t="shared" si="469"/>
        <v>36.983337000000006</v>
      </c>
      <c r="DV34">
        <f t="shared" si="469"/>
        <v>39.750003666666672</v>
      </c>
      <c r="DW34">
        <f t="shared" si="469"/>
        <v>29.600003666666666</v>
      </c>
      <c r="DX34">
        <f t="shared" si="469"/>
        <v>29.200003666666667</v>
      </c>
      <c r="DY34">
        <f t="shared" si="469"/>
        <v>29.500003666666668</v>
      </c>
      <c r="DZ34">
        <f t="shared" si="469"/>
        <v>16.883336666666665</v>
      </c>
      <c r="EA34">
        <f t="shared" si="469"/>
        <v>18.550003336666666</v>
      </c>
      <c r="EB34">
        <f t="shared" si="469"/>
        <v>17.250003336666666</v>
      </c>
      <c r="EC34">
        <f t="shared" si="469"/>
        <v>17.716670003333331</v>
      </c>
      <c r="ED34">
        <f t="shared" si="469"/>
        <v>20.216670003333331</v>
      </c>
      <c r="EE34">
        <f t="shared" si="469"/>
        <v>19.48333667</v>
      </c>
      <c r="EF34">
        <f t="shared" si="469"/>
        <v>17.73333667</v>
      </c>
      <c r="EG34">
        <f t="shared" si="469"/>
        <v>19.533336669999997</v>
      </c>
      <c r="EH34">
        <f t="shared" si="469"/>
        <v>17.166670003333333</v>
      </c>
      <c r="EI34">
        <f t="shared" si="469"/>
        <v>20.100003336666664</v>
      </c>
      <c r="EJ34">
        <f t="shared" si="469"/>
        <v>19.23333667</v>
      </c>
      <c r="EK34">
        <f t="shared" si="469"/>
        <v>18.550003336666666</v>
      </c>
      <c r="EL34">
        <f t="shared" si="469"/>
        <v>20.616670003333333</v>
      </c>
      <c r="EM34">
        <f t="shared" si="469"/>
        <v>17.283336669999997</v>
      </c>
      <c r="EN34">
        <f t="shared" si="469"/>
        <v>18.366670003333333</v>
      </c>
      <c r="EO34">
        <f t="shared" si="469"/>
        <v>21.416670003333333</v>
      </c>
      <c r="EP34">
        <f t="shared" si="469"/>
        <v>19.716670003333331</v>
      </c>
      <c r="EQ34">
        <f t="shared" si="469"/>
        <v>16.450003333333335</v>
      </c>
      <c r="ER34">
        <f t="shared" si="469"/>
        <v>16.783336666333334</v>
      </c>
      <c r="ES34">
        <f t="shared" si="469"/>
        <v>17.050003332999999</v>
      </c>
      <c r="ET34">
        <f t="shared" si="469"/>
        <v>19.550003332999999</v>
      </c>
      <c r="EU34">
        <f t="shared" si="469"/>
        <v>17.133336666333332</v>
      </c>
      <c r="EV34">
        <f t="shared" si="469"/>
        <v>16.966669999666667</v>
      </c>
      <c r="EW34">
        <f t="shared" si="469"/>
        <v>16.783336666333334</v>
      </c>
      <c r="EX34">
        <f t="shared" si="469"/>
        <v>17.016669999666668</v>
      </c>
      <c r="EY34">
        <f t="shared" si="469"/>
        <v>20.516669999666664</v>
      </c>
      <c r="EZ34">
        <f t="shared" ref="EZ34:GE34" si="470">IF(EZ26=0,0,EZ26+0.66667)</f>
        <v>16.816669999666665</v>
      </c>
      <c r="FA34">
        <f t="shared" si="470"/>
        <v>17.000003332999999</v>
      </c>
      <c r="FB34">
        <f t="shared" si="470"/>
        <v>17.483336666333333</v>
      </c>
      <c r="FC34">
        <f t="shared" si="470"/>
        <v>20.450003333000002</v>
      </c>
      <c r="FD34">
        <f t="shared" si="470"/>
        <v>17.283336666333334</v>
      </c>
      <c r="FE34">
        <f t="shared" si="470"/>
        <v>17.583336666333334</v>
      </c>
      <c r="FF34">
        <f t="shared" si="470"/>
        <v>19.616669999666666</v>
      </c>
      <c r="FG34">
        <f t="shared" si="470"/>
        <v>17.216669999666667</v>
      </c>
      <c r="FH34">
        <f t="shared" si="470"/>
        <v>21.200003333333335</v>
      </c>
      <c r="FI34">
        <f t="shared" si="470"/>
        <v>21.650002999999998</v>
      </c>
      <c r="FJ34">
        <f t="shared" si="470"/>
        <v>24.816669666666666</v>
      </c>
      <c r="FK34">
        <f t="shared" si="470"/>
        <v>22.916669666666667</v>
      </c>
      <c r="FL34">
        <f t="shared" si="470"/>
        <v>23.250003</v>
      </c>
      <c r="FM34">
        <f t="shared" si="470"/>
        <v>21.566669666666666</v>
      </c>
      <c r="FN34">
        <f t="shared" si="470"/>
        <v>24.200002999999999</v>
      </c>
      <c r="FO34">
        <f t="shared" si="470"/>
        <v>21.666669666666664</v>
      </c>
      <c r="FP34">
        <f t="shared" si="470"/>
        <v>22.416669666666667</v>
      </c>
      <c r="FQ34">
        <f t="shared" si="470"/>
        <v>21.650002999999998</v>
      </c>
      <c r="FR34">
        <f t="shared" si="470"/>
        <v>21.600002999999997</v>
      </c>
      <c r="FS34">
        <f t="shared" si="470"/>
        <v>22.416669666666667</v>
      </c>
      <c r="FT34">
        <f t="shared" si="470"/>
        <v>22.500003330000002</v>
      </c>
      <c r="FU34">
        <f t="shared" si="470"/>
        <v>22.750003329999998</v>
      </c>
      <c r="FV34">
        <f t="shared" si="470"/>
        <v>22.733336663333333</v>
      </c>
      <c r="FW34">
        <f t="shared" si="470"/>
        <v>23.116669996666666</v>
      </c>
      <c r="FX34">
        <f t="shared" si="470"/>
        <v>23.266669996666664</v>
      </c>
      <c r="FY34">
        <f t="shared" si="470"/>
        <v>23.050003329999999</v>
      </c>
      <c r="FZ34">
        <f t="shared" si="470"/>
        <v>24.300003329999999</v>
      </c>
      <c r="GA34">
        <f t="shared" si="470"/>
        <v>27.300003329999999</v>
      </c>
      <c r="GB34">
        <f t="shared" si="470"/>
        <v>23.383336663333331</v>
      </c>
      <c r="GC34">
        <f t="shared" si="470"/>
        <v>23.583336663333331</v>
      </c>
      <c r="GD34">
        <f t="shared" si="470"/>
        <v>24.10000333</v>
      </c>
      <c r="GE34">
        <f t="shared" si="470"/>
        <v>23.866669996666666</v>
      </c>
      <c r="GF34">
        <f t="shared" ref="GF34:GL34" si="471">IF(GF26=0,0,GF26+0.66667)</f>
        <v>23.083336663333331</v>
      </c>
      <c r="GG34">
        <f t="shared" si="471"/>
        <v>40.583336666666668</v>
      </c>
      <c r="GH34">
        <f t="shared" si="471"/>
        <v>41.433336700000005</v>
      </c>
      <c r="GI34">
        <f t="shared" si="471"/>
        <v>41.066670033333338</v>
      </c>
      <c r="GJ34">
        <f t="shared" si="471"/>
        <v>41.483336700000002</v>
      </c>
      <c r="GK34">
        <f t="shared" si="471"/>
        <v>43.41667003333334</v>
      </c>
      <c r="GL34">
        <f t="shared" si="471"/>
        <v>40.883336700000001</v>
      </c>
      <c r="GM34">
        <f t="shared" ref="GM34:GS34" si="472">IF(GM26=0,0,GM26+0.66667)</f>
        <v>41.150003366666674</v>
      </c>
      <c r="GN34">
        <f t="shared" si="472"/>
        <v>43.283336700000007</v>
      </c>
      <c r="GO34">
        <f t="shared" si="472"/>
        <v>42.700003366666671</v>
      </c>
      <c r="GP34">
        <f t="shared" si="472"/>
        <v>41.150003366666674</v>
      </c>
      <c r="GQ34">
        <f t="shared" si="472"/>
        <v>41.60000336666667</v>
      </c>
      <c r="GR34">
        <f t="shared" si="472"/>
        <v>43.983336700000002</v>
      </c>
      <c r="GS34">
        <f t="shared" si="472"/>
        <v>41.950003366666671</v>
      </c>
      <c r="GT34">
        <f>IF(GT26=0,0,GT26+0.66667)</f>
        <v>43.150003366666674</v>
      </c>
      <c r="GU34">
        <f>IF(GU26=0,0,GU26+0.66667)</f>
        <v>41.983336700000002</v>
      </c>
      <c r="GV34">
        <f>IF(GV26=0,0,GV26+0.66667)</f>
        <v>40.983336700000002</v>
      </c>
      <c r="GW34">
        <f>IF(GW26=0,0,GW26+0.66667)</f>
        <v>41.050003366666672</v>
      </c>
      <c r="GX34">
        <f t="shared" ref="GX34:HA34" si="473">IF(GX26=0,0,GX26+0.66667)</f>
        <v>40.883336700000001</v>
      </c>
      <c r="GY34">
        <f t="shared" si="473"/>
        <v>48.016670033333334</v>
      </c>
      <c r="GZ34">
        <f t="shared" si="473"/>
        <v>42.733336700000002</v>
      </c>
      <c r="HA34">
        <f t="shared" si="473"/>
        <v>41.466670033333337</v>
      </c>
      <c r="HB34">
        <f>IF(HB26=0,0,HB26+0.66667)</f>
        <v>21.516670000000001</v>
      </c>
      <c r="HC34">
        <f>IF(HC26=0,0,HC26+0.66667)</f>
        <v>22.500003333333336</v>
      </c>
      <c r="HD34">
        <f>IF(HD26=0,0,HD26+0.66667)</f>
        <v>23.900003333333334</v>
      </c>
      <c r="HE34">
        <f>IF(HE26=0,0,HE26+0.66667)</f>
        <v>22.98333666666667</v>
      </c>
      <c r="HF34">
        <f>IF(HF26=0,0,HF26+0.66667)</f>
        <v>22.73333666666667</v>
      </c>
      <c r="HG34">
        <f t="shared" ref="HG34:HL34" si="474">IF(HG26=0,0,HG26+0.66667)</f>
        <v>22.516670000000001</v>
      </c>
      <c r="HH34">
        <f t="shared" si="474"/>
        <v>22.200003333333335</v>
      </c>
      <c r="HI34">
        <f t="shared" si="474"/>
        <v>22.200003333333335</v>
      </c>
      <c r="HJ34">
        <f t="shared" si="474"/>
        <v>23.150003333333334</v>
      </c>
      <c r="HK34">
        <f t="shared" si="474"/>
        <v>22.700003333333335</v>
      </c>
      <c r="HL34">
        <f t="shared" si="474"/>
        <v>25.566670000000002</v>
      </c>
      <c r="HN34">
        <f t="shared" ref="HN34:HU34" si="475">IF(HN26=0,0,HN26+0.66667)</f>
        <v>22.216670000000001</v>
      </c>
      <c r="HO34">
        <f t="shared" si="475"/>
        <v>23.683336666666669</v>
      </c>
      <c r="HP34">
        <f t="shared" si="475"/>
        <v>34.866670000000006</v>
      </c>
      <c r="HQ34">
        <f t="shared" si="475"/>
        <v>38.866670000000006</v>
      </c>
      <c r="HR34">
        <f t="shared" si="475"/>
        <v>24.516670000000001</v>
      </c>
      <c r="HS34">
        <f t="shared" si="475"/>
        <v>25.41667</v>
      </c>
      <c r="HU34">
        <f t="shared" si="475"/>
        <v>36.816670000000002</v>
      </c>
      <c r="HW34">
        <f t="shared" ref="HW34:IQ34" si="476">IF(HW26=0,0,HW26+0.66667)</f>
        <v>25.800003333333333</v>
      </c>
      <c r="HX34">
        <f t="shared" si="476"/>
        <v>26.016670000000001</v>
      </c>
      <c r="HY34">
        <f t="shared" si="476"/>
        <v>26.833336666666668</v>
      </c>
      <c r="HZ34">
        <f t="shared" si="476"/>
        <v>26.350003333333333</v>
      </c>
      <c r="IA34">
        <f t="shared" si="476"/>
        <v>26.083336666666668</v>
      </c>
      <c r="IB34">
        <f t="shared" si="476"/>
        <v>26.183336666666666</v>
      </c>
      <c r="IC34">
        <f t="shared" si="476"/>
        <v>26.883336666666668</v>
      </c>
      <c r="ID34">
        <f t="shared" si="476"/>
        <v>25.850003333333333</v>
      </c>
      <c r="IE34">
        <f t="shared" si="476"/>
        <v>26.833336666666668</v>
      </c>
      <c r="IF34">
        <f t="shared" si="476"/>
        <v>27.533336666666667</v>
      </c>
      <c r="IG34">
        <f t="shared" si="476"/>
        <v>27.983336666666666</v>
      </c>
      <c r="IH34">
        <f t="shared" si="476"/>
        <v>26.316669999999998</v>
      </c>
      <c r="II34">
        <f t="shared" si="476"/>
        <v>33.050003333333336</v>
      </c>
      <c r="IJ34">
        <f t="shared" si="476"/>
        <v>25.833336666666668</v>
      </c>
      <c r="IK34">
        <f t="shared" si="476"/>
        <v>29.966670000000001</v>
      </c>
      <c r="IL34">
        <f t="shared" si="476"/>
        <v>33.300003333333336</v>
      </c>
      <c r="IM34">
        <f t="shared" si="476"/>
        <v>30.733336666666666</v>
      </c>
      <c r="IN34">
        <f t="shared" si="476"/>
        <v>30.450003333333335</v>
      </c>
      <c r="IO34">
        <f t="shared" si="476"/>
        <v>31.966670000000001</v>
      </c>
      <c r="IP34">
        <f t="shared" si="476"/>
        <v>32.550003333333336</v>
      </c>
      <c r="IQ34">
        <f t="shared" si="476"/>
        <v>33.200003333333335</v>
      </c>
      <c r="IW34">
        <f t="shared" ref="IW34:JF34" si="477">IF(IW26=0,0,IW26+0.66667)</f>
        <v>51.416670000000003</v>
      </c>
      <c r="IX34">
        <f t="shared" si="477"/>
        <v>13.933336666666667</v>
      </c>
      <c r="IY34">
        <f t="shared" si="477"/>
        <v>15.933336666666667</v>
      </c>
      <c r="IZ34">
        <f t="shared" si="477"/>
        <v>19.200006999999999</v>
      </c>
      <c r="JA34">
        <f t="shared" si="477"/>
        <v>17.533340333333332</v>
      </c>
      <c r="JB34">
        <f t="shared" si="477"/>
        <v>17.016673666666666</v>
      </c>
      <c r="JC34">
        <f t="shared" si="477"/>
        <v>21.950006999999999</v>
      </c>
      <c r="JD34">
        <f t="shared" si="477"/>
        <v>18.550007000000001</v>
      </c>
      <c r="JE34">
        <f t="shared" si="477"/>
        <v>23.616673666666667</v>
      </c>
      <c r="JF34">
        <f t="shared" si="477"/>
        <v>31.383340333333333</v>
      </c>
      <c r="JH34">
        <f t="shared" ref="JH34:JP34" si="478">IF(JH26=0,0,JH26+0.66667)</f>
        <v>17.333336666666668</v>
      </c>
      <c r="JI34">
        <f t="shared" si="478"/>
        <v>22.583339666666664</v>
      </c>
      <c r="JJ34">
        <f t="shared" si="478"/>
        <v>20.966672999999997</v>
      </c>
      <c r="JK34">
        <f t="shared" si="478"/>
        <v>18.833339666666664</v>
      </c>
      <c r="JL34">
        <f t="shared" si="478"/>
        <v>18.600006333333333</v>
      </c>
      <c r="JM34">
        <f t="shared" si="478"/>
        <v>20.333339666666664</v>
      </c>
      <c r="JN34">
        <f t="shared" si="478"/>
        <v>21.333339666666664</v>
      </c>
      <c r="JO34">
        <f t="shared" si="478"/>
        <v>25.466672999999997</v>
      </c>
      <c r="JP34">
        <f t="shared" si="478"/>
        <v>22.600006333333333</v>
      </c>
      <c r="JR34">
        <f>IF(JR26=0,0,JR26+0.66667)</f>
        <v>18.666672999999999</v>
      </c>
      <c r="JT34">
        <f>IF(JT26=0,0,JT26+0.66667)</f>
        <v>19.416672999999999</v>
      </c>
      <c r="JU34">
        <f>IF(JU26=0,0,JU26+0.66667)</f>
        <v>25.066672999999998</v>
      </c>
      <c r="JV34">
        <f>IF(JV26=0,0,JV26+0.66667)</f>
        <v>25.766673000000001</v>
      </c>
      <c r="JX34">
        <f>IF(JX26=0,0,JX26+0.66667)</f>
        <v>26.516673000000001</v>
      </c>
      <c r="JY34">
        <f>IF(JY26=0,0,JY26+0.66667)</f>
        <v>22.333339666666664</v>
      </c>
      <c r="JZ34">
        <f>IF(JZ26=0,0,JZ26+0.66667)</f>
        <v>28.833339666666664</v>
      </c>
      <c r="KA34">
        <f>IF(KA26=0,0,KA26+0.66667)</f>
        <v>32.28333966666667</v>
      </c>
    </row>
    <row r="35" spans="1:287" x14ac:dyDescent="0.25">
      <c r="A35" t="s">
        <v>252</v>
      </c>
      <c r="B35">
        <v>3.75</v>
      </c>
      <c r="C35">
        <v>4.25</v>
      </c>
      <c r="D35">
        <v>4.8666669999999996</v>
      </c>
      <c r="E35">
        <v>4.9000000000000004</v>
      </c>
      <c r="F35">
        <v>5.5166599999999999</v>
      </c>
      <c r="G35">
        <v>5.5833339999999998</v>
      </c>
      <c r="H35">
        <v>5.3166669999999998</v>
      </c>
      <c r="I35">
        <v>5.533334</v>
      </c>
      <c r="J35">
        <v>7.1333330000000004</v>
      </c>
      <c r="K35">
        <v>9.3166669999999989</v>
      </c>
      <c r="L35">
        <v>4.5999999999999996</v>
      </c>
      <c r="M35">
        <v>4.0999999999999996</v>
      </c>
      <c r="N35">
        <v>5.4999969999999996</v>
      </c>
      <c r="O35">
        <v>6.2</v>
      </c>
      <c r="P35">
        <v>10.65</v>
      </c>
      <c r="Q35">
        <v>6.96</v>
      </c>
      <c r="R35">
        <v>11.629999999999999</v>
      </c>
      <c r="S35">
        <v>13.45</v>
      </c>
      <c r="T35">
        <v>9.870000000000001</v>
      </c>
      <c r="U35">
        <v>8.3833300000000008</v>
      </c>
      <c r="V35">
        <v>8.25</v>
      </c>
      <c r="W35">
        <v>6.8166669999999998</v>
      </c>
      <c r="X35">
        <v>7.6166669999999996</v>
      </c>
      <c r="Y35">
        <v>7.65</v>
      </c>
      <c r="Z35">
        <v>13.75</v>
      </c>
      <c r="AA35">
        <v>15.75</v>
      </c>
      <c r="AB35">
        <v>19.5</v>
      </c>
      <c r="AC35">
        <v>34.950000000000003</v>
      </c>
      <c r="AD35">
        <v>29.503332999999998</v>
      </c>
      <c r="AE35">
        <v>15.7</v>
      </c>
      <c r="AG35">
        <v>19</v>
      </c>
      <c r="AH35">
        <v>14.41667</v>
      </c>
      <c r="AI35">
        <v>0</v>
      </c>
      <c r="AJ35">
        <f>1+33/60</f>
        <v>1.55</v>
      </c>
      <c r="AK35">
        <f>23/60</f>
        <v>0.38333333333333336</v>
      </c>
      <c r="AL35">
        <f>36/60</f>
        <v>0.6</v>
      </c>
      <c r="AM35">
        <f>31/60</f>
        <v>0.51666666666666672</v>
      </c>
      <c r="AN35">
        <f>1+21/60</f>
        <v>1.35</v>
      </c>
      <c r="AO35">
        <f>1+16/60</f>
        <v>1.2666666666666666</v>
      </c>
      <c r="AP35">
        <f>52/60</f>
        <v>0.8666666666666667</v>
      </c>
      <c r="AQ35">
        <f>47/60</f>
        <v>0.78333333333333333</v>
      </c>
      <c r="AR35">
        <f>24/60</f>
        <v>0.4</v>
      </c>
      <c r="AS35">
        <f>1+1/60</f>
        <v>1.0166666666666666</v>
      </c>
      <c r="AT35">
        <f>18/60</f>
        <v>0.3</v>
      </c>
      <c r="AU35">
        <f>1+18/60</f>
        <v>1.3</v>
      </c>
      <c r="AV35">
        <f>1+32/60</f>
        <v>1.5333333333333332</v>
      </c>
      <c r="AW35">
        <f>1+4/60</f>
        <v>1.0666666666666667</v>
      </c>
      <c r="AX35">
        <f>1+51/60</f>
        <v>1.85</v>
      </c>
      <c r="AY35">
        <f>44/60</f>
        <v>0.73333333333333328</v>
      </c>
      <c r="AZ35">
        <f>3+9/60</f>
        <v>3.15</v>
      </c>
      <c r="BA35">
        <f>5+12/60</f>
        <v>5.2</v>
      </c>
      <c r="BB35">
        <v>8</v>
      </c>
      <c r="BC35">
        <f>5+43/60</f>
        <v>5.7166666666666668</v>
      </c>
      <c r="BD35">
        <f>5+41/60</f>
        <v>5.6833333333333336</v>
      </c>
      <c r="BE35">
        <v>2</v>
      </c>
      <c r="BF35">
        <f>3+55/60</f>
        <v>3.9166666666666665</v>
      </c>
      <c r="BG35">
        <f>13+11/60</f>
        <v>13.183333333333334</v>
      </c>
      <c r="BH35">
        <f>15+42/60</f>
        <v>15.7</v>
      </c>
      <c r="BI35">
        <f>15+56/60</f>
        <v>15.933333333333334</v>
      </c>
      <c r="BJ35">
        <f>3+21/60</f>
        <v>3.35</v>
      </c>
      <c r="BK35">
        <f>13+40/60</f>
        <v>13.666666666666666</v>
      </c>
      <c r="BL35">
        <f>4+25/60</f>
        <v>4.416666666666667</v>
      </c>
      <c r="BM35">
        <f>12+48/60</f>
        <v>12.8</v>
      </c>
      <c r="BN35">
        <f>4+6/60</f>
        <v>4.0999999999999996</v>
      </c>
      <c r="BO35">
        <f>17+56/60</f>
        <v>17.933333333333334</v>
      </c>
      <c r="BP35">
        <f>8+37/60</f>
        <v>8.6166666666666671</v>
      </c>
      <c r="BQ35">
        <f t="shared" ref="BQ35:CC35" si="479">IF(BQ2=0,0,BQ2+3.75)</f>
        <v>8.0500000000000007</v>
      </c>
      <c r="BR35">
        <f t="shared" si="479"/>
        <v>6.9666666666666668</v>
      </c>
      <c r="BS35">
        <f t="shared" si="479"/>
        <v>7.75</v>
      </c>
      <c r="BT35">
        <f t="shared" si="479"/>
        <v>6.1</v>
      </c>
      <c r="BU35">
        <f t="shared" si="479"/>
        <v>8.4</v>
      </c>
      <c r="BV35">
        <f t="shared" si="479"/>
        <v>8.9499999999999993</v>
      </c>
      <c r="BW35">
        <f t="shared" si="479"/>
        <v>17.416666666666664</v>
      </c>
      <c r="BX35">
        <f t="shared" si="479"/>
        <v>8.9833333333333343</v>
      </c>
      <c r="BY35">
        <f t="shared" si="479"/>
        <v>14.133333333333333</v>
      </c>
      <c r="BZ35">
        <f t="shared" si="479"/>
        <v>10.533333333333333</v>
      </c>
      <c r="CA35">
        <f t="shared" si="479"/>
        <v>14</v>
      </c>
      <c r="CB35">
        <f t="shared" si="479"/>
        <v>8.2166666666666668</v>
      </c>
      <c r="CC35">
        <f t="shared" si="479"/>
        <v>16.95</v>
      </c>
      <c r="CE35">
        <f t="shared" ref="CE35:CL35" si="480">IF(CE2=0,0,CE2+3.75)</f>
        <v>8.0500000000000007</v>
      </c>
      <c r="CF35">
        <f t="shared" si="480"/>
        <v>10.5</v>
      </c>
      <c r="CG35">
        <f t="shared" si="480"/>
        <v>12.366666666666667</v>
      </c>
      <c r="CH35">
        <f t="shared" si="480"/>
        <v>9.8000000000000007</v>
      </c>
      <c r="CI35">
        <f t="shared" si="480"/>
        <v>7.9666666666666668</v>
      </c>
      <c r="CJ35">
        <f t="shared" si="480"/>
        <v>9.1333333333333329</v>
      </c>
      <c r="CK35">
        <f t="shared" si="480"/>
        <v>10.633333333333333</v>
      </c>
      <c r="CL35">
        <f t="shared" si="480"/>
        <v>11.116666666666667</v>
      </c>
      <c r="CN35">
        <f t="shared" ref="CN35:DS35" si="481">IF(CN2=0,0,CN2+3.75)</f>
        <v>11.533333333333333</v>
      </c>
      <c r="CO35">
        <f t="shared" si="481"/>
        <v>12.133333333333333</v>
      </c>
      <c r="CP35">
        <f t="shared" si="481"/>
        <v>7.3333333333333339</v>
      </c>
      <c r="CQ35">
        <f t="shared" si="481"/>
        <v>20.3</v>
      </c>
      <c r="CR35">
        <f t="shared" si="481"/>
        <v>7.1666666666666661</v>
      </c>
      <c r="CS35">
        <f t="shared" si="481"/>
        <v>7.4666666666666668</v>
      </c>
      <c r="CT35">
        <f t="shared" si="481"/>
        <v>19.616666666666667</v>
      </c>
      <c r="CU35">
        <f t="shared" si="481"/>
        <v>8.1833333333333336</v>
      </c>
      <c r="CV35">
        <f t="shared" si="481"/>
        <v>9.35</v>
      </c>
      <c r="CW35">
        <f t="shared" si="481"/>
        <v>10.4</v>
      </c>
      <c r="CX35">
        <f t="shared" si="481"/>
        <v>9.3000000000000007</v>
      </c>
      <c r="CY35">
        <f t="shared" si="481"/>
        <v>7.6666666666666661</v>
      </c>
      <c r="CZ35">
        <f t="shared" si="481"/>
        <v>15.783333333333333</v>
      </c>
      <c r="DA35">
        <f t="shared" si="481"/>
        <v>6.85</v>
      </c>
      <c r="DB35">
        <f t="shared" si="481"/>
        <v>9.3000000000000007</v>
      </c>
      <c r="DC35">
        <f t="shared" si="481"/>
        <v>12.833333333333334</v>
      </c>
      <c r="DD35">
        <f t="shared" si="481"/>
        <v>10.050000000000001</v>
      </c>
      <c r="DE35">
        <f t="shared" si="481"/>
        <v>20.516666666666666</v>
      </c>
      <c r="DF35">
        <f t="shared" si="481"/>
        <v>11.55</v>
      </c>
      <c r="DG35">
        <f t="shared" si="481"/>
        <v>14.583333333333334</v>
      </c>
      <c r="DH35">
        <f t="shared" si="481"/>
        <v>13.65</v>
      </c>
      <c r="DI35">
        <f t="shared" si="481"/>
        <v>12.916666666666666</v>
      </c>
      <c r="DJ35">
        <f t="shared" si="481"/>
        <v>14.133333333333333</v>
      </c>
      <c r="DK35">
        <f t="shared" si="481"/>
        <v>14.916666666666666</v>
      </c>
      <c r="DL35">
        <f t="shared" si="481"/>
        <v>12.316666666666666</v>
      </c>
      <c r="DM35">
        <f t="shared" si="481"/>
        <v>14.133333333333333</v>
      </c>
      <c r="DN35">
        <f t="shared" si="481"/>
        <v>13.8</v>
      </c>
      <c r="DO35">
        <f t="shared" si="481"/>
        <v>10.233333333333334</v>
      </c>
      <c r="DP35">
        <f t="shared" si="481"/>
        <v>27.466666666666665</v>
      </c>
      <c r="DQ35">
        <f t="shared" si="481"/>
        <v>22.4</v>
      </c>
      <c r="DR35">
        <f t="shared" si="481"/>
        <v>15.55</v>
      </c>
      <c r="DS35">
        <f t="shared" si="481"/>
        <v>23.783333333333335</v>
      </c>
      <c r="DT35">
        <f t="shared" ref="DT35:EY35" si="482">IF(DT2=0,0,DT2+3.75)</f>
        <v>12.233333333333333</v>
      </c>
      <c r="DU35">
        <f t="shared" si="482"/>
        <v>25.15</v>
      </c>
      <c r="DV35">
        <f t="shared" si="482"/>
        <v>23.033333333333335</v>
      </c>
      <c r="DW35">
        <f t="shared" si="482"/>
        <v>23.2</v>
      </c>
      <c r="DX35">
        <f t="shared" si="482"/>
        <v>18.416666666666664</v>
      </c>
      <c r="DY35">
        <f t="shared" si="482"/>
        <v>11.35</v>
      </c>
      <c r="DZ35">
        <f t="shared" si="482"/>
        <v>5.1166666666666671</v>
      </c>
      <c r="EA35">
        <f t="shared" si="482"/>
        <v>6.7166666666666668</v>
      </c>
      <c r="EB35">
        <f t="shared" si="482"/>
        <v>6.1333333333333329</v>
      </c>
      <c r="EC35">
        <f t="shared" si="482"/>
        <v>6.3</v>
      </c>
      <c r="ED35">
        <f t="shared" si="482"/>
        <v>11.2</v>
      </c>
      <c r="EE35">
        <f t="shared" si="482"/>
        <v>9.3666666666666671</v>
      </c>
      <c r="EF35">
        <f t="shared" si="482"/>
        <v>6.05</v>
      </c>
      <c r="EG35">
        <f t="shared" si="482"/>
        <v>12.433333333333334</v>
      </c>
      <c r="EH35">
        <f t="shared" si="482"/>
        <v>5.7166666666666668</v>
      </c>
      <c r="EI35">
        <f t="shared" si="482"/>
        <v>9.9499999999999993</v>
      </c>
      <c r="EJ35">
        <f t="shared" si="482"/>
        <v>8.15</v>
      </c>
      <c r="EK35">
        <f t="shared" si="482"/>
        <v>6.8166666666666664</v>
      </c>
      <c r="EL35">
        <f t="shared" si="482"/>
        <v>13.975</v>
      </c>
      <c r="EM35">
        <f t="shared" si="482"/>
        <v>4.9666666666666668</v>
      </c>
      <c r="EN35">
        <f t="shared" si="482"/>
        <v>8.75</v>
      </c>
      <c r="EO35">
        <f t="shared" si="482"/>
        <v>10.5</v>
      </c>
      <c r="EP35">
        <f t="shared" si="482"/>
        <v>10.283333333333333</v>
      </c>
      <c r="EQ35">
        <f t="shared" si="482"/>
        <v>6.1666666666666661</v>
      </c>
      <c r="ER35">
        <f t="shared" si="482"/>
        <v>6.9</v>
      </c>
      <c r="ES35">
        <f t="shared" si="482"/>
        <v>7.4833333333333334</v>
      </c>
      <c r="ET35">
        <f t="shared" si="482"/>
        <v>16.45</v>
      </c>
      <c r="EU35">
        <f t="shared" si="482"/>
        <v>6.0166666666666666</v>
      </c>
      <c r="EV35">
        <f t="shared" si="482"/>
        <v>6.3166666666666664</v>
      </c>
      <c r="EW35">
        <f t="shared" si="482"/>
        <v>6.45</v>
      </c>
      <c r="EX35">
        <f t="shared" si="482"/>
        <v>11.933333333333334</v>
      </c>
      <c r="EY35">
        <f t="shared" si="482"/>
        <v>8.15</v>
      </c>
      <c r="EZ35">
        <f t="shared" ref="EZ35:GE35" si="483">IF(EZ2=0,0,EZ2+3.75)</f>
        <v>7.1666666666666661</v>
      </c>
      <c r="FA35">
        <f t="shared" si="483"/>
        <v>7.4666666666666668</v>
      </c>
      <c r="FB35">
        <f t="shared" si="483"/>
        <v>8.1999999999999993</v>
      </c>
      <c r="FC35">
        <f t="shared" si="483"/>
        <v>18.683333333333334</v>
      </c>
      <c r="FD35">
        <f t="shared" si="483"/>
        <v>7.8833333333333337</v>
      </c>
      <c r="FE35">
        <f t="shared" si="483"/>
        <v>8.1333333333333329</v>
      </c>
      <c r="FF35">
        <f t="shared" si="483"/>
        <v>16.850000000000001</v>
      </c>
      <c r="FG35">
        <f t="shared" si="483"/>
        <v>7.7</v>
      </c>
      <c r="FH35">
        <f t="shared" si="483"/>
        <v>8.0333333333333332</v>
      </c>
      <c r="FI35">
        <f t="shared" si="483"/>
        <v>9.9833333333333343</v>
      </c>
      <c r="FJ35">
        <f t="shared" si="483"/>
        <v>19.75</v>
      </c>
      <c r="FK35">
        <f t="shared" si="483"/>
        <v>10.266666666666666</v>
      </c>
      <c r="FL35">
        <f t="shared" si="483"/>
        <v>20.166666666666668</v>
      </c>
      <c r="FM35">
        <f t="shared" si="483"/>
        <v>9.1166666666666671</v>
      </c>
      <c r="FN35">
        <f t="shared" si="483"/>
        <v>21.866666666666667</v>
      </c>
      <c r="FO35">
        <f t="shared" si="483"/>
        <v>8.1333333333333329</v>
      </c>
      <c r="FP35">
        <f t="shared" si="483"/>
        <v>9.5666666666666664</v>
      </c>
      <c r="FQ35">
        <f t="shared" si="483"/>
        <v>9.5</v>
      </c>
      <c r="FR35">
        <f t="shared" si="483"/>
        <v>9.6833333333333336</v>
      </c>
      <c r="FS35">
        <f t="shared" si="483"/>
        <v>10.15</v>
      </c>
      <c r="FT35">
        <f t="shared" si="483"/>
        <v>9.3833333333333329</v>
      </c>
      <c r="FU35">
        <f t="shared" si="483"/>
        <v>11.2</v>
      </c>
      <c r="FV35">
        <f t="shared" si="483"/>
        <v>11.1</v>
      </c>
      <c r="FW35">
        <f t="shared" si="483"/>
        <v>11.183333333333334</v>
      </c>
      <c r="FX35">
        <f t="shared" si="483"/>
        <v>11.266666666666666</v>
      </c>
      <c r="FY35">
        <f t="shared" si="483"/>
        <v>9.8000000000000007</v>
      </c>
      <c r="FZ35">
        <f t="shared" si="483"/>
        <v>27.483333333333334</v>
      </c>
      <c r="GA35">
        <f t="shared" si="483"/>
        <v>28.2</v>
      </c>
      <c r="GB35">
        <f t="shared" si="483"/>
        <v>26.216666666666665</v>
      </c>
      <c r="GC35">
        <f t="shared" si="483"/>
        <v>12.066666666666666</v>
      </c>
      <c r="GD35">
        <f t="shared" si="483"/>
        <v>11.666666666666668</v>
      </c>
      <c r="GE35">
        <f t="shared" si="483"/>
        <v>10.883333333333333</v>
      </c>
      <c r="GF35">
        <f t="shared" ref="GF35:GL35" si="484">IF(GF2=0,0,GF2+3.75)</f>
        <v>10.050000000000001</v>
      </c>
      <c r="GG35">
        <f t="shared" si="484"/>
        <v>11.833333333333334</v>
      </c>
      <c r="GH35">
        <f t="shared" si="484"/>
        <v>12.633333333333333</v>
      </c>
      <c r="GI35">
        <f t="shared" si="484"/>
        <v>12.366666666666667</v>
      </c>
      <c r="GJ35">
        <f t="shared" si="484"/>
        <v>14.666666666666666</v>
      </c>
      <c r="GK35">
        <f t="shared" si="484"/>
        <v>26.283333333333335</v>
      </c>
      <c r="GL35">
        <f t="shared" si="484"/>
        <v>11.833333333333334</v>
      </c>
      <c r="GM35">
        <f t="shared" ref="GM35:GS35" si="485">IF(GM2=0,0,GM2+3.75)</f>
        <v>12.400000330000001</v>
      </c>
      <c r="GN35">
        <f t="shared" si="485"/>
        <v>17.2</v>
      </c>
      <c r="GO35">
        <f t="shared" si="485"/>
        <v>16.566666666666666</v>
      </c>
      <c r="GP35">
        <f t="shared" si="485"/>
        <v>27.633333333333333</v>
      </c>
      <c r="GQ35">
        <f t="shared" si="485"/>
        <v>27.683333333333334</v>
      </c>
      <c r="GR35">
        <f t="shared" si="485"/>
        <v>15.183333000000001</v>
      </c>
      <c r="GS35">
        <f t="shared" si="485"/>
        <v>13.149999666666668</v>
      </c>
      <c r="GT35">
        <f t="shared" ref="GT35:HF35" si="486">IF(GT2=0,0,GT2+3.75)</f>
        <v>29.6</v>
      </c>
      <c r="GU35">
        <f t="shared" si="486"/>
        <v>15.816666666666666</v>
      </c>
      <c r="GV35">
        <f t="shared" si="486"/>
        <v>12.2333333</v>
      </c>
      <c r="GW35">
        <f t="shared" si="486"/>
        <v>31.683333333333334</v>
      </c>
      <c r="GX35">
        <f t="shared" si="486"/>
        <v>12.983333330000001</v>
      </c>
      <c r="GY35">
        <f t="shared" si="486"/>
        <v>20.116666633333331</v>
      </c>
      <c r="GZ35">
        <f t="shared" si="486"/>
        <v>14.8333333</v>
      </c>
      <c r="HA35">
        <f t="shared" si="486"/>
        <v>13.56666663333333</v>
      </c>
      <c r="HB35">
        <f t="shared" si="486"/>
        <v>14.6</v>
      </c>
      <c r="HC35">
        <f t="shared" si="486"/>
        <v>13.466666666666667</v>
      </c>
      <c r="HD35">
        <f t="shared" si="486"/>
        <v>12.216666666666667</v>
      </c>
      <c r="HE35">
        <f t="shared" si="486"/>
        <v>28.966666666666665</v>
      </c>
      <c r="HF35">
        <f t="shared" si="486"/>
        <v>16.149999999999999</v>
      </c>
      <c r="HG35">
        <f t="shared" ref="HG35:HL35" si="487">IF(HG2=0,0,HG2+3.75)</f>
        <v>25.066666599999998</v>
      </c>
      <c r="HH35">
        <f t="shared" si="487"/>
        <v>24.749999933333335</v>
      </c>
      <c r="HI35">
        <f t="shared" si="487"/>
        <v>34.233333333333334</v>
      </c>
      <c r="HJ35">
        <f t="shared" si="487"/>
        <v>34.266666666666666</v>
      </c>
      <c r="HK35">
        <f t="shared" si="487"/>
        <v>25.249999933333335</v>
      </c>
      <c r="HL35">
        <f t="shared" si="487"/>
        <v>27.483333333333334</v>
      </c>
      <c r="HN35">
        <f t="shared" ref="HN35:HU35" si="488">IF(HN2=0,0,HN2+3.75)</f>
        <v>16.066666666666666</v>
      </c>
      <c r="HO35">
        <f t="shared" si="488"/>
        <v>26.233333266666669</v>
      </c>
      <c r="HP35">
        <f t="shared" si="488"/>
        <v>37.68333333333333</v>
      </c>
      <c r="HQ35">
        <f t="shared" si="488"/>
        <v>42.05</v>
      </c>
      <c r="HR35">
        <f t="shared" si="488"/>
        <v>14.95</v>
      </c>
      <c r="HS35">
        <f t="shared" si="488"/>
        <v>11.5</v>
      </c>
      <c r="HU35">
        <f t="shared" si="488"/>
        <v>45.016666666666666</v>
      </c>
      <c r="HW35">
        <f t="shared" ref="HW35:IQ35" si="489">IF(HW2=0,0,HW2+3.75)</f>
        <v>13.266666666666667</v>
      </c>
      <c r="HX35">
        <f t="shared" si="489"/>
        <v>12.633333333333333</v>
      </c>
      <c r="HY35">
        <f t="shared" si="489"/>
        <v>11.5</v>
      </c>
      <c r="HZ35">
        <f t="shared" si="489"/>
        <v>26.9</v>
      </c>
      <c r="IA35">
        <f t="shared" si="489"/>
        <v>14.066666666666666</v>
      </c>
      <c r="IB35">
        <f t="shared" si="489"/>
        <v>29.25</v>
      </c>
      <c r="IC35">
        <f t="shared" si="489"/>
        <v>12.966666666666667</v>
      </c>
      <c r="ID35">
        <f t="shared" si="489"/>
        <v>11.933333333333334</v>
      </c>
      <c r="IE35">
        <f t="shared" si="489"/>
        <v>12.916666666666666</v>
      </c>
      <c r="IF35">
        <f t="shared" si="489"/>
        <v>13.616666666666667</v>
      </c>
      <c r="IG35">
        <f t="shared" si="489"/>
        <v>14.066666666666666</v>
      </c>
      <c r="IH35">
        <f t="shared" si="489"/>
        <v>12.4</v>
      </c>
      <c r="II35">
        <f t="shared" si="489"/>
        <v>19.133333333333333</v>
      </c>
      <c r="IJ35">
        <f t="shared" si="489"/>
        <v>11.916666666666666</v>
      </c>
      <c r="IK35">
        <f t="shared" si="489"/>
        <v>11.75</v>
      </c>
      <c r="IL35">
        <f t="shared" si="489"/>
        <v>40.4</v>
      </c>
      <c r="IM35">
        <f t="shared" si="489"/>
        <v>33.666666666666671</v>
      </c>
      <c r="IN35">
        <f t="shared" si="489"/>
        <v>13.233333333333333</v>
      </c>
      <c r="IO35">
        <f t="shared" si="489"/>
        <v>14.566666666666666</v>
      </c>
      <c r="IP35">
        <f t="shared" si="489"/>
        <v>14.433333333333334</v>
      </c>
      <c r="IQ35">
        <f t="shared" si="489"/>
        <v>11.75</v>
      </c>
      <c r="IW35">
        <f t="shared" ref="IW35:JF35" si="490">IF(IW2=0,0,IW2+3.75)</f>
        <v>44.5</v>
      </c>
      <c r="IX35">
        <f t="shared" si="490"/>
        <v>8.0833333333333321</v>
      </c>
      <c r="IY35">
        <f t="shared" si="490"/>
        <v>10.533333333333333</v>
      </c>
      <c r="IZ35">
        <f t="shared" si="490"/>
        <v>11.35</v>
      </c>
      <c r="JA35">
        <f t="shared" si="490"/>
        <v>9.6833333333333336</v>
      </c>
      <c r="JB35">
        <f t="shared" si="490"/>
        <v>9.1666666666666679</v>
      </c>
      <c r="JC35">
        <f t="shared" si="490"/>
        <v>14.1</v>
      </c>
      <c r="JD35">
        <f t="shared" si="490"/>
        <v>10.7</v>
      </c>
      <c r="JE35">
        <f t="shared" si="490"/>
        <v>15.766666666666667</v>
      </c>
      <c r="JF35">
        <f t="shared" si="490"/>
        <v>23.533333333333335</v>
      </c>
      <c r="JH35">
        <f t="shared" ref="JH35:JP35" si="491">IF(JH2=0,0,JH2+3.75)</f>
        <v>10.966666666666667</v>
      </c>
      <c r="JI35">
        <f t="shared" si="491"/>
        <v>16.216666666666669</v>
      </c>
      <c r="JJ35">
        <f t="shared" si="491"/>
        <v>14.6</v>
      </c>
      <c r="JK35">
        <f t="shared" si="491"/>
        <v>12.466666666666667</v>
      </c>
      <c r="JL35">
        <f t="shared" si="491"/>
        <v>12.233333333333334</v>
      </c>
      <c r="JM35">
        <f t="shared" si="491"/>
        <v>13.966666666666667</v>
      </c>
      <c r="JN35">
        <f t="shared" si="491"/>
        <v>14.966666666666667</v>
      </c>
      <c r="JO35">
        <f t="shared" si="491"/>
        <v>19.100000000000001</v>
      </c>
      <c r="JP35">
        <f t="shared" si="491"/>
        <v>16.233333333333334</v>
      </c>
      <c r="JR35">
        <f>IF(JR2=0,0,JR2+3.75)</f>
        <v>12.3</v>
      </c>
      <c r="JT35">
        <f>IF(JT2=0,0,JT2+3.75)</f>
        <v>13.05</v>
      </c>
      <c r="JU35">
        <f>IF(JU2=0,0,JU2+3.75)</f>
        <v>18.7</v>
      </c>
      <c r="JV35">
        <f>IF(JV2=0,0,JV2+3.75)</f>
        <v>19.399999999999999</v>
      </c>
      <c r="JX35">
        <f>IF(JX2=0,0,JX2+3.75)</f>
        <v>20.150000000000002</v>
      </c>
      <c r="JY35">
        <f>IF(JY2=0,0,JY2+3.75)</f>
        <v>15.966666666666667</v>
      </c>
      <c r="JZ35">
        <f>IF(JZ2=0,0,JZ2+3.75)</f>
        <v>22.466666666666669</v>
      </c>
      <c r="KA35">
        <f>IF(KA2=0,0,KA2+3.75)</f>
        <v>25.916666666666668</v>
      </c>
    </row>
    <row r="36" spans="1:287" x14ac:dyDescent="0.25">
      <c r="A36" t="s">
        <v>251</v>
      </c>
      <c r="B36">
        <v>4.6333333333333329</v>
      </c>
      <c r="C36">
        <v>5.1333333333333329</v>
      </c>
      <c r="D36">
        <v>5.7500003333333325</v>
      </c>
      <c r="E36">
        <v>5.7833333333333332</v>
      </c>
      <c r="F36">
        <v>6.3999933333333328</v>
      </c>
      <c r="G36">
        <v>6.4666673333333327</v>
      </c>
      <c r="H36">
        <v>6.2000003333333327</v>
      </c>
      <c r="I36">
        <v>6.4166673333333328</v>
      </c>
      <c r="J36">
        <v>8.0166663333333332</v>
      </c>
      <c r="K36">
        <v>10.200000333333332</v>
      </c>
      <c r="L36">
        <v>5.4833333333333325</v>
      </c>
      <c r="M36">
        <v>4.9833333333333325</v>
      </c>
      <c r="N36">
        <v>6.3833303333333324</v>
      </c>
      <c r="O36">
        <v>7.083333333333333</v>
      </c>
      <c r="P36">
        <v>11.533333333333333</v>
      </c>
      <c r="Q36">
        <v>7.8433333333333328</v>
      </c>
      <c r="R36">
        <v>12.513333333333332</v>
      </c>
      <c r="S36">
        <v>14.333333333333332</v>
      </c>
      <c r="T36">
        <v>10.753333333333334</v>
      </c>
      <c r="U36">
        <v>9.2666633333333337</v>
      </c>
      <c r="V36">
        <v>9.1333333333333329</v>
      </c>
      <c r="W36">
        <v>7.7000003333333327</v>
      </c>
      <c r="X36">
        <v>8.5000003333333325</v>
      </c>
      <c r="Y36">
        <v>8.5333333333333332</v>
      </c>
      <c r="Z36">
        <v>14.633333333333333</v>
      </c>
      <c r="AA36">
        <v>16.633333333333333</v>
      </c>
      <c r="AB36">
        <v>20.383333333333333</v>
      </c>
      <c r="AC36">
        <v>35.833333333333329</v>
      </c>
      <c r="AD36">
        <v>30.386666333333331</v>
      </c>
      <c r="AE36">
        <v>16.583333333333332</v>
      </c>
      <c r="AG36">
        <v>19.883333333333333</v>
      </c>
      <c r="AH36">
        <v>15.300003333333333</v>
      </c>
      <c r="AI36">
        <v>1.55</v>
      </c>
      <c r="AJ36">
        <v>0</v>
      </c>
      <c r="AK36">
        <f>1+8/60</f>
        <v>1.1333333333333333</v>
      </c>
      <c r="AL36">
        <f>6+13/60</f>
        <v>6.2166666666666668</v>
      </c>
      <c r="AM36">
        <f>3+18/60</f>
        <v>3.3</v>
      </c>
      <c r="AN36">
        <f>2+23/60</f>
        <v>2.3833333333333333</v>
      </c>
      <c r="AO36">
        <f>1+53/60</f>
        <v>1.8833333333333333</v>
      </c>
      <c r="AP36">
        <f>53/60</f>
        <v>0.8833333333333333</v>
      </c>
      <c r="AQ36">
        <f>2+42/60</f>
        <v>2.7</v>
      </c>
      <c r="AR36">
        <f>1+21/60</f>
        <v>1.35</v>
      </c>
      <c r="AS36">
        <f>1+22/60</f>
        <v>1.3666666666666667</v>
      </c>
      <c r="AT36">
        <f>2+7/60</f>
        <v>2.1166666666666667</v>
      </c>
      <c r="AU36">
        <f>3+21/60</f>
        <v>3.35</v>
      </c>
      <c r="AV36">
        <f>2+20/60</f>
        <v>2.3333333333333335</v>
      </c>
      <c r="AW36">
        <f>2+40/60</f>
        <v>2.6666666666666665</v>
      </c>
      <c r="AX36">
        <f>4+1/60</f>
        <v>4.0166666666666666</v>
      </c>
      <c r="AY36">
        <f>2+38/60</f>
        <v>2.6333333333333333</v>
      </c>
      <c r="AZ36">
        <f>8+50/60</f>
        <v>8.8333333333333339</v>
      </c>
      <c r="BA36">
        <f>12+19/60</f>
        <v>12.316666666666666</v>
      </c>
      <c r="BB36">
        <f>13+40/60</f>
        <v>13.666666666666666</v>
      </c>
      <c r="BC36">
        <f>11+15/60</f>
        <v>11.25</v>
      </c>
      <c r="BD36">
        <f>11+12/60</f>
        <v>11.2</v>
      </c>
      <c r="BE36">
        <f>3+36/60</f>
        <v>3.6</v>
      </c>
      <c r="BF36">
        <f>6+11/60</f>
        <v>6.1833333333333336</v>
      </c>
      <c r="BG36">
        <f>17+59/60</f>
        <v>17.983333333333334</v>
      </c>
      <c r="BH36">
        <f>20+58/60</f>
        <v>20.966666666666665</v>
      </c>
      <c r="BI36">
        <f t="shared" ref="BI36:CC36" si="492">IF(BI35=0,0,BI35+1.55)</f>
        <v>17.483333333333334</v>
      </c>
      <c r="BJ36">
        <f t="shared" si="492"/>
        <v>4.9000000000000004</v>
      </c>
      <c r="BK36">
        <f t="shared" si="492"/>
        <v>15.216666666666667</v>
      </c>
      <c r="BL36">
        <f t="shared" si="492"/>
        <v>5.9666666666666668</v>
      </c>
      <c r="BM36">
        <f t="shared" si="492"/>
        <v>14.350000000000001</v>
      </c>
      <c r="BN36">
        <f t="shared" si="492"/>
        <v>5.6499999999999995</v>
      </c>
      <c r="BO36">
        <f t="shared" si="492"/>
        <v>19.483333333333334</v>
      </c>
      <c r="BP36">
        <f t="shared" si="492"/>
        <v>10.166666666666668</v>
      </c>
      <c r="BQ36">
        <f t="shared" si="492"/>
        <v>9.6000000000000014</v>
      </c>
      <c r="BR36">
        <f t="shared" si="492"/>
        <v>8.5166666666666675</v>
      </c>
      <c r="BS36">
        <f t="shared" si="492"/>
        <v>9.3000000000000007</v>
      </c>
      <c r="BT36">
        <f t="shared" si="492"/>
        <v>7.6499999999999995</v>
      </c>
      <c r="BU36">
        <f t="shared" si="492"/>
        <v>9.9500000000000011</v>
      </c>
      <c r="BV36">
        <f t="shared" si="492"/>
        <v>10.5</v>
      </c>
      <c r="BW36">
        <f t="shared" si="492"/>
        <v>18.966666666666665</v>
      </c>
      <c r="BX36">
        <f t="shared" si="492"/>
        <v>10.533333333333335</v>
      </c>
      <c r="BY36">
        <f t="shared" si="492"/>
        <v>15.683333333333334</v>
      </c>
      <c r="BZ36">
        <f t="shared" si="492"/>
        <v>12.083333333333334</v>
      </c>
      <c r="CA36">
        <f t="shared" si="492"/>
        <v>15.55</v>
      </c>
      <c r="CB36">
        <f t="shared" si="492"/>
        <v>9.7666666666666675</v>
      </c>
      <c r="CC36">
        <f t="shared" si="492"/>
        <v>18.5</v>
      </c>
      <c r="CE36">
        <f t="shared" ref="CE36:CL36" si="493">IF(CE35=0,0,CE35+1.55)</f>
        <v>9.6000000000000014</v>
      </c>
      <c r="CF36">
        <f t="shared" si="493"/>
        <v>12.05</v>
      </c>
      <c r="CG36">
        <f t="shared" si="493"/>
        <v>13.916666666666668</v>
      </c>
      <c r="CH36">
        <f t="shared" si="493"/>
        <v>11.350000000000001</v>
      </c>
      <c r="CI36">
        <f t="shared" si="493"/>
        <v>9.5166666666666675</v>
      </c>
      <c r="CJ36">
        <f t="shared" si="493"/>
        <v>10.683333333333334</v>
      </c>
      <c r="CK36">
        <f t="shared" si="493"/>
        <v>12.183333333333334</v>
      </c>
      <c r="CL36">
        <f t="shared" si="493"/>
        <v>12.666666666666668</v>
      </c>
      <c r="CN36">
        <f t="shared" ref="CN36:DS36" si="494">IF(CN35=0,0,CN35+1.55)</f>
        <v>13.083333333333334</v>
      </c>
      <c r="CO36">
        <f t="shared" si="494"/>
        <v>13.683333333333334</v>
      </c>
      <c r="CP36">
        <f t="shared" si="494"/>
        <v>8.8833333333333346</v>
      </c>
      <c r="CQ36">
        <f t="shared" si="494"/>
        <v>21.85</v>
      </c>
      <c r="CR36">
        <f t="shared" si="494"/>
        <v>8.7166666666666668</v>
      </c>
      <c r="CS36">
        <f t="shared" si="494"/>
        <v>9.0166666666666675</v>
      </c>
      <c r="CT36">
        <f t="shared" si="494"/>
        <v>21.166666666666668</v>
      </c>
      <c r="CU36">
        <f t="shared" si="494"/>
        <v>9.7333333333333343</v>
      </c>
      <c r="CV36">
        <f t="shared" si="494"/>
        <v>10.9</v>
      </c>
      <c r="CW36">
        <f t="shared" si="494"/>
        <v>11.950000000000001</v>
      </c>
      <c r="CX36">
        <f t="shared" si="494"/>
        <v>10.850000000000001</v>
      </c>
      <c r="CY36">
        <f t="shared" si="494"/>
        <v>9.2166666666666668</v>
      </c>
      <c r="CZ36">
        <f t="shared" si="494"/>
        <v>17.333333333333332</v>
      </c>
      <c r="DA36">
        <f t="shared" si="494"/>
        <v>8.4</v>
      </c>
      <c r="DB36">
        <f t="shared" si="494"/>
        <v>10.850000000000001</v>
      </c>
      <c r="DC36">
        <f t="shared" si="494"/>
        <v>14.383333333333335</v>
      </c>
      <c r="DD36">
        <f t="shared" si="494"/>
        <v>11.600000000000001</v>
      </c>
      <c r="DE36">
        <f t="shared" si="494"/>
        <v>22.066666666666666</v>
      </c>
      <c r="DF36">
        <f t="shared" si="494"/>
        <v>13.100000000000001</v>
      </c>
      <c r="DG36">
        <f t="shared" si="494"/>
        <v>16.133333333333333</v>
      </c>
      <c r="DH36">
        <f t="shared" si="494"/>
        <v>15.200000000000001</v>
      </c>
      <c r="DI36">
        <f t="shared" si="494"/>
        <v>14.466666666666667</v>
      </c>
      <c r="DJ36">
        <f t="shared" si="494"/>
        <v>15.683333333333334</v>
      </c>
      <c r="DK36">
        <f t="shared" si="494"/>
        <v>16.466666666666665</v>
      </c>
      <c r="DL36">
        <f t="shared" si="494"/>
        <v>13.866666666666667</v>
      </c>
      <c r="DM36">
        <f t="shared" si="494"/>
        <v>15.683333333333334</v>
      </c>
      <c r="DN36">
        <f t="shared" si="494"/>
        <v>15.350000000000001</v>
      </c>
      <c r="DO36">
        <f t="shared" si="494"/>
        <v>11.783333333333335</v>
      </c>
      <c r="DP36">
        <f t="shared" si="494"/>
        <v>29.016666666666666</v>
      </c>
      <c r="DQ36">
        <f t="shared" si="494"/>
        <v>23.95</v>
      </c>
      <c r="DR36">
        <f t="shared" si="494"/>
        <v>17.100000000000001</v>
      </c>
      <c r="DS36">
        <f t="shared" si="494"/>
        <v>25.333333333333336</v>
      </c>
      <c r="DT36">
        <f t="shared" ref="DT36:EY36" si="495">IF(DT35=0,0,DT35+1.55)</f>
        <v>13.783333333333333</v>
      </c>
      <c r="DU36">
        <f t="shared" si="495"/>
        <v>26.7</v>
      </c>
      <c r="DV36">
        <f t="shared" si="495"/>
        <v>24.583333333333336</v>
      </c>
      <c r="DW36">
        <f t="shared" si="495"/>
        <v>24.75</v>
      </c>
      <c r="DX36">
        <f t="shared" si="495"/>
        <v>19.966666666666665</v>
      </c>
      <c r="DY36">
        <f t="shared" si="495"/>
        <v>12.9</v>
      </c>
      <c r="DZ36">
        <f t="shared" si="495"/>
        <v>6.666666666666667</v>
      </c>
      <c r="EA36">
        <f t="shared" si="495"/>
        <v>8.2666666666666675</v>
      </c>
      <c r="EB36">
        <f t="shared" si="495"/>
        <v>7.6833333333333327</v>
      </c>
      <c r="EC36">
        <f t="shared" si="495"/>
        <v>7.85</v>
      </c>
      <c r="ED36">
        <f t="shared" si="495"/>
        <v>12.75</v>
      </c>
      <c r="EE36">
        <f t="shared" si="495"/>
        <v>10.916666666666668</v>
      </c>
      <c r="EF36">
        <f t="shared" si="495"/>
        <v>7.6</v>
      </c>
      <c r="EG36">
        <f t="shared" si="495"/>
        <v>13.983333333333334</v>
      </c>
      <c r="EH36">
        <f t="shared" si="495"/>
        <v>7.2666666666666666</v>
      </c>
      <c r="EI36">
        <f t="shared" si="495"/>
        <v>11.5</v>
      </c>
      <c r="EJ36">
        <f t="shared" si="495"/>
        <v>9.7000000000000011</v>
      </c>
      <c r="EK36">
        <f t="shared" si="495"/>
        <v>8.3666666666666671</v>
      </c>
      <c r="EL36">
        <f t="shared" si="495"/>
        <v>15.525</v>
      </c>
      <c r="EM36">
        <f t="shared" si="495"/>
        <v>6.5166666666666666</v>
      </c>
      <c r="EN36">
        <f t="shared" si="495"/>
        <v>10.3</v>
      </c>
      <c r="EO36">
        <f t="shared" si="495"/>
        <v>12.05</v>
      </c>
      <c r="EP36">
        <f t="shared" si="495"/>
        <v>11.833333333333334</v>
      </c>
      <c r="EQ36">
        <f t="shared" si="495"/>
        <v>7.7166666666666659</v>
      </c>
      <c r="ER36">
        <f t="shared" si="495"/>
        <v>8.4500000000000011</v>
      </c>
      <c r="ES36">
        <f t="shared" si="495"/>
        <v>9.0333333333333332</v>
      </c>
      <c r="ET36">
        <f t="shared" si="495"/>
        <v>18</v>
      </c>
      <c r="EU36">
        <f t="shared" si="495"/>
        <v>7.5666666666666664</v>
      </c>
      <c r="EV36">
        <f t="shared" si="495"/>
        <v>7.8666666666666663</v>
      </c>
      <c r="EW36">
        <f t="shared" si="495"/>
        <v>8</v>
      </c>
      <c r="EX36">
        <f t="shared" si="495"/>
        <v>13.483333333333334</v>
      </c>
      <c r="EY36">
        <f t="shared" si="495"/>
        <v>9.7000000000000011</v>
      </c>
      <c r="EZ36">
        <f t="shared" ref="EZ36:GE36" si="496">IF(EZ35=0,0,EZ35+1.55)</f>
        <v>8.7166666666666668</v>
      </c>
      <c r="FA36">
        <f t="shared" si="496"/>
        <v>9.0166666666666675</v>
      </c>
      <c r="FB36">
        <f t="shared" si="496"/>
        <v>9.75</v>
      </c>
      <c r="FC36">
        <f t="shared" si="496"/>
        <v>20.233333333333334</v>
      </c>
      <c r="FD36">
        <f t="shared" si="496"/>
        <v>9.4333333333333336</v>
      </c>
      <c r="FE36">
        <f t="shared" si="496"/>
        <v>9.6833333333333336</v>
      </c>
      <c r="FF36">
        <f t="shared" si="496"/>
        <v>18.400000000000002</v>
      </c>
      <c r="FG36">
        <f t="shared" si="496"/>
        <v>9.25</v>
      </c>
      <c r="FH36">
        <f t="shared" si="496"/>
        <v>9.5833333333333339</v>
      </c>
      <c r="FI36">
        <f t="shared" si="496"/>
        <v>11.533333333333335</v>
      </c>
      <c r="FJ36">
        <f t="shared" si="496"/>
        <v>21.3</v>
      </c>
      <c r="FK36">
        <f t="shared" si="496"/>
        <v>11.816666666666666</v>
      </c>
      <c r="FL36">
        <f t="shared" si="496"/>
        <v>21.716666666666669</v>
      </c>
      <c r="FM36">
        <f t="shared" si="496"/>
        <v>10.666666666666668</v>
      </c>
      <c r="FN36">
        <f t="shared" si="496"/>
        <v>23.416666666666668</v>
      </c>
      <c r="FO36">
        <f t="shared" si="496"/>
        <v>9.6833333333333336</v>
      </c>
      <c r="FP36">
        <f t="shared" si="496"/>
        <v>11.116666666666667</v>
      </c>
      <c r="FQ36">
        <f t="shared" si="496"/>
        <v>11.05</v>
      </c>
      <c r="FR36">
        <f t="shared" si="496"/>
        <v>11.233333333333334</v>
      </c>
      <c r="FS36">
        <f t="shared" si="496"/>
        <v>11.700000000000001</v>
      </c>
      <c r="FT36">
        <f t="shared" si="496"/>
        <v>10.933333333333334</v>
      </c>
      <c r="FU36">
        <f t="shared" si="496"/>
        <v>12.75</v>
      </c>
      <c r="FV36">
        <f t="shared" si="496"/>
        <v>12.65</v>
      </c>
      <c r="FW36">
        <f t="shared" si="496"/>
        <v>12.733333333333334</v>
      </c>
      <c r="FX36">
        <f t="shared" si="496"/>
        <v>12.816666666666666</v>
      </c>
      <c r="FY36">
        <f t="shared" si="496"/>
        <v>11.350000000000001</v>
      </c>
      <c r="FZ36">
        <f t="shared" si="496"/>
        <v>29.033333333333335</v>
      </c>
      <c r="GA36">
        <f t="shared" si="496"/>
        <v>29.75</v>
      </c>
      <c r="GB36">
        <f t="shared" si="496"/>
        <v>27.766666666666666</v>
      </c>
      <c r="GC36">
        <f t="shared" si="496"/>
        <v>13.616666666666667</v>
      </c>
      <c r="GD36">
        <f t="shared" si="496"/>
        <v>13.216666666666669</v>
      </c>
      <c r="GE36">
        <f t="shared" si="496"/>
        <v>12.433333333333334</v>
      </c>
      <c r="GF36">
        <f t="shared" ref="GF36:HK36" si="497">IF(GF35=0,0,GF35+1.55)</f>
        <v>11.600000000000001</v>
      </c>
      <c r="GG36">
        <f t="shared" si="497"/>
        <v>13.383333333333335</v>
      </c>
      <c r="GH36">
        <f t="shared" si="497"/>
        <v>14.183333333333334</v>
      </c>
      <c r="GI36">
        <f t="shared" si="497"/>
        <v>13.916666666666668</v>
      </c>
      <c r="GJ36">
        <f t="shared" si="497"/>
        <v>16.216666666666665</v>
      </c>
      <c r="GK36">
        <f t="shared" si="497"/>
        <v>27.833333333333336</v>
      </c>
      <c r="GL36">
        <f t="shared" si="497"/>
        <v>13.383333333333335</v>
      </c>
      <c r="GM36">
        <f t="shared" ref="GM36:GS36" si="498">IF(GM35=0,0,GM35+1.55)</f>
        <v>13.950000330000002</v>
      </c>
      <c r="GN36">
        <f t="shared" si="498"/>
        <v>18.75</v>
      </c>
      <c r="GO36">
        <f t="shared" si="498"/>
        <v>18.116666666666667</v>
      </c>
      <c r="GP36">
        <f t="shared" si="498"/>
        <v>29.183333333333334</v>
      </c>
      <c r="GQ36">
        <f t="shared" si="498"/>
        <v>29.233333333333334</v>
      </c>
      <c r="GR36">
        <f t="shared" si="498"/>
        <v>16.733333000000002</v>
      </c>
      <c r="GS36">
        <f t="shared" si="498"/>
        <v>14.699999666666669</v>
      </c>
      <c r="GT36">
        <f t="shared" ref="GT36:HF36" si="499">IF(GT35=0,0,GT35+1.55)</f>
        <v>31.150000000000002</v>
      </c>
      <c r="GU36">
        <f t="shared" si="499"/>
        <v>17.366666666666667</v>
      </c>
      <c r="GV36">
        <f t="shared" si="499"/>
        <v>13.783333300000001</v>
      </c>
      <c r="GW36">
        <f t="shared" si="499"/>
        <v>33.233333333333334</v>
      </c>
      <c r="GX36">
        <f t="shared" si="499"/>
        <v>14.533333330000001</v>
      </c>
      <c r="GY36">
        <f t="shared" si="499"/>
        <v>21.666666633333332</v>
      </c>
      <c r="GZ36">
        <f t="shared" si="499"/>
        <v>16.3833333</v>
      </c>
      <c r="HA36">
        <f t="shared" si="499"/>
        <v>15.116666633333331</v>
      </c>
      <c r="HB36">
        <f t="shared" si="499"/>
        <v>16.149999999999999</v>
      </c>
      <c r="HC36">
        <f t="shared" si="499"/>
        <v>15.016666666666667</v>
      </c>
      <c r="HD36">
        <f t="shared" si="499"/>
        <v>13.766666666666667</v>
      </c>
      <c r="HE36">
        <f t="shared" si="499"/>
        <v>30.516666666666666</v>
      </c>
      <c r="HF36">
        <f t="shared" si="499"/>
        <v>17.7</v>
      </c>
      <c r="HG36">
        <f t="shared" ref="HG36:HL36" si="500">IF(HG35=0,0,HG35+1.55)</f>
        <v>26.616666599999999</v>
      </c>
      <c r="HH36">
        <f t="shared" si="500"/>
        <v>26.299999933333336</v>
      </c>
      <c r="HI36">
        <f t="shared" si="500"/>
        <v>35.783333333333331</v>
      </c>
      <c r="HJ36">
        <f t="shared" si="500"/>
        <v>35.816666666666663</v>
      </c>
      <c r="HK36">
        <f t="shared" si="500"/>
        <v>26.799999933333336</v>
      </c>
      <c r="HL36">
        <f t="shared" si="500"/>
        <v>29.033333333333335</v>
      </c>
      <c r="HN36">
        <f t="shared" ref="HN36:HU36" si="501">IF(HN35=0,0,HN35+1.55)</f>
        <v>17.616666666666667</v>
      </c>
      <c r="HO36">
        <f t="shared" si="501"/>
        <v>27.78333326666667</v>
      </c>
      <c r="HP36">
        <f t="shared" si="501"/>
        <v>39.233333333333327</v>
      </c>
      <c r="HQ36">
        <f t="shared" si="501"/>
        <v>43.599999999999994</v>
      </c>
      <c r="HR36">
        <f t="shared" si="501"/>
        <v>16.5</v>
      </c>
      <c r="HS36">
        <f t="shared" si="501"/>
        <v>13.05</v>
      </c>
      <c r="HU36">
        <f t="shared" si="501"/>
        <v>46.566666666666663</v>
      </c>
      <c r="HW36">
        <f t="shared" ref="HW36:IQ36" si="502">IF(HW35=0,0,HW35+1.55)</f>
        <v>14.816666666666668</v>
      </c>
      <c r="HX36">
        <f t="shared" si="502"/>
        <v>14.183333333333334</v>
      </c>
      <c r="HY36">
        <f t="shared" si="502"/>
        <v>13.05</v>
      </c>
      <c r="HZ36">
        <f t="shared" si="502"/>
        <v>28.45</v>
      </c>
      <c r="IA36">
        <f t="shared" si="502"/>
        <v>15.616666666666667</v>
      </c>
      <c r="IB36">
        <f t="shared" si="502"/>
        <v>30.8</v>
      </c>
      <c r="IC36">
        <f t="shared" si="502"/>
        <v>14.516666666666667</v>
      </c>
      <c r="ID36">
        <f t="shared" si="502"/>
        <v>13.483333333333334</v>
      </c>
      <c r="IE36">
        <f t="shared" si="502"/>
        <v>14.466666666666667</v>
      </c>
      <c r="IF36">
        <f t="shared" si="502"/>
        <v>15.166666666666668</v>
      </c>
      <c r="IG36">
        <f t="shared" si="502"/>
        <v>15.616666666666667</v>
      </c>
      <c r="IH36">
        <f t="shared" si="502"/>
        <v>13.950000000000001</v>
      </c>
      <c r="II36">
        <f t="shared" si="502"/>
        <v>20.683333333333334</v>
      </c>
      <c r="IJ36">
        <f t="shared" si="502"/>
        <v>13.466666666666667</v>
      </c>
      <c r="IK36">
        <f t="shared" si="502"/>
        <v>13.3</v>
      </c>
      <c r="IL36">
        <f t="shared" si="502"/>
        <v>41.949999999999996</v>
      </c>
      <c r="IM36">
        <f t="shared" si="502"/>
        <v>35.216666666666669</v>
      </c>
      <c r="IN36">
        <f t="shared" si="502"/>
        <v>14.783333333333333</v>
      </c>
      <c r="IO36">
        <f t="shared" si="502"/>
        <v>16.116666666666667</v>
      </c>
      <c r="IP36">
        <f t="shared" si="502"/>
        <v>15.983333333333334</v>
      </c>
      <c r="IQ36">
        <f t="shared" si="502"/>
        <v>13.3</v>
      </c>
      <c r="IW36">
        <f t="shared" ref="IW36:JF36" si="503">IF(IW35=0,0,IW35+1.55)</f>
        <v>46.05</v>
      </c>
      <c r="IX36">
        <f t="shared" si="503"/>
        <v>9.6333333333333329</v>
      </c>
      <c r="IY36">
        <f t="shared" si="503"/>
        <v>12.083333333333334</v>
      </c>
      <c r="IZ36">
        <f t="shared" si="503"/>
        <v>12.9</v>
      </c>
      <c r="JA36">
        <f t="shared" si="503"/>
        <v>11.233333333333334</v>
      </c>
      <c r="JB36">
        <f t="shared" si="503"/>
        <v>10.716666666666669</v>
      </c>
      <c r="JC36">
        <f t="shared" si="503"/>
        <v>15.65</v>
      </c>
      <c r="JD36">
        <f t="shared" si="503"/>
        <v>12.25</v>
      </c>
      <c r="JE36">
        <f t="shared" si="503"/>
        <v>17.316666666666666</v>
      </c>
      <c r="JF36">
        <f t="shared" si="503"/>
        <v>25.083333333333336</v>
      </c>
      <c r="JH36">
        <f t="shared" ref="JH36:JP36" si="504">IF(JH35=0,0,JH35+1.55)</f>
        <v>12.516666666666667</v>
      </c>
      <c r="JI36">
        <f t="shared" si="504"/>
        <v>17.766666666666669</v>
      </c>
      <c r="JJ36">
        <f t="shared" si="504"/>
        <v>16.149999999999999</v>
      </c>
      <c r="JK36">
        <f t="shared" si="504"/>
        <v>14.016666666666667</v>
      </c>
      <c r="JL36">
        <f t="shared" si="504"/>
        <v>13.783333333333335</v>
      </c>
      <c r="JM36">
        <f t="shared" si="504"/>
        <v>15.516666666666667</v>
      </c>
      <c r="JN36">
        <f t="shared" si="504"/>
        <v>16.516666666666666</v>
      </c>
      <c r="JO36">
        <f t="shared" si="504"/>
        <v>20.650000000000002</v>
      </c>
      <c r="JP36">
        <f t="shared" si="504"/>
        <v>17.783333333333335</v>
      </c>
      <c r="JR36">
        <f>IF(JR35=0,0,JR35+1.55)</f>
        <v>13.850000000000001</v>
      </c>
      <c r="JT36">
        <f>IF(JT35=0,0,JT35+1.55)</f>
        <v>14.600000000000001</v>
      </c>
      <c r="JU36">
        <f>IF(JU35=0,0,JU35+1.55)</f>
        <v>20.25</v>
      </c>
      <c r="JV36">
        <f>IF(JV35=0,0,JV35+1.55)</f>
        <v>20.95</v>
      </c>
      <c r="JX36">
        <f>IF(JX35=0,0,JX35+1.55)</f>
        <v>21.700000000000003</v>
      </c>
      <c r="JY36">
        <f>IF(JY35=0,0,JY35+1.55)</f>
        <v>17.516666666666666</v>
      </c>
      <c r="JZ36">
        <f>IF(JZ35=0,0,JZ35+1.55)</f>
        <v>24.016666666666669</v>
      </c>
      <c r="KA36">
        <f>IF(KA35=0,0,KA35+1.55)</f>
        <v>27.466666666666669</v>
      </c>
    </row>
    <row r="37" spans="1:287" x14ac:dyDescent="0.25">
      <c r="A37" t="s">
        <v>250</v>
      </c>
      <c r="B37">
        <v>4.6500000000000004</v>
      </c>
      <c r="C37">
        <v>5.15</v>
      </c>
      <c r="D37">
        <v>5.766667</v>
      </c>
      <c r="E37">
        <v>5.8000000000000007</v>
      </c>
      <c r="F37">
        <v>6.4166600000000003</v>
      </c>
      <c r="G37">
        <v>6.4833340000000002</v>
      </c>
      <c r="H37">
        <v>6.2166670000000002</v>
      </c>
      <c r="I37">
        <v>6.4333340000000003</v>
      </c>
      <c r="J37">
        <v>8.0333330000000007</v>
      </c>
      <c r="K37">
        <v>10.216667000000001</v>
      </c>
      <c r="L37">
        <v>5.5</v>
      </c>
      <c r="M37">
        <v>5</v>
      </c>
      <c r="N37">
        <v>6.3999969999999999</v>
      </c>
      <c r="O37">
        <v>7.1000000000000005</v>
      </c>
      <c r="P37">
        <v>11.55</v>
      </c>
      <c r="Q37">
        <v>7.86</v>
      </c>
      <c r="R37">
        <v>12.530000000000001</v>
      </c>
      <c r="S37">
        <v>14.350000000000001</v>
      </c>
      <c r="T37">
        <v>10.77</v>
      </c>
      <c r="U37">
        <v>9.2833300000000012</v>
      </c>
      <c r="V37">
        <v>9.15</v>
      </c>
      <c r="W37">
        <v>7.7166670000000002</v>
      </c>
      <c r="X37">
        <v>8.516667</v>
      </c>
      <c r="Y37">
        <v>8.5500000000000007</v>
      </c>
      <c r="Z37">
        <v>14.65</v>
      </c>
      <c r="AA37">
        <v>16.649999999999999</v>
      </c>
      <c r="AB37">
        <v>20.399999999999999</v>
      </c>
      <c r="AC37">
        <v>35.85</v>
      </c>
      <c r="AD37">
        <v>30.403333</v>
      </c>
      <c r="AE37">
        <v>16.600000000000001</v>
      </c>
      <c r="AG37">
        <v>19.899999999999999</v>
      </c>
      <c r="AH37">
        <v>15.31667</v>
      </c>
      <c r="AI37">
        <v>0.38333333333333336</v>
      </c>
      <c r="AJ37">
        <v>1.1333333333333333</v>
      </c>
      <c r="AK37">
        <v>0</v>
      </c>
      <c r="AL37">
        <f t="shared" ref="AL37:CC37" si="505">IF(AL35=0,0,AL35+0.3833333)</f>
        <v>0.98333329999999997</v>
      </c>
      <c r="AM37">
        <f t="shared" si="505"/>
        <v>0.89999996666666671</v>
      </c>
      <c r="AN37">
        <f t="shared" si="505"/>
        <v>1.7333333</v>
      </c>
      <c r="AO37">
        <f t="shared" si="505"/>
        <v>1.6499999666666665</v>
      </c>
      <c r="AP37">
        <f t="shared" si="505"/>
        <v>1.2499999666666666</v>
      </c>
      <c r="AQ37">
        <f t="shared" si="505"/>
        <v>1.1666666333333333</v>
      </c>
      <c r="AR37">
        <f t="shared" si="505"/>
        <v>0.78333330000000001</v>
      </c>
      <c r="AS37">
        <f t="shared" si="505"/>
        <v>1.3999999666666665</v>
      </c>
      <c r="AT37">
        <f t="shared" si="505"/>
        <v>0.68333329999999992</v>
      </c>
      <c r="AU37">
        <f t="shared" si="505"/>
        <v>1.6833333000000001</v>
      </c>
      <c r="AV37">
        <f t="shared" si="505"/>
        <v>1.9166666333333331</v>
      </c>
      <c r="AW37">
        <f t="shared" si="505"/>
        <v>1.4499999666666668</v>
      </c>
      <c r="AX37">
        <f t="shared" si="505"/>
        <v>2.2333333</v>
      </c>
      <c r="AY37">
        <f t="shared" si="505"/>
        <v>1.1166666333333333</v>
      </c>
      <c r="AZ37">
        <f t="shared" si="505"/>
        <v>3.5333332999999998</v>
      </c>
      <c r="BA37">
        <f t="shared" si="505"/>
        <v>5.5833333000000005</v>
      </c>
      <c r="BB37">
        <f t="shared" si="505"/>
        <v>8.3833333000000003</v>
      </c>
      <c r="BC37">
        <f t="shared" si="505"/>
        <v>6.0999999666666671</v>
      </c>
      <c r="BD37">
        <f t="shared" si="505"/>
        <v>6.0666666333333339</v>
      </c>
      <c r="BE37">
        <f t="shared" si="505"/>
        <v>2.3833332999999999</v>
      </c>
      <c r="BF37">
        <f t="shared" si="505"/>
        <v>4.2999999666666664</v>
      </c>
      <c r="BG37">
        <f t="shared" si="505"/>
        <v>13.566666633333334</v>
      </c>
      <c r="BH37">
        <f t="shared" si="505"/>
        <v>16.0833333</v>
      </c>
      <c r="BI37">
        <f t="shared" si="505"/>
        <v>16.316666633333334</v>
      </c>
      <c r="BJ37">
        <f t="shared" si="505"/>
        <v>3.7333333</v>
      </c>
      <c r="BK37">
        <f t="shared" si="505"/>
        <v>14.049999966666666</v>
      </c>
      <c r="BL37">
        <f t="shared" si="505"/>
        <v>4.7999999666666673</v>
      </c>
      <c r="BM37">
        <f t="shared" si="505"/>
        <v>13.183333300000001</v>
      </c>
      <c r="BN37">
        <f t="shared" si="505"/>
        <v>4.4833333</v>
      </c>
      <c r="BO37">
        <f t="shared" si="505"/>
        <v>18.316666633333334</v>
      </c>
      <c r="BP37">
        <f t="shared" si="505"/>
        <v>8.9999999666666675</v>
      </c>
      <c r="BQ37">
        <f t="shared" si="505"/>
        <v>8.433333300000001</v>
      </c>
      <c r="BR37">
        <f t="shared" si="505"/>
        <v>7.3499999666666671</v>
      </c>
      <c r="BS37">
        <f t="shared" si="505"/>
        <v>8.1333333000000003</v>
      </c>
      <c r="BT37">
        <f t="shared" si="505"/>
        <v>6.4833333</v>
      </c>
      <c r="BU37">
        <f t="shared" si="505"/>
        <v>8.7833333000000007</v>
      </c>
      <c r="BV37">
        <f t="shared" si="505"/>
        <v>9.3333332999999996</v>
      </c>
      <c r="BW37">
        <f t="shared" si="505"/>
        <v>17.799999966666665</v>
      </c>
      <c r="BX37">
        <f t="shared" si="505"/>
        <v>9.3666666333333346</v>
      </c>
      <c r="BY37">
        <f t="shared" si="505"/>
        <v>14.516666633333333</v>
      </c>
      <c r="BZ37">
        <f t="shared" si="505"/>
        <v>10.916666633333334</v>
      </c>
      <c r="CA37">
        <f t="shared" si="505"/>
        <v>14.3833333</v>
      </c>
      <c r="CB37">
        <f t="shared" si="505"/>
        <v>8.5999999666666671</v>
      </c>
      <c r="CC37">
        <f t="shared" si="505"/>
        <v>17.3333333</v>
      </c>
      <c r="CE37">
        <f t="shared" ref="CE37:CL37" si="506">IF(CE35=0,0,CE35+0.3833333)</f>
        <v>8.433333300000001</v>
      </c>
      <c r="CF37">
        <f t="shared" si="506"/>
        <v>10.8833333</v>
      </c>
      <c r="CG37">
        <f t="shared" si="506"/>
        <v>12.749999966666667</v>
      </c>
      <c r="CH37">
        <f t="shared" si="506"/>
        <v>10.183333300000001</v>
      </c>
      <c r="CI37">
        <f t="shared" si="506"/>
        <v>8.3499999666666671</v>
      </c>
      <c r="CJ37">
        <f t="shared" si="506"/>
        <v>9.5166666333333332</v>
      </c>
      <c r="CK37">
        <f t="shared" si="506"/>
        <v>11.016666633333333</v>
      </c>
      <c r="CL37">
        <f t="shared" si="506"/>
        <v>11.499999966666667</v>
      </c>
      <c r="CN37">
        <f t="shared" ref="CN37:DS37" si="507">IF(CN35=0,0,CN35+0.3833333)</f>
        <v>11.916666633333334</v>
      </c>
      <c r="CO37">
        <f t="shared" si="507"/>
        <v>12.516666633333333</v>
      </c>
      <c r="CP37">
        <f t="shared" si="507"/>
        <v>7.7166666333333342</v>
      </c>
      <c r="CQ37">
        <f t="shared" si="507"/>
        <v>20.683333300000001</v>
      </c>
      <c r="CR37">
        <f t="shared" si="507"/>
        <v>7.5499999666666664</v>
      </c>
      <c r="CS37">
        <f t="shared" si="507"/>
        <v>7.8499999666666671</v>
      </c>
      <c r="CT37">
        <f t="shared" si="507"/>
        <v>19.999999966666667</v>
      </c>
      <c r="CU37">
        <f t="shared" si="507"/>
        <v>8.5666666333333339</v>
      </c>
      <c r="CV37">
        <f t="shared" si="507"/>
        <v>9.7333333</v>
      </c>
      <c r="CW37">
        <f t="shared" si="507"/>
        <v>10.783333300000001</v>
      </c>
      <c r="CX37">
        <f t="shared" si="507"/>
        <v>9.683333300000001</v>
      </c>
      <c r="CY37">
        <f t="shared" si="507"/>
        <v>8.0499999666666664</v>
      </c>
      <c r="CZ37">
        <f t="shared" si="507"/>
        <v>16.166666633333332</v>
      </c>
      <c r="DA37">
        <f t="shared" si="507"/>
        <v>7.2333333</v>
      </c>
      <c r="DB37">
        <f t="shared" si="507"/>
        <v>9.683333300000001</v>
      </c>
      <c r="DC37">
        <f t="shared" si="507"/>
        <v>13.216666633333334</v>
      </c>
      <c r="DD37">
        <f t="shared" si="507"/>
        <v>10.433333300000001</v>
      </c>
      <c r="DE37">
        <f t="shared" si="507"/>
        <v>20.899999966666666</v>
      </c>
      <c r="DF37">
        <f t="shared" si="507"/>
        <v>11.933333300000001</v>
      </c>
      <c r="DG37">
        <f t="shared" si="507"/>
        <v>14.966666633333334</v>
      </c>
      <c r="DH37">
        <f t="shared" si="507"/>
        <v>14.033333300000001</v>
      </c>
      <c r="DI37">
        <f t="shared" si="507"/>
        <v>13.299999966666666</v>
      </c>
      <c r="DJ37">
        <f t="shared" si="507"/>
        <v>14.516666633333333</v>
      </c>
      <c r="DK37">
        <f t="shared" si="507"/>
        <v>15.299999966666666</v>
      </c>
      <c r="DL37">
        <f t="shared" si="507"/>
        <v>12.699999966666667</v>
      </c>
      <c r="DM37">
        <f t="shared" si="507"/>
        <v>14.516666633333333</v>
      </c>
      <c r="DN37">
        <f t="shared" si="507"/>
        <v>14.183333300000001</v>
      </c>
      <c r="DO37">
        <f t="shared" si="507"/>
        <v>10.616666633333335</v>
      </c>
      <c r="DP37">
        <f t="shared" si="507"/>
        <v>27.849999966666665</v>
      </c>
      <c r="DQ37">
        <f t="shared" si="507"/>
        <v>22.783333299999999</v>
      </c>
      <c r="DR37">
        <f t="shared" si="507"/>
        <v>15.933333300000001</v>
      </c>
      <c r="DS37">
        <f t="shared" si="507"/>
        <v>24.166666633333335</v>
      </c>
      <c r="DT37">
        <f t="shared" ref="DT37:EY37" si="508">IF(DT35=0,0,DT35+0.3833333)</f>
        <v>12.616666633333333</v>
      </c>
      <c r="DU37">
        <f t="shared" si="508"/>
        <v>25.533333299999999</v>
      </c>
      <c r="DV37">
        <f t="shared" si="508"/>
        <v>23.416666633333335</v>
      </c>
      <c r="DW37">
        <f t="shared" si="508"/>
        <v>23.5833333</v>
      </c>
      <c r="DX37">
        <f t="shared" si="508"/>
        <v>18.799999966666665</v>
      </c>
      <c r="DY37">
        <f t="shared" si="508"/>
        <v>11.7333333</v>
      </c>
      <c r="DZ37">
        <f t="shared" si="508"/>
        <v>5.4999999666666675</v>
      </c>
      <c r="EA37">
        <f t="shared" si="508"/>
        <v>7.0999999666666671</v>
      </c>
      <c r="EB37">
        <f t="shared" si="508"/>
        <v>6.5166666333333332</v>
      </c>
      <c r="EC37">
        <f t="shared" si="508"/>
        <v>6.6833333000000001</v>
      </c>
      <c r="ED37">
        <f t="shared" si="508"/>
        <v>11.5833333</v>
      </c>
      <c r="EE37">
        <f t="shared" si="508"/>
        <v>9.7499999666666675</v>
      </c>
      <c r="EF37">
        <f t="shared" si="508"/>
        <v>6.4333333000000001</v>
      </c>
      <c r="EG37">
        <f t="shared" si="508"/>
        <v>12.816666633333334</v>
      </c>
      <c r="EH37">
        <f t="shared" si="508"/>
        <v>6.0999999666666671</v>
      </c>
      <c r="EI37">
        <f t="shared" si="508"/>
        <v>10.3333333</v>
      </c>
      <c r="EJ37">
        <f t="shared" si="508"/>
        <v>8.5333333000000007</v>
      </c>
      <c r="EK37">
        <f t="shared" si="508"/>
        <v>7.1999999666666668</v>
      </c>
      <c r="EL37">
        <f t="shared" si="508"/>
        <v>14.3583333</v>
      </c>
      <c r="EM37">
        <f t="shared" si="508"/>
        <v>5.3499999666666671</v>
      </c>
      <c r="EN37">
        <f t="shared" si="508"/>
        <v>9.1333333000000003</v>
      </c>
      <c r="EO37">
        <f t="shared" si="508"/>
        <v>10.8833333</v>
      </c>
      <c r="EP37">
        <f t="shared" si="508"/>
        <v>10.666666633333334</v>
      </c>
      <c r="EQ37">
        <f t="shared" si="508"/>
        <v>6.5499999666666664</v>
      </c>
      <c r="ER37">
        <f t="shared" si="508"/>
        <v>7.2833333000000007</v>
      </c>
      <c r="ES37">
        <f t="shared" si="508"/>
        <v>7.8666666333333337</v>
      </c>
      <c r="ET37">
        <f t="shared" si="508"/>
        <v>16.8333333</v>
      </c>
      <c r="EU37">
        <f t="shared" si="508"/>
        <v>6.3999999666666669</v>
      </c>
      <c r="EV37">
        <f t="shared" si="508"/>
        <v>6.6999999666666668</v>
      </c>
      <c r="EW37">
        <f t="shared" si="508"/>
        <v>6.8333333000000005</v>
      </c>
      <c r="EX37">
        <f t="shared" si="508"/>
        <v>12.316666633333334</v>
      </c>
      <c r="EY37">
        <f t="shared" si="508"/>
        <v>8.5333333000000007</v>
      </c>
      <c r="EZ37">
        <f t="shared" ref="EZ37:GE37" si="509">IF(EZ35=0,0,EZ35+0.3833333)</f>
        <v>7.5499999666666664</v>
      </c>
      <c r="FA37">
        <f t="shared" si="509"/>
        <v>7.8499999666666671</v>
      </c>
      <c r="FB37">
        <f t="shared" si="509"/>
        <v>8.5833332999999996</v>
      </c>
      <c r="FC37">
        <f t="shared" si="509"/>
        <v>19.066666633333334</v>
      </c>
      <c r="FD37">
        <f t="shared" si="509"/>
        <v>8.2666666333333332</v>
      </c>
      <c r="FE37">
        <f t="shared" si="509"/>
        <v>8.5166666333333332</v>
      </c>
      <c r="FF37">
        <f t="shared" si="509"/>
        <v>17.233333300000002</v>
      </c>
      <c r="FG37">
        <f t="shared" si="509"/>
        <v>8.0833332999999996</v>
      </c>
      <c r="FH37">
        <f t="shared" si="509"/>
        <v>8.4166666333333335</v>
      </c>
      <c r="FI37">
        <f t="shared" si="509"/>
        <v>10.366666633333335</v>
      </c>
      <c r="FJ37">
        <f t="shared" si="509"/>
        <v>20.1333333</v>
      </c>
      <c r="FK37">
        <f t="shared" si="509"/>
        <v>10.649999966666666</v>
      </c>
      <c r="FL37">
        <f t="shared" si="509"/>
        <v>20.549999966666668</v>
      </c>
      <c r="FM37">
        <f t="shared" si="509"/>
        <v>9.4999999666666675</v>
      </c>
      <c r="FN37">
        <f t="shared" si="509"/>
        <v>22.249999966666667</v>
      </c>
      <c r="FO37">
        <f t="shared" si="509"/>
        <v>8.5166666333333332</v>
      </c>
      <c r="FP37">
        <f t="shared" si="509"/>
        <v>9.9499999666666668</v>
      </c>
      <c r="FQ37">
        <f t="shared" si="509"/>
        <v>9.8833333000000003</v>
      </c>
      <c r="FR37">
        <f t="shared" si="509"/>
        <v>10.066666633333334</v>
      </c>
      <c r="FS37">
        <f t="shared" si="509"/>
        <v>10.533333300000001</v>
      </c>
      <c r="FT37">
        <f t="shared" si="509"/>
        <v>9.7666666333333332</v>
      </c>
      <c r="FU37">
        <f t="shared" si="509"/>
        <v>11.5833333</v>
      </c>
      <c r="FV37">
        <f t="shared" si="509"/>
        <v>11.4833333</v>
      </c>
      <c r="FW37">
        <f t="shared" si="509"/>
        <v>11.566666633333334</v>
      </c>
      <c r="FX37">
        <f t="shared" si="509"/>
        <v>11.649999966666666</v>
      </c>
      <c r="FY37">
        <f t="shared" si="509"/>
        <v>10.183333300000001</v>
      </c>
      <c r="FZ37">
        <f t="shared" si="509"/>
        <v>27.866666633333335</v>
      </c>
      <c r="GA37">
        <f t="shared" si="509"/>
        <v>28.5833333</v>
      </c>
      <c r="GB37">
        <f t="shared" si="509"/>
        <v>26.599999966666665</v>
      </c>
      <c r="GC37">
        <f t="shared" si="509"/>
        <v>12.449999966666667</v>
      </c>
      <c r="GD37">
        <f t="shared" si="509"/>
        <v>12.049999966666668</v>
      </c>
      <c r="GE37">
        <f t="shared" si="509"/>
        <v>11.266666633333333</v>
      </c>
      <c r="GF37">
        <f t="shared" ref="GF37:GL37" si="510">IF(GF35=0,0,GF35+0.3833333)</f>
        <v>10.433333300000001</v>
      </c>
      <c r="GG37">
        <f t="shared" si="510"/>
        <v>12.216666633333334</v>
      </c>
      <c r="GH37">
        <f t="shared" si="510"/>
        <v>13.016666633333333</v>
      </c>
      <c r="GI37">
        <f t="shared" si="510"/>
        <v>12.749999966666667</v>
      </c>
      <c r="GJ37">
        <f t="shared" si="510"/>
        <v>15.049999966666666</v>
      </c>
      <c r="GK37">
        <f t="shared" si="510"/>
        <v>26.666666633333335</v>
      </c>
      <c r="GL37">
        <f t="shared" si="510"/>
        <v>12.216666633333334</v>
      </c>
      <c r="GM37">
        <f t="shared" ref="GM37:GS37" si="511">IF(GM35=0,0,GM35+0.3833333)</f>
        <v>12.783333630000001</v>
      </c>
      <c r="GN37">
        <f t="shared" si="511"/>
        <v>17.5833333</v>
      </c>
      <c r="GO37">
        <f t="shared" si="511"/>
        <v>16.949999966666667</v>
      </c>
      <c r="GP37">
        <f t="shared" si="511"/>
        <v>28.016666633333333</v>
      </c>
      <c r="GQ37">
        <f t="shared" si="511"/>
        <v>28.066666633333334</v>
      </c>
      <c r="GR37">
        <f t="shared" si="511"/>
        <v>15.566666300000001</v>
      </c>
      <c r="GS37">
        <f t="shared" si="511"/>
        <v>13.533332966666668</v>
      </c>
      <c r="GT37">
        <f t="shared" ref="GT37:HF37" si="512">IF(GT35=0,0,GT35+0.3833333)</f>
        <v>29.983333300000002</v>
      </c>
      <c r="GU37">
        <f t="shared" si="512"/>
        <v>16.199999966666667</v>
      </c>
      <c r="GV37">
        <f t="shared" si="512"/>
        <v>12.6166666</v>
      </c>
      <c r="GW37">
        <f t="shared" si="512"/>
        <v>32.066666633333334</v>
      </c>
      <c r="GX37">
        <f t="shared" si="512"/>
        <v>13.366666630000001</v>
      </c>
      <c r="GY37">
        <f t="shared" si="512"/>
        <v>20.499999933333331</v>
      </c>
      <c r="GZ37">
        <f t="shared" si="512"/>
        <v>15.2166666</v>
      </c>
      <c r="HA37">
        <f t="shared" si="512"/>
        <v>13.949999933333331</v>
      </c>
      <c r="HB37">
        <f t="shared" si="512"/>
        <v>14.9833333</v>
      </c>
      <c r="HC37">
        <f t="shared" si="512"/>
        <v>13.849999966666667</v>
      </c>
      <c r="HD37">
        <f t="shared" si="512"/>
        <v>12.599999966666667</v>
      </c>
      <c r="HE37">
        <f t="shared" si="512"/>
        <v>29.349999966666665</v>
      </c>
      <c r="HF37">
        <f t="shared" si="512"/>
        <v>16.533333299999999</v>
      </c>
      <c r="HG37">
        <f t="shared" ref="HG37:HL37" si="513">IF(HG35=0,0,HG35+0.3833333)</f>
        <v>25.449999899999998</v>
      </c>
      <c r="HH37">
        <f t="shared" si="513"/>
        <v>25.133333233333335</v>
      </c>
      <c r="HI37">
        <f t="shared" si="513"/>
        <v>34.616666633333331</v>
      </c>
      <c r="HJ37">
        <f t="shared" si="513"/>
        <v>34.649999966666662</v>
      </c>
      <c r="HK37">
        <f t="shared" si="513"/>
        <v>25.633333233333335</v>
      </c>
      <c r="HL37">
        <f t="shared" si="513"/>
        <v>27.866666633333335</v>
      </c>
      <c r="HN37">
        <f t="shared" ref="HN37:HU37" si="514">IF(HN35=0,0,HN35+0.3833333)</f>
        <v>16.449999966666667</v>
      </c>
      <c r="HO37">
        <f t="shared" si="514"/>
        <v>26.61666656666667</v>
      </c>
      <c r="HP37">
        <f t="shared" si="514"/>
        <v>38.066666633333327</v>
      </c>
      <c r="HQ37">
        <f t="shared" si="514"/>
        <v>42.433333299999994</v>
      </c>
      <c r="HR37">
        <f t="shared" si="514"/>
        <v>15.3333333</v>
      </c>
      <c r="HS37">
        <f t="shared" si="514"/>
        <v>11.8833333</v>
      </c>
      <c r="HU37">
        <f t="shared" si="514"/>
        <v>45.399999966666662</v>
      </c>
      <c r="HW37">
        <f t="shared" ref="HW37:IQ37" si="515">IF(HW35=0,0,HW35+0.3833333)</f>
        <v>13.649999966666668</v>
      </c>
      <c r="HX37">
        <f t="shared" si="515"/>
        <v>13.016666633333333</v>
      </c>
      <c r="HY37">
        <f t="shared" si="515"/>
        <v>11.8833333</v>
      </c>
      <c r="HZ37">
        <f t="shared" si="515"/>
        <v>27.283333299999999</v>
      </c>
      <c r="IA37">
        <f t="shared" si="515"/>
        <v>14.449999966666667</v>
      </c>
      <c r="IB37">
        <f t="shared" si="515"/>
        <v>29.6333333</v>
      </c>
      <c r="IC37">
        <f t="shared" si="515"/>
        <v>13.349999966666667</v>
      </c>
      <c r="ID37">
        <f t="shared" si="515"/>
        <v>12.316666633333334</v>
      </c>
      <c r="IE37">
        <f t="shared" si="515"/>
        <v>13.299999966666666</v>
      </c>
      <c r="IF37">
        <f t="shared" si="515"/>
        <v>13.999999966666667</v>
      </c>
      <c r="IG37">
        <f t="shared" si="515"/>
        <v>14.449999966666667</v>
      </c>
      <c r="IH37">
        <f t="shared" si="515"/>
        <v>12.783333300000001</v>
      </c>
      <c r="II37">
        <f t="shared" si="515"/>
        <v>19.516666633333333</v>
      </c>
      <c r="IJ37">
        <f t="shared" si="515"/>
        <v>12.299999966666666</v>
      </c>
      <c r="IK37">
        <f t="shared" si="515"/>
        <v>12.1333333</v>
      </c>
      <c r="IL37">
        <f t="shared" si="515"/>
        <v>40.783333299999995</v>
      </c>
      <c r="IM37">
        <f t="shared" si="515"/>
        <v>34.049999966666668</v>
      </c>
      <c r="IN37">
        <f t="shared" si="515"/>
        <v>13.616666633333333</v>
      </c>
      <c r="IO37">
        <f t="shared" si="515"/>
        <v>14.949999966666667</v>
      </c>
      <c r="IP37">
        <f t="shared" si="515"/>
        <v>14.816666633333334</v>
      </c>
      <c r="IQ37">
        <f t="shared" si="515"/>
        <v>12.1333333</v>
      </c>
      <c r="IW37">
        <f t="shared" ref="IW37:JF37" si="516">IF(IW35=0,0,IW35+0.3833333)</f>
        <v>44.883333299999997</v>
      </c>
      <c r="IX37">
        <f t="shared" si="516"/>
        <v>8.4666666333333325</v>
      </c>
      <c r="IY37">
        <f t="shared" si="516"/>
        <v>10.916666633333334</v>
      </c>
      <c r="IZ37">
        <f t="shared" si="516"/>
        <v>11.7333333</v>
      </c>
      <c r="JA37">
        <f t="shared" si="516"/>
        <v>10.066666633333334</v>
      </c>
      <c r="JB37">
        <f t="shared" si="516"/>
        <v>9.5499999666666682</v>
      </c>
      <c r="JC37">
        <f t="shared" si="516"/>
        <v>14.4833333</v>
      </c>
      <c r="JD37">
        <f t="shared" si="516"/>
        <v>11.0833333</v>
      </c>
      <c r="JE37">
        <f t="shared" si="516"/>
        <v>16.149999966666666</v>
      </c>
      <c r="JF37">
        <f t="shared" si="516"/>
        <v>23.916666633333335</v>
      </c>
      <c r="JH37">
        <f t="shared" ref="JH37:JP37" si="517">IF(JH35=0,0,JH35+0.3833333)</f>
        <v>11.349999966666667</v>
      </c>
      <c r="JI37">
        <f t="shared" si="517"/>
        <v>16.599999966666669</v>
      </c>
      <c r="JJ37">
        <f t="shared" si="517"/>
        <v>14.9833333</v>
      </c>
      <c r="JK37">
        <f t="shared" si="517"/>
        <v>12.849999966666667</v>
      </c>
      <c r="JL37">
        <f t="shared" si="517"/>
        <v>12.616666633333335</v>
      </c>
      <c r="JM37">
        <f t="shared" si="517"/>
        <v>14.349999966666667</v>
      </c>
      <c r="JN37">
        <f t="shared" si="517"/>
        <v>15.349999966666667</v>
      </c>
      <c r="JO37">
        <f t="shared" si="517"/>
        <v>19.483333300000002</v>
      </c>
      <c r="JP37">
        <f t="shared" si="517"/>
        <v>16.616666633333335</v>
      </c>
      <c r="JR37">
        <f>IF(JR35=0,0,JR35+0.3833333)</f>
        <v>12.683333300000001</v>
      </c>
      <c r="JT37">
        <f>IF(JT35=0,0,JT35+0.3833333)</f>
        <v>13.433333300000001</v>
      </c>
      <c r="JU37">
        <f>IF(JU35=0,0,JU35+0.3833333)</f>
        <v>19.0833333</v>
      </c>
      <c r="JV37">
        <f>IF(JV35=0,0,JV35+0.3833333)</f>
        <v>19.783333299999999</v>
      </c>
      <c r="JX37">
        <f>IF(JX35=0,0,JX35+0.3833333)</f>
        <v>20.533333300000002</v>
      </c>
      <c r="JY37">
        <f>IF(JY35=0,0,JY35+0.3833333)</f>
        <v>16.349999966666665</v>
      </c>
      <c r="JZ37">
        <f>IF(JZ35=0,0,JZ35+0.3833333)</f>
        <v>22.849999966666669</v>
      </c>
      <c r="KA37">
        <f>IF(KA35=0,0,KA35+0.3833333)</f>
        <v>26.299999966666668</v>
      </c>
    </row>
    <row r="38" spans="1:287" x14ac:dyDescent="0.25">
      <c r="A38" t="s">
        <v>249</v>
      </c>
      <c r="B38">
        <v>10.816666666666666</v>
      </c>
      <c r="C38">
        <v>11.316666666666666</v>
      </c>
      <c r="D38">
        <v>11.933333666666666</v>
      </c>
      <c r="E38">
        <v>11.966666666666667</v>
      </c>
      <c r="F38">
        <v>12.583326666666666</v>
      </c>
      <c r="G38">
        <v>12.650000666666665</v>
      </c>
      <c r="H38">
        <v>12.383333666666665</v>
      </c>
      <c r="I38">
        <v>12.600000666666666</v>
      </c>
      <c r="J38">
        <v>14.199999666666667</v>
      </c>
      <c r="K38">
        <v>16.383333666666665</v>
      </c>
      <c r="L38">
        <v>11.666666666666666</v>
      </c>
      <c r="M38">
        <v>11.166666666666666</v>
      </c>
      <c r="N38">
        <v>12.566663666666667</v>
      </c>
      <c r="O38">
        <v>13.266666666666666</v>
      </c>
      <c r="P38">
        <v>17.716666666666665</v>
      </c>
      <c r="Q38">
        <v>14.026666666666666</v>
      </c>
      <c r="R38">
        <v>18.696666666666665</v>
      </c>
      <c r="S38">
        <v>20.516666666666666</v>
      </c>
      <c r="T38">
        <v>16.936666666666667</v>
      </c>
      <c r="U38">
        <v>15.449996666666665</v>
      </c>
      <c r="V38">
        <v>15.316666666666666</v>
      </c>
      <c r="W38">
        <v>13.883333666666665</v>
      </c>
      <c r="X38">
        <v>14.683333666666666</v>
      </c>
      <c r="Y38">
        <v>14.716666666666665</v>
      </c>
      <c r="Z38">
        <v>20.816666666666666</v>
      </c>
      <c r="AA38">
        <v>22.816666666666666</v>
      </c>
      <c r="AB38">
        <v>26.566666666666666</v>
      </c>
      <c r="AC38">
        <v>42.016666666666666</v>
      </c>
      <c r="AD38">
        <v>36.569999666666668</v>
      </c>
      <c r="AE38">
        <v>22.766666666666666</v>
      </c>
      <c r="AG38">
        <v>26.066666666666666</v>
      </c>
      <c r="AH38">
        <v>21.483336666666666</v>
      </c>
      <c r="AI38">
        <v>0.6</v>
      </c>
      <c r="AJ38">
        <v>6.2166666666666668</v>
      </c>
      <c r="AK38">
        <v>0.98333329999999997</v>
      </c>
      <c r="AL38">
        <v>0</v>
      </c>
      <c r="AM38">
        <f t="shared" ref="AM38:CC38" si="518">IF(AM35=0,0,AM35+0.6)</f>
        <v>1.1166666666666667</v>
      </c>
      <c r="AN38">
        <f t="shared" si="518"/>
        <v>1.9500000000000002</v>
      </c>
      <c r="AO38">
        <f t="shared" si="518"/>
        <v>1.8666666666666667</v>
      </c>
      <c r="AP38">
        <f t="shared" si="518"/>
        <v>1.4666666666666668</v>
      </c>
      <c r="AQ38">
        <f t="shared" si="518"/>
        <v>1.3833333333333333</v>
      </c>
      <c r="AR38">
        <f t="shared" si="518"/>
        <v>1</v>
      </c>
      <c r="AS38">
        <f t="shared" si="518"/>
        <v>1.6166666666666667</v>
      </c>
      <c r="AT38">
        <f t="shared" si="518"/>
        <v>0.89999999999999991</v>
      </c>
      <c r="AU38">
        <f t="shared" si="518"/>
        <v>1.9</v>
      </c>
      <c r="AV38">
        <f t="shared" si="518"/>
        <v>2.1333333333333333</v>
      </c>
      <c r="AW38">
        <f t="shared" si="518"/>
        <v>1.6666666666666665</v>
      </c>
      <c r="AX38">
        <f t="shared" si="518"/>
        <v>2.4500000000000002</v>
      </c>
      <c r="AY38">
        <f t="shared" si="518"/>
        <v>1.3333333333333333</v>
      </c>
      <c r="AZ38">
        <f t="shared" si="518"/>
        <v>3.75</v>
      </c>
      <c r="BA38">
        <f t="shared" si="518"/>
        <v>5.8</v>
      </c>
      <c r="BB38">
        <f t="shared" si="518"/>
        <v>8.6</v>
      </c>
      <c r="BC38">
        <f t="shared" si="518"/>
        <v>6.3166666666666664</v>
      </c>
      <c r="BD38">
        <f t="shared" si="518"/>
        <v>6.2833333333333332</v>
      </c>
      <c r="BE38">
        <f t="shared" si="518"/>
        <v>2.6</v>
      </c>
      <c r="BF38">
        <f t="shared" si="518"/>
        <v>4.5166666666666666</v>
      </c>
      <c r="BG38">
        <f t="shared" si="518"/>
        <v>13.783333333333333</v>
      </c>
      <c r="BH38">
        <f t="shared" si="518"/>
        <v>16.3</v>
      </c>
      <c r="BI38">
        <f t="shared" si="518"/>
        <v>16.533333333333335</v>
      </c>
      <c r="BJ38">
        <f t="shared" si="518"/>
        <v>3.95</v>
      </c>
      <c r="BK38">
        <f t="shared" si="518"/>
        <v>14.266666666666666</v>
      </c>
      <c r="BL38">
        <f t="shared" si="518"/>
        <v>5.0166666666666666</v>
      </c>
      <c r="BM38">
        <f t="shared" si="518"/>
        <v>13.4</v>
      </c>
      <c r="BN38">
        <f t="shared" si="518"/>
        <v>4.6999999999999993</v>
      </c>
      <c r="BO38">
        <f t="shared" si="518"/>
        <v>18.533333333333335</v>
      </c>
      <c r="BP38">
        <f t="shared" si="518"/>
        <v>9.2166666666666668</v>
      </c>
      <c r="BQ38">
        <f t="shared" si="518"/>
        <v>8.65</v>
      </c>
      <c r="BR38">
        <f t="shared" si="518"/>
        <v>7.5666666666666664</v>
      </c>
      <c r="BS38">
        <f t="shared" si="518"/>
        <v>8.35</v>
      </c>
      <c r="BT38">
        <f t="shared" si="518"/>
        <v>6.6999999999999993</v>
      </c>
      <c r="BU38">
        <f t="shared" si="518"/>
        <v>9</v>
      </c>
      <c r="BV38">
        <f t="shared" si="518"/>
        <v>9.5499999999999989</v>
      </c>
      <c r="BW38">
        <f t="shared" si="518"/>
        <v>18.016666666666666</v>
      </c>
      <c r="BX38">
        <f t="shared" si="518"/>
        <v>9.5833333333333339</v>
      </c>
      <c r="BY38">
        <f t="shared" si="518"/>
        <v>14.733333333333333</v>
      </c>
      <c r="BZ38">
        <f t="shared" si="518"/>
        <v>11.133333333333333</v>
      </c>
      <c r="CA38">
        <f t="shared" si="518"/>
        <v>14.6</v>
      </c>
      <c r="CB38">
        <f t="shared" si="518"/>
        <v>8.8166666666666664</v>
      </c>
      <c r="CC38">
        <f t="shared" si="518"/>
        <v>17.55</v>
      </c>
      <c r="CE38">
        <f t="shared" ref="CE38:CL38" si="519">IF(CE35=0,0,CE35+0.6)</f>
        <v>8.65</v>
      </c>
      <c r="CF38">
        <f t="shared" si="519"/>
        <v>11.1</v>
      </c>
      <c r="CG38">
        <f t="shared" si="519"/>
        <v>12.966666666666667</v>
      </c>
      <c r="CH38">
        <f t="shared" si="519"/>
        <v>10.4</v>
      </c>
      <c r="CI38">
        <f t="shared" si="519"/>
        <v>8.5666666666666664</v>
      </c>
      <c r="CJ38">
        <f t="shared" si="519"/>
        <v>9.7333333333333325</v>
      </c>
      <c r="CK38">
        <f t="shared" si="519"/>
        <v>11.233333333333333</v>
      </c>
      <c r="CL38">
        <f t="shared" si="519"/>
        <v>11.716666666666667</v>
      </c>
      <c r="CN38">
        <f t="shared" ref="CN38:DS38" si="520">IF(CN35=0,0,CN35+0.6)</f>
        <v>12.133333333333333</v>
      </c>
      <c r="CO38">
        <f t="shared" si="520"/>
        <v>12.733333333333333</v>
      </c>
      <c r="CP38">
        <f t="shared" si="520"/>
        <v>7.9333333333333336</v>
      </c>
      <c r="CQ38">
        <f t="shared" si="520"/>
        <v>20.900000000000002</v>
      </c>
      <c r="CR38">
        <f t="shared" si="520"/>
        <v>7.7666666666666657</v>
      </c>
      <c r="CS38">
        <f t="shared" si="520"/>
        <v>8.0666666666666664</v>
      </c>
      <c r="CT38">
        <f t="shared" si="520"/>
        <v>20.216666666666669</v>
      </c>
      <c r="CU38">
        <f t="shared" si="520"/>
        <v>8.7833333333333332</v>
      </c>
      <c r="CV38">
        <f t="shared" si="520"/>
        <v>9.9499999999999993</v>
      </c>
      <c r="CW38">
        <f t="shared" si="520"/>
        <v>11</v>
      </c>
      <c r="CX38">
        <f t="shared" si="520"/>
        <v>9.9</v>
      </c>
      <c r="CY38">
        <f t="shared" si="520"/>
        <v>8.2666666666666657</v>
      </c>
      <c r="CZ38">
        <f t="shared" si="520"/>
        <v>16.383333333333333</v>
      </c>
      <c r="DA38">
        <f t="shared" si="520"/>
        <v>7.4499999999999993</v>
      </c>
      <c r="DB38">
        <f t="shared" si="520"/>
        <v>9.9</v>
      </c>
      <c r="DC38">
        <f t="shared" si="520"/>
        <v>13.433333333333334</v>
      </c>
      <c r="DD38">
        <f t="shared" si="520"/>
        <v>10.65</v>
      </c>
      <c r="DE38">
        <f t="shared" si="520"/>
        <v>21.116666666666667</v>
      </c>
      <c r="DF38">
        <f t="shared" si="520"/>
        <v>12.15</v>
      </c>
      <c r="DG38">
        <f t="shared" si="520"/>
        <v>15.183333333333334</v>
      </c>
      <c r="DH38">
        <f t="shared" si="520"/>
        <v>14.25</v>
      </c>
      <c r="DI38">
        <f t="shared" si="520"/>
        <v>13.516666666666666</v>
      </c>
      <c r="DJ38">
        <f t="shared" si="520"/>
        <v>14.733333333333333</v>
      </c>
      <c r="DK38">
        <f t="shared" si="520"/>
        <v>15.516666666666666</v>
      </c>
      <c r="DL38">
        <f t="shared" si="520"/>
        <v>12.916666666666666</v>
      </c>
      <c r="DM38">
        <f t="shared" si="520"/>
        <v>14.733333333333333</v>
      </c>
      <c r="DN38">
        <f t="shared" si="520"/>
        <v>14.4</v>
      </c>
      <c r="DO38">
        <f t="shared" si="520"/>
        <v>10.833333333333334</v>
      </c>
      <c r="DP38">
        <f t="shared" si="520"/>
        <v>28.066666666666666</v>
      </c>
      <c r="DQ38">
        <f t="shared" si="520"/>
        <v>23</v>
      </c>
      <c r="DR38">
        <f t="shared" si="520"/>
        <v>16.150000000000002</v>
      </c>
      <c r="DS38">
        <f t="shared" si="520"/>
        <v>24.383333333333336</v>
      </c>
      <c r="DT38">
        <f t="shared" ref="DT38:EY38" si="521">IF(DT35=0,0,DT35+0.6)</f>
        <v>12.833333333333332</v>
      </c>
      <c r="DU38">
        <f t="shared" si="521"/>
        <v>25.75</v>
      </c>
      <c r="DV38">
        <f t="shared" si="521"/>
        <v>23.633333333333336</v>
      </c>
      <c r="DW38">
        <f t="shared" si="521"/>
        <v>23.8</v>
      </c>
      <c r="DX38">
        <f t="shared" si="521"/>
        <v>19.016666666666666</v>
      </c>
      <c r="DY38">
        <f t="shared" si="521"/>
        <v>11.95</v>
      </c>
      <c r="DZ38">
        <f t="shared" si="521"/>
        <v>5.7166666666666668</v>
      </c>
      <c r="EA38">
        <f t="shared" si="521"/>
        <v>7.3166666666666664</v>
      </c>
      <c r="EB38">
        <f t="shared" si="521"/>
        <v>6.7333333333333325</v>
      </c>
      <c r="EC38">
        <f t="shared" si="521"/>
        <v>6.8999999999999995</v>
      </c>
      <c r="ED38">
        <f t="shared" si="521"/>
        <v>11.799999999999999</v>
      </c>
      <c r="EE38">
        <f t="shared" si="521"/>
        <v>9.9666666666666668</v>
      </c>
      <c r="EF38">
        <f t="shared" si="521"/>
        <v>6.6499999999999995</v>
      </c>
      <c r="EG38">
        <f t="shared" si="521"/>
        <v>13.033333333333333</v>
      </c>
      <c r="EH38">
        <f t="shared" si="521"/>
        <v>6.3166666666666664</v>
      </c>
      <c r="EI38">
        <f t="shared" si="521"/>
        <v>10.549999999999999</v>
      </c>
      <c r="EJ38">
        <f t="shared" si="521"/>
        <v>8.75</v>
      </c>
      <c r="EK38">
        <f t="shared" si="521"/>
        <v>7.4166666666666661</v>
      </c>
      <c r="EL38">
        <f t="shared" si="521"/>
        <v>14.574999999999999</v>
      </c>
      <c r="EM38">
        <f t="shared" si="521"/>
        <v>5.5666666666666664</v>
      </c>
      <c r="EN38">
        <f t="shared" si="521"/>
        <v>9.35</v>
      </c>
      <c r="EO38">
        <f t="shared" si="521"/>
        <v>11.1</v>
      </c>
      <c r="EP38">
        <f t="shared" si="521"/>
        <v>10.883333333333333</v>
      </c>
      <c r="EQ38">
        <f t="shared" si="521"/>
        <v>6.7666666666666657</v>
      </c>
      <c r="ER38">
        <f t="shared" si="521"/>
        <v>7.5</v>
      </c>
      <c r="ES38">
        <f t="shared" si="521"/>
        <v>8.0833333333333339</v>
      </c>
      <c r="ET38">
        <f t="shared" si="521"/>
        <v>17.05</v>
      </c>
      <c r="EU38">
        <f t="shared" si="521"/>
        <v>6.6166666666666663</v>
      </c>
      <c r="EV38">
        <f t="shared" si="521"/>
        <v>6.9166666666666661</v>
      </c>
      <c r="EW38">
        <f t="shared" si="521"/>
        <v>7.05</v>
      </c>
      <c r="EX38">
        <f t="shared" si="521"/>
        <v>12.533333333333333</v>
      </c>
      <c r="EY38">
        <f t="shared" si="521"/>
        <v>8.75</v>
      </c>
      <c r="EZ38">
        <f t="shared" ref="EZ38:GE38" si="522">IF(EZ35=0,0,EZ35+0.6)</f>
        <v>7.7666666666666657</v>
      </c>
      <c r="FA38">
        <f t="shared" si="522"/>
        <v>8.0666666666666664</v>
      </c>
      <c r="FB38">
        <f t="shared" si="522"/>
        <v>8.7999999999999989</v>
      </c>
      <c r="FC38">
        <f t="shared" si="522"/>
        <v>19.283333333333335</v>
      </c>
      <c r="FD38">
        <f t="shared" si="522"/>
        <v>8.4833333333333343</v>
      </c>
      <c r="FE38">
        <f t="shared" si="522"/>
        <v>8.7333333333333325</v>
      </c>
      <c r="FF38">
        <f t="shared" si="522"/>
        <v>17.450000000000003</v>
      </c>
      <c r="FG38">
        <f t="shared" si="522"/>
        <v>8.3000000000000007</v>
      </c>
      <c r="FH38">
        <f t="shared" si="522"/>
        <v>8.6333333333333329</v>
      </c>
      <c r="FI38">
        <f t="shared" si="522"/>
        <v>10.583333333333334</v>
      </c>
      <c r="FJ38">
        <f t="shared" si="522"/>
        <v>20.350000000000001</v>
      </c>
      <c r="FK38">
        <f t="shared" si="522"/>
        <v>10.866666666666665</v>
      </c>
      <c r="FL38">
        <f t="shared" si="522"/>
        <v>20.766666666666669</v>
      </c>
      <c r="FM38">
        <f t="shared" si="522"/>
        <v>9.7166666666666668</v>
      </c>
      <c r="FN38">
        <f t="shared" si="522"/>
        <v>22.466666666666669</v>
      </c>
      <c r="FO38">
        <f t="shared" si="522"/>
        <v>8.7333333333333325</v>
      </c>
      <c r="FP38">
        <f t="shared" si="522"/>
        <v>10.166666666666666</v>
      </c>
      <c r="FQ38">
        <f t="shared" si="522"/>
        <v>10.1</v>
      </c>
      <c r="FR38">
        <f t="shared" si="522"/>
        <v>10.283333333333333</v>
      </c>
      <c r="FS38">
        <f t="shared" si="522"/>
        <v>10.75</v>
      </c>
      <c r="FT38">
        <f t="shared" si="522"/>
        <v>9.9833333333333325</v>
      </c>
      <c r="FU38">
        <f t="shared" si="522"/>
        <v>11.799999999999999</v>
      </c>
      <c r="FV38">
        <f t="shared" si="522"/>
        <v>11.7</v>
      </c>
      <c r="FW38">
        <f t="shared" si="522"/>
        <v>11.783333333333333</v>
      </c>
      <c r="FX38">
        <f t="shared" si="522"/>
        <v>11.866666666666665</v>
      </c>
      <c r="FY38">
        <f t="shared" si="522"/>
        <v>10.4</v>
      </c>
      <c r="FZ38">
        <f t="shared" si="522"/>
        <v>28.083333333333336</v>
      </c>
      <c r="GA38">
        <f t="shared" si="522"/>
        <v>28.8</v>
      </c>
      <c r="GB38">
        <f t="shared" si="522"/>
        <v>26.816666666666666</v>
      </c>
      <c r="GC38">
        <f t="shared" si="522"/>
        <v>12.666666666666666</v>
      </c>
      <c r="GD38">
        <f t="shared" si="522"/>
        <v>12.266666666666667</v>
      </c>
      <c r="GE38">
        <f t="shared" si="522"/>
        <v>11.483333333333333</v>
      </c>
      <c r="GF38">
        <f t="shared" ref="GF38:GL38" si="523">IF(GF35=0,0,GF35+0.6)</f>
        <v>10.65</v>
      </c>
      <c r="GG38">
        <f t="shared" si="523"/>
        <v>12.433333333333334</v>
      </c>
      <c r="GH38">
        <f t="shared" si="523"/>
        <v>13.233333333333333</v>
      </c>
      <c r="GI38">
        <f t="shared" si="523"/>
        <v>12.966666666666667</v>
      </c>
      <c r="GJ38">
        <f t="shared" si="523"/>
        <v>15.266666666666666</v>
      </c>
      <c r="GK38">
        <f t="shared" si="523"/>
        <v>26.883333333333336</v>
      </c>
      <c r="GL38">
        <f t="shared" si="523"/>
        <v>12.433333333333334</v>
      </c>
      <c r="GM38">
        <f t="shared" ref="GM38:GS38" si="524">IF(GM35=0,0,GM35+0.6)</f>
        <v>13.000000330000001</v>
      </c>
      <c r="GN38">
        <f t="shared" si="524"/>
        <v>17.8</v>
      </c>
      <c r="GO38">
        <f t="shared" si="524"/>
        <v>17.166666666666668</v>
      </c>
      <c r="GP38">
        <f t="shared" si="524"/>
        <v>28.233333333333334</v>
      </c>
      <c r="GQ38">
        <f t="shared" si="524"/>
        <v>28.283333333333335</v>
      </c>
      <c r="GR38">
        <f t="shared" si="524"/>
        <v>15.783333000000001</v>
      </c>
      <c r="GS38">
        <f t="shared" si="524"/>
        <v>13.749999666666668</v>
      </c>
      <c r="GT38">
        <f t="shared" ref="GT38:HF38" si="525">IF(GT35=0,0,GT35+0.6)</f>
        <v>30.200000000000003</v>
      </c>
      <c r="GU38">
        <f t="shared" si="525"/>
        <v>16.416666666666668</v>
      </c>
      <c r="GV38">
        <f t="shared" si="525"/>
        <v>12.8333333</v>
      </c>
      <c r="GW38">
        <f t="shared" si="525"/>
        <v>32.283333333333331</v>
      </c>
      <c r="GX38">
        <f t="shared" si="525"/>
        <v>13.58333333</v>
      </c>
      <c r="GY38">
        <f t="shared" si="525"/>
        <v>20.716666633333332</v>
      </c>
      <c r="GZ38">
        <f t="shared" si="525"/>
        <v>15.433333299999999</v>
      </c>
      <c r="HA38">
        <f t="shared" si="525"/>
        <v>14.16666663333333</v>
      </c>
      <c r="HB38">
        <f t="shared" si="525"/>
        <v>15.2</v>
      </c>
      <c r="HC38">
        <f t="shared" si="525"/>
        <v>14.066666666666666</v>
      </c>
      <c r="HD38">
        <f t="shared" si="525"/>
        <v>12.816666666666666</v>
      </c>
      <c r="HE38">
        <f t="shared" si="525"/>
        <v>29.566666666666666</v>
      </c>
      <c r="HF38">
        <f t="shared" si="525"/>
        <v>16.75</v>
      </c>
      <c r="HG38">
        <f t="shared" ref="HG38:HL38" si="526">IF(HG35=0,0,HG35+0.6)</f>
        <v>25.666666599999999</v>
      </c>
      <c r="HH38">
        <f t="shared" si="526"/>
        <v>25.349999933333336</v>
      </c>
      <c r="HI38">
        <f t="shared" si="526"/>
        <v>34.833333333333336</v>
      </c>
      <c r="HJ38">
        <f t="shared" si="526"/>
        <v>34.866666666666667</v>
      </c>
      <c r="HK38">
        <f t="shared" si="526"/>
        <v>25.849999933333336</v>
      </c>
      <c r="HL38">
        <f t="shared" si="526"/>
        <v>28.083333333333336</v>
      </c>
      <c r="HN38">
        <f t="shared" ref="HN38:HU38" si="527">IF(HN35=0,0,HN35+0.6)</f>
        <v>16.666666666666668</v>
      </c>
      <c r="HO38">
        <f t="shared" si="527"/>
        <v>26.833333266666671</v>
      </c>
      <c r="HP38">
        <f t="shared" si="527"/>
        <v>38.283333333333331</v>
      </c>
      <c r="HQ38">
        <f t="shared" si="527"/>
        <v>42.65</v>
      </c>
      <c r="HR38">
        <f t="shared" si="527"/>
        <v>15.549999999999999</v>
      </c>
      <c r="HS38">
        <f t="shared" si="527"/>
        <v>12.1</v>
      </c>
      <c r="HU38">
        <f t="shared" si="527"/>
        <v>45.616666666666667</v>
      </c>
      <c r="HW38">
        <f t="shared" ref="HW38:IQ38" si="528">IF(HW35=0,0,HW35+0.6)</f>
        <v>13.866666666666667</v>
      </c>
      <c r="HX38">
        <f t="shared" si="528"/>
        <v>13.233333333333333</v>
      </c>
      <c r="HY38">
        <f t="shared" si="528"/>
        <v>12.1</v>
      </c>
      <c r="HZ38">
        <f t="shared" si="528"/>
        <v>27.5</v>
      </c>
      <c r="IA38">
        <f t="shared" si="528"/>
        <v>14.666666666666666</v>
      </c>
      <c r="IB38">
        <f t="shared" si="528"/>
        <v>29.85</v>
      </c>
      <c r="IC38">
        <f t="shared" si="528"/>
        <v>13.566666666666666</v>
      </c>
      <c r="ID38">
        <f t="shared" si="528"/>
        <v>12.533333333333333</v>
      </c>
      <c r="IE38">
        <f t="shared" si="528"/>
        <v>13.516666666666666</v>
      </c>
      <c r="IF38">
        <f t="shared" si="528"/>
        <v>14.216666666666667</v>
      </c>
      <c r="IG38">
        <f t="shared" si="528"/>
        <v>14.666666666666666</v>
      </c>
      <c r="IH38">
        <f t="shared" si="528"/>
        <v>13</v>
      </c>
      <c r="II38">
        <f t="shared" si="528"/>
        <v>19.733333333333334</v>
      </c>
      <c r="IJ38">
        <f t="shared" si="528"/>
        <v>12.516666666666666</v>
      </c>
      <c r="IK38">
        <f t="shared" si="528"/>
        <v>12.35</v>
      </c>
      <c r="IL38">
        <f t="shared" si="528"/>
        <v>41</v>
      </c>
      <c r="IM38">
        <f t="shared" si="528"/>
        <v>34.266666666666673</v>
      </c>
      <c r="IN38">
        <f t="shared" si="528"/>
        <v>13.833333333333332</v>
      </c>
      <c r="IO38">
        <f t="shared" si="528"/>
        <v>15.166666666666666</v>
      </c>
      <c r="IP38">
        <f t="shared" si="528"/>
        <v>15.033333333333333</v>
      </c>
      <c r="IQ38">
        <f t="shared" si="528"/>
        <v>12.35</v>
      </c>
      <c r="IW38">
        <f t="shared" ref="IW38:JF38" si="529">IF(IW35=0,0,IW35+0.6)</f>
        <v>45.1</v>
      </c>
      <c r="IX38">
        <f t="shared" si="529"/>
        <v>8.6833333333333318</v>
      </c>
      <c r="IY38">
        <f t="shared" si="529"/>
        <v>11.133333333333333</v>
      </c>
      <c r="IZ38">
        <f t="shared" si="529"/>
        <v>11.95</v>
      </c>
      <c r="JA38">
        <f t="shared" si="529"/>
        <v>10.283333333333333</v>
      </c>
      <c r="JB38">
        <f t="shared" si="529"/>
        <v>9.7666666666666675</v>
      </c>
      <c r="JC38">
        <f t="shared" si="529"/>
        <v>14.7</v>
      </c>
      <c r="JD38">
        <f t="shared" si="529"/>
        <v>11.299999999999999</v>
      </c>
      <c r="JE38">
        <f t="shared" si="529"/>
        <v>16.366666666666667</v>
      </c>
      <c r="JF38">
        <f t="shared" si="529"/>
        <v>24.133333333333336</v>
      </c>
      <c r="JH38">
        <f t="shared" ref="JH38:JP38" si="530">IF(JH35=0,0,JH35+0.6)</f>
        <v>11.566666666666666</v>
      </c>
      <c r="JI38">
        <f t="shared" si="530"/>
        <v>16.81666666666667</v>
      </c>
      <c r="JJ38">
        <f t="shared" si="530"/>
        <v>15.2</v>
      </c>
      <c r="JK38">
        <f t="shared" si="530"/>
        <v>13.066666666666666</v>
      </c>
      <c r="JL38">
        <f t="shared" si="530"/>
        <v>12.833333333333334</v>
      </c>
      <c r="JM38">
        <f t="shared" si="530"/>
        <v>14.566666666666666</v>
      </c>
      <c r="JN38">
        <f t="shared" si="530"/>
        <v>15.566666666666666</v>
      </c>
      <c r="JO38">
        <f t="shared" si="530"/>
        <v>19.700000000000003</v>
      </c>
      <c r="JP38">
        <f t="shared" si="530"/>
        <v>16.833333333333336</v>
      </c>
      <c r="JR38">
        <f>IF(JR35=0,0,JR35+0.6)</f>
        <v>12.9</v>
      </c>
      <c r="JT38">
        <f>IF(JT35=0,0,JT35+0.6)</f>
        <v>13.65</v>
      </c>
      <c r="JU38">
        <f>IF(JU35=0,0,JU35+0.6)</f>
        <v>19.3</v>
      </c>
      <c r="JV38">
        <f>IF(JV35=0,0,JV35+0.6)</f>
        <v>20</v>
      </c>
      <c r="JX38">
        <f>IF(JX35=0,0,JX35+0.6)</f>
        <v>20.750000000000004</v>
      </c>
      <c r="JY38">
        <f>IF(JY35=0,0,JY35+0.6)</f>
        <v>16.566666666666666</v>
      </c>
      <c r="JZ38">
        <f>IF(JZ35=0,0,JZ35+0.6)</f>
        <v>23.06666666666667</v>
      </c>
      <c r="KA38">
        <f>IF(KA35=0,0,KA35+0.6)</f>
        <v>26.516666666666669</v>
      </c>
    </row>
    <row r="39" spans="1:287" x14ac:dyDescent="0.25">
      <c r="A39" t="s">
        <v>248</v>
      </c>
      <c r="B39">
        <v>5.6</v>
      </c>
      <c r="C39">
        <v>6.1</v>
      </c>
      <c r="D39">
        <v>6.7166669999999993</v>
      </c>
      <c r="E39">
        <v>6.75</v>
      </c>
      <c r="F39">
        <v>7.3666599999999995</v>
      </c>
      <c r="G39">
        <v>7.4333339999999994</v>
      </c>
      <c r="H39">
        <v>7.1666669999999995</v>
      </c>
      <c r="I39">
        <v>7.3833339999999996</v>
      </c>
      <c r="J39">
        <v>8.983333</v>
      </c>
      <c r="K39">
        <v>11.166667</v>
      </c>
      <c r="L39">
        <v>6.4499999999999993</v>
      </c>
      <c r="M39">
        <v>5.9499999999999993</v>
      </c>
      <c r="N39">
        <v>7.3499969999999992</v>
      </c>
      <c r="O39">
        <v>8.0500000000000007</v>
      </c>
      <c r="P39">
        <v>12.5</v>
      </c>
      <c r="Q39">
        <v>8.81</v>
      </c>
      <c r="R39">
        <v>13.48</v>
      </c>
      <c r="S39">
        <v>15.3</v>
      </c>
      <c r="T39">
        <v>11.72</v>
      </c>
      <c r="U39">
        <v>10.23333</v>
      </c>
      <c r="V39">
        <v>10.100000000000001</v>
      </c>
      <c r="W39">
        <v>8.6666670000000003</v>
      </c>
      <c r="X39">
        <v>9.4666670000000011</v>
      </c>
      <c r="Y39">
        <v>9.5</v>
      </c>
      <c r="Z39">
        <v>15.6</v>
      </c>
      <c r="AA39">
        <v>17.600000000000001</v>
      </c>
      <c r="AB39">
        <v>21.35</v>
      </c>
      <c r="AC39">
        <v>36.799999999999997</v>
      </c>
      <c r="AD39">
        <v>31.353332999999999</v>
      </c>
      <c r="AE39">
        <v>17.55</v>
      </c>
      <c r="AG39">
        <v>20.85</v>
      </c>
      <c r="AH39">
        <v>16.266670000000001</v>
      </c>
      <c r="AI39">
        <v>0.51666666666666672</v>
      </c>
      <c r="AJ39">
        <v>3.3</v>
      </c>
      <c r="AK39">
        <v>0.89999996666666671</v>
      </c>
      <c r="AL39">
        <v>1.1166666666666667</v>
      </c>
      <c r="AM39">
        <v>0</v>
      </c>
      <c r="AN39">
        <f t="shared" ref="AN39:CC39" si="531">IF(AN35=0,0,AN35+0.51666)</f>
        <v>1.86666</v>
      </c>
      <c r="AO39">
        <f t="shared" si="531"/>
        <v>1.7833266666666665</v>
      </c>
      <c r="AP39">
        <f t="shared" si="531"/>
        <v>1.3833266666666666</v>
      </c>
      <c r="AQ39">
        <f t="shared" si="531"/>
        <v>1.2999933333333333</v>
      </c>
      <c r="AR39">
        <f t="shared" si="531"/>
        <v>0.91666000000000003</v>
      </c>
      <c r="AS39">
        <f t="shared" si="531"/>
        <v>1.5333266666666665</v>
      </c>
      <c r="AT39">
        <f t="shared" si="531"/>
        <v>0.81665999999999994</v>
      </c>
      <c r="AU39">
        <f t="shared" si="531"/>
        <v>1.8166600000000002</v>
      </c>
      <c r="AV39">
        <f t="shared" si="531"/>
        <v>2.0499933333333331</v>
      </c>
      <c r="AW39">
        <f t="shared" si="531"/>
        <v>1.5833266666666668</v>
      </c>
      <c r="AX39">
        <f t="shared" si="531"/>
        <v>2.36666</v>
      </c>
      <c r="AY39">
        <f t="shared" si="531"/>
        <v>1.2499933333333333</v>
      </c>
      <c r="AZ39">
        <f t="shared" si="531"/>
        <v>3.6666599999999998</v>
      </c>
      <c r="BA39">
        <f t="shared" si="531"/>
        <v>5.7166600000000001</v>
      </c>
      <c r="BB39">
        <f t="shared" si="531"/>
        <v>8.5166599999999999</v>
      </c>
      <c r="BC39">
        <f t="shared" si="531"/>
        <v>6.2333266666666667</v>
      </c>
      <c r="BD39">
        <f t="shared" si="531"/>
        <v>6.1999933333333335</v>
      </c>
      <c r="BE39">
        <f t="shared" si="531"/>
        <v>2.5166599999999999</v>
      </c>
      <c r="BF39">
        <f t="shared" si="531"/>
        <v>4.4333266666666669</v>
      </c>
      <c r="BG39">
        <f t="shared" si="531"/>
        <v>13.699993333333333</v>
      </c>
      <c r="BH39">
        <f t="shared" si="531"/>
        <v>16.216660000000001</v>
      </c>
      <c r="BI39">
        <f t="shared" si="531"/>
        <v>16.449993333333335</v>
      </c>
      <c r="BJ39">
        <f t="shared" si="531"/>
        <v>3.86666</v>
      </c>
      <c r="BK39">
        <f t="shared" si="531"/>
        <v>14.183326666666666</v>
      </c>
      <c r="BL39">
        <f t="shared" si="531"/>
        <v>4.9333266666666669</v>
      </c>
      <c r="BM39">
        <f t="shared" si="531"/>
        <v>13.316660000000001</v>
      </c>
      <c r="BN39">
        <f t="shared" si="531"/>
        <v>4.6166599999999995</v>
      </c>
      <c r="BO39">
        <f t="shared" si="531"/>
        <v>18.449993333333335</v>
      </c>
      <c r="BP39">
        <f t="shared" si="531"/>
        <v>9.133326666666667</v>
      </c>
      <c r="BQ39">
        <f t="shared" si="531"/>
        <v>8.5666600000000006</v>
      </c>
      <c r="BR39">
        <f t="shared" si="531"/>
        <v>7.4833266666666667</v>
      </c>
      <c r="BS39">
        <f t="shared" si="531"/>
        <v>8.2666599999999999</v>
      </c>
      <c r="BT39">
        <f t="shared" si="531"/>
        <v>6.6166599999999995</v>
      </c>
      <c r="BU39">
        <f t="shared" si="531"/>
        <v>8.9166600000000003</v>
      </c>
      <c r="BV39">
        <f t="shared" si="531"/>
        <v>9.4666599999999992</v>
      </c>
      <c r="BW39">
        <f t="shared" si="531"/>
        <v>17.933326666666666</v>
      </c>
      <c r="BX39">
        <f t="shared" si="531"/>
        <v>9.4999933333333342</v>
      </c>
      <c r="BY39">
        <f t="shared" si="531"/>
        <v>14.649993333333333</v>
      </c>
      <c r="BZ39">
        <f t="shared" si="531"/>
        <v>11.049993333333333</v>
      </c>
      <c r="CA39">
        <f t="shared" si="531"/>
        <v>14.51666</v>
      </c>
      <c r="CB39">
        <f t="shared" si="531"/>
        <v>8.7333266666666667</v>
      </c>
      <c r="CC39">
        <f t="shared" si="531"/>
        <v>17.466660000000001</v>
      </c>
      <c r="CE39">
        <f t="shared" ref="CE39:CL39" si="532">IF(CE35=0,0,CE35+0.51666)</f>
        <v>8.5666600000000006</v>
      </c>
      <c r="CF39">
        <f t="shared" si="532"/>
        <v>11.01666</v>
      </c>
      <c r="CG39">
        <f t="shared" si="532"/>
        <v>12.883326666666667</v>
      </c>
      <c r="CH39">
        <f t="shared" si="532"/>
        <v>10.316660000000001</v>
      </c>
      <c r="CI39">
        <f t="shared" si="532"/>
        <v>8.4833266666666667</v>
      </c>
      <c r="CJ39">
        <f t="shared" si="532"/>
        <v>9.6499933333333328</v>
      </c>
      <c r="CK39">
        <f t="shared" si="532"/>
        <v>11.149993333333333</v>
      </c>
      <c r="CL39">
        <f t="shared" si="532"/>
        <v>11.633326666666667</v>
      </c>
      <c r="CN39">
        <f t="shared" ref="CN39:DS39" si="533">IF(CN35=0,0,CN35+0.51666)</f>
        <v>12.049993333333333</v>
      </c>
      <c r="CO39">
        <f t="shared" si="533"/>
        <v>12.649993333333333</v>
      </c>
      <c r="CP39">
        <f t="shared" si="533"/>
        <v>7.8499933333333338</v>
      </c>
      <c r="CQ39">
        <f t="shared" si="533"/>
        <v>20.816660000000002</v>
      </c>
      <c r="CR39">
        <f t="shared" si="533"/>
        <v>7.683326666666666</v>
      </c>
      <c r="CS39">
        <f t="shared" si="533"/>
        <v>7.9833266666666667</v>
      </c>
      <c r="CT39">
        <f t="shared" si="533"/>
        <v>20.133326666666669</v>
      </c>
      <c r="CU39">
        <f t="shared" si="533"/>
        <v>8.6999933333333335</v>
      </c>
      <c r="CV39">
        <f t="shared" si="533"/>
        <v>9.8666599999999995</v>
      </c>
      <c r="CW39">
        <f t="shared" si="533"/>
        <v>10.91666</v>
      </c>
      <c r="CX39">
        <f t="shared" si="533"/>
        <v>9.8166600000000006</v>
      </c>
      <c r="CY39">
        <f t="shared" si="533"/>
        <v>8.183326666666666</v>
      </c>
      <c r="CZ39">
        <f t="shared" si="533"/>
        <v>16.299993333333333</v>
      </c>
      <c r="DA39">
        <f t="shared" si="533"/>
        <v>7.3666599999999995</v>
      </c>
      <c r="DB39">
        <f t="shared" si="533"/>
        <v>9.8166600000000006</v>
      </c>
      <c r="DC39">
        <f t="shared" si="533"/>
        <v>13.349993333333334</v>
      </c>
      <c r="DD39">
        <f t="shared" si="533"/>
        <v>10.566660000000001</v>
      </c>
      <c r="DE39">
        <f t="shared" si="533"/>
        <v>21.033326666666667</v>
      </c>
      <c r="DF39">
        <f t="shared" si="533"/>
        <v>12.066660000000001</v>
      </c>
      <c r="DG39">
        <f t="shared" si="533"/>
        <v>15.099993333333334</v>
      </c>
      <c r="DH39">
        <f t="shared" si="533"/>
        <v>14.16666</v>
      </c>
      <c r="DI39">
        <f t="shared" si="533"/>
        <v>13.433326666666666</v>
      </c>
      <c r="DJ39">
        <f t="shared" si="533"/>
        <v>14.649993333333333</v>
      </c>
      <c r="DK39">
        <f t="shared" si="533"/>
        <v>15.433326666666666</v>
      </c>
      <c r="DL39">
        <f t="shared" si="533"/>
        <v>12.833326666666666</v>
      </c>
      <c r="DM39">
        <f t="shared" si="533"/>
        <v>14.649993333333333</v>
      </c>
      <c r="DN39">
        <f t="shared" si="533"/>
        <v>14.316660000000001</v>
      </c>
      <c r="DO39">
        <f t="shared" si="533"/>
        <v>10.749993333333334</v>
      </c>
      <c r="DP39">
        <f t="shared" si="533"/>
        <v>27.983326666666667</v>
      </c>
      <c r="DQ39">
        <f t="shared" si="533"/>
        <v>22.91666</v>
      </c>
      <c r="DR39">
        <f t="shared" si="533"/>
        <v>16.066660000000002</v>
      </c>
      <c r="DS39">
        <f t="shared" si="533"/>
        <v>24.299993333333337</v>
      </c>
      <c r="DT39">
        <f t="shared" ref="DT39:EY39" si="534">IF(DT35=0,0,DT35+0.51666)</f>
        <v>12.749993333333332</v>
      </c>
      <c r="DU39">
        <f t="shared" si="534"/>
        <v>25.66666</v>
      </c>
      <c r="DV39">
        <f t="shared" si="534"/>
        <v>23.549993333333337</v>
      </c>
      <c r="DW39">
        <f t="shared" si="534"/>
        <v>23.716660000000001</v>
      </c>
      <c r="DX39">
        <f t="shared" si="534"/>
        <v>18.933326666666666</v>
      </c>
      <c r="DY39">
        <f t="shared" si="534"/>
        <v>11.86666</v>
      </c>
      <c r="DZ39">
        <f t="shared" si="534"/>
        <v>5.633326666666667</v>
      </c>
      <c r="EA39">
        <f t="shared" si="534"/>
        <v>7.2333266666666667</v>
      </c>
      <c r="EB39">
        <f t="shared" si="534"/>
        <v>6.6499933333333328</v>
      </c>
      <c r="EC39">
        <f t="shared" si="534"/>
        <v>6.8166599999999997</v>
      </c>
      <c r="ED39">
        <f t="shared" si="534"/>
        <v>11.716659999999999</v>
      </c>
      <c r="EE39">
        <f t="shared" si="534"/>
        <v>9.883326666666667</v>
      </c>
      <c r="EF39">
        <f t="shared" si="534"/>
        <v>6.5666599999999997</v>
      </c>
      <c r="EG39">
        <f t="shared" si="534"/>
        <v>12.949993333333333</v>
      </c>
      <c r="EH39">
        <f t="shared" si="534"/>
        <v>6.2333266666666667</v>
      </c>
      <c r="EI39">
        <f t="shared" si="534"/>
        <v>10.466659999999999</v>
      </c>
      <c r="EJ39">
        <f t="shared" si="534"/>
        <v>8.6666600000000003</v>
      </c>
      <c r="EK39">
        <f t="shared" si="534"/>
        <v>7.3333266666666663</v>
      </c>
      <c r="EL39">
        <f t="shared" si="534"/>
        <v>14.49166</v>
      </c>
      <c r="EM39">
        <f t="shared" si="534"/>
        <v>5.4833266666666667</v>
      </c>
      <c r="EN39">
        <f t="shared" si="534"/>
        <v>9.2666599999999999</v>
      </c>
      <c r="EO39">
        <f t="shared" si="534"/>
        <v>11.01666</v>
      </c>
      <c r="EP39">
        <f t="shared" si="534"/>
        <v>10.799993333333333</v>
      </c>
      <c r="EQ39">
        <f t="shared" si="534"/>
        <v>6.683326666666666</v>
      </c>
      <c r="ER39">
        <f t="shared" si="534"/>
        <v>7.4166600000000003</v>
      </c>
      <c r="ES39">
        <f t="shared" si="534"/>
        <v>7.9999933333333333</v>
      </c>
      <c r="ET39">
        <f t="shared" si="534"/>
        <v>16.966660000000001</v>
      </c>
      <c r="EU39">
        <f t="shared" si="534"/>
        <v>6.5333266666666665</v>
      </c>
      <c r="EV39">
        <f t="shared" si="534"/>
        <v>6.8333266666666663</v>
      </c>
      <c r="EW39">
        <f t="shared" si="534"/>
        <v>6.9666600000000001</v>
      </c>
      <c r="EX39">
        <f t="shared" si="534"/>
        <v>12.449993333333333</v>
      </c>
      <c r="EY39">
        <f t="shared" si="534"/>
        <v>8.6666600000000003</v>
      </c>
      <c r="EZ39">
        <f t="shared" ref="EZ39:GE39" si="535">IF(EZ35=0,0,EZ35+0.51666)</f>
        <v>7.683326666666666</v>
      </c>
      <c r="FA39">
        <f t="shared" si="535"/>
        <v>7.9833266666666667</v>
      </c>
      <c r="FB39">
        <f t="shared" si="535"/>
        <v>8.7166599999999992</v>
      </c>
      <c r="FC39">
        <f t="shared" si="535"/>
        <v>19.199993333333335</v>
      </c>
      <c r="FD39">
        <f t="shared" si="535"/>
        <v>8.3999933333333345</v>
      </c>
      <c r="FE39">
        <f t="shared" si="535"/>
        <v>8.6499933333333328</v>
      </c>
      <c r="FF39">
        <f t="shared" si="535"/>
        <v>17.366660000000003</v>
      </c>
      <c r="FG39">
        <f t="shared" si="535"/>
        <v>8.216660000000001</v>
      </c>
      <c r="FH39">
        <f t="shared" si="535"/>
        <v>8.5499933333333331</v>
      </c>
      <c r="FI39">
        <f t="shared" si="535"/>
        <v>10.499993333333334</v>
      </c>
      <c r="FJ39">
        <f t="shared" si="535"/>
        <v>20.266660000000002</v>
      </c>
      <c r="FK39">
        <f t="shared" si="535"/>
        <v>10.783326666666666</v>
      </c>
      <c r="FL39">
        <f t="shared" si="535"/>
        <v>20.68332666666667</v>
      </c>
      <c r="FM39">
        <f t="shared" si="535"/>
        <v>9.633326666666667</v>
      </c>
      <c r="FN39">
        <f t="shared" si="535"/>
        <v>22.383326666666669</v>
      </c>
      <c r="FO39">
        <f t="shared" si="535"/>
        <v>8.6499933333333328</v>
      </c>
      <c r="FP39">
        <f t="shared" si="535"/>
        <v>10.083326666666666</v>
      </c>
      <c r="FQ39">
        <f t="shared" si="535"/>
        <v>10.01666</v>
      </c>
      <c r="FR39">
        <f t="shared" si="535"/>
        <v>10.199993333333333</v>
      </c>
      <c r="FS39">
        <f t="shared" si="535"/>
        <v>10.66666</v>
      </c>
      <c r="FT39">
        <f t="shared" si="535"/>
        <v>9.8999933333333328</v>
      </c>
      <c r="FU39">
        <f t="shared" si="535"/>
        <v>11.716659999999999</v>
      </c>
      <c r="FV39">
        <f t="shared" si="535"/>
        <v>11.61666</v>
      </c>
      <c r="FW39">
        <f t="shared" si="535"/>
        <v>11.699993333333333</v>
      </c>
      <c r="FX39">
        <f t="shared" si="535"/>
        <v>11.783326666666666</v>
      </c>
      <c r="FY39">
        <f t="shared" si="535"/>
        <v>10.316660000000001</v>
      </c>
      <c r="FZ39">
        <f t="shared" si="535"/>
        <v>27.999993333333336</v>
      </c>
      <c r="GA39">
        <f t="shared" si="535"/>
        <v>28.716660000000001</v>
      </c>
      <c r="GB39">
        <f t="shared" si="535"/>
        <v>26.733326666666667</v>
      </c>
      <c r="GC39">
        <f t="shared" si="535"/>
        <v>12.583326666666666</v>
      </c>
      <c r="GD39">
        <f t="shared" si="535"/>
        <v>12.183326666666668</v>
      </c>
      <c r="GE39">
        <f t="shared" si="535"/>
        <v>11.399993333333333</v>
      </c>
      <c r="GF39">
        <f t="shared" ref="GF39:GL39" si="536">IF(GF35=0,0,GF35+0.51666)</f>
        <v>10.566660000000001</v>
      </c>
      <c r="GG39">
        <f t="shared" si="536"/>
        <v>12.349993333333334</v>
      </c>
      <c r="GH39">
        <f t="shared" si="536"/>
        <v>13.149993333333333</v>
      </c>
      <c r="GI39">
        <f t="shared" si="536"/>
        <v>12.883326666666667</v>
      </c>
      <c r="GJ39">
        <f t="shared" si="536"/>
        <v>15.183326666666666</v>
      </c>
      <c r="GK39">
        <f t="shared" si="536"/>
        <v>26.799993333333337</v>
      </c>
      <c r="GL39">
        <f t="shared" si="536"/>
        <v>12.349993333333334</v>
      </c>
      <c r="GM39">
        <f t="shared" ref="GM39:GS39" si="537">IF(GM35=0,0,GM35+0.51666)</f>
        <v>12.916660330000001</v>
      </c>
      <c r="GN39">
        <f t="shared" si="537"/>
        <v>17.716660000000001</v>
      </c>
      <c r="GO39">
        <f t="shared" si="537"/>
        <v>17.083326666666668</v>
      </c>
      <c r="GP39">
        <f t="shared" si="537"/>
        <v>28.149993333333335</v>
      </c>
      <c r="GQ39">
        <f t="shared" si="537"/>
        <v>28.199993333333335</v>
      </c>
      <c r="GR39">
        <f t="shared" si="537"/>
        <v>15.699993000000001</v>
      </c>
      <c r="GS39">
        <f t="shared" si="537"/>
        <v>13.666659666666668</v>
      </c>
      <c r="GT39">
        <f t="shared" ref="GT39:HF39" si="538">IF(GT35=0,0,GT35+0.51666)</f>
        <v>30.116660000000003</v>
      </c>
      <c r="GU39">
        <f t="shared" si="538"/>
        <v>16.333326666666668</v>
      </c>
      <c r="GV39">
        <f t="shared" si="538"/>
        <v>12.7499933</v>
      </c>
      <c r="GW39">
        <f t="shared" si="538"/>
        <v>32.199993333333332</v>
      </c>
      <c r="GX39">
        <f t="shared" si="538"/>
        <v>13.499993330000001</v>
      </c>
      <c r="GY39">
        <f t="shared" si="538"/>
        <v>20.633326633333333</v>
      </c>
      <c r="GZ39">
        <f t="shared" si="538"/>
        <v>15.3499933</v>
      </c>
      <c r="HA39">
        <f t="shared" si="538"/>
        <v>14.08332663333333</v>
      </c>
      <c r="HB39">
        <f t="shared" si="538"/>
        <v>15.11666</v>
      </c>
      <c r="HC39">
        <f t="shared" si="538"/>
        <v>13.983326666666667</v>
      </c>
      <c r="HD39">
        <f t="shared" si="538"/>
        <v>12.733326666666667</v>
      </c>
      <c r="HE39">
        <f t="shared" si="538"/>
        <v>29.483326666666667</v>
      </c>
      <c r="HF39">
        <f t="shared" si="538"/>
        <v>16.66666</v>
      </c>
      <c r="HG39">
        <f t="shared" ref="HG39:HL39" si="539">IF(HG35=0,0,HG35+0.51666)</f>
        <v>25.583326599999999</v>
      </c>
      <c r="HH39">
        <f t="shared" si="539"/>
        <v>25.266659933333337</v>
      </c>
      <c r="HI39">
        <f t="shared" si="539"/>
        <v>34.749993333333336</v>
      </c>
      <c r="HJ39">
        <f t="shared" si="539"/>
        <v>34.783326666666667</v>
      </c>
      <c r="HK39">
        <f t="shared" si="539"/>
        <v>25.766659933333337</v>
      </c>
      <c r="HL39">
        <f t="shared" si="539"/>
        <v>27.999993333333336</v>
      </c>
      <c r="HN39">
        <f t="shared" ref="HN39:HU39" si="540">IF(HN35=0,0,HN35+0.51666)</f>
        <v>16.583326666666668</v>
      </c>
      <c r="HO39">
        <f t="shared" si="540"/>
        <v>26.749993266666671</v>
      </c>
      <c r="HP39">
        <f t="shared" si="540"/>
        <v>38.199993333333332</v>
      </c>
      <c r="HQ39">
        <f t="shared" si="540"/>
        <v>42.566659999999999</v>
      </c>
      <c r="HR39">
        <f t="shared" si="540"/>
        <v>15.466659999999999</v>
      </c>
      <c r="HS39">
        <f t="shared" si="540"/>
        <v>12.01666</v>
      </c>
      <c r="HU39">
        <f t="shared" si="540"/>
        <v>45.533326666666667</v>
      </c>
      <c r="HW39">
        <f t="shared" ref="HW39:IQ39" si="541">IF(HW35=0,0,HW35+0.51666)</f>
        <v>13.783326666666667</v>
      </c>
      <c r="HX39">
        <f t="shared" si="541"/>
        <v>13.149993333333333</v>
      </c>
      <c r="HY39">
        <f t="shared" si="541"/>
        <v>12.01666</v>
      </c>
      <c r="HZ39">
        <f t="shared" si="541"/>
        <v>27.41666</v>
      </c>
      <c r="IA39">
        <f t="shared" si="541"/>
        <v>14.583326666666666</v>
      </c>
      <c r="IB39">
        <f t="shared" si="541"/>
        <v>29.766660000000002</v>
      </c>
      <c r="IC39">
        <f t="shared" si="541"/>
        <v>13.483326666666667</v>
      </c>
      <c r="ID39">
        <f t="shared" si="541"/>
        <v>12.449993333333333</v>
      </c>
      <c r="IE39">
        <f t="shared" si="541"/>
        <v>13.433326666666666</v>
      </c>
      <c r="IF39">
        <f t="shared" si="541"/>
        <v>14.133326666666667</v>
      </c>
      <c r="IG39">
        <f t="shared" si="541"/>
        <v>14.583326666666666</v>
      </c>
      <c r="IH39">
        <f t="shared" si="541"/>
        <v>12.91666</v>
      </c>
      <c r="II39">
        <f t="shared" si="541"/>
        <v>19.649993333333335</v>
      </c>
      <c r="IJ39">
        <f t="shared" si="541"/>
        <v>12.433326666666666</v>
      </c>
      <c r="IK39">
        <f t="shared" si="541"/>
        <v>12.26666</v>
      </c>
      <c r="IL39">
        <f t="shared" si="541"/>
        <v>40.91666</v>
      </c>
      <c r="IM39">
        <f t="shared" si="541"/>
        <v>34.183326666666673</v>
      </c>
      <c r="IN39">
        <f t="shared" si="541"/>
        <v>13.749993333333332</v>
      </c>
      <c r="IO39">
        <f t="shared" si="541"/>
        <v>15.083326666666666</v>
      </c>
      <c r="IP39">
        <f t="shared" si="541"/>
        <v>14.949993333333333</v>
      </c>
      <c r="IQ39">
        <f t="shared" si="541"/>
        <v>12.26666</v>
      </c>
      <c r="IW39">
        <f t="shared" ref="IW39:JF39" si="542">IF(IW35=0,0,IW35+0.51666)</f>
        <v>45.016660000000002</v>
      </c>
      <c r="IX39">
        <f t="shared" si="542"/>
        <v>8.599993333333332</v>
      </c>
      <c r="IY39">
        <f t="shared" si="542"/>
        <v>11.049993333333333</v>
      </c>
      <c r="IZ39">
        <f t="shared" si="542"/>
        <v>11.86666</v>
      </c>
      <c r="JA39">
        <f t="shared" si="542"/>
        <v>10.199993333333333</v>
      </c>
      <c r="JB39">
        <f t="shared" si="542"/>
        <v>9.6833266666666677</v>
      </c>
      <c r="JC39">
        <f t="shared" si="542"/>
        <v>14.61666</v>
      </c>
      <c r="JD39">
        <f t="shared" si="542"/>
        <v>11.216659999999999</v>
      </c>
      <c r="JE39">
        <f t="shared" si="542"/>
        <v>16.283326666666667</v>
      </c>
      <c r="JF39">
        <f t="shared" si="542"/>
        <v>24.049993333333337</v>
      </c>
      <c r="JH39">
        <f t="shared" ref="JH39:JP39" si="543">IF(JH35=0,0,JH35+0.51666)</f>
        <v>11.483326666666667</v>
      </c>
      <c r="JI39">
        <f t="shared" si="543"/>
        <v>16.73332666666667</v>
      </c>
      <c r="JJ39">
        <f t="shared" si="543"/>
        <v>15.11666</v>
      </c>
      <c r="JK39">
        <f t="shared" si="543"/>
        <v>12.983326666666667</v>
      </c>
      <c r="JL39">
        <f t="shared" si="543"/>
        <v>12.749993333333334</v>
      </c>
      <c r="JM39">
        <f t="shared" si="543"/>
        <v>14.483326666666667</v>
      </c>
      <c r="JN39">
        <f t="shared" si="543"/>
        <v>15.483326666666667</v>
      </c>
      <c r="JO39">
        <f t="shared" si="543"/>
        <v>19.616660000000003</v>
      </c>
      <c r="JP39">
        <f t="shared" si="543"/>
        <v>16.749993333333336</v>
      </c>
      <c r="JR39">
        <f>IF(JR35=0,0,JR35+0.51666)</f>
        <v>12.816660000000001</v>
      </c>
      <c r="JT39">
        <f>IF(JT35=0,0,JT35+0.51666)</f>
        <v>13.566660000000001</v>
      </c>
      <c r="JU39">
        <f>IF(JU35=0,0,JU35+0.51666)</f>
        <v>19.216660000000001</v>
      </c>
      <c r="JV39">
        <f>IF(JV35=0,0,JV35+0.51666)</f>
        <v>19.91666</v>
      </c>
      <c r="JX39">
        <f>IF(JX35=0,0,JX35+0.51666)</f>
        <v>20.666660000000004</v>
      </c>
      <c r="JY39">
        <f>IF(JY35=0,0,JY35+0.51666)</f>
        <v>16.483326666666667</v>
      </c>
      <c r="JZ39">
        <f>IF(JZ35=0,0,JZ35+0.51666)</f>
        <v>22.98332666666667</v>
      </c>
      <c r="KA39">
        <f>IF(KA35=0,0,KA35+0.51666)</f>
        <v>26.43332666666667</v>
      </c>
    </row>
    <row r="40" spans="1:287" x14ac:dyDescent="0.25">
      <c r="A40" t="s">
        <v>247</v>
      </c>
      <c r="B40">
        <v>6.4666666666666668</v>
      </c>
      <c r="C40">
        <v>6.9666666666666668</v>
      </c>
      <c r="D40">
        <v>7.5833336666666664</v>
      </c>
      <c r="E40">
        <v>7.6166666666666671</v>
      </c>
      <c r="F40">
        <v>8.2333266666666667</v>
      </c>
      <c r="G40">
        <v>8.3000006666666657</v>
      </c>
      <c r="H40">
        <v>8.0333336666666657</v>
      </c>
      <c r="I40">
        <v>8.2500006666666668</v>
      </c>
      <c r="J40">
        <v>9.8499996666666672</v>
      </c>
      <c r="K40">
        <v>12.033333666666667</v>
      </c>
      <c r="L40">
        <v>7.3166666666666664</v>
      </c>
      <c r="M40">
        <v>6.8166666666666664</v>
      </c>
      <c r="N40">
        <v>8.2166636666666655</v>
      </c>
      <c r="O40">
        <v>8.9166666666666679</v>
      </c>
      <c r="P40">
        <v>13.366666666666667</v>
      </c>
      <c r="Q40">
        <v>9.6766666666666676</v>
      </c>
      <c r="R40">
        <v>14.346666666666668</v>
      </c>
      <c r="S40">
        <v>16.166666666666668</v>
      </c>
      <c r="T40">
        <v>12.586666666666668</v>
      </c>
      <c r="U40">
        <v>11.099996666666668</v>
      </c>
      <c r="V40">
        <v>10.966666666666669</v>
      </c>
      <c r="W40">
        <v>9.5333336666666675</v>
      </c>
      <c r="X40">
        <v>10.333333666666668</v>
      </c>
      <c r="Y40">
        <v>10.366666666666667</v>
      </c>
      <c r="Z40">
        <v>16.466666666666669</v>
      </c>
      <c r="AA40">
        <v>18.466666666666669</v>
      </c>
      <c r="AB40">
        <v>22.216666666666669</v>
      </c>
      <c r="AC40">
        <v>37.666666666666671</v>
      </c>
      <c r="AD40">
        <v>32.219999666666666</v>
      </c>
      <c r="AE40">
        <v>18.416666666666668</v>
      </c>
      <c r="AG40">
        <v>21.716666666666669</v>
      </c>
      <c r="AH40">
        <v>17.133336666666668</v>
      </c>
      <c r="AI40">
        <v>1.35</v>
      </c>
      <c r="AJ40">
        <v>2.3833333333333333</v>
      </c>
      <c r="AK40">
        <v>1.7333333</v>
      </c>
      <c r="AL40">
        <v>1.9500000000000002</v>
      </c>
      <c r="AM40">
        <v>1.86666</v>
      </c>
      <c r="AN40">
        <v>0</v>
      </c>
      <c r="AO40">
        <f t="shared" ref="AO40:CC40" si="544">IF(AO35=0,0,AO35+1.35)</f>
        <v>2.6166666666666667</v>
      </c>
      <c r="AP40">
        <f t="shared" si="544"/>
        <v>2.2166666666666668</v>
      </c>
      <c r="AQ40">
        <f t="shared" si="544"/>
        <v>2.1333333333333333</v>
      </c>
      <c r="AR40">
        <f t="shared" si="544"/>
        <v>1.75</v>
      </c>
      <c r="AS40">
        <f t="shared" si="544"/>
        <v>2.3666666666666667</v>
      </c>
      <c r="AT40">
        <f t="shared" si="544"/>
        <v>1.6500000000000001</v>
      </c>
      <c r="AU40">
        <f t="shared" si="544"/>
        <v>2.6500000000000004</v>
      </c>
      <c r="AV40">
        <f t="shared" si="544"/>
        <v>2.8833333333333333</v>
      </c>
      <c r="AW40">
        <f t="shared" si="544"/>
        <v>2.416666666666667</v>
      </c>
      <c r="AX40">
        <f t="shared" si="544"/>
        <v>3.2</v>
      </c>
      <c r="AY40">
        <f t="shared" si="544"/>
        <v>2.0833333333333335</v>
      </c>
      <c r="AZ40">
        <f t="shared" si="544"/>
        <v>4.5</v>
      </c>
      <c r="BA40">
        <f t="shared" si="544"/>
        <v>6.5500000000000007</v>
      </c>
      <c r="BB40">
        <f t="shared" si="544"/>
        <v>9.35</v>
      </c>
      <c r="BC40">
        <f t="shared" si="544"/>
        <v>7.0666666666666664</v>
      </c>
      <c r="BD40">
        <f t="shared" si="544"/>
        <v>7.0333333333333332</v>
      </c>
      <c r="BE40">
        <f t="shared" si="544"/>
        <v>3.35</v>
      </c>
      <c r="BF40">
        <f t="shared" si="544"/>
        <v>5.2666666666666666</v>
      </c>
      <c r="BG40">
        <f t="shared" si="544"/>
        <v>14.533333333333333</v>
      </c>
      <c r="BH40">
        <f t="shared" si="544"/>
        <v>17.05</v>
      </c>
      <c r="BI40">
        <f t="shared" si="544"/>
        <v>17.283333333333335</v>
      </c>
      <c r="BJ40">
        <f t="shared" si="544"/>
        <v>4.7</v>
      </c>
      <c r="BK40">
        <f t="shared" si="544"/>
        <v>15.016666666666666</v>
      </c>
      <c r="BL40">
        <f t="shared" si="544"/>
        <v>5.7666666666666675</v>
      </c>
      <c r="BM40">
        <f t="shared" si="544"/>
        <v>14.15</v>
      </c>
      <c r="BN40">
        <f t="shared" si="544"/>
        <v>5.4499999999999993</v>
      </c>
      <c r="BO40">
        <f t="shared" si="544"/>
        <v>19.283333333333335</v>
      </c>
      <c r="BP40">
        <f t="shared" si="544"/>
        <v>9.9666666666666668</v>
      </c>
      <c r="BQ40">
        <f t="shared" si="544"/>
        <v>9.4</v>
      </c>
      <c r="BR40">
        <f t="shared" si="544"/>
        <v>8.3166666666666664</v>
      </c>
      <c r="BS40">
        <f t="shared" si="544"/>
        <v>9.1</v>
      </c>
      <c r="BT40">
        <f t="shared" si="544"/>
        <v>7.4499999999999993</v>
      </c>
      <c r="BU40">
        <f t="shared" si="544"/>
        <v>9.75</v>
      </c>
      <c r="BV40">
        <f t="shared" si="544"/>
        <v>10.299999999999999</v>
      </c>
      <c r="BW40">
        <f t="shared" si="544"/>
        <v>18.766666666666666</v>
      </c>
      <c r="BX40">
        <f t="shared" si="544"/>
        <v>10.333333333333334</v>
      </c>
      <c r="BY40">
        <f t="shared" si="544"/>
        <v>15.483333333333333</v>
      </c>
      <c r="BZ40">
        <f t="shared" si="544"/>
        <v>11.883333333333333</v>
      </c>
      <c r="CA40">
        <f t="shared" si="544"/>
        <v>15.35</v>
      </c>
      <c r="CB40">
        <f t="shared" si="544"/>
        <v>9.5666666666666664</v>
      </c>
      <c r="CC40">
        <f t="shared" si="544"/>
        <v>18.3</v>
      </c>
      <c r="CE40">
        <f t="shared" ref="CE40:CL40" si="545">IF(CE35=0,0,CE35+1.35)</f>
        <v>9.4</v>
      </c>
      <c r="CF40">
        <f t="shared" si="545"/>
        <v>11.85</v>
      </c>
      <c r="CG40">
        <f t="shared" si="545"/>
        <v>13.716666666666667</v>
      </c>
      <c r="CH40">
        <f t="shared" si="545"/>
        <v>11.15</v>
      </c>
      <c r="CI40">
        <f t="shared" si="545"/>
        <v>9.3166666666666664</v>
      </c>
      <c r="CJ40">
        <f t="shared" si="545"/>
        <v>10.483333333333333</v>
      </c>
      <c r="CK40">
        <f t="shared" si="545"/>
        <v>11.983333333333333</v>
      </c>
      <c r="CL40">
        <f t="shared" si="545"/>
        <v>12.466666666666667</v>
      </c>
      <c r="CN40">
        <f t="shared" ref="CN40:DS40" si="546">IF(CN35=0,0,CN35+1.35)</f>
        <v>12.883333333333333</v>
      </c>
      <c r="CO40">
        <f t="shared" si="546"/>
        <v>13.483333333333333</v>
      </c>
      <c r="CP40">
        <f t="shared" si="546"/>
        <v>8.6833333333333336</v>
      </c>
      <c r="CQ40">
        <f t="shared" si="546"/>
        <v>21.650000000000002</v>
      </c>
      <c r="CR40">
        <f t="shared" si="546"/>
        <v>8.5166666666666657</v>
      </c>
      <c r="CS40">
        <f t="shared" si="546"/>
        <v>8.8166666666666664</v>
      </c>
      <c r="CT40">
        <f t="shared" si="546"/>
        <v>20.966666666666669</v>
      </c>
      <c r="CU40">
        <f t="shared" si="546"/>
        <v>9.5333333333333332</v>
      </c>
      <c r="CV40">
        <f t="shared" si="546"/>
        <v>10.7</v>
      </c>
      <c r="CW40">
        <f t="shared" si="546"/>
        <v>11.75</v>
      </c>
      <c r="CX40">
        <f t="shared" si="546"/>
        <v>10.65</v>
      </c>
      <c r="CY40">
        <f t="shared" si="546"/>
        <v>9.0166666666666657</v>
      </c>
      <c r="CZ40">
        <f t="shared" si="546"/>
        <v>17.133333333333333</v>
      </c>
      <c r="DA40">
        <f t="shared" si="546"/>
        <v>8.1999999999999993</v>
      </c>
      <c r="DB40">
        <f t="shared" si="546"/>
        <v>10.65</v>
      </c>
      <c r="DC40">
        <f t="shared" si="546"/>
        <v>14.183333333333334</v>
      </c>
      <c r="DD40">
        <f t="shared" si="546"/>
        <v>11.4</v>
      </c>
      <c r="DE40">
        <f t="shared" si="546"/>
        <v>21.866666666666667</v>
      </c>
      <c r="DF40">
        <f t="shared" si="546"/>
        <v>12.9</v>
      </c>
      <c r="DG40">
        <f t="shared" si="546"/>
        <v>15.933333333333334</v>
      </c>
      <c r="DH40">
        <f t="shared" si="546"/>
        <v>15</v>
      </c>
      <c r="DI40">
        <f t="shared" si="546"/>
        <v>14.266666666666666</v>
      </c>
      <c r="DJ40">
        <f t="shared" si="546"/>
        <v>15.483333333333333</v>
      </c>
      <c r="DK40">
        <f t="shared" si="546"/>
        <v>16.266666666666666</v>
      </c>
      <c r="DL40">
        <f t="shared" si="546"/>
        <v>13.666666666666666</v>
      </c>
      <c r="DM40">
        <f t="shared" si="546"/>
        <v>15.483333333333333</v>
      </c>
      <c r="DN40">
        <f t="shared" si="546"/>
        <v>15.15</v>
      </c>
      <c r="DO40">
        <f t="shared" si="546"/>
        <v>11.583333333333334</v>
      </c>
      <c r="DP40">
        <f t="shared" si="546"/>
        <v>28.816666666666666</v>
      </c>
      <c r="DQ40">
        <f t="shared" si="546"/>
        <v>23.75</v>
      </c>
      <c r="DR40">
        <f t="shared" si="546"/>
        <v>16.900000000000002</v>
      </c>
      <c r="DS40">
        <f t="shared" si="546"/>
        <v>25.133333333333336</v>
      </c>
      <c r="DT40">
        <f t="shared" ref="DT40:EY40" si="547">IF(DT35=0,0,DT35+1.35)</f>
        <v>13.583333333333332</v>
      </c>
      <c r="DU40">
        <f t="shared" si="547"/>
        <v>26.5</v>
      </c>
      <c r="DV40">
        <f t="shared" si="547"/>
        <v>24.383333333333336</v>
      </c>
      <c r="DW40">
        <f t="shared" si="547"/>
        <v>24.55</v>
      </c>
      <c r="DX40">
        <f t="shared" si="547"/>
        <v>19.766666666666666</v>
      </c>
      <c r="DY40">
        <f t="shared" si="547"/>
        <v>12.7</v>
      </c>
      <c r="DZ40">
        <f t="shared" si="547"/>
        <v>6.4666666666666668</v>
      </c>
      <c r="EA40">
        <f t="shared" si="547"/>
        <v>8.0666666666666664</v>
      </c>
      <c r="EB40">
        <f t="shared" si="547"/>
        <v>7.4833333333333325</v>
      </c>
      <c r="EC40">
        <f t="shared" si="547"/>
        <v>7.65</v>
      </c>
      <c r="ED40">
        <f t="shared" si="547"/>
        <v>12.549999999999999</v>
      </c>
      <c r="EE40">
        <f t="shared" si="547"/>
        <v>10.716666666666667</v>
      </c>
      <c r="EF40">
        <f t="shared" si="547"/>
        <v>7.4</v>
      </c>
      <c r="EG40">
        <f t="shared" si="547"/>
        <v>13.783333333333333</v>
      </c>
      <c r="EH40">
        <f t="shared" si="547"/>
        <v>7.0666666666666664</v>
      </c>
      <c r="EI40">
        <f t="shared" si="547"/>
        <v>11.299999999999999</v>
      </c>
      <c r="EJ40">
        <f t="shared" si="547"/>
        <v>9.5</v>
      </c>
      <c r="EK40">
        <f t="shared" si="547"/>
        <v>8.1666666666666661</v>
      </c>
      <c r="EL40">
        <f t="shared" si="547"/>
        <v>15.324999999999999</v>
      </c>
      <c r="EM40">
        <f t="shared" si="547"/>
        <v>6.3166666666666664</v>
      </c>
      <c r="EN40">
        <f t="shared" si="547"/>
        <v>10.1</v>
      </c>
      <c r="EO40">
        <f t="shared" si="547"/>
        <v>11.85</v>
      </c>
      <c r="EP40">
        <f t="shared" si="547"/>
        <v>11.633333333333333</v>
      </c>
      <c r="EQ40">
        <f t="shared" si="547"/>
        <v>7.5166666666666657</v>
      </c>
      <c r="ER40">
        <f t="shared" si="547"/>
        <v>8.25</v>
      </c>
      <c r="ES40">
        <f t="shared" si="547"/>
        <v>8.8333333333333339</v>
      </c>
      <c r="ET40">
        <f t="shared" si="547"/>
        <v>17.8</v>
      </c>
      <c r="EU40">
        <f t="shared" si="547"/>
        <v>7.3666666666666671</v>
      </c>
      <c r="EV40">
        <f t="shared" si="547"/>
        <v>7.6666666666666661</v>
      </c>
      <c r="EW40">
        <f t="shared" si="547"/>
        <v>7.8000000000000007</v>
      </c>
      <c r="EX40">
        <f t="shared" si="547"/>
        <v>13.283333333333333</v>
      </c>
      <c r="EY40">
        <f t="shared" si="547"/>
        <v>9.5</v>
      </c>
      <c r="EZ40">
        <f t="shared" ref="EZ40:GE40" si="548">IF(EZ35=0,0,EZ35+1.35)</f>
        <v>8.5166666666666657</v>
      </c>
      <c r="FA40">
        <f t="shared" si="548"/>
        <v>8.8166666666666664</v>
      </c>
      <c r="FB40">
        <f t="shared" si="548"/>
        <v>9.5499999999999989</v>
      </c>
      <c r="FC40">
        <f t="shared" si="548"/>
        <v>20.033333333333335</v>
      </c>
      <c r="FD40">
        <f t="shared" si="548"/>
        <v>9.2333333333333343</v>
      </c>
      <c r="FE40">
        <f t="shared" si="548"/>
        <v>9.4833333333333325</v>
      </c>
      <c r="FF40">
        <f t="shared" si="548"/>
        <v>18.200000000000003</v>
      </c>
      <c r="FG40">
        <f t="shared" si="548"/>
        <v>9.0500000000000007</v>
      </c>
      <c r="FH40">
        <f t="shared" si="548"/>
        <v>9.3833333333333329</v>
      </c>
      <c r="FI40">
        <f t="shared" si="548"/>
        <v>11.333333333333334</v>
      </c>
      <c r="FJ40">
        <f t="shared" si="548"/>
        <v>21.1</v>
      </c>
      <c r="FK40">
        <f t="shared" si="548"/>
        <v>11.616666666666665</v>
      </c>
      <c r="FL40">
        <f t="shared" si="548"/>
        <v>21.516666666666669</v>
      </c>
      <c r="FM40">
        <f t="shared" si="548"/>
        <v>10.466666666666667</v>
      </c>
      <c r="FN40">
        <f t="shared" si="548"/>
        <v>23.216666666666669</v>
      </c>
      <c r="FO40">
        <f t="shared" si="548"/>
        <v>9.4833333333333325</v>
      </c>
      <c r="FP40">
        <f t="shared" si="548"/>
        <v>10.916666666666666</v>
      </c>
      <c r="FQ40">
        <f t="shared" si="548"/>
        <v>10.85</v>
      </c>
      <c r="FR40">
        <f t="shared" si="548"/>
        <v>11.033333333333333</v>
      </c>
      <c r="FS40">
        <f t="shared" si="548"/>
        <v>11.5</v>
      </c>
      <c r="FT40">
        <f t="shared" si="548"/>
        <v>10.733333333333333</v>
      </c>
      <c r="FU40">
        <f t="shared" si="548"/>
        <v>12.549999999999999</v>
      </c>
      <c r="FV40">
        <f t="shared" si="548"/>
        <v>12.45</v>
      </c>
      <c r="FW40">
        <f t="shared" si="548"/>
        <v>12.533333333333333</v>
      </c>
      <c r="FX40">
        <f t="shared" si="548"/>
        <v>12.616666666666665</v>
      </c>
      <c r="FY40">
        <f t="shared" si="548"/>
        <v>11.15</v>
      </c>
      <c r="FZ40">
        <f t="shared" si="548"/>
        <v>28.833333333333336</v>
      </c>
      <c r="GA40">
        <f t="shared" si="548"/>
        <v>29.55</v>
      </c>
      <c r="GB40">
        <f t="shared" si="548"/>
        <v>27.566666666666666</v>
      </c>
      <c r="GC40">
        <f t="shared" si="548"/>
        <v>13.416666666666666</v>
      </c>
      <c r="GD40">
        <f t="shared" si="548"/>
        <v>13.016666666666667</v>
      </c>
      <c r="GE40">
        <f t="shared" si="548"/>
        <v>12.233333333333333</v>
      </c>
      <c r="GF40">
        <f t="shared" ref="GF40:GL40" si="549">IF(GF35=0,0,GF35+1.35)</f>
        <v>11.4</v>
      </c>
      <c r="GG40">
        <f t="shared" si="549"/>
        <v>13.183333333333334</v>
      </c>
      <c r="GH40">
        <f t="shared" si="549"/>
        <v>13.983333333333333</v>
      </c>
      <c r="GI40">
        <f t="shared" si="549"/>
        <v>13.716666666666667</v>
      </c>
      <c r="GJ40">
        <f t="shared" si="549"/>
        <v>16.016666666666666</v>
      </c>
      <c r="GK40">
        <f t="shared" si="549"/>
        <v>27.633333333333336</v>
      </c>
      <c r="GL40">
        <f t="shared" si="549"/>
        <v>13.183333333333334</v>
      </c>
      <c r="GM40">
        <f t="shared" ref="GM40:GS40" si="550">IF(GM35=0,0,GM35+1.35)</f>
        <v>13.750000330000001</v>
      </c>
      <c r="GN40">
        <f t="shared" si="550"/>
        <v>18.55</v>
      </c>
      <c r="GO40">
        <f t="shared" si="550"/>
        <v>17.916666666666668</v>
      </c>
      <c r="GP40">
        <f t="shared" si="550"/>
        <v>28.983333333333334</v>
      </c>
      <c r="GQ40">
        <f t="shared" si="550"/>
        <v>29.033333333333335</v>
      </c>
      <c r="GR40">
        <f t="shared" si="550"/>
        <v>16.533333000000002</v>
      </c>
      <c r="GS40">
        <f t="shared" si="550"/>
        <v>14.499999666666668</v>
      </c>
      <c r="GT40">
        <f t="shared" ref="GT40:HF40" si="551">IF(GT35=0,0,GT35+1.35)</f>
        <v>30.950000000000003</v>
      </c>
      <c r="GU40">
        <f t="shared" si="551"/>
        <v>17.166666666666668</v>
      </c>
      <c r="GV40">
        <f t="shared" si="551"/>
        <v>13.5833333</v>
      </c>
      <c r="GW40">
        <f t="shared" si="551"/>
        <v>33.033333333333331</v>
      </c>
      <c r="GX40">
        <f t="shared" si="551"/>
        <v>14.33333333</v>
      </c>
      <c r="GY40">
        <f t="shared" si="551"/>
        <v>21.466666633333332</v>
      </c>
      <c r="GZ40">
        <f t="shared" si="551"/>
        <v>16.183333300000001</v>
      </c>
      <c r="HA40">
        <f t="shared" si="551"/>
        <v>14.91666663333333</v>
      </c>
      <c r="HB40">
        <f t="shared" si="551"/>
        <v>15.95</v>
      </c>
      <c r="HC40">
        <f t="shared" si="551"/>
        <v>14.816666666666666</v>
      </c>
      <c r="HD40">
        <f t="shared" si="551"/>
        <v>13.566666666666666</v>
      </c>
      <c r="HE40">
        <f t="shared" si="551"/>
        <v>30.316666666666666</v>
      </c>
      <c r="HF40">
        <f t="shared" si="551"/>
        <v>17.5</v>
      </c>
      <c r="HG40">
        <f t="shared" ref="HG40:HL40" si="552">IF(HG35=0,0,HG35+1.35)</f>
        <v>26.416666599999999</v>
      </c>
      <c r="HH40">
        <f t="shared" si="552"/>
        <v>26.099999933333336</v>
      </c>
      <c r="HI40">
        <f t="shared" si="552"/>
        <v>35.583333333333336</v>
      </c>
      <c r="HJ40">
        <f t="shared" si="552"/>
        <v>35.616666666666667</v>
      </c>
      <c r="HK40">
        <f t="shared" si="552"/>
        <v>26.599999933333336</v>
      </c>
      <c r="HL40">
        <f t="shared" si="552"/>
        <v>28.833333333333336</v>
      </c>
      <c r="HN40">
        <f t="shared" ref="HN40:HU40" si="553">IF(HN35=0,0,HN35+1.35)</f>
        <v>17.416666666666668</v>
      </c>
      <c r="HO40">
        <f t="shared" si="553"/>
        <v>27.583333266666671</v>
      </c>
      <c r="HP40">
        <f t="shared" si="553"/>
        <v>39.033333333333331</v>
      </c>
      <c r="HQ40">
        <f t="shared" si="553"/>
        <v>43.4</v>
      </c>
      <c r="HR40">
        <f t="shared" si="553"/>
        <v>16.3</v>
      </c>
      <c r="HS40">
        <f t="shared" si="553"/>
        <v>12.85</v>
      </c>
      <c r="HU40">
        <f t="shared" si="553"/>
        <v>46.366666666666667</v>
      </c>
      <c r="HW40">
        <f t="shared" ref="HW40:IQ40" si="554">IF(HW35=0,0,HW35+1.35)</f>
        <v>14.616666666666667</v>
      </c>
      <c r="HX40">
        <f t="shared" si="554"/>
        <v>13.983333333333333</v>
      </c>
      <c r="HY40">
        <f t="shared" si="554"/>
        <v>12.85</v>
      </c>
      <c r="HZ40">
        <f t="shared" si="554"/>
        <v>28.25</v>
      </c>
      <c r="IA40">
        <f t="shared" si="554"/>
        <v>15.416666666666666</v>
      </c>
      <c r="IB40">
        <f t="shared" si="554"/>
        <v>30.6</v>
      </c>
      <c r="IC40">
        <f t="shared" si="554"/>
        <v>14.316666666666666</v>
      </c>
      <c r="ID40">
        <f t="shared" si="554"/>
        <v>13.283333333333333</v>
      </c>
      <c r="IE40">
        <f t="shared" si="554"/>
        <v>14.266666666666666</v>
      </c>
      <c r="IF40">
        <f t="shared" si="554"/>
        <v>14.966666666666667</v>
      </c>
      <c r="IG40">
        <f t="shared" si="554"/>
        <v>15.416666666666666</v>
      </c>
      <c r="IH40">
        <f t="shared" si="554"/>
        <v>13.75</v>
      </c>
      <c r="II40">
        <f t="shared" si="554"/>
        <v>20.483333333333334</v>
      </c>
      <c r="IJ40">
        <f t="shared" si="554"/>
        <v>13.266666666666666</v>
      </c>
      <c r="IK40">
        <f t="shared" si="554"/>
        <v>13.1</v>
      </c>
      <c r="IL40">
        <f t="shared" si="554"/>
        <v>41.75</v>
      </c>
      <c r="IM40">
        <f t="shared" si="554"/>
        <v>35.016666666666673</v>
      </c>
      <c r="IN40">
        <f t="shared" si="554"/>
        <v>14.583333333333332</v>
      </c>
      <c r="IO40">
        <f t="shared" si="554"/>
        <v>15.916666666666666</v>
      </c>
      <c r="IP40">
        <f t="shared" si="554"/>
        <v>15.783333333333333</v>
      </c>
      <c r="IQ40">
        <f t="shared" si="554"/>
        <v>13.1</v>
      </c>
      <c r="IW40">
        <f t="shared" ref="IW40:JF40" si="555">IF(IW35=0,0,IW35+1.35)</f>
        <v>45.85</v>
      </c>
      <c r="IX40">
        <f t="shared" si="555"/>
        <v>9.4333333333333318</v>
      </c>
      <c r="IY40">
        <f t="shared" si="555"/>
        <v>11.883333333333333</v>
      </c>
      <c r="IZ40">
        <f t="shared" si="555"/>
        <v>12.7</v>
      </c>
      <c r="JA40">
        <f t="shared" si="555"/>
        <v>11.033333333333333</v>
      </c>
      <c r="JB40">
        <f t="shared" si="555"/>
        <v>10.516666666666667</v>
      </c>
      <c r="JC40">
        <f t="shared" si="555"/>
        <v>15.45</v>
      </c>
      <c r="JD40">
        <f t="shared" si="555"/>
        <v>12.049999999999999</v>
      </c>
      <c r="JE40">
        <f t="shared" si="555"/>
        <v>17.116666666666667</v>
      </c>
      <c r="JF40">
        <f t="shared" si="555"/>
        <v>24.883333333333336</v>
      </c>
      <c r="JH40">
        <f t="shared" ref="JH40:JP40" si="556">IF(JH35=0,0,JH35+1.35)</f>
        <v>12.316666666666666</v>
      </c>
      <c r="JI40">
        <f t="shared" si="556"/>
        <v>17.56666666666667</v>
      </c>
      <c r="JJ40">
        <f t="shared" si="556"/>
        <v>15.95</v>
      </c>
      <c r="JK40">
        <f t="shared" si="556"/>
        <v>13.816666666666666</v>
      </c>
      <c r="JL40">
        <f t="shared" si="556"/>
        <v>13.583333333333334</v>
      </c>
      <c r="JM40">
        <f t="shared" si="556"/>
        <v>15.316666666666666</v>
      </c>
      <c r="JN40">
        <f t="shared" si="556"/>
        <v>16.316666666666666</v>
      </c>
      <c r="JO40">
        <f t="shared" si="556"/>
        <v>20.450000000000003</v>
      </c>
      <c r="JP40">
        <f t="shared" si="556"/>
        <v>17.583333333333336</v>
      </c>
      <c r="JR40">
        <f>IF(JR35=0,0,JR35+1.35)</f>
        <v>13.65</v>
      </c>
      <c r="JT40">
        <f>IF(JT35=0,0,JT35+1.35)</f>
        <v>14.4</v>
      </c>
      <c r="JU40">
        <f>IF(JU35=0,0,JU35+1.35)</f>
        <v>20.05</v>
      </c>
      <c r="JV40">
        <f>IF(JV35=0,0,JV35+1.35)</f>
        <v>20.75</v>
      </c>
      <c r="JX40">
        <f>IF(JX35=0,0,JX35+1.35)</f>
        <v>21.500000000000004</v>
      </c>
      <c r="JY40">
        <f>IF(JY35=0,0,JY35+1.35)</f>
        <v>17.316666666666666</v>
      </c>
      <c r="JZ40">
        <f>IF(JZ35=0,0,JZ35+1.35)</f>
        <v>23.81666666666667</v>
      </c>
      <c r="KA40">
        <f>IF(KA35=0,0,KA35+1.35)</f>
        <v>27.266666666666669</v>
      </c>
    </row>
    <row r="41" spans="1:287" x14ac:dyDescent="0.25">
      <c r="A41" t="s">
        <v>246</v>
      </c>
      <c r="B41">
        <v>3.1</v>
      </c>
      <c r="C41">
        <v>3.6</v>
      </c>
      <c r="D41">
        <v>4.2166670000000002</v>
      </c>
      <c r="E41">
        <v>4.25</v>
      </c>
      <c r="F41">
        <v>4.8666599999999995</v>
      </c>
      <c r="G41">
        <v>4.9333340000000003</v>
      </c>
      <c r="H41">
        <v>4.6666670000000003</v>
      </c>
      <c r="I41">
        <v>4.8833340000000005</v>
      </c>
      <c r="J41">
        <v>6.483333</v>
      </c>
      <c r="K41">
        <v>8.6666670000000003</v>
      </c>
      <c r="L41">
        <v>3.95</v>
      </c>
      <c r="M41">
        <v>3.45</v>
      </c>
      <c r="N41">
        <v>4.8499970000000001</v>
      </c>
      <c r="O41">
        <v>5.5500000000000007</v>
      </c>
      <c r="P41">
        <v>10</v>
      </c>
      <c r="Q41">
        <v>6.3100000000000005</v>
      </c>
      <c r="R41">
        <v>10.98</v>
      </c>
      <c r="S41">
        <v>12.8</v>
      </c>
      <c r="T41">
        <v>9.2200000000000006</v>
      </c>
      <c r="U41">
        <v>7.7333300000000005</v>
      </c>
      <c r="V41">
        <v>7.6000000000000005</v>
      </c>
      <c r="W41">
        <v>6.1666670000000003</v>
      </c>
      <c r="X41">
        <v>6.9666670000000011</v>
      </c>
      <c r="Y41">
        <v>7.0000000000000009</v>
      </c>
      <c r="Z41">
        <v>13.1</v>
      </c>
      <c r="AA41">
        <v>15.1</v>
      </c>
      <c r="AB41">
        <v>18.850000000000001</v>
      </c>
      <c r="AC41">
        <v>34.299999999999997</v>
      </c>
      <c r="AD41">
        <v>28.853332999999999</v>
      </c>
      <c r="AE41">
        <v>15.049999999999999</v>
      </c>
      <c r="AG41">
        <v>18.350000000000001</v>
      </c>
      <c r="AH41">
        <v>13.76667</v>
      </c>
      <c r="AI41">
        <v>1.2666666666666666</v>
      </c>
      <c r="AJ41">
        <v>1.8833333333333333</v>
      </c>
      <c r="AK41">
        <v>1.6499999666666665</v>
      </c>
      <c r="AL41">
        <v>1.8666666666666667</v>
      </c>
      <c r="AM41">
        <v>1.7833266666666665</v>
      </c>
      <c r="AN41">
        <v>2.6166666666666667</v>
      </c>
      <c r="AO41">
        <v>0</v>
      </c>
      <c r="AP41">
        <f t="shared" ref="AP41:CC41" si="557">IF(AP35=0,0,AP35+1.2666667)</f>
        <v>2.1333333666666667</v>
      </c>
      <c r="AQ41">
        <f t="shared" si="557"/>
        <v>2.0500000333333332</v>
      </c>
      <c r="AR41">
        <f t="shared" si="557"/>
        <v>1.6666666999999999</v>
      </c>
      <c r="AS41">
        <f t="shared" si="557"/>
        <v>2.2833333666666666</v>
      </c>
      <c r="AT41">
        <f t="shared" si="557"/>
        <v>1.5666667000000001</v>
      </c>
      <c r="AU41">
        <f t="shared" si="557"/>
        <v>2.5666666999999999</v>
      </c>
      <c r="AV41">
        <f t="shared" si="557"/>
        <v>2.8000000333333332</v>
      </c>
      <c r="AW41">
        <f t="shared" si="557"/>
        <v>2.3333333666666665</v>
      </c>
      <c r="AX41">
        <f t="shared" si="557"/>
        <v>3.1166667000000001</v>
      </c>
      <c r="AY41">
        <f t="shared" si="557"/>
        <v>2.0000000333333334</v>
      </c>
      <c r="AZ41">
        <f t="shared" si="557"/>
        <v>4.4166667000000004</v>
      </c>
      <c r="BA41">
        <f t="shared" si="557"/>
        <v>6.4666667000000002</v>
      </c>
      <c r="BB41">
        <f t="shared" si="557"/>
        <v>9.2666667</v>
      </c>
      <c r="BC41">
        <f t="shared" si="557"/>
        <v>6.9833333666666668</v>
      </c>
      <c r="BD41">
        <f t="shared" si="557"/>
        <v>6.9500000333333336</v>
      </c>
      <c r="BE41">
        <f t="shared" si="557"/>
        <v>3.2666667</v>
      </c>
      <c r="BF41">
        <f t="shared" si="557"/>
        <v>5.1833333666666661</v>
      </c>
      <c r="BG41">
        <f t="shared" si="557"/>
        <v>14.450000033333334</v>
      </c>
      <c r="BH41">
        <f t="shared" si="557"/>
        <v>16.966666699999998</v>
      </c>
      <c r="BI41">
        <f t="shared" si="557"/>
        <v>17.200000033333332</v>
      </c>
      <c r="BJ41">
        <f t="shared" si="557"/>
        <v>4.6166666999999997</v>
      </c>
      <c r="BK41">
        <f t="shared" si="557"/>
        <v>14.933333366666666</v>
      </c>
      <c r="BL41">
        <f t="shared" si="557"/>
        <v>5.683333366666667</v>
      </c>
      <c r="BM41">
        <f t="shared" si="557"/>
        <v>14.066666700000001</v>
      </c>
      <c r="BN41">
        <f t="shared" si="557"/>
        <v>5.3666666999999997</v>
      </c>
      <c r="BO41">
        <f t="shared" si="557"/>
        <v>19.200000033333332</v>
      </c>
      <c r="BP41">
        <f t="shared" si="557"/>
        <v>9.8833333666666672</v>
      </c>
      <c r="BQ41">
        <f t="shared" si="557"/>
        <v>9.3166667000000007</v>
      </c>
      <c r="BR41">
        <f t="shared" si="557"/>
        <v>8.2333333666666668</v>
      </c>
      <c r="BS41">
        <f t="shared" si="557"/>
        <v>9.0166667</v>
      </c>
      <c r="BT41">
        <f t="shared" si="557"/>
        <v>7.3666666999999997</v>
      </c>
      <c r="BU41">
        <f t="shared" si="557"/>
        <v>9.6666667000000004</v>
      </c>
      <c r="BV41">
        <f t="shared" si="557"/>
        <v>10.216666699999999</v>
      </c>
      <c r="BW41">
        <f t="shared" si="557"/>
        <v>18.683333366666666</v>
      </c>
      <c r="BX41">
        <f t="shared" si="557"/>
        <v>10.250000033333334</v>
      </c>
      <c r="BY41">
        <f t="shared" si="557"/>
        <v>15.400000033333333</v>
      </c>
      <c r="BZ41">
        <f t="shared" si="557"/>
        <v>11.800000033333333</v>
      </c>
      <c r="CA41">
        <f t="shared" si="557"/>
        <v>15.2666667</v>
      </c>
      <c r="CB41">
        <f t="shared" si="557"/>
        <v>9.4833333666666668</v>
      </c>
      <c r="CC41">
        <f t="shared" si="557"/>
        <v>18.216666699999998</v>
      </c>
      <c r="CE41">
        <f t="shared" ref="CE41:CL41" si="558">IF(CE35=0,0,CE35+1.2666667)</f>
        <v>9.3166667000000007</v>
      </c>
      <c r="CF41">
        <f t="shared" si="558"/>
        <v>11.7666667</v>
      </c>
      <c r="CG41">
        <f t="shared" si="558"/>
        <v>13.633333366666667</v>
      </c>
      <c r="CH41">
        <f t="shared" si="558"/>
        <v>11.066666700000001</v>
      </c>
      <c r="CI41">
        <f t="shared" si="558"/>
        <v>9.2333333666666668</v>
      </c>
      <c r="CJ41">
        <f t="shared" si="558"/>
        <v>10.400000033333333</v>
      </c>
      <c r="CK41">
        <f t="shared" si="558"/>
        <v>11.900000033333333</v>
      </c>
      <c r="CL41">
        <f t="shared" si="558"/>
        <v>12.383333366666667</v>
      </c>
      <c r="CN41">
        <f t="shared" ref="CN41:DS41" si="559">IF(CN35=0,0,CN35+1.2666667)</f>
        <v>12.800000033333333</v>
      </c>
      <c r="CO41">
        <f t="shared" si="559"/>
        <v>13.400000033333333</v>
      </c>
      <c r="CP41">
        <f t="shared" si="559"/>
        <v>8.600000033333334</v>
      </c>
      <c r="CQ41">
        <f t="shared" si="559"/>
        <v>21.566666699999999</v>
      </c>
      <c r="CR41">
        <f t="shared" si="559"/>
        <v>8.4333333666666661</v>
      </c>
      <c r="CS41">
        <f t="shared" si="559"/>
        <v>8.7333333666666668</v>
      </c>
      <c r="CT41">
        <f t="shared" si="559"/>
        <v>20.883333366666669</v>
      </c>
      <c r="CU41">
        <f t="shared" si="559"/>
        <v>9.4500000333333336</v>
      </c>
      <c r="CV41">
        <f t="shared" si="559"/>
        <v>10.6166667</v>
      </c>
      <c r="CW41">
        <f t="shared" si="559"/>
        <v>11.6666667</v>
      </c>
      <c r="CX41">
        <f t="shared" si="559"/>
        <v>10.566666700000001</v>
      </c>
      <c r="CY41">
        <f t="shared" si="559"/>
        <v>8.9333333666666661</v>
      </c>
      <c r="CZ41">
        <f t="shared" si="559"/>
        <v>17.050000033333333</v>
      </c>
      <c r="DA41">
        <f t="shared" si="559"/>
        <v>8.1166666999999997</v>
      </c>
      <c r="DB41">
        <f t="shared" si="559"/>
        <v>10.566666700000001</v>
      </c>
      <c r="DC41">
        <f t="shared" si="559"/>
        <v>14.100000033333334</v>
      </c>
      <c r="DD41">
        <f t="shared" si="559"/>
        <v>11.316666700000001</v>
      </c>
      <c r="DE41">
        <f t="shared" si="559"/>
        <v>21.783333366666668</v>
      </c>
      <c r="DF41">
        <f t="shared" si="559"/>
        <v>12.816666700000001</v>
      </c>
      <c r="DG41">
        <f t="shared" si="559"/>
        <v>15.850000033333334</v>
      </c>
      <c r="DH41">
        <f t="shared" si="559"/>
        <v>14.9166667</v>
      </c>
      <c r="DI41">
        <f t="shared" si="559"/>
        <v>14.183333366666666</v>
      </c>
      <c r="DJ41">
        <f t="shared" si="559"/>
        <v>15.400000033333333</v>
      </c>
      <c r="DK41">
        <f t="shared" si="559"/>
        <v>16.183333366666666</v>
      </c>
      <c r="DL41">
        <f t="shared" si="559"/>
        <v>13.583333366666666</v>
      </c>
      <c r="DM41">
        <f t="shared" si="559"/>
        <v>15.400000033333333</v>
      </c>
      <c r="DN41">
        <f t="shared" si="559"/>
        <v>15.066666700000001</v>
      </c>
      <c r="DO41">
        <f t="shared" si="559"/>
        <v>11.500000033333334</v>
      </c>
      <c r="DP41">
        <f t="shared" si="559"/>
        <v>28.733333366666663</v>
      </c>
      <c r="DQ41">
        <f t="shared" si="559"/>
        <v>23.6666667</v>
      </c>
      <c r="DR41">
        <f t="shared" si="559"/>
        <v>16.816666699999999</v>
      </c>
      <c r="DS41">
        <f t="shared" si="559"/>
        <v>25.050000033333333</v>
      </c>
      <c r="DT41">
        <f t="shared" ref="DT41:EY41" si="560">IF(DT35=0,0,DT35+1.2666667)</f>
        <v>13.500000033333333</v>
      </c>
      <c r="DU41">
        <f t="shared" si="560"/>
        <v>26.4166667</v>
      </c>
      <c r="DV41">
        <f t="shared" si="560"/>
        <v>24.300000033333333</v>
      </c>
      <c r="DW41">
        <f t="shared" si="560"/>
        <v>24.466666699999998</v>
      </c>
      <c r="DX41">
        <f t="shared" si="560"/>
        <v>19.683333366666666</v>
      </c>
      <c r="DY41">
        <f t="shared" si="560"/>
        <v>12.6166667</v>
      </c>
      <c r="DZ41">
        <f t="shared" si="560"/>
        <v>6.3833333666666672</v>
      </c>
      <c r="EA41">
        <f t="shared" si="560"/>
        <v>7.9833333666666668</v>
      </c>
      <c r="EB41">
        <f t="shared" si="560"/>
        <v>7.4000000333333329</v>
      </c>
      <c r="EC41">
        <f t="shared" si="560"/>
        <v>7.5666666999999999</v>
      </c>
      <c r="ED41">
        <f t="shared" si="560"/>
        <v>12.466666699999999</v>
      </c>
      <c r="EE41">
        <f t="shared" si="560"/>
        <v>10.633333366666667</v>
      </c>
      <c r="EF41">
        <f t="shared" si="560"/>
        <v>7.3166666999999999</v>
      </c>
      <c r="EG41">
        <f t="shared" si="560"/>
        <v>13.700000033333334</v>
      </c>
      <c r="EH41">
        <f t="shared" si="560"/>
        <v>6.9833333666666668</v>
      </c>
      <c r="EI41">
        <f t="shared" si="560"/>
        <v>11.216666699999999</v>
      </c>
      <c r="EJ41">
        <f t="shared" si="560"/>
        <v>9.4166667000000004</v>
      </c>
      <c r="EK41">
        <f t="shared" si="560"/>
        <v>8.0833333666666665</v>
      </c>
      <c r="EL41">
        <f t="shared" si="560"/>
        <v>15.2416667</v>
      </c>
      <c r="EM41">
        <f t="shared" si="560"/>
        <v>6.2333333666666668</v>
      </c>
      <c r="EN41">
        <f t="shared" si="560"/>
        <v>10.0166667</v>
      </c>
      <c r="EO41">
        <f t="shared" si="560"/>
        <v>11.7666667</v>
      </c>
      <c r="EP41">
        <f t="shared" si="560"/>
        <v>11.550000033333333</v>
      </c>
      <c r="EQ41">
        <f t="shared" si="560"/>
        <v>7.4333333666666661</v>
      </c>
      <c r="ER41">
        <f t="shared" si="560"/>
        <v>8.1666667000000004</v>
      </c>
      <c r="ES41">
        <f t="shared" si="560"/>
        <v>8.7500000333333325</v>
      </c>
      <c r="ET41">
        <f t="shared" si="560"/>
        <v>17.716666699999998</v>
      </c>
      <c r="EU41">
        <f t="shared" si="560"/>
        <v>7.2833333666666666</v>
      </c>
      <c r="EV41">
        <f t="shared" si="560"/>
        <v>7.5833333666666665</v>
      </c>
      <c r="EW41">
        <f t="shared" si="560"/>
        <v>7.7166667000000002</v>
      </c>
      <c r="EX41">
        <f t="shared" si="560"/>
        <v>13.200000033333334</v>
      </c>
      <c r="EY41">
        <f t="shared" si="560"/>
        <v>9.4166667000000004</v>
      </c>
      <c r="EZ41">
        <f t="shared" ref="EZ41:GE41" si="561">IF(EZ35=0,0,EZ35+1.2666667)</f>
        <v>8.4333333666666661</v>
      </c>
      <c r="FA41">
        <f t="shared" si="561"/>
        <v>8.7333333666666668</v>
      </c>
      <c r="FB41">
        <f t="shared" si="561"/>
        <v>9.4666666999999993</v>
      </c>
      <c r="FC41">
        <f t="shared" si="561"/>
        <v>19.950000033333332</v>
      </c>
      <c r="FD41">
        <f t="shared" si="561"/>
        <v>9.1500000333333347</v>
      </c>
      <c r="FE41">
        <f t="shared" si="561"/>
        <v>9.4000000333333329</v>
      </c>
      <c r="FF41">
        <f t="shared" si="561"/>
        <v>18.116666700000003</v>
      </c>
      <c r="FG41">
        <f t="shared" si="561"/>
        <v>8.9666667000000011</v>
      </c>
      <c r="FH41">
        <f t="shared" si="561"/>
        <v>9.3000000333333332</v>
      </c>
      <c r="FI41">
        <f t="shared" si="561"/>
        <v>11.250000033333334</v>
      </c>
      <c r="FJ41">
        <f t="shared" si="561"/>
        <v>21.016666700000002</v>
      </c>
      <c r="FK41">
        <f t="shared" si="561"/>
        <v>11.533333366666666</v>
      </c>
      <c r="FL41">
        <f t="shared" si="561"/>
        <v>21.433333366666666</v>
      </c>
      <c r="FM41">
        <f t="shared" si="561"/>
        <v>10.383333366666667</v>
      </c>
      <c r="FN41">
        <f t="shared" si="561"/>
        <v>23.133333366666669</v>
      </c>
      <c r="FO41">
        <f t="shared" si="561"/>
        <v>9.4000000333333329</v>
      </c>
      <c r="FP41">
        <f t="shared" si="561"/>
        <v>10.833333366666666</v>
      </c>
      <c r="FQ41">
        <f t="shared" si="561"/>
        <v>10.7666667</v>
      </c>
      <c r="FR41">
        <f t="shared" si="561"/>
        <v>10.950000033333334</v>
      </c>
      <c r="FS41">
        <f t="shared" si="561"/>
        <v>11.4166667</v>
      </c>
      <c r="FT41">
        <f t="shared" si="561"/>
        <v>10.650000033333333</v>
      </c>
      <c r="FU41">
        <f t="shared" si="561"/>
        <v>12.466666699999999</v>
      </c>
      <c r="FV41">
        <f t="shared" si="561"/>
        <v>12.3666667</v>
      </c>
      <c r="FW41">
        <f t="shared" si="561"/>
        <v>12.450000033333334</v>
      </c>
      <c r="FX41">
        <f t="shared" si="561"/>
        <v>12.533333366666666</v>
      </c>
      <c r="FY41">
        <f t="shared" si="561"/>
        <v>11.066666700000001</v>
      </c>
      <c r="FZ41">
        <f t="shared" si="561"/>
        <v>28.750000033333336</v>
      </c>
      <c r="GA41">
        <f t="shared" si="561"/>
        <v>29.466666699999998</v>
      </c>
      <c r="GB41">
        <f t="shared" si="561"/>
        <v>27.483333366666663</v>
      </c>
      <c r="GC41">
        <f t="shared" si="561"/>
        <v>13.333333366666666</v>
      </c>
      <c r="GD41">
        <f t="shared" si="561"/>
        <v>12.933333366666668</v>
      </c>
      <c r="GE41">
        <f t="shared" si="561"/>
        <v>12.150000033333333</v>
      </c>
      <c r="GF41">
        <f t="shared" ref="GF41:GL41" si="562">IF(GF35=0,0,GF35+1.2666667)</f>
        <v>11.316666700000001</v>
      </c>
      <c r="GG41">
        <f t="shared" si="562"/>
        <v>13.100000033333334</v>
      </c>
      <c r="GH41">
        <f t="shared" si="562"/>
        <v>13.900000033333333</v>
      </c>
      <c r="GI41">
        <f t="shared" si="562"/>
        <v>13.633333366666667</v>
      </c>
      <c r="GJ41">
        <f t="shared" si="562"/>
        <v>15.933333366666666</v>
      </c>
      <c r="GK41">
        <f t="shared" si="562"/>
        <v>27.550000033333333</v>
      </c>
      <c r="GL41">
        <f t="shared" si="562"/>
        <v>13.100000033333334</v>
      </c>
      <c r="GM41">
        <f t="shared" ref="GM41:GS41" si="563">IF(GM35=0,0,GM35+1.2666667)</f>
        <v>13.666667030000001</v>
      </c>
      <c r="GN41">
        <f t="shared" si="563"/>
        <v>18.466666699999998</v>
      </c>
      <c r="GO41">
        <f t="shared" si="563"/>
        <v>17.833333366666665</v>
      </c>
      <c r="GP41">
        <f t="shared" si="563"/>
        <v>28.900000033333335</v>
      </c>
      <c r="GQ41">
        <f t="shared" si="563"/>
        <v>28.950000033333332</v>
      </c>
      <c r="GR41">
        <f t="shared" si="563"/>
        <v>16.449999699999999</v>
      </c>
      <c r="GS41">
        <f t="shared" si="563"/>
        <v>14.416666366666668</v>
      </c>
      <c r="GT41">
        <f t="shared" ref="GT41:HF41" si="564">IF(GT35=0,0,GT35+1.2666667)</f>
        <v>30.866666700000003</v>
      </c>
      <c r="GU41">
        <f t="shared" si="564"/>
        <v>17.083333366666665</v>
      </c>
      <c r="GV41">
        <f t="shared" si="564"/>
        <v>13.5</v>
      </c>
      <c r="GW41">
        <f t="shared" si="564"/>
        <v>32.950000033333332</v>
      </c>
      <c r="GX41">
        <f t="shared" si="564"/>
        <v>14.250000030000001</v>
      </c>
      <c r="GY41">
        <f t="shared" si="564"/>
        <v>21.383333333333333</v>
      </c>
      <c r="GZ41">
        <f t="shared" si="564"/>
        <v>16.100000000000001</v>
      </c>
      <c r="HA41">
        <f t="shared" si="564"/>
        <v>14.83333333333333</v>
      </c>
      <c r="HB41">
        <f t="shared" si="564"/>
        <v>15.8666667</v>
      </c>
      <c r="HC41">
        <f t="shared" si="564"/>
        <v>14.733333366666667</v>
      </c>
      <c r="HD41">
        <f t="shared" si="564"/>
        <v>13.483333366666667</v>
      </c>
      <c r="HE41">
        <f t="shared" si="564"/>
        <v>30.233333366666663</v>
      </c>
      <c r="HF41">
        <f t="shared" si="564"/>
        <v>17.4166667</v>
      </c>
      <c r="HG41">
        <f t="shared" ref="HG41:HL41" si="565">IF(HG35=0,0,HG35+1.2666667)</f>
        <v>26.3333333</v>
      </c>
      <c r="HH41">
        <f t="shared" si="565"/>
        <v>26.016666633333337</v>
      </c>
      <c r="HI41">
        <f t="shared" si="565"/>
        <v>35.500000033333336</v>
      </c>
      <c r="HJ41">
        <f t="shared" si="565"/>
        <v>35.533333366666668</v>
      </c>
      <c r="HK41">
        <f t="shared" si="565"/>
        <v>26.516666633333337</v>
      </c>
      <c r="HL41">
        <f t="shared" si="565"/>
        <v>28.750000033333336</v>
      </c>
      <c r="HN41">
        <f t="shared" ref="HN41:HU41" si="566">IF(HN35=0,0,HN35+1.2666667)</f>
        <v>17.333333366666665</v>
      </c>
      <c r="HO41">
        <f t="shared" si="566"/>
        <v>27.499999966666671</v>
      </c>
      <c r="HP41">
        <f t="shared" si="566"/>
        <v>38.950000033333332</v>
      </c>
      <c r="HQ41">
        <f t="shared" si="566"/>
        <v>43.316666699999999</v>
      </c>
      <c r="HR41">
        <f t="shared" si="566"/>
        <v>16.216666699999998</v>
      </c>
      <c r="HS41">
        <f t="shared" si="566"/>
        <v>12.7666667</v>
      </c>
      <c r="HU41">
        <f t="shared" si="566"/>
        <v>46.283333366666668</v>
      </c>
      <c r="HW41">
        <f t="shared" ref="HW41:IQ41" si="567">IF(HW35=0,0,HW35+1.2666667)</f>
        <v>14.533333366666668</v>
      </c>
      <c r="HX41">
        <f t="shared" si="567"/>
        <v>13.900000033333333</v>
      </c>
      <c r="HY41">
        <f t="shared" si="567"/>
        <v>12.7666667</v>
      </c>
      <c r="HZ41">
        <f t="shared" si="567"/>
        <v>28.1666667</v>
      </c>
      <c r="IA41">
        <f t="shared" si="567"/>
        <v>15.333333366666666</v>
      </c>
      <c r="IB41">
        <f t="shared" si="567"/>
        <v>30.516666700000002</v>
      </c>
      <c r="IC41">
        <f t="shared" si="567"/>
        <v>14.233333366666667</v>
      </c>
      <c r="ID41">
        <f t="shared" si="567"/>
        <v>13.200000033333334</v>
      </c>
      <c r="IE41">
        <f t="shared" si="567"/>
        <v>14.183333366666666</v>
      </c>
      <c r="IF41">
        <f t="shared" si="567"/>
        <v>14.883333366666667</v>
      </c>
      <c r="IG41">
        <f t="shared" si="567"/>
        <v>15.333333366666666</v>
      </c>
      <c r="IH41">
        <f t="shared" si="567"/>
        <v>13.6666667</v>
      </c>
      <c r="II41">
        <f t="shared" si="567"/>
        <v>20.400000033333335</v>
      </c>
      <c r="IJ41">
        <f t="shared" si="567"/>
        <v>13.183333366666666</v>
      </c>
      <c r="IK41">
        <f t="shared" si="567"/>
        <v>13.0166667</v>
      </c>
      <c r="IL41">
        <f t="shared" si="567"/>
        <v>41.6666667</v>
      </c>
      <c r="IM41">
        <f t="shared" si="567"/>
        <v>34.933333366666673</v>
      </c>
      <c r="IN41">
        <f t="shared" si="567"/>
        <v>14.500000033333333</v>
      </c>
      <c r="IO41">
        <f t="shared" si="567"/>
        <v>15.833333366666666</v>
      </c>
      <c r="IP41">
        <f t="shared" si="567"/>
        <v>15.700000033333334</v>
      </c>
      <c r="IQ41">
        <f t="shared" si="567"/>
        <v>13.0166667</v>
      </c>
      <c r="IW41">
        <f t="shared" ref="IW41:JF41" si="568">IF(IW35=0,0,IW35+1.2666667)</f>
        <v>45.766666700000002</v>
      </c>
      <c r="IX41">
        <f t="shared" si="568"/>
        <v>9.3500000333333322</v>
      </c>
      <c r="IY41">
        <f t="shared" si="568"/>
        <v>11.800000033333333</v>
      </c>
      <c r="IZ41">
        <f t="shared" si="568"/>
        <v>12.6166667</v>
      </c>
      <c r="JA41">
        <f t="shared" si="568"/>
        <v>10.950000033333334</v>
      </c>
      <c r="JB41">
        <f t="shared" si="568"/>
        <v>10.433333366666668</v>
      </c>
      <c r="JC41">
        <f t="shared" si="568"/>
        <v>15.3666667</v>
      </c>
      <c r="JD41">
        <f t="shared" si="568"/>
        <v>11.966666699999999</v>
      </c>
      <c r="JE41">
        <f t="shared" si="568"/>
        <v>17.033333366666668</v>
      </c>
      <c r="JF41">
        <f t="shared" si="568"/>
        <v>24.800000033333333</v>
      </c>
      <c r="JH41">
        <f t="shared" ref="JH41:JP41" si="569">IF(JH35=0,0,JH35+1.2666667)</f>
        <v>12.233333366666667</v>
      </c>
      <c r="JI41">
        <f t="shared" si="569"/>
        <v>17.48333336666667</v>
      </c>
      <c r="JJ41">
        <f t="shared" si="569"/>
        <v>15.8666667</v>
      </c>
      <c r="JK41">
        <f t="shared" si="569"/>
        <v>13.733333366666667</v>
      </c>
      <c r="JL41">
        <f t="shared" si="569"/>
        <v>13.500000033333334</v>
      </c>
      <c r="JM41">
        <f t="shared" si="569"/>
        <v>15.233333366666667</v>
      </c>
      <c r="JN41">
        <f t="shared" si="569"/>
        <v>16.233333366666667</v>
      </c>
      <c r="JO41">
        <f t="shared" si="569"/>
        <v>20.366666700000003</v>
      </c>
      <c r="JP41">
        <f t="shared" si="569"/>
        <v>17.500000033333336</v>
      </c>
      <c r="JR41">
        <f>IF(JR35=0,0,JR35+1.2666667)</f>
        <v>13.566666700000001</v>
      </c>
      <c r="JT41">
        <f>IF(JT35=0,0,JT35+1.2666667)</f>
        <v>14.316666700000001</v>
      </c>
      <c r="JU41">
        <f>IF(JU35=0,0,JU35+1.2666667)</f>
        <v>19.966666699999998</v>
      </c>
      <c r="JV41">
        <f>IF(JV35=0,0,JV35+1.2666667)</f>
        <v>20.6666667</v>
      </c>
      <c r="JX41">
        <f>IF(JX35=0,0,JX35+1.2666667)</f>
        <v>21.4166667</v>
      </c>
      <c r="JY41">
        <f>IF(JY35=0,0,JY35+1.2666667)</f>
        <v>17.233333366666667</v>
      </c>
      <c r="JZ41">
        <f>IF(JZ35=0,0,JZ35+1.2666667)</f>
        <v>23.73333336666667</v>
      </c>
      <c r="KA41">
        <f>IF(KA35=0,0,KA35+1.2666667)</f>
        <v>27.183333366666666</v>
      </c>
    </row>
    <row r="42" spans="1:287" x14ac:dyDescent="0.25">
      <c r="A42" t="s">
        <v>245</v>
      </c>
      <c r="B42">
        <v>4.083333333333333</v>
      </c>
      <c r="C42">
        <v>4.583333333333333</v>
      </c>
      <c r="D42">
        <v>5.2000003333333336</v>
      </c>
      <c r="E42">
        <v>5.2333333333333325</v>
      </c>
      <c r="F42">
        <v>5.8499933333333329</v>
      </c>
      <c r="G42">
        <v>5.9166673333333337</v>
      </c>
      <c r="H42">
        <v>5.6500003333333337</v>
      </c>
      <c r="I42">
        <v>5.8666673333333339</v>
      </c>
      <c r="J42">
        <v>7.4666663333333325</v>
      </c>
      <c r="K42">
        <v>9.6500003333333328</v>
      </c>
      <c r="L42">
        <v>4.9333333333333327</v>
      </c>
      <c r="M42">
        <v>4.4333333333333327</v>
      </c>
      <c r="N42">
        <v>5.8333303333333335</v>
      </c>
      <c r="O42">
        <v>6.5333333333333332</v>
      </c>
      <c r="P42">
        <v>10.983333333333334</v>
      </c>
      <c r="Q42">
        <v>7.293333333333333</v>
      </c>
      <c r="R42">
        <v>11.963333333333333</v>
      </c>
      <c r="S42">
        <v>13.783333333333333</v>
      </c>
      <c r="T42">
        <v>10.203333333333333</v>
      </c>
      <c r="U42">
        <v>8.716663333333333</v>
      </c>
      <c r="V42">
        <v>8.5833333333333321</v>
      </c>
      <c r="W42">
        <v>7.1500003333333328</v>
      </c>
      <c r="X42">
        <v>7.9500003333333336</v>
      </c>
      <c r="Y42">
        <v>7.9833333333333334</v>
      </c>
      <c r="Z42">
        <v>14.083333333333332</v>
      </c>
      <c r="AA42">
        <v>16.083333333333332</v>
      </c>
      <c r="AB42">
        <v>19.833333333333332</v>
      </c>
      <c r="AC42">
        <v>35.283333333333331</v>
      </c>
      <c r="AD42">
        <v>29.836666333333334</v>
      </c>
      <c r="AE42">
        <v>16.033333333333331</v>
      </c>
      <c r="AG42">
        <v>19.333333333333332</v>
      </c>
      <c r="AH42">
        <v>14.750003333333332</v>
      </c>
      <c r="AI42">
        <v>0.8666666666666667</v>
      </c>
      <c r="AJ42">
        <v>0.8833333333333333</v>
      </c>
      <c r="AK42">
        <v>1.2499999666666666</v>
      </c>
      <c r="AL42">
        <v>1.4666666666666668</v>
      </c>
      <c r="AM42">
        <v>1.3833266666666666</v>
      </c>
      <c r="AN42">
        <v>2.2166666666666668</v>
      </c>
      <c r="AO42">
        <v>2.1333333666666667</v>
      </c>
      <c r="AP42">
        <v>0</v>
      </c>
      <c r="AQ42">
        <f t="shared" ref="AQ42:CC42" si="570">IF(AQ35=0,0,AQ35+0.8666667)</f>
        <v>1.6500000333333333</v>
      </c>
      <c r="AR42">
        <f t="shared" si="570"/>
        <v>1.2666667</v>
      </c>
      <c r="AS42">
        <f t="shared" si="570"/>
        <v>1.8833333666666667</v>
      </c>
      <c r="AT42">
        <f t="shared" si="570"/>
        <v>1.1666666999999999</v>
      </c>
      <c r="AU42">
        <f t="shared" si="570"/>
        <v>2.1666666999999999</v>
      </c>
      <c r="AV42">
        <f t="shared" si="570"/>
        <v>2.4000000333333333</v>
      </c>
      <c r="AW42">
        <f t="shared" si="570"/>
        <v>1.9333333666666666</v>
      </c>
      <c r="AX42">
        <f t="shared" si="570"/>
        <v>2.7166667000000002</v>
      </c>
      <c r="AY42">
        <f t="shared" si="570"/>
        <v>1.6000000333333333</v>
      </c>
      <c r="AZ42">
        <f t="shared" si="570"/>
        <v>4.0166667</v>
      </c>
      <c r="BA42">
        <f t="shared" si="570"/>
        <v>6.0666666999999999</v>
      </c>
      <c r="BB42">
        <f t="shared" si="570"/>
        <v>8.8666666999999997</v>
      </c>
      <c r="BC42">
        <f t="shared" si="570"/>
        <v>6.5833333666666665</v>
      </c>
      <c r="BD42">
        <f t="shared" si="570"/>
        <v>6.5500000333333332</v>
      </c>
      <c r="BE42">
        <f t="shared" si="570"/>
        <v>2.8666667000000001</v>
      </c>
      <c r="BF42">
        <f t="shared" si="570"/>
        <v>4.7833333666666666</v>
      </c>
      <c r="BG42">
        <f t="shared" si="570"/>
        <v>14.050000033333333</v>
      </c>
      <c r="BH42">
        <f t="shared" si="570"/>
        <v>16.566666699999999</v>
      </c>
      <c r="BI42">
        <f t="shared" si="570"/>
        <v>16.800000033333333</v>
      </c>
      <c r="BJ42">
        <f t="shared" si="570"/>
        <v>4.2166667000000002</v>
      </c>
      <c r="BK42">
        <f t="shared" si="570"/>
        <v>14.533333366666666</v>
      </c>
      <c r="BL42">
        <f t="shared" si="570"/>
        <v>5.2833333666666666</v>
      </c>
      <c r="BM42">
        <f t="shared" si="570"/>
        <v>13.6666667</v>
      </c>
      <c r="BN42">
        <f t="shared" si="570"/>
        <v>4.9666666999999993</v>
      </c>
      <c r="BO42">
        <f t="shared" si="570"/>
        <v>18.800000033333333</v>
      </c>
      <c r="BP42">
        <f t="shared" si="570"/>
        <v>9.4833333666666668</v>
      </c>
      <c r="BQ42">
        <f t="shared" si="570"/>
        <v>8.9166667000000004</v>
      </c>
      <c r="BR42">
        <f t="shared" si="570"/>
        <v>7.8333333666666665</v>
      </c>
      <c r="BS42">
        <f t="shared" si="570"/>
        <v>8.6166666999999997</v>
      </c>
      <c r="BT42">
        <f t="shared" si="570"/>
        <v>6.9666666999999993</v>
      </c>
      <c r="BU42">
        <f t="shared" si="570"/>
        <v>9.2666667</v>
      </c>
      <c r="BV42">
        <f t="shared" si="570"/>
        <v>9.816666699999999</v>
      </c>
      <c r="BW42">
        <f t="shared" si="570"/>
        <v>18.283333366666664</v>
      </c>
      <c r="BX42">
        <f t="shared" si="570"/>
        <v>9.850000033333334</v>
      </c>
      <c r="BY42">
        <f t="shared" si="570"/>
        <v>15.000000033333333</v>
      </c>
      <c r="BZ42">
        <f t="shared" si="570"/>
        <v>11.400000033333333</v>
      </c>
      <c r="CA42">
        <f t="shared" si="570"/>
        <v>14.8666667</v>
      </c>
      <c r="CB42">
        <f t="shared" si="570"/>
        <v>9.0833333666666665</v>
      </c>
      <c r="CC42">
        <f t="shared" si="570"/>
        <v>17.816666699999999</v>
      </c>
      <c r="CE42">
        <f t="shared" ref="CE42:CL42" si="571">IF(CE35=0,0,CE35+0.8666667)</f>
        <v>8.9166667000000004</v>
      </c>
      <c r="CF42">
        <f t="shared" si="571"/>
        <v>11.3666667</v>
      </c>
      <c r="CG42">
        <f t="shared" si="571"/>
        <v>13.233333366666667</v>
      </c>
      <c r="CH42">
        <f t="shared" si="571"/>
        <v>10.6666667</v>
      </c>
      <c r="CI42">
        <f t="shared" si="571"/>
        <v>8.8333333666666665</v>
      </c>
      <c r="CJ42">
        <f t="shared" si="571"/>
        <v>10.000000033333333</v>
      </c>
      <c r="CK42">
        <f t="shared" si="571"/>
        <v>11.500000033333333</v>
      </c>
      <c r="CL42">
        <f t="shared" si="571"/>
        <v>11.983333366666667</v>
      </c>
      <c r="CN42">
        <f t="shared" ref="CN42:DS42" si="572">IF(CN35=0,0,CN35+0.8666667)</f>
        <v>12.400000033333333</v>
      </c>
      <c r="CO42">
        <f t="shared" si="572"/>
        <v>13.000000033333333</v>
      </c>
      <c r="CP42">
        <f t="shared" si="572"/>
        <v>8.2000000333333336</v>
      </c>
      <c r="CQ42">
        <f t="shared" si="572"/>
        <v>21.1666667</v>
      </c>
      <c r="CR42">
        <f t="shared" si="572"/>
        <v>8.0333333666666658</v>
      </c>
      <c r="CS42">
        <f t="shared" si="572"/>
        <v>8.3333333666666665</v>
      </c>
      <c r="CT42">
        <f t="shared" si="572"/>
        <v>20.483333366666667</v>
      </c>
      <c r="CU42">
        <f t="shared" si="572"/>
        <v>9.0500000333333332</v>
      </c>
      <c r="CV42">
        <f t="shared" si="572"/>
        <v>10.216666699999999</v>
      </c>
      <c r="CW42">
        <f t="shared" si="572"/>
        <v>11.2666667</v>
      </c>
      <c r="CX42">
        <f t="shared" si="572"/>
        <v>10.1666667</v>
      </c>
      <c r="CY42">
        <f t="shared" si="572"/>
        <v>8.5333333666666658</v>
      </c>
      <c r="CZ42">
        <f t="shared" si="572"/>
        <v>16.650000033333335</v>
      </c>
      <c r="DA42">
        <f t="shared" si="572"/>
        <v>7.7166666999999993</v>
      </c>
      <c r="DB42">
        <f t="shared" si="572"/>
        <v>10.1666667</v>
      </c>
      <c r="DC42">
        <f t="shared" si="572"/>
        <v>13.700000033333334</v>
      </c>
      <c r="DD42">
        <f t="shared" si="572"/>
        <v>10.9166667</v>
      </c>
      <c r="DE42">
        <f t="shared" si="572"/>
        <v>21.383333366666665</v>
      </c>
      <c r="DF42">
        <f t="shared" si="572"/>
        <v>12.4166667</v>
      </c>
      <c r="DG42">
        <f t="shared" si="572"/>
        <v>15.450000033333334</v>
      </c>
      <c r="DH42">
        <f t="shared" si="572"/>
        <v>14.5166667</v>
      </c>
      <c r="DI42">
        <f t="shared" si="572"/>
        <v>13.783333366666666</v>
      </c>
      <c r="DJ42">
        <f t="shared" si="572"/>
        <v>15.000000033333333</v>
      </c>
      <c r="DK42">
        <f t="shared" si="572"/>
        <v>15.783333366666666</v>
      </c>
      <c r="DL42">
        <f t="shared" si="572"/>
        <v>13.183333366666666</v>
      </c>
      <c r="DM42">
        <f t="shared" si="572"/>
        <v>15.000000033333333</v>
      </c>
      <c r="DN42">
        <f t="shared" si="572"/>
        <v>14.6666667</v>
      </c>
      <c r="DO42">
        <f t="shared" si="572"/>
        <v>11.100000033333334</v>
      </c>
      <c r="DP42">
        <f t="shared" si="572"/>
        <v>28.333333366666665</v>
      </c>
      <c r="DQ42">
        <f t="shared" si="572"/>
        <v>23.266666699999998</v>
      </c>
      <c r="DR42">
        <f t="shared" si="572"/>
        <v>16.4166667</v>
      </c>
      <c r="DS42">
        <f t="shared" si="572"/>
        <v>24.650000033333335</v>
      </c>
      <c r="DT42">
        <f t="shared" ref="DT42:EY42" si="573">IF(DT35=0,0,DT35+0.8666667)</f>
        <v>13.100000033333332</v>
      </c>
      <c r="DU42">
        <f t="shared" si="573"/>
        <v>26.016666699999998</v>
      </c>
      <c r="DV42">
        <f t="shared" si="573"/>
        <v>23.900000033333335</v>
      </c>
      <c r="DW42">
        <f t="shared" si="573"/>
        <v>24.066666699999999</v>
      </c>
      <c r="DX42">
        <f t="shared" si="573"/>
        <v>19.283333366666664</v>
      </c>
      <c r="DY42">
        <f t="shared" si="573"/>
        <v>12.216666699999999</v>
      </c>
      <c r="DZ42">
        <f t="shared" si="573"/>
        <v>5.9833333666666668</v>
      </c>
      <c r="EA42">
        <f t="shared" si="573"/>
        <v>7.5833333666666665</v>
      </c>
      <c r="EB42">
        <f t="shared" si="573"/>
        <v>7.0000000333333325</v>
      </c>
      <c r="EC42">
        <f t="shared" si="573"/>
        <v>7.1666666999999995</v>
      </c>
      <c r="ED42">
        <f t="shared" si="573"/>
        <v>12.066666699999999</v>
      </c>
      <c r="EE42">
        <f t="shared" si="573"/>
        <v>10.233333366666667</v>
      </c>
      <c r="EF42">
        <f t="shared" si="573"/>
        <v>6.9166666999999995</v>
      </c>
      <c r="EG42">
        <f t="shared" si="573"/>
        <v>13.300000033333333</v>
      </c>
      <c r="EH42">
        <f t="shared" si="573"/>
        <v>6.5833333666666665</v>
      </c>
      <c r="EI42">
        <f t="shared" si="573"/>
        <v>10.816666699999999</v>
      </c>
      <c r="EJ42">
        <f t="shared" si="573"/>
        <v>9.0166667</v>
      </c>
      <c r="EK42">
        <f t="shared" si="573"/>
        <v>7.6833333666666661</v>
      </c>
      <c r="EL42">
        <f t="shared" si="573"/>
        <v>14.841666699999999</v>
      </c>
      <c r="EM42">
        <f t="shared" si="573"/>
        <v>5.8333333666666665</v>
      </c>
      <c r="EN42">
        <f t="shared" si="573"/>
        <v>9.6166666999999997</v>
      </c>
      <c r="EO42">
        <f t="shared" si="573"/>
        <v>11.3666667</v>
      </c>
      <c r="EP42">
        <f t="shared" si="573"/>
        <v>11.150000033333333</v>
      </c>
      <c r="EQ42">
        <f t="shared" si="573"/>
        <v>7.0333333666666658</v>
      </c>
      <c r="ER42">
        <f t="shared" si="573"/>
        <v>7.7666667</v>
      </c>
      <c r="ES42">
        <f t="shared" si="573"/>
        <v>8.350000033333334</v>
      </c>
      <c r="ET42">
        <f t="shared" si="573"/>
        <v>17.316666699999999</v>
      </c>
      <c r="EU42">
        <f t="shared" si="573"/>
        <v>6.8833333666666663</v>
      </c>
      <c r="EV42">
        <f t="shared" si="573"/>
        <v>7.1833333666666661</v>
      </c>
      <c r="EW42">
        <f t="shared" si="573"/>
        <v>7.3166666999999999</v>
      </c>
      <c r="EX42">
        <f t="shared" si="573"/>
        <v>12.800000033333333</v>
      </c>
      <c r="EY42">
        <f t="shared" si="573"/>
        <v>9.0166667</v>
      </c>
      <c r="EZ42">
        <f t="shared" ref="EZ42:GE42" si="574">IF(EZ35=0,0,EZ35+0.8666667)</f>
        <v>8.0333333666666658</v>
      </c>
      <c r="FA42">
        <f t="shared" si="574"/>
        <v>8.3333333666666665</v>
      </c>
      <c r="FB42">
        <f t="shared" si="574"/>
        <v>9.066666699999999</v>
      </c>
      <c r="FC42">
        <f t="shared" si="574"/>
        <v>19.550000033333333</v>
      </c>
      <c r="FD42">
        <f t="shared" si="574"/>
        <v>8.7500000333333343</v>
      </c>
      <c r="FE42">
        <f t="shared" si="574"/>
        <v>9.0000000333333325</v>
      </c>
      <c r="FF42">
        <f t="shared" si="574"/>
        <v>17.716666700000001</v>
      </c>
      <c r="FG42">
        <f t="shared" si="574"/>
        <v>8.5666667000000007</v>
      </c>
      <c r="FH42">
        <f t="shared" si="574"/>
        <v>8.9000000333333329</v>
      </c>
      <c r="FI42">
        <f t="shared" si="574"/>
        <v>10.850000033333334</v>
      </c>
      <c r="FJ42">
        <f t="shared" si="574"/>
        <v>20.6166667</v>
      </c>
      <c r="FK42">
        <f t="shared" si="574"/>
        <v>11.133333366666665</v>
      </c>
      <c r="FL42">
        <f t="shared" si="574"/>
        <v>21.033333366666668</v>
      </c>
      <c r="FM42">
        <f t="shared" si="574"/>
        <v>9.9833333666666668</v>
      </c>
      <c r="FN42">
        <f t="shared" si="574"/>
        <v>22.733333366666667</v>
      </c>
      <c r="FO42">
        <f t="shared" si="574"/>
        <v>9.0000000333333325</v>
      </c>
      <c r="FP42">
        <f t="shared" si="574"/>
        <v>10.433333366666666</v>
      </c>
      <c r="FQ42">
        <f t="shared" si="574"/>
        <v>10.3666667</v>
      </c>
      <c r="FR42">
        <f t="shared" si="574"/>
        <v>10.550000033333333</v>
      </c>
      <c r="FS42">
        <f t="shared" si="574"/>
        <v>11.0166667</v>
      </c>
      <c r="FT42">
        <f t="shared" si="574"/>
        <v>10.250000033333333</v>
      </c>
      <c r="FU42">
        <f t="shared" si="574"/>
        <v>12.066666699999999</v>
      </c>
      <c r="FV42">
        <f t="shared" si="574"/>
        <v>11.966666699999999</v>
      </c>
      <c r="FW42">
        <f t="shared" si="574"/>
        <v>12.050000033333333</v>
      </c>
      <c r="FX42">
        <f t="shared" si="574"/>
        <v>12.133333366666665</v>
      </c>
      <c r="FY42">
        <f t="shared" si="574"/>
        <v>10.6666667</v>
      </c>
      <c r="FZ42">
        <f t="shared" si="574"/>
        <v>28.350000033333334</v>
      </c>
      <c r="GA42">
        <f t="shared" si="574"/>
        <v>29.066666699999999</v>
      </c>
      <c r="GB42">
        <f t="shared" si="574"/>
        <v>27.083333366666665</v>
      </c>
      <c r="GC42">
        <f t="shared" si="574"/>
        <v>12.933333366666666</v>
      </c>
      <c r="GD42">
        <f t="shared" si="574"/>
        <v>12.533333366666668</v>
      </c>
      <c r="GE42">
        <f t="shared" si="574"/>
        <v>11.750000033333333</v>
      </c>
      <c r="GF42">
        <f t="shared" ref="GF42:GL42" si="575">IF(GF35=0,0,GF35+0.8666667)</f>
        <v>10.9166667</v>
      </c>
      <c r="GG42">
        <f t="shared" si="575"/>
        <v>12.700000033333334</v>
      </c>
      <c r="GH42">
        <f t="shared" si="575"/>
        <v>13.500000033333333</v>
      </c>
      <c r="GI42">
        <f t="shared" si="575"/>
        <v>13.233333366666667</v>
      </c>
      <c r="GJ42">
        <f t="shared" si="575"/>
        <v>15.533333366666666</v>
      </c>
      <c r="GK42">
        <f t="shared" si="575"/>
        <v>27.150000033333335</v>
      </c>
      <c r="GL42">
        <f t="shared" si="575"/>
        <v>12.700000033333334</v>
      </c>
      <c r="GM42">
        <f t="shared" ref="GM42:GS42" si="576">IF(GM35=0,0,GM35+0.8666667)</f>
        <v>13.266667030000001</v>
      </c>
      <c r="GN42">
        <f t="shared" si="576"/>
        <v>18.066666699999999</v>
      </c>
      <c r="GO42">
        <f t="shared" si="576"/>
        <v>17.433333366666666</v>
      </c>
      <c r="GP42">
        <f t="shared" si="576"/>
        <v>28.500000033333333</v>
      </c>
      <c r="GQ42">
        <f t="shared" si="576"/>
        <v>28.550000033333333</v>
      </c>
      <c r="GR42">
        <f t="shared" si="576"/>
        <v>16.049999700000001</v>
      </c>
      <c r="GS42">
        <f t="shared" si="576"/>
        <v>14.016666366666668</v>
      </c>
      <c r="GT42">
        <f t="shared" ref="GT42:HF42" si="577">IF(GT35=0,0,GT35+0.8666667)</f>
        <v>30.466666700000001</v>
      </c>
      <c r="GU42">
        <f t="shared" si="577"/>
        <v>16.683333366666666</v>
      </c>
      <c r="GV42">
        <f t="shared" si="577"/>
        <v>13.1</v>
      </c>
      <c r="GW42">
        <f t="shared" si="577"/>
        <v>32.550000033333333</v>
      </c>
      <c r="GX42">
        <f t="shared" si="577"/>
        <v>13.85000003</v>
      </c>
      <c r="GY42">
        <f t="shared" si="577"/>
        <v>20.983333333333331</v>
      </c>
      <c r="GZ42">
        <f t="shared" si="577"/>
        <v>15.7</v>
      </c>
      <c r="HA42">
        <f t="shared" si="577"/>
        <v>14.43333333333333</v>
      </c>
      <c r="HB42">
        <f t="shared" si="577"/>
        <v>15.466666699999999</v>
      </c>
      <c r="HC42">
        <f t="shared" si="577"/>
        <v>14.333333366666666</v>
      </c>
      <c r="HD42">
        <f t="shared" si="577"/>
        <v>13.083333366666666</v>
      </c>
      <c r="HE42">
        <f t="shared" si="577"/>
        <v>29.833333366666665</v>
      </c>
      <c r="HF42">
        <f t="shared" si="577"/>
        <v>17.016666699999998</v>
      </c>
      <c r="HG42">
        <f t="shared" ref="HG42:HL42" si="578">IF(HG35=0,0,HG35+0.8666667)</f>
        <v>25.933333299999997</v>
      </c>
      <c r="HH42">
        <f t="shared" si="578"/>
        <v>25.616666633333335</v>
      </c>
      <c r="HI42">
        <f t="shared" si="578"/>
        <v>35.100000033333338</v>
      </c>
      <c r="HJ42">
        <f t="shared" si="578"/>
        <v>35.133333366666669</v>
      </c>
      <c r="HK42">
        <f t="shared" si="578"/>
        <v>26.116666633333335</v>
      </c>
      <c r="HL42">
        <f t="shared" si="578"/>
        <v>28.350000033333334</v>
      </c>
      <c r="HN42">
        <f t="shared" ref="HN42:HU42" si="579">IF(HN35=0,0,HN35+0.8666667)</f>
        <v>16.933333366666666</v>
      </c>
      <c r="HO42">
        <f t="shared" si="579"/>
        <v>27.099999966666669</v>
      </c>
      <c r="HP42">
        <f t="shared" si="579"/>
        <v>38.550000033333333</v>
      </c>
      <c r="HQ42">
        <f t="shared" si="579"/>
        <v>42.9166667</v>
      </c>
      <c r="HR42">
        <f t="shared" si="579"/>
        <v>15.816666699999999</v>
      </c>
      <c r="HS42">
        <f t="shared" si="579"/>
        <v>12.3666667</v>
      </c>
      <c r="HU42">
        <f t="shared" si="579"/>
        <v>45.883333366666669</v>
      </c>
      <c r="HW42">
        <f t="shared" ref="HW42:IQ42" si="580">IF(HW35=0,0,HW35+0.8666667)</f>
        <v>14.133333366666667</v>
      </c>
      <c r="HX42">
        <f t="shared" si="580"/>
        <v>13.500000033333333</v>
      </c>
      <c r="HY42">
        <f t="shared" si="580"/>
        <v>12.3666667</v>
      </c>
      <c r="HZ42">
        <f t="shared" si="580"/>
        <v>27.766666699999998</v>
      </c>
      <c r="IA42">
        <f t="shared" si="580"/>
        <v>14.933333366666666</v>
      </c>
      <c r="IB42">
        <f t="shared" si="580"/>
        <v>30.1166667</v>
      </c>
      <c r="IC42">
        <f t="shared" si="580"/>
        <v>13.833333366666666</v>
      </c>
      <c r="ID42">
        <f t="shared" si="580"/>
        <v>12.800000033333333</v>
      </c>
      <c r="IE42">
        <f t="shared" si="580"/>
        <v>13.783333366666666</v>
      </c>
      <c r="IF42">
        <f t="shared" si="580"/>
        <v>14.483333366666667</v>
      </c>
      <c r="IG42">
        <f t="shared" si="580"/>
        <v>14.933333366666666</v>
      </c>
      <c r="IH42">
        <f t="shared" si="580"/>
        <v>13.2666667</v>
      </c>
      <c r="II42">
        <f t="shared" si="580"/>
        <v>20.000000033333333</v>
      </c>
      <c r="IJ42">
        <f t="shared" si="580"/>
        <v>12.783333366666666</v>
      </c>
      <c r="IK42">
        <f t="shared" si="580"/>
        <v>12.6166667</v>
      </c>
      <c r="IL42">
        <f t="shared" si="580"/>
        <v>41.266666700000002</v>
      </c>
      <c r="IM42">
        <f t="shared" si="580"/>
        <v>34.533333366666675</v>
      </c>
      <c r="IN42">
        <f t="shared" si="580"/>
        <v>14.100000033333332</v>
      </c>
      <c r="IO42">
        <f t="shared" si="580"/>
        <v>15.433333366666666</v>
      </c>
      <c r="IP42">
        <f t="shared" si="580"/>
        <v>15.300000033333333</v>
      </c>
      <c r="IQ42">
        <f t="shared" si="580"/>
        <v>12.6166667</v>
      </c>
      <c r="IW42">
        <f t="shared" ref="IW42:JF42" si="581">IF(IW35=0,0,IW35+0.8666667)</f>
        <v>45.366666700000003</v>
      </c>
      <c r="IX42">
        <f t="shared" si="581"/>
        <v>8.9500000333333318</v>
      </c>
      <c r="IY42">
        <f t="shared" si="581"/>
        <v>11.400000033333333</v>
      </c>
      <c r="IZ42">
        <f t="shared" si="581"/>
        <v>12.216666699999999</v>
      </c>
      <c r="JA42">
        <f t="shared" si="581"/>
        <v>10.550000033333333</v>
      </c>
      <c r="JB42">
        <f t="shared" si="581"/>
        <v>10.033333366666668</v>
      </c>
      <c r="JC42">
        <f t="shared" si="581"/>
        <v>14.966666699999999</v>
      </c>
      <c r="JD42">
        <f t="shared" si="581"/>
        <v>11.566666699999999</v>
      </c>
      <c r="JE42">
        <f t="shared" si="581"/>
        <v>16.633333366666669</v>
      </c>
      <c r="JF42">
        <f t="shared" si="581"/>
        <v>24.400000033333335</v>
      </c>
      <c r="JH42">
        <f t="shared" ref="JH42:JP42" si="582">IF(JH35=0,0,JH35+0.8666667)</f>
        <v>11.833333366666666</v>
      </c>
      <c r="JI42">
        <f t="shared" si="582"/>
        <v>17.083333366666668</v>
      </c>
      <c r="JJ42">
        <f t="shared" si="582"/>
        <v>15.466666699999999</v>
      </c>
      <c r="JK42">
        <f t="shared" si="582"/>
        <v>13.333333366666666</v>
      </c>
      <c r="JL42">
        <f t="shared" si="582"/>
        <v>13.100000033333334</v>
      </c>
      <c r="JM42">
        <f t="shared" si="582"/>
        <v>14.833333366666666</v>
      </c>
      <c r="JN42">
        <f t="shared" si="582"/>
        <v>15.833333366666666</v>
      </c>
      <c r="JO42">
        <f t="shared" si="582"/>
        <v>19.966666700000001</v>
      </c>
      <c r="JP42">
        <f t="shared" si="582"/>
        <v>17.100000033333334</v>
      </c>
      <c r="JR42">
        <f>IF(JR35=0,0,JR35+0.8666667)</f>
        <v>13.1666667</v>
      </c>
      <c r="JT42">
        <f>IF(JT35=0,0,JT35+0.8666667)</f>
        <v>13.9166667</v>
      </c>
      <c r="JU42">
        <f>IF(JU35=0,0,JU35+0.8666667)</f>
        <v>19.566666699999999</v>
      </c>
      <c r="JV42">
        <f>IF(JV35=0,0,JV35+0.8666667)</f>
        <v>20.266666699999998</v>
      </c>
      <c r="JX42">
        <f>IF(JX35=0,0,JX35+0.8666667)</f>
        <v>21.016666700000002</v>
      </c>
      <c r="JY42">
        <f>IF(JY35=0,0,JY35+0.8666667)</f>
        <v>16.833333366666668</v>
      </c>
      <c r="JZ42">
        <f>IF(JZ35=0,0,JZ35+0.8666667)</f>
        <v>23.333333366666668</v>
      </c>
      <c r="KA42">
        <f>IF(KA35=0,0,KA35+0.8666667)</f>
        <v>26.783333366666668</v>
      </c>
    </row>
    <row r="43" spans="1:287" x14ac:dyDescent="0.25">
      <c r="A43" t="s">
        <v>244</v>
      </c>
      <c r="B43">
        <v>12.383333333333333</v>
      </c>
      <c r="C43">
        <v>12.883333333333333</v>
      </c>
      <c r="D43">
        <v>13.500000333333332</v>
      </c>
      <c r="E43">
        <v>13.533333333333333</v>
      </c>
      <c r="F43">
        <v>14.149993333333333</v>
      </c>
      <c r="G43">
        <v>14.216667333333332</v>
      </c>
      <c r="H43">
        <v>13.950000333333332</v>
      </c>
      <c r="I43">
        <v>14.166667333333333</v>
      </c>
      <c r="J43">
        <v>15.766666333333333</v>
      </c>
      <c r="K43">
        <v>17.950000333333332</v>
      </c>
      <c r="L43">
        <v>13.233333333333333</v>
      </c>
      <c r="M43">
        <v>12.733333333333333</v>
      </c>
      <c r="N43">
        <v>14.133330333333333</v>
      </c>
      <c r="O43">
        <v>14.833333333333332</v>
      </c>
      <c r="P43">
        <v>19.283333333333331</v>
      </c>
      <c r="Q43">
        <v>15.593333333333332</v>
      </c>
      <c r="R43">
        <v>20.263333333333332</v>
      </c>
      <c r="S43">
        <v>22.083333333333332</v>
      </c>
      <c r="T43">
        <v>18.50333333333333</v>
      </c>
      <c r="U43">
        <v>17.016663333333334</v>
      </c>
      <c r="V43">
        <v>16.883333333333333</v>
      </c>
      <c r="W43">
        <v>15.450000333333332</v>
      </c>
      <c r="X43">
        <v>16.250000333333332</v>
      </c>
      <c r="Y43">
        <v>16.283333333333331</v>
      </c>
      <c r="Z43">
        <v>22.383333333333333</v>
      </c>
      <c r="AA43">
        <v>24.383333333333333</v>
      </c>
      <c r="AB43">
        <v>28.133333333333333</v>
      </c>
      <c r="AC43">
        <v>43.583333333333329</v>
      </c>
      <c r="AD43">
        <v>38.136666333333331</v>
      </c>
      <c r="AE43">
        <v>24.333333333333332</v>
      </c>
      <c r="AG43">
        <v>27.633333333333333</v>
      </c>
      <c r="AH43">
        <v>23.050003333333333</v>
      </c>
      <c r="AI43">
        <v>0.78333333333333333</v>
      </c>
      <c r="AJ43">
        <v>2.7</v>
      </c>
      <c r="AK43">
        <v>1.1666666333333333</v>
      </c>
      <c r="AL43">
        <v>1.3833333333333333</v>
      </c>
      <c r="AM43">
        <v>1.2999933333333333</v>
      </c>
      <c r="AN43">
        <v>2.1333333333333333</v>
      </c>
      <c r="AO43">
        <v>2.0500000333333332</v>
      </c>
      <c r="AP43">
        <v>1.6500000333333333</v>
      </c>
      <c r="AQ43">
        <v>0</v>
      </c>
      <c r="AR43">
        <f t="shared" ref="AR43:CC43" si="583">IF(AR35=0,0,AR35+0.78333333)</f>
        <v>1.18333333</v>
      </c>
      <c r="AS43">
        <f t="shared" si="583"/>
        <v>1.7999999966666667</v>
      </c>
      <c r="AT43">
        <f t="shared" si="583"/>
        <v>1.0833333300000001</v>
      </c>
      <c r="AU43">
        <f t="shared" si="583"/>
        <v>2.0833333300000003</v>
      </c>
      <c r="AV43">
        <f t="shared" si="583"/>
        <v>2.3166666633333333</v>
      </c>
      <c r="AW43">
        <f t="shared" si="583"/>
        <v>1.8499999966666667</v>
      </c>
      <c r="AX43">
        <f t="shared" si="583"/>
        <v>2.6333333300000001</v>
      </c>
      <c r="AY43">
        <f t="shared" si="583"/>
        <v>1.5166666633333334</v>
      </c>
      <c r="AZ43">
        <f t="shared" si="583"/>
        <v>3.93333333</v>
      </c>
      <c r="BA43">
        <f t="shared" si="583"/>
        <v>5.9833333300000007</v>
      </c>
      <c r="BB43">
        <f t="shared" si="583"/>
        <v>8.7833333299999996</v>
      </c>
      <c r="BC43">
        <f t="shared" si="583"/>
        <v>6.4999999966666664</v>
      </c>
      <c r="BD43">
        <f t="shared" si="583"/>
        <v>6.4666666633333332</v>
      </c>
      <c r="BE43">
        <f t="shared" si="583"/>
        <v>2.78333333</v>
      </c>
      <c r="BF43">
        <f t="shared" si="583"/>
        <v>4.6999999966666666</v>
      </c>
      <c r="BG43">
        <f t="shared" si="583"/>
        <v>13.966666663333333</v>
      </c>
      <c r="BH43">
        <f t="shared" si="583"/>
        <v>16.483333330000001</v>
      </c>
      <c r="BI43">
        <f t="shared" si="583"/>
        <v>16.716666663333335</v>
      </c>
      <c r="BJ43">
        <f t="shared" si="583"/>
        <v>4.1333333300000001</v>
      </c>
      <c r="BK43">
        <f t="shared" si="583"/>
        <v>14.449999996666666</v>
      </c>
      <c r="BL43">
        <f t="shared" si="583"/>
        <v>5.1999999966666675</v>
      </c>
      <c r="BM43">
        <f t="shared" si="583"/>
        <v>13.58333333</v>
      </c>
      <c r="BN43">
        <f t="shared" si="583"/>
        <v>4.8833333299999993</v>
      </c>
      <c r="BO43">
        <f t="shared" si="583"/>
        <v>18.716666663333335</v>
      </c>
      <c r="BP43">
        <f t="shared" si="583"/>
        <v>9.3999999966666667</v>
      </c>
      <c r="BQ43">
        <f t="shared" si="583"/>
        <v>8.8333333300000003</v>
      </c>
      <c r="BR43">
        <f t="shared" si="583"/>
        <v>7.7499999966666664</v>
      </c>
      <c r="BS43">
        <f t="shared" si="583"/>
        <v>8.5333333299999996</v>
      </c>
      <c r="BT43">
        <f t="shared" si="583"/>
        <v>6.8833333299999993</v>
      </c>
      <c r="BU43">
        <f t="shared" si="583"/>
        <v>9.18333333</v>
      </c>
      <c r="BV43">
        <f t="shared" si="583"/>
        <v>9.7333333299999989</v>
      </c>
      <c r="BW43">
        <f t="shared" si="583"/>
        <v>18.199999996666666</v>
      </c>
      <c r="BX43">
        <f t="shared" si="583"/>
        <v>9.7666666633333339</v>
      </c>
      <c r="BY43">
        <f t="shared" si="583"/>
        <v>14.916666663333332</v>
      </c>
      <c r="BZ43">
        <f t="shared" si="583"/>
        <v>11.316666663333333</v>
      </c>
      <c r="CA43">
        <f t="shared" si="583"/>
        <v>14.78333333</v>
      </c>
      <c r="CB43">
        <f t="shared" si="583"/>
        <v>8.9999999966666664</v>
      </c>
      <c r="CC43">
        <f t="shared" si="583"/>
        <v>17.733333330000001</v>
      </c>
      <c r="CE43">
        <f t="shared" ref="CE43:CL43" si="584">IF(CE35=0,0,CE35+0.78333333)</f>
        <v>8.8333333300000003</v>
      </c>
      <c r="CF43">
        <f t="shared" si="584"/>
        <v>11.28333333</v>
      </c>
      <c r="CG43">
        <f t="shared" si="584"/>
        <v>13.149999996666667</v>
      </c>
      <c r="CH43">
        <f t="shared" si="584"/>
        <v>10.58333333</v>
      </c>
      <c r="CI43">
        <f t="shared" si="584"/>
        <v>8.7499999966666664</v>
      </c>
      <c r="CJ43">
        <f t="shared" si="584"/>
        <v>9.9166666633333325</v>
      </c>
      <c r="CK43">
        <f t="shared" si="584"/>
        <v>11.416666663333332</v>
      </c>
      <c r="CL43">
        <f t="shared" si="584"/>
        <v>11.899999996666667</v>
      </c>
      <c r="CN43">
        <f t="shared" ref="CN43:DS43" si="585">IF(CN35=0,0,CN35+0.78333333)</f>
        <v>12.316666663333333</v>
      </c>
      <c r="CO43">
        <f t="shared" si="585"/>
        <v>12.916666663333332</v>
      </c>
      <c r="CP43">
        <f t="shared" si="585"/>
        <v>8.1166666633333335</v>
      </c>
      <c r="CQ43">
        <f t="shared" si="585"/>
        <v>21.083333330000002</v>
      </c>
      <c r="CR43">
        <f t="shared" si="585"/>
        <v>7.9499999966666657</v>
      </c>
      <c r="CS43">
        <f t="shared" si="585"/>
        <v>8.2499999966666664</v>
      </c>
      <c r="CT43">
        <f t="shared" si="585"/>
        <v>20.399999996666669</v>
      </c>
      <c r="CU43">
        <f t="shared" si="585"/>
        <v>8.9666666633333332</v>
      </c>
      <c r="CV43">
        <f t="shared" si="585"/>
        <v>10.133333329999999</v>
      </c>
      <c r="CW43">
        <f t="shared" si="585"/>
        <v>11.18333333</v>
      </c>
      <c r="CX43">
        <f t="shared" si="585"/>
        <v>10.08333333</v>
      </c>
      <c r="CY43">
        <f t="shared" si="585"/>
        <v>8.4499999966666657</v>
      </c>
      <c r="CZ43">
        <f t="shared" si="585"/>
        <v>16.566666663333333</v>
      </c>
      <c r="DA43">
        <f t="shared" si="585"/>
        <v>7.6333333299999993</v>
      </c>
      <c r="DB43">
        <f t="shared" si="585"/>
        <v>10.08333333</v>
      </c>
      <c r="DC43">
        <f t="shared" si="585"/>
        <v>13.616666663333334</v>
      </c>
      <c r="DD43">
        <f t="shared" si="585"/>
        <v>10.83333333</v>
      </c>
      <c r="DE43">
        <f t="shared" si="585"/>
        <v>21.299999996666667</v>
      </c>
      <c r="DF43">
        <f t="shared" si="585"/>
        <v>12.33333333</v>
      </c>
      <c r="DG43">
        <f t="shared" si="585"/>
        <v>15.366666663333334</v>
      </c>
      <c r="DH43">
        <f t="shared" si="585"/>
        <v>14.43333333</v>
      </c>
      <c r="DI43">
        <f t="shared" si="585"/>
        <v>13.699999996666666</v>
      </c>
      <c r="DJ43">
        <f t="shared" si="585"/>
        <v>14.916666663333332</v>
      </c>
      <c r="DK43">
        <f t="shared" si="585"/>
        <v>15.699999996666666</v>
      </c>
      <c r="DL43">
        <f t="shared" si="585"/>
        <v>13.099999996666666</v>
      </c>
      <c r="DM43">
        <f t="shared" si="585"/>
        <v>14.916666663333332</v>
      </c>
      <c r="DN43">
        <f t="shared" si="585"/>
        <v>14.58333333</v>
      </c>
      <c r="DO43">
        <f t="shared" si="585"/>
        <v>11.016666663333334</v>
      </c>
      <c r="DP43">
        <f t="shared" si="585"/>
        <v>28.249999996666666</v>
      </c>
      <c r="DQ43">
        <f t="shared" si="585"/>
        <v>23.18333333</v>
      </c>
      <c r="DR43">
        <f t="shared" si="585"/>
        <v>16.333333330000002</v>
      </c>
      <c r="DS43">
        <f t="shared" si="585"/>
        <v>24.566666663333336</v>
      </c>
      <c r="DT43">
        <f t="shared" ref="DT43:EY43" si="586">IF(DT35=0,0,DT35+0.78333333)</f>
        <v>13.016666663333332</v>
      </c>
      <c r="DU43">
        <f t="shared" si="586"/>
        <v>25.93333333</v>
      </c>
      <c r="DV43">
        <f t="shared" si="586"/>
        <v>23.816666663333336</v>
      </c>
      <c r="DW43">
        <f t="shared" si="586"/>
        <v>23.983333330000001</v>
      </c>
      <c r="DX43">
        <f t="shared" si="586"/>
        <v>19.199999996666666</v>
      </c>
      <c r="DY43">
        <f t="shared" si="586"/>
        <v>12.133333329999999</v>
      </c>
      <c r="DZ43">
        <f t="shared" si="586"/>
        <v>5.8999999966666667</v>
      </c>
      <c r="EA43">
        <f t="shared" si="586"/>
        <v>7.4999999966666664</v>
      </c>
      <c r="EB43">
        <f t="shared" si="586"/>
        <v>6.9166666633333325</v>
      </c>
      <c r="EC43">
        <f t="shared" si="586"/>
        <v>7.0833333300000003</v>
      </c>
      <c r="ED43">
        <f t="shared" si="586"/>
        <v>11.983333329999999</v>
      </c>
      <c r="EE43">
        <f t="shared" si="586"/>
        <v>10.149999996666667</v>
      </c>
      <c r="EF43">
        <f t="shared" si="586"/>
        <v>6.8333333300000003</v>
      </c>
      <c r="EG43">
        <f t="shared" si="586"/>
        <v>13.216666663333333</v>
      </c>
      <c r="EH43">
        <f t="shared" si="586"/>
        <v>6.4999999966666664</v>
      </c>
      <c r="EI43">
        <f t="shared" si="586"/>
        <v>10.733333329999999</v>
      </c>
      <c r="EJ43">
        <f t="shared" si="586"/>
        <v>8.93333333</v>
      </c>
      <c r="EK43">
        <f t="shared" si="586"/>
        <v>7.599999996666666</v>
      </c>
      <c r="EL43">
        <f t="shared" si="586"/>
        <v>14.758333329999999</v>
      </c>
      <c r="EM43">
        <f t="shared" si="586"/>
        <v>5.7499999966666664</v>
      </c>
      <c r="EN43">
        <f t="shared" si="586"/>
        <v>9.5333333299999996</v>
      </c>
      <c r="EO43">
        <f t="shared" si="586"/>
        <v>11.28333333</v>
      </c>
      <c r="EP43">
        <f t="shared" si="586"/>
        <v>11.066666663333333</v>
      </c>
      <c r="EQ43">
        <f t="shared" si="586"/>
        <v>6.9499999966666657</v>
      </c>
      <c r="ER43">
        <f t="shared" si="586"/>
        <v>7.68333333</v>
      </c>
      <c r="ES43">
        <f t="shared" si="586"/>
        <v>8.2666666633333339</v>
      </c>
      <c r="ET43">
        <f t="shared" si="586"/>
        <v>17.233333330000001</v>
      </c>
      <c r="EU43">
        <f t="shared" si="586"/>
        <v>6.7999999966666671</v>
      </c>
      <c r="EV43">
        <f t="shared" si="586"/>
        <v>7.099999996666666</v>
      </c>
      <c r="EW43">
        <f t="shared" si="586"/>
        <v>7.2333333300000007</v>
      </c>
      <c r="EX43">
        <f t="shared" si="586"/>
        <v>12.716666663333333</v>
      </c>
      <c r="EY43">
        <f t="shared" si="586"/>
        <v>8.93333333</v>
      </c>
      <c r="EZ43">
        <f t="shared" ref="EZ43:GE43" si="587">IF(EZ35=0,0,EZ35+0.78333333)</f>
        <v>7.9499999966666657</v>
      </c>
      <c r="FA43">
        <f t="shared" si="587"/>
        <v>8.2499999966666664</v>
      </c>
      <c r="FB43">
        <f t="shared" si="587"/>
        <v>8.9833333299999989</v>
      </c>
      <c r="FC43">
        <f t="shared" si="587"/>
        <v>19.466666663333335</v>
      </c>
      <c r="FD43">
        <f t="shared" si="587"/>
        <v>8.6666666633333342</v>
      </c>
      <c r="FE43">
        <f t="shared" si="587"/>
        <v>8.9166666633333325</v>
      </c>
      <c r="FF43">
        <f t="shared" si="587"/>
        <v>17.633333330000003</v>
      </c>
      <c r="FG43">
        <f t="shared" si="587"/>
        <v>8.4833333300000007</v>
      </c>
      <c r="FH43">
        <f t="shared" si="587"/>
        <v>8.8166666633333328</v>
      </c>
      <c r="FI43">
        <f t="shared" si="587"/>
        <v>10.766666663333334</v>
      </c>
      <c r="FJ43">
        <f t="shared" si="587"/>
        <v>20.533333330000001</v>
      </c>
      <c r="FK43">
        <f t="shared" si="587"/>
        <v>11.049999996666665</v>
      </c>
      <c r="FL43">
        <f t="shared" si="587"/>
        <v>20.949999996666669</v>
      </c>
      <c r="FM43">
        <f t="shared" si="587"/>
        <v>9.8999999966666667</v>
      </c>
      <c r="FN43">
        <f t="shared" si="587"/>
        <v>22.649999996666669</v>
      </c>
      <c r="FO43">
        <f t="shared" si="587"/>
        <v>8.9166666633333325</v>
      </c>
      <c r="FP43">
        <f t="shared" si="587"/>
        <v>10.349999996666666</v>
      </c>
      <c r="FQ43">
        <f t="shared" si="587"/>
        <v>10.28333333</v>
      </c>
      <c r="FR43">
        <f t="shared" si="587"/>
        <v>10.466666663333333</v>
      </c>
      <c r="FS43">
        <f t="shared" si="587"/>
        <v>10.93333333</v>
      </c>
      <c r="FT43">
        <f t="shared" si="587"/>
        <v>10.166666663333332</v>
      </c>
      <c r="FU43">
        <f t="shared" si="587"/>
        <v>11.983333329999999</v>
      </c>
      <c r="FV43">
        <f t="shared" si="587"/>
        <v>11.883333329999999</v>
      </c>
      <c r="FW43">
        <f t="shared" si="587"/>
        <v>11.966666663333333</v>
      </c>
      <c r="FX43">
        <f t="shared" si="587"/>
        <v>12.049999996666665</v>
      </c>
      <c r="FY43">
        <f t="shared" si="587"/>
        <v>10.58333333</v>
      </c>
      <c r="FZ43">
        <f t="shared" si="587"/>
        <v>28.266666663333336</v>
      </c>
      <c r="GA43">
        <f t="shared" si="587"/>
        <v>28.983333330000001</v>
      </c>
      <c r="GB43">
        <f t="shared" si="587"/>
        <v>26.999999996666666</v>
      </c>
      <c r="GC43">
        <f t="shared" si="587"/>
        <v>12.849999996666666</v>
      </c>
      <c r="GD43">
        <f t="shared" si="587"/>
        <v>12.449999996666667</v>
      </c>
      <c r="GE43">
        <f t="shared" si="587"/>
        <v>11.666666663333332</v>
      </c>
      <c r="GF43">
        <f t="shared" ref="GF43:GL43" si="588">IF(GF35=0,0,GF35+0.78333333)</f>
        <v>10.83333333</v>
      </c>
      <c r="GG43">
        <f t="shared" si="588"/>
        <v>12.616666663333334</v>
      </c>
      <c r="GH43">
        <f t="shared" si="588"/>
        <v>13.416666663333332</v>
      </c>
      <c r="GI43">
        <f t="shared" si="588"/>
        <v>13.149999996666667</v>
      </c>
      <c r="GJ43">
        <f t="shared" si="588"/>
        <v>15.449999996666666</v>
      </c>
      <c r="GK43">
        <f t="shared" si="588"/>
        <v>27.066666663333336</v>
      </c>
      <c r="GL43">
        <f t="shared" si="588"/>
        <v>12.616666663333334</v>
      </c>
      <c r="GM43">
        <f t="shared" ref="GM43:GS43" si="589">IF(GM35=0,0,GM35+0.78333333)</f>
        <v>13.183333660000001</v>
      </c>
      <c r="GN43">
        <f t="shared" si="589"/>
        <v>17.983333330000001</v>
      </c>
      <c r="GO43">
        <f t="shared" si="589"/>
        <v>17.349999996666668</v>
      </c>
      <c r="GP43">
        <f t="shared" si="589"/>
        <v>28.416666663333334</v>
      </c>
      <c r="GQ43">
        <f t="shared" si="589"/>
        <v>28.466666663333335</v>
      </c>
      <c r="GR43">
        <f t="shared" si="589"/>
        <v>15.966666330000001</v>
      </c>
      <c r="GS43">
        <f t="shared" si="589"/>
        <v>13.933332996666667</v>
      </c>
      <c r="GT43">
        <f t="shared" ref="GT43:HF43" si="590">IF(GT35=0,0,GT35+0.78333333)</f>
        <v>30.383333330000003</v>
      </c>
      <c r="GU43">
        <f t="shared" si="590"/>
        <v>16.599999996666668</v>
      </c>
      <c r="GV43">
        <f t="shared" si="590"/>
        <v>13.01666663</v>
      </c>
      <c r="GW43">
        <f t="shared" si="590"/>
        <v>32.466666663333335</v>
      </c>
      <c r="GX43">
        <f t="shared" si="590"/>
        <v>13.76666666</v>
      </c>
      <c r="GY43">
        <f t="shared" si="590"/>
        <v>20.899999963333332</v>
      </c>
      <c r="GZ43">
        <f t="shared" si="590"/>
        <v>15.616666629999999</v>
      </c>
      <c r="HA43">
        <f t="shared" si="590"/>
        <v>14.34999996333333</v>
      </c>
      <c r="HB43">
        <f t="shared" si="590"/>
        <v>15.383333329999999</v>
      </c>
      <c r="HC43">
        <f t="shared" si="590"/>
        <v>14.249999996666666</v>
      </c>
      <c r="HD43">
        <f t="shared" si="590"/>
        <v>12.999999996666666</v>
      </c>
      <c r="HE43">
        <f t="shared" si="590"/>
        <v>29.749999996666666</v>
      </c>
      <c r="HF43">
        <f t="shared" si="590"/>
        <v>16.93333333</v>
      </c>
      <c r="HG43">
        <f t="shared" ref="HG43:HL43" si="591">IF(HG35=0,0,HG35+0.78333333)</f>
        <v>25.849999929999999</v>
      </c>
      <c r="HH43">
        <f t="shared" si="591"/>
        <v>25.533333263333336</v>
      </c>
      <c r="HI43">
        <f t="shared" si="591"/>
        <v>35.016666663333332</v>
      </c>
      <c r="HJ43">
        <f t="shared" si="591"/>
        <v>35.049999996666664</v>
      </c>
      <c r="HK43">
        <f t="shared" si="591"/>
        <v>26.033333263333336</v>
      </c>
      <c r="HL43">
        <f t="shared" si="591"/>
        <v>28.266666663333336</v>
      </c>
      <c r="HN43">
        <f t="shared" ref="HN43:HU43" si="592">IF(HN35=0,0,HN35+0.78333333)</f>
        <v>16.849999996666668</v>
      </c>
      <c r="HO43">
        <f t="shared" si="592"/>
        <v>27.016666596666671</v>
      </c>
      <c r="HP43">
        <f t="shared" si="592"/>
        <v>38.466666663333328</v>
      </c>
      <c r="HQ43">
        <f t="shared" si="592"/>
        <v>42.833333329999995</v>
      </c>
      <c r="HR43">
        <f t="shared" si="592"/>
        <v>15.733333329999999</v>
      </c>
      <c r="HS43">
        <f t="shared" si="592"/>
        <v>12.28333333</v>
      </c>
      <c r="HU43">
        <f t="shared" si="592"/>
        <v>45.799999996666664</v>
      </c>
      <c r="HW43">
        <f t="shared" ref="HW43:IQ43" si="593">IF(HW35=0,0,HW35+0.78333333)</f>
        <v>14.049999996666667</v>
      </c>
      <c r="HX43">
        <f t="shared" si="593"/>
        <v>13.416666663333332</v>
      </c>
      <c r="HY43">
        <f t="shared" si="593"/>
        <v>12.28333333</v>
      </c>
      <c r="HZ43">
        <f t="shared" si="593"/>
        <v>27.68333333</v>
      </c>
      <c r="IA43">
        <f t="shared" si="593"/>
        <v>14.849999996666666</v>
      </c>
      <c r="IB43">
        <f t="shared" si="593"/>
        <v>30.033333330000001</v>
      </c>
      <c r="IC43">
        <f t="shared" si="593"/>
        <v>13.749999996666666</v>
      </c>
      <c r="ID43">
        <f t="shared" si="593"/>
        <v>12.716666663333333</v>
      </c>
      <c r="IE43">
        <f t="shared" si="593"/>
        <v>13.699999996666666</v>
      </c>
      <c r="IF43">
        <f t="shared" si="593"/>
        <v>14.399999996666667</v>
      </c>
      <c r="IG43">
        <f t="shared" si="593"/>
        <v>14.849999996666666</v>
      </c>
      <c r="IH43">
        <f t="shared" si="593"/>
        <v>13.18333333</v>
      </c>
      <c r="II43">
        <f t="shared" si="593"/>
        <v>19.916666663333334</v>
      </c>
      <c r="IJ43">
        <f t="shared" si="593"/>
        <v>12.699999996666666</v>
      </c>
      <c r="IK43">
        <f t="shared" si="593"/>
        <v>12.53333333</v>
      </c>
      <c r="IL43">
        <f t="shared" si="593"/>
        <v>41.183333329999996</v>
      </c>
      <c r="IM43">
        <f t="shared" si="593"/>
        <v>34.449999996666669</v>
      </c>
      <c r="IN43">
        <f t="shared" si="593"/>
        <v>14.016666663333332</v>
      </c>
      <c r="IO43">
        <f t="shared" si="593"/>
        <v>15.349999996666666</v>
      </c>
      <c r="IP43">
        <f t="shared" si="593"/>
        <v>15.216666663333333</v>
      </c>
      <c r="IQ43">
        <f t="shared" si="593"/>
        <v>12.53333333</v>
      </c>
      <c r="IW43">
        <f t="shared" ref="IW43:JF43" si="594">IF(IW35=0,0,IW35+0.78333333)</f>
        <v>45.283333329999998</v>
      </c>
      <c r="IX43">
        <f t="shared" si="594"/>
        <v>8.8666666633333318</v>
      </c>
      <c r="IY43">
        <f t="shared" si="594"/>
        <v>11.316666663333333</v>
      </c>
      <c r="IZ43">
        <f t="shared" si="594"/>
        <v>12.133333329999999</v>
      </c>
      <c r="JA43">
        <f t="shared" si="594"/>
        <v>10.466666663333333</v>
      </c>
      <c r="JB43">
        <f t="shared" si="594"/>
        <v>9.9499999966666675</v>
      </c>
      <c r="JC43">
        <f t="shared" si="594"/>
        <v>14.883333329999999</v>
      </c>
      <c r="JD43">
        <f t="shared" si="594"/>
        <v>11.483333329999999</v>
      </c>
      <c r="JE43">
        <f t="shared" si="594"/>
        <v>16.549999996666667</v>
      </c>
      <c r="JF43">
        <f t="shared" si="594"/>
        <v>24.316666663333336</v>
      </c>
      <c r="JH43">
        <f t="shared" ref="JH43:JP43" si="595">IF(JH35=0,0,JH35+0.78333333)</f>
        <v>11.749999996666666</v>
      </c>
      <c r="JI43">
        <f t="shared" si="595"/>
        <v>16.99999999666667</v>
      </c>
      <c r="JJ43">
        <f t="shared" si="595"/>
        <v>15.383333329999999</v>
      </c>
      <c r="JK43">
        <f t="shared" si="595"/>
        <v>13.249999996666666</v>
      </c>
      <c r="JL43">
        <f t="shared" si="595"/>
        <v>13.016666663333334</v>
      </c>
      <c r="JM43">
        <f t="shared" si="595"/>
        <v>14.749999996666666</v>
      </c>
      <c r="JN43">
        <f t="shared" si="595"/>
        <v>15.749999996666666</v>
      </c>
      <c r="JO43">
        <f t="shared" si="595"/>
        <v>19.883333330000003</v>
      </c>
      <c r="JP43">
        <f t="shared" si="595"/>
        <v>17.016666663333336</v>
      </c>
      <c r="JR43">
        <f>IF(JR35=0,0,JR35+0.78333333)</f>
        <v>13.08333333</v>
      </c>
      <c r="JT43">
        <f>IF(JT35=0,0,JT35+0.78333333)</f>
        <v>13.83333333</v>
      </c>
      <c r="JU43">
        <f>IF(JU35=0,0,JU35+0.78333333)</f>
        <v>19.483333330000001</v>
      </c>
      <c r="JV43">
        <f>IF(JV35=0,0,JV35+0.78333333)</f>
        <v>20.18333333</v>
      </c>
      <c r="JX43">
        <f>IF(JX35=0,0,JX35+0.78333333)</f>
        <v>20.933333330000004</v>
      </c>
      <c r="JY43">
        <f>IF(JY35=0,0,JY35+0.78333333)</f>
        <v>16.749999996666666</v>
      </c>
      <c r="JZ43">
        <f>IF(JZ35=0,0,JZ35+0.78333333)</f>
        <v>23.24999999666667</v>
      </c>
      <c r="KA43">
        <f>IF(KA35=0,0,KA35+0.78333333)</f>
        <v>26.699999996666669</v>
      </c>
    </row>
    <row r="44" spans="1:287" x14ac:dyDescent="0.25">
      <c r="A44" t="s">
        <v>243</v>
      </c>
      <c r="B44">
        <v>5.05</v>
      </c>
      <c r="C44">
        <v>5.55</v>
      </c>
      <c r="D44">
        <v>6.1666670000000003</v>
      </c>
      <c r="E44">
        <v>6.1999999999999993</v>
      </c>
      <c r="F44">
        <v>6.8166599999999997</v>
      </c>
      <c r="G44">
        <v>6.8833340000000005</v>
      </c>
      <c r="H44">
        <v>6.6166670000000005</v>
      </c>
      <c r="I44">
        <v>6.8333340000000007</v>
      </c>
      <c r="J44">
        <v>8.4333329999999993</v>
      </c>
      <c r="K44">
        <v>10.616667</v>
      </c>
      <c r="L44">
        <v>5.8999999999999995</v>
      </c>
      <c r="M44">
        <v>5.3999999999999995</v>
      </c>
      <c r="N44">
        <v>6.7999970000000003</v>
      </c>
      <c r="O44">
        <v>7.5</v>
      </c>
      <c r="P44">
        <v>11.95</v>
      </c>
      <c r="Q44">
        <v>8.26</v>
      </c>
      <c r="R44">
        <v>12.93</v>
      </c>
      <c r="S44">
        <v>14.75</v>
      </c>
      <c r="T44">
        <v>11.17</v>
      </c>
      <c r="U44">
        <v>9.6833299999999998</v>
      </c>
      <c r="V44">
        <v>9.5500000000000007</v>
      </c>
      <c r="W44">
        <v>8.1166669999999996</v>
      </c>
      <c r="X44">
        <v>8.9166670000000003</v>
      </c>
      <c r="Y44">
        <v>8.9499999999999993</v>
      </c>
      <c r="Z44">
        <v>15.05</v>
      </c>
      <c r="AA44">
        <v>17.05</v>
      </c>
      <c r="AB44">
        <v>20.8</v>
      </c>
      <c r="AC44">
        <v>36.25</v>
      </c>
      <c r="AD44">
        <v>30.803333000000002</v>
      </c>
      <c r="AE44">
        <v>17</v>
      </c>
      <c r="AG44">
        <v>20.3</v>
      </c>
      <c r="AH44">
        <v>15.716670000000001</v>
      </c>
      <c r="AI44">
        <v>0.4</v>
      </c>
      <c r="AJ44">
        <v>1.35</v>
      </c>
      <c r="AK44">
        <v>0.78333330000000001</v>
      </c>
      <c r="AL44">
        <v>1</v>
      </c>
      <c r="AM44">
        <v>0.91666000000000003</v>
      </c>
      <c r="AN44">
        <v>1.75</v>
      </c>
      <c r="AO44">
        <v>1.6666666999999999</v>
      </c>
      <c r="AP44">
        <v>1.2666667</v>
      </c>
      <c r="AQ44">
        <v>1.18333333</v>
      </c>
      <c r="AR44">
        <v>0</v>
      </c>
      <c r="AS44">
        <f t="shared" ref="AS44:CC44" si="596">IF(AS35=0,0,AS35+0.4)</f>
        <v>1.4166666666666665</v>
      </c>
      <c r="AT44">
        <f t="shared" si="596"/>
        <v>0.7</v>
      </c>
      <c r="AU44">
        <f t="shared" si="596"/>
        <v>1.7000000000000002</v>
      </c>
      <c r="AV44">
        <f t="shared" si="596"/>
        <v>1.9333333333333331</v>
      </c>
      <c r="AW44">
        <f t="shared" si="596"/>
        <v>1.4666666666666668</v>
      </c>
      <c r="AX44">
        <f t="shared" si="596"/>
        <v>2.25</v>
      </c>
      <c r="AY44">
        <f t="shared" si="596"/>
        <v>1.1333333333333333</v>
      </c>
      <c r="AZ44">
        <f t="shared" si="596"/>
        <v>3.55</v>
      </c>
      <c r="BA44">
        <f t="shared" si="596"/>
        <v>5.6000000000000005</v>
      </c>
      <c r="BB44">
        <f t="shared" si="596"/>
        <v>8.4</v>
      </c>
      <c r="BC44">
        <f t="shared" si="596"/>
        <v>6.1166666666666671</v>
      </c>
      <c r="BD44">
        <f t="shared" si="596"/>
        <v>6.0833333333333339</v>
      </c>
      <c r="BE44">
        <f t="shared" si="596"/>
        <v>2.4</v>
      </c>
      <c r="BF44">
        <f t="shared" si="596"/>
        <v>4.3166666666666664</v>
      </c>
      <c r="BG44">
        <f t="shared" si="596"/>
        <v>13.583333333333334</v>
      </c>
      <c r="BH44">
        <f t="shared" si="596"/>
        <v>16.099999999999998</v>
      </c>
      <c r="BI44">
        <f t="shared" si="596"/>
        <v>16.333333333333332</v>
      </c>
      <c r="BJ44">
        <f t="shared" si="596"/>
        <v>3.75</v>
      </c>
      <c r="BK44">
        <f t="shared" si="596"/>
        <v>14.066666666666666</v>
      </c>
      <c r="BL44">
        <f t="shared" si="596"/>
        <v>4.8166666666666673</v>
      </c>
      <c r="BM44">
        <f t="shared" si="596"/>
        <v>13.200000000000001</v>
      </c>
      <c r="BN44">
        <f t="shared" si="596"/>
        <v>4.5</v>
      </c>
      <c r="BO44">
        <f t="shared" si="596"/>
        <v>18.333333333333332</v>
      </c>
      <c r="BP44">
        <f t="shared" si="596"/>
        <v>9.0166666666666675</v>
      </c>
      <c r="BQ44">
        <f t="shared" si="596"/>
        <v>8.4500000000000011</v>
      </c>
      <c r="BR44">
        <f t="shared" si="596"/>
        <v>7.3666666666666671</v>
      </c>
      <c r="BS44">
        <f t="shared" si="596"/>
        <v>8.15</v>
      </c>
      <c r="BT44">
        <f t="shared" si="596"/>
        <v>6.5</v>
      </c>
      <c r="BU44">
        <f t="shared" si="596"/>
        <v>8.8000000000000007</v>
      </c>
      <c r="BV44">
        <f t="shared" si="596"/>
        <v>9.35</v>
      </c>
      <c r="BW44">
        <f t="shared" si="596"/>
        <v>17.816666666666663</v>
      </c>
      <c r="BX44">
        <f t="shared" si="596"/>
        <v>9.3833333333333346</v>
      </c>
      <c r="BY44">
        <f t="shared" si="596"/>
        <v>14.533333333333333</v>
      </c>
      <c r="BZ44">
        <f t="shared" si="596"/>
        <v>10.933333333333334</v>
      </c>
      <c r="CA44">
        <f t="shared" si="596"/>
        <v>14.4</v>
      </c>
      <c r="CB44">
        <f t="shared" si="596"/>
        <v>8.6166666666666671</v>
      </c>
      <c r="CC44">
        <f t="shared" si="596"/>
        <v>17.349999999999998</v>
      </c>
      <c r="CE44">
        <f t="shared" ref="CE44:CL44" si="597">IF(CE35=0,0,CE35+0.4)</f>
        <v>8.4500000000000011</v>
      </c>
      <c r="CF44">
        <f t="shared" si="597"/>
        <v>10.9</v>
      </c>
      <c r="CG44">
        <f t="shared" si="597"/>
        <v>12.766666666666667</v>
      </c>
      <c r="CH44">
        <f t="shared" si="597"/>
        <v>10.200000000000001</v>
      </c>
      <c r="CI44">
        <f t="shared" si="597"/>
        <v>8.3666666666666671</v>
      </c>
      <c r="CJ44">
        <f t="shared" si="597"/>
        <v>9.5333333333333332</v>
      </c>
      <c r="CK44">
        <f t="shared" si="597"/>
        <v>11.033333333333333</v>
      </c>
      <c r="CL44">
        <f t="shared" si="597"/>
        <v>11.516666666666667</v>
      </c>
      <c r="CN44">
        <f t="shared" ref="CN44:DS44" si="598">IF(CN35=0,0,CN35+0.4)</f>
        <v>11.933333333333334</v>
      </c>
      <c r="CO44">
        <f t="shared" si="598"/>
        <v>12.533333333333333</v>
      </c>
      <c r="CP44">
        <f t="shared" si="598"/>
        <v>7.7333333333333343</v>
      </c>
      <c r="CQ44">
        <f t="shared" si="598"/>
        <v>20.7</v>
      </c>
      <c r="CR44">
        <f t="shared" si="598"/>
        <v>7.5666666666666664</v>
      </c>
      <c r="CS44">
        <f t="shared" si="598"/>
        <v>7.8666666666666671</v>
      </c>
      <c r="CT44">
        <f t="shared" si="598"/>
        <v>20.016666666666666</v>
      </c>
      <c r="CU44">
        <f t="shared" si="598"/>
        <v>8.5833333333333339</v>
      </c>
      <c r="CV44">
        <f t="shared" si="598"/>
        <v>9.75</v>
      </c>
      <c r="CW44">
        <f t="shared" si="598"/>
        <v>10.8</v>
      </c>
      <c r="CX44">
        <f t="shared" si="598"/>
        <v>9.7000000000000011</v>
      </c>
      <c r="CY44">
        <f t="shared" si="598"/>
        <v>8.0666666666666664</v>
      </c>
      <c r="CZ44">
        <f t="shared" si="598"/>
        <v>16.183333333333334</v>
      </c>
      <c r="DA44">
        <f t="shared" si="598"/>
        <v>7.25</v>
      </c>
      <c r="DB44">
        <f t="shared" si="598"/>
        <v>9.7000000000000011</v>
      </c>
      <c r="DC44">
        <f t="shared" si="598"/>
        <v>13.233333333333334</v>
      </c>
      <c r="DD44">
        <f t="shared" si="598"/>
        <v>10.450000000000001</v>
      </c>
      <c r="DE44">
        <f t="shared" si="598"/>
        <v>20.916666666666664</v>
      </c>
      <c r="DF44">
        <f t="shared" si="598"/>
        <v>11.950000000000001</v>
      </c>
      <c r="DG44">
        <f t="shared" si="598"/>
        <v>14.983333333333334</v>
      </c>
      <c r="DH44">
        <f t="shared" si="598"/>
        <v>14.05</v>
      </c>
      <c r="DI44">
        <f t="shared" si="598"/>
        <v>13.316666666666666</v>
      </c>
      <c r="DJ44">
        <f t="shared" si="598"/>
        <v>14.533333333333333</v>
      </c>
      <c r="DK44">
        <f t="shared" si="598"/>
        <v>15.316666666666666</v>
      </c>
      <c r="DL44">
        <f t="shared" si="598"/>
        <v>12.716666666666667</v>
      </c>
      <c r="DM44">
        <f t="shared" si="598"/>
        <v>14.533333333333333</v>
      </c>
      <c r="DN44">
        <f t="shared" si="598"/>
        <v>14.200000000000001</v>
      </c>
      <c r="DO44">
        <f t="shared" si="598"/>
        <v>10.633333333333335</v>
      </c>
      <c r="DP44">
        <f t="shared" si="598"/>
        <v>27.866666666666664</v>
      </c>
      <c r="DQ44">
        <f t="shared" si="598"/>
        <v>22.799999999999997</v>
      </c>
      <c r="DR44">
        <f t="shared" si="598"/>
        <v>15.950000000000001</v>
      </c>
      <c r="DS44">
        <f t="shared" si="598"/>
        <v>24.183333333333334</v>
      </c>
      <c r="DT44">
        <f t="shared" ref="DT44:EY44" si="599">IF(DT35=0,0,DT35+0.4)</f>
        <v>12.633333333333333</v>
      </c>
      <c r="DU44">
        <f t="shared" si="599"/>
        <v>25.549999999999997</v>
      </c>
      <c r="DV44">
        <f t="shared" si="599"/>
        <v>23.433333333333334</v>
      </c>
      <c r="DW44">
        <f t="shared" si="599"/>
        <v>23.599999999999998</v>
      </c>
      <c r="DX44">
        <f t="shared" si="599"/>
        <v>18.816666666666663</v>
      </c>
      <c r="DY44">
        <f t="shared" si="599"/>
        <v>11.75</v>
      </c>
      <c r="DZ44">
        <f t="shared" si="599"/>
        <v>5.5166666666666675</v>
      </c>
      <c r="EA44">
        <f t="shared" si="599"/>
        <v>7.1166666666666671</v>
      </c>
      <c r="EB44">
        <f t="shared" si="599"/>
        <v>6.5333333333333332</v>
      </c>
      <c r="EC44">
        <f t="shared" si="599"/>
        <v>6.7</v>
      </c>
      <c r="ED44">
        <f t="shared" si="599"/>
        <v>11.6</v>
      </c>
      <c r="EE44">
        <f t="shared" si="599"/>
        <v>9.7666666666666675</v>
      </c>
      <c r="EF44">
        <f t="shared" si="599"/>
        <v>6.45</v>
      </c>
      <c r="EG44">
        <f t="shared" si="599"/>
        <v>12.833333333333334</v>
      </c>
      <c r="EH44">
        <f t="shared" si="599"/>
        <v>6.1166666666666671</v>
      </c>
      <c r="EI44">
        <f t="shared" si="599"/>
        <v>10.35</v>
      </c>
      <c r="EJ44">
        <f t="shared" si="599"/>
        <v>8.5500000000000007</v>
      </c>
      <c r="EK44">
        <f t="shared" si="599"/>
        <v>7.2166666666666668</v>
      </c>
      <c r="EL44">
        <f t="shared" si="599"/>
        <v>14.375</v>
      </c>
      <c r="EM44">
        <f t="shared" si="599"/>
        <v>5.3666666666666671</v>
      </c>
      <c r="EN44">
        <f t="shared" si="599"/>
        <v>9.15</v>
      </c>
      <c r="EO44">
        <f t="shared" si="599"/>
        <v>10.9</v>
      </c>
      <c r="EP44">
        <f t="shared" si="599"/>
        <v>10.683333333333334</v>
      </c>
      <c r="EQ44">
        <f t="shared" si="599"/>
        <v>6.5666666666666664</v>
      </c>
      <c r="ER44">
        <f t="shared" si="599"/>
        <v>7.3000000000000007</v>
      </c>
      <c r="ES44">
        <f t="shared" si="599"/>
        <v>7.8833333333333337</v>
      </c>
      <c r="ET44">
        <f t="shared" si="599"/>
        <v>16.849999999999998</v>
      </c>
      <c r="EU44">
        <f t="shared" si="599"/>
        <v>6.416666666666667</v>
      </c>
      <c r="EV44">
        <f t="shared" si="599"/>
        <v>6.7166666666666668</v>
      </c>
      <c r="EW44">
        <f t="shared" si="599"/>
        <v>6.8500000000000005</v>
      </c>
      <c r="EX44">
        <f t="shared" si="599"/>
        <v>12.333333333333334</v>
      </c>
      <c r="EY44">
        <f t="shared" si="599"/>
        <v>8.5500000000000007</v>
      </c>
      <c r="EZ44">
        <f t="shared" ref="EZ44:GE44" si="600">IF(EZ35=0,0,EZ35+0.4)</f>
        <v>7.5666666666666664</v>
      </c>
      <c r="FA44">
        <f t="shared" si="600"/>
        <v>7.8666666666666671</v>
      </c>
      <c r="FB44">
        <f t="shared" si="600"/>
        <v>8.6</v>
      </c>
      <c r="FC44">
        <f t="shared" si="600"/>
        <v>19.083333333333332</v>
      </c>
      <c r="FD44">
        <f t="shared" si="600"/>
        <v>8.2833333333333332</v>
      </c>
      <c r="FE44">
        <f t="shared" si="600"/>
        <v>8.5333333333333332</v>
      </c>
      <c r="FF44">
        <f t="shared" si="600"/>
        <v>17.25</v>
      </c>
      <c r="FG44">
        <f t="shared" si="600"/>
        <v>8.1</v>
      </c>
      <c r="FH44">
        <f t="shared" si="600"/>
        <v>8.4333333333333336</v>
      </c>
      <c r="FI44">
        <f t="shared" si="600"/>
        <v>10.383333333333335</v>
      </c>
      <c r="FJ44">
        <f t="shared" si="600"/>
        <v>20.149999999999999</v>
      </c>
      <c r="FK44">
        <f t="shared" si="600"/>
        <v>10.666666666666666</v>
      </c>
      <c r="FL44">
        <f t="shared" si="600"/>
        <v>20.566666666666666</v>
      </c>
      <c r="FM44">
        <f t="shared" si="600"/>
        <v>9.5166666666666675</v>
      </c>
      <c r="FN44">
        <f t="shared" si="600"/>
        <v>22.266666666666666</v>
      </c>
      <c r="FO44">
        <f t="shared" si="600"/>
        <v>8.5333333333333332</v>
      </c>
      <c r="FP44">
        <f t="shared" si="600"/>
        <v>9.9666666666666668</v>
      </c>
      <c r="FQ44">
        <f t="shared" si="600"/>
        <v>9.9</v>
      </c>
      <c r="FR44">
        <f t="shared" si="600"/>
        <v>10.083333333333334</v>
      </c>
      <c r="FS44">
        <f t="shared" si="600"/>
        <v>10.55</v>
      </c>
      <c r="FT44">
        <f t="shared" si="600"/>
        <v>9.7833333333333332</v>
      </c>
      <c r="FU44">
        <f t="shared" si="600"/>
        <v>11.6</v>
      </c>
      <c r="FV44">
        <f t="shared" si="600"/>
        <v>11.5</v>
      </c>
      <c r="FW44">
        <f t="shared" si="600"/>
        <v>11.583333333333334</v>
      </c>
      <c r="FX44">
        <f t="shared" si="600"/>
        <v>11.666666666666666</v>
      </c>
      <c r="FY44">
        <f t="shared" si="600"/>
        <v>10.200000000000001</v>
      </c>
      <c r="FZ44">
        <f t="shared" si="600"/>
        <v>27.883333333333333</v>
      </c>
      <c r="GA44">
        <f t="shared" si="600"/>
        <v>28.599999999999998</v>
      </c>
      <c r="GB44">
        <f t="shared" si="600"/>
        <v>26.616666666666664</v>
      </c>
      <c r="GC44">
        <f t="shared" si="600"/>
        <v>12.466666666666667</v>
      </c>
      <c r="GD44">
        <f t="shared" si="600"/>
        <v>12.066666666666668</v>
      </c>
      <c r="GE44">
        <f t="shared" si="600"/>
        <v>11.283333333333333</v>
      </c>
      <c r="GF44">
        <f t="shared" ref="GF44:GL44" si="601">IF(GF35=0,0,GF35+0.4)</f>
        <v>10.450000000000001</v>
      </c>
      <c r="GG44">
        <f t="shared" si="601"/>
        <v>12.233333333333334</v>
      </c>
      <c r="GH44">
        <f t="shared" si="601"/>
        <v>13.033333333333333</v>
      </c>
      <c r="GI44">
        <f t="shared" si="601"/>
        <v>12.766666666666667</v>
      </c>
      <c r="GJ44">
        <f t="shared" si="601"/>
        <v>15.066666666666666</v>
      </c>
      <c r="GK44">
        <f t="shared" si="601"/>
        <v>26.683333333333334</v>
      </c>
      <c r="GL44">
        <f t="shared" si="601"/>
        <v>12.233333333333334</v>
      </c>
      <c r="GM44">
        <f t="shared" ref="GM44:GS44" si="602">IF(GM35=0,0,GM35+0.4)</f>
        <v>12.800000330000001</v>
      </c>
      <c r="GN44">
        <f t="shared" si="602"/>
        <v>17.599999999999998</v>
      </c>
      <c r="GO44">
        <f t="shared" si="602"/>
        <v>16.966666666666665</v>
      </c>
      <c r="GP44">
        <f t="shared" si="602"/>
        <v>28.033333333333331</v>
      </c>
      <c r="GQ44">
        <f t="shared" si="602"/>
        <v>28.083333333333332</v>
      </c>
      <c r="GR44">
        <f t="shared" si="602"/>
        <v>15.583333000000001</v>
      </c>
      <c r="GS44">
        <f t="shared" si="602"/>
        <v>13.549999666666668</v>
      </c>
      <c r="GT44">
        <f t="shared" ref="GT44:HF44" si="603">IF(GT35=0,0,GT35+0.4)</f>
        <v>30</v>
      </c>
      <c r="GU44">
        <f t="shared" si="603"/>
        <v>16.216666666666665</v>
      </c>
      <c r="GV44">
        <f t="shared" si="603"/>
        <v>12.6333333</v>
      </c>
      <c r="GW44">
        <f t="shared" si="603"/>
        <v>32.083333333333336</v>
      </c>
      <c r="GX44">
        <f t="shared" si="603"/>
        <v>13.383333330000001</v>
      </c>
      <c r="GY44">
        <f t="shared" si="603"/>
        <v>20.51666663333333</v>
      </c>
      <c r="GZ44">
        <f t="shared" si="603"/>
        <v>15.2333333</v>
      </c>
      <c r="HA44">
        <f t="shared" si="603"/>
        <v>13.966666633333331</v>
      </c>
      <c r="HB44">
        <f t="shared" si="603"/>
        <v>15</v>
      </c>
      <c r="HC44">
        <f t="shared" si="603"/>
        <v>13.866666666666667</v>
      </c>
      <c r="HD44">
        <f t="shared" si="603"/>
        <v>12.616666666666667</v>
      </c>
      <c r="HE44">
        <f t="shared" si="603"/>
        <v>29.366666666666664</v>
      </c>
      <c r="HF44">
        <f t="shared" si="603"/>
        <v>16.549999999999997</v>
      </c>
      <c r="HG44">
        <f t="shared" ref="HG44:HL44" si="604">IF(HG35=0,0,HG35+0.4)</f>
        <v>25.466666599999996</v>
      </c>
      <c r="HH44">
        <f t="shared" si="604"/>
        <v>25.149999933333334</v>
      </c>
      <c r="HI44">
        <f t="shared" si="604"/>
        <v>34.633333333333333</v>
      </c>
      <c r="HJ44">
        <f t="shared" si="604"/>
        <v>34.666666666666664</v>
      </c>
      <c r="HK44">
        <f t="shared" si="604"/>
        <v>25.649999933333334</v>
      </c>
      <c r="HL44">
        <f t="shared" si="604"/>
        <v>27.883333333333333</v>
      </c>
      <c r="HN44">
        <f t="shared" ref="HN44:HU44" si="605">IF(HN35=0,0,HN35+0.4)</f>
        <v>16.466666666666665</v>
      </c>
      <c r="HO44">
        <f t="shared" si="605"/>
        <v>26.633333266666668</v>
      </c>
      <c r="HP44">
        <f t="shared" si="605"/>
        <v>38.083333333333329</v>
      </c>
      <c r="HQ44">
        <f t="shared" si="605"/>
        <v>42.449999999999996</v>
      </c>
      <c r="HR44">
        <f t="shared" si="605"/>
        <v>15.35</v>
      </c>
      <c r="HS44">
        <f t="shared" si="605"/>
        <v>11.9</v>
      </c>
      <c r="HU44">
        <f t="shared" si="605"/>
        <v>45.416666666666664</v>
      </c>
      <c r="HW44">
        <f t="shared" ref="HW44:IQ44" si="606">IF(HW35=0,0,HW35+0.4)</f>
        <v>13.666666666666668</v>
      </c>
      <c r="HX44">
        <f t="shared" si="606"/>
        <v>13.033333333333333</v>
      </c>
      <c r="HY44">
        <f t="shared" si="606"/>
        <v>11.9</v>
      </c>
      <c r="HZ44">
        <f t="shared" si="606"/>
        <v>27.299999999999997</v>
      </c>
      <c r="IA44">
        <f t="shared" si="606"/>
        <v>14.466666666666667</v>
      </c>
      <c r="IB44">
        <f t="shared" si="606"/>
        <v>29.65</v>
      </c>
      <c r="IC44">
        <f t="shared" si="606"/>
        <v>13.366666666666667</v>
      </c>
      <c r="ID44">
        <f t="shared" si="606"/>
        <v>12.333333333333334</v>
      </c>
      <c r="IE44">
        <f t="shared" si="606"/>
        <v>13.316666666666666</v>
      </c>
      <c r="IF44">
        <f t="shared" si="606"/>
        <v>14.016666666666667</v>
      </c>
      <c r="IG44">
        <f t="shared" si="606"/>
        <v>14.466666666666667</v>
      </c>
      <c r="IH44">
        <f t="shared" si="606"/>
        <v>12.8</v>
      </c>
      <c r="II44">
        <f t="shared" si="606"/>
        <v>19.533333333333331</v>
      </c>
      <c r="IJ44">
        <f t="shared" si="606"/>
        <v>12.316666666666666</v>
      </c>
      <c r="IK44">
        <f t="shared" si="606"/>
        <v>12.15</v>
      </c>
      <c r="IL44">
        <f t="shared" si="606"/>
        <v>40.799999999999997</v>
      </c>
      <c r="IM44">
        <f t="shared" si="606"/>
        <v>34.06666666666667</v>
      </c>
      <c r="IN44">
        <f t="shared" si="606"/>
        <v>13.633333333333333</v>
      </c>
      <c r="IO44">
        <f t="shared" si="606"/>
        <v>14.966666666666667</v>
      </c>
      <c r="IP44">
        <f t="shared" si="606"/>
        <v>14.833333333333334</v>
      </c>
      <c r="IQ44">
        <f t="shared" si="606"/>
        <v>12.15</v>
      </c>
      <c r="IW44">
        <f t="shared" ref="IW44:JF44" si="607">IF(IW35=0,0,IW35+0.4)</f>
        <v>44.9</v>
      </c>
      <c r="IX44">
        <f t="shared" si="607"/>
        <v>8.4833333333333325</v>
      </c>
      <c r="IY44">
        <f t="shared" si="607"/>
        <v>10.933333333333334</v>
      </c>
      <c r="IZ44">
        <f t="shared" si="607"/>
        <v>11.75</v>
      </c>
      <c r="JA44">
        <f t="shared" si="607"/>
        <v>10.083333333333334</v>
      </c>
      <c r="JB44">
        <f t="shared" si="607"/>
        <v>9.5666666666666682</v>
      </c>
      <c r="JC44">
        <f t="shared" si="607"/>
        <v>14.5</v>
      </c>
      <c r="JD44">
        <f t="shared" si="607"/>
        <v>11.1</v>
      </c>
      <c r="JE44">
        <f t="shared" si="607"/>
        <v>16.166666666666668</v>
      </c>
      <c r="JF44">
        <f t="shared" si="607"/>
        <v>23.933333333333334</v>
      </c>
      <c r="JH44">
        <f t="shared" ref="JH44:JP44" si="608">IF(JH35=0,0,JH35+0.4)</f>
        <v>11.366666666666667</v>
      </c>
      <c r="JI44">
        <f t="shared" si="608"/>
        <v>16.616666666666667</v>
      </c>
      <c r="JJ44">
        <f t="shared" si="608"/>
        <v>15</v>
      </c>
      <c r="JK44">
        <f t="shared" si="608"/>
        <v>12.866666666666667</v>
      </c>
      <c r="JL44">
        <f t="shared" si="608"/>
        <v>12.633333333333335</v>
      </c>
      <c r="JM44">
        <f t="shared" si="608"/>
        <v>14.366666666666667</v>
      </c>
      <c r="JN44">
        <f t="shared" si="608"/>
        <v>15.366666666666667</v>
      </c>
      <c r="JO44">
        <f t="shared" si="608"/>
        <v>19.5</v>
      </c>
      <c r="JP44">
        <f t="shared" si="608"/>
        <v>16.633333333333333</v>
      </c>
      <c r="JR44">
        <f>IF(JR35=0,0,JR35+0.4)</f>
        <v>12.700000000000001</v>
      </c>
      <c r="JT44">
        <f>IF(JT35=0,0,JT35+0.4)</f>
        <v>13.450000000000001</v>
      </c>
      <c r="JU44">
        <f>IF(JU35=0,0,JU35+0.4)</f>
        <v>19.099999999999998</v>
      </c>
      <c r="JV44">
        <f>IF(JV35=0,0,JV35+0.4)</f>
        <v>19.799999999999997</v>
      </c>
      <c r="JX44">
        <f>IF(JX35=0,0,JX35+0.4)</f>
        <v>20.55</v>
      </c>
      <c r="JY44">
        <f>IF(JY35=0,0,JY35+0.4)</f>
        <v>16.366666666666667</v>
      </c>
      <c r="JZ44">
        <f>IF(JZ35=0,0,JZ35+0.4)</f>
        <v>22.866666666666667</v>
      </c>
      <c r="KA44">
        <f>IF(KA35=0,0,KA35+0.4)</f>
        <v>26.316666666666666</v>
      </c>
    </row>
    <row r="45" spans="1:287" x14ac:dyDescent="0.25">
      <c r="A45" t="s">
        <v>242</v>
      </c>
      <c r="B45">
        <v>3.5</v>
      </c>
      <c r="C45">
        <v>4</v>
      </c>
      <c r="D45">
        <v>4.6166669999999996</v>
      </c>
      <c r="E45">
        <v>4.6500000000000004</v>
      </c>
      <c r="F45">
        <v>5.2666599999999999</v>
      </c>
      <c r="G45">
        <v>5.3333339999999998</v>
      </c>
      <c r="H45">
        <v>5.0666669999999998</v>
      </c>
      <c r="I45">
        <v>5.283334</v>
      </c>
      <c r="J45">
        <v>6.8833330000000004</v>
      </c>
      <c r="K45">
        <v>9.0666669999999989</v>
      </c>
      <c r="L45">
        <v>4.3499999999999996</v>
      </c>
      <c r="M45">
        <v>3.85</v>
      </c>
      <c r="N45">
        <v>5.2499969999999996</v>
      </c>
      <c r="O45">
        <v>5.95</v>
      </c>
      <c r="P45">
        <v>10.4</v>
      </c>
      <c r="Q45">
        <v>6.71</v>
      </c>
      <c r="R45">
        <v>11.379999999999999</v>
      </c>
      <c r="S45">
        <v>13.2</v>
      </c>
      <c r="T45">
        <v>9.620000000000001</v>
      </c>
      <c r="U45">
        <v>8.1333300000000008</v>
      </c>
      <c r="V45">
        <v>8</v>
      </c>
      <c r="W45">
        <v>6.5666669999999998</v>
      </c>
      <c r="X45">
        <v>7.3666669999999996</v>
      </c>
      <c r="Y45">
        <v>7.4</v>
      </c>
      <c r="Z45">
        <v>13.5</v>
      </c>
      <c r="AA45">
        <v>15.5</v>
      </c>
      <c r="AB45">
        <v>19.25</v>
      </c>
      <c r="AC45">
        <v>34.700000000000003</v>
      </c>
      <c r="AD45">
        <v>29.253332999999998</v>
      </c>
      <c r="AE45">
        <v>15.45</v>
      </c>
      <c r="AG45">
        <v>18.75</v>
      </c>
      <c r="AH45">
        <v>14.16667</v>
      </c>
      <c r="AI45">
        <v>1.0166666666666666</v>
      </c>
      <c r="AJ45">
        <v>1.3666666666666667</v>
      </c>
      <c r="AK45">
        <v>1.3999999666666665</v>
      </c>
      <c r="AL45">
        <v>1.6166666666666667</v>
      </c>
      <c r="AM45">
        <v>1.5333266666666665</v>
      </c>
      <c r="AN45">
        <v>2.3666666666666667</v>
      </c>
      <c r="AO45">
        <v>2.2833333666666666</v>
      </c>
      <c r="AP45">
        <v>1.8833333666666667</v>
      </c>
      <c r="AQ45">
        <v>1.7999999966666667</v>
      </c>
      <c r="AR45">
        <v>1.4166666666666665</v>
      </c>
      <c r="AS45">
        <v>0</v>
      </c>
      <c r="AT45">
        <f t="shared" ref="AT45:CC45" si="609">IF(AT35=0,0,AT35+1.0166667)</f>
        <v>1.3166667000000001</v>
      </c>
      <c r="AU45">
        <f t="shared" si="609"/>
        <v>2.3166666999999999</v>
      </c>
      <c r="AV45">
        <f t="shared" si="609"/>
        <v>2.5500000333333332</v>
      </c>
      <c r="AW45">
        <f t="shared" si="609"/>
        <v>2.0833333666666665</v>
      </c>
      <c r="AX45">
        <f t="shared" si="609"/>
        <v>2.8666667000000001</v>
      </c>
      <c r="AY45">
        <f t="shared" si="609"/>
        <v>1.7500000333333334</v>
      </c>
      <c r="AZ45">
        <f t="shared" si="609"/>
        <v>4.1666667000000004</v>
      </c>
      <c r="BA45">
        <f t="shared" si="609"/>
        <v>6.2166667000000002</v>
      </c>
      <c r="BB45">
        <f t="shared" si="609"/>
        <v>9.0166667</v>
      </c>
      <c r="BC45">
        <f t="shared" si="609"/>
        <v>6.7333333666666668</v>
      </c>
      <c r="BD45">
        <f t="shared" si="609"/>
        <v>6.7000000333333336</v>
      </c>
      <c r="BE45">
        <f t="shared" si="609"/>
        <v>3.0166667</v>
      </c>
      <c r="BF45">
        <f t="shared" si="609"/>
        <v>4.9333333666666661</v>
      </c>
      <c r="BG45">
        <f t="shared" si="609"/>
        <v>14.200000033333334</v>
      </c>
      <c r="BH45">
        <f t="shared" si="609"/>
        <v>16.716666699999998</v>
      </c>
      <c r="BI45">
        <f t="shared" si="609"/>
        <v>16.950000033333332</v>
      </c>
      <c r="BJ45">
        <f t="shared" si="609"/>
        <v>4.3666666999999997</v>
      </c>
      <c r="BK45">
        <f t="shared" si="609"/>
        <v>14.683333366666666</v>
      </c>
      <c r="BL45">
        <f t="shared" si="609"/>
        <v>5.433333366666667</v>
      </c>
      <c r="BM45">
        <f t="shared" si="609"/>
        <v>13.816666700000001</v>
      </c>
      <c r="BN45">
        <f t="shared" si="609"/>
        <v>5.1166666999999997</v>
      </c>
      <c r="BO45">
        <f t="shared" si="609"/>
        <v>18.950000033333332</v>
      </c>
      <c r="BP45">
        <f t="shared" si="609"/>
        <v>9.6333333666666672</v>
      </c>
      <c r="BQ45">
        <f t="shared" si="609"/>
        <v>9.0666667000000007</v>
      </c>
      <c r="BR45">
        <f t="shared" si="609"/>
        <v>7.9833333666666668</v>
      </c>
      <c r="BS45">
        <f t="shared" si="609"/>
        <v>8.7666667</v>
      </c>
      <c r="BT45">
        <f t="shared" si="609"/>
        <v>7.1166666999999997</v>
      </c>
      <c r="BU45">
        <f t="shared" si="609"/>
        <v>9.4166667000000004</v>
      </c>
      <c r="BV45">
        <f t="shared" si="609"/>
        <v>9.9666666999999993</v>
      </c>
      <c r="BW45">
        <f t="shared" si="609"/>
        <v>18.433333366666666</v>
      </c>
      <c r="BX45">
        <f t="shared" si="609"/>
        <v>10.000000033333334</v>
      </c>
      <c r="BY45">
        <f t="shared" si="609"/>
        <v>15.150000033333333</v>
      </c>
      <c r="BZ45">
        <f t="shared" si="609"/>
        <v>11.550000033333333</v>
      </c>
      <c r="CA45">
        <f t="shared" si="609"/>
        <v>15.0166667</v>
      </c>
      <c r="CB45">
        <f t="shared" si="609"/>
        <v>9.2333333666666668</v>
      </c>
      <c r="CC45">
        <f t="shared" si="609"/>
        <v>17.966666699999998</v>
      </c>
      <c r="CE45">
        <f t="shared" ref="CE45:CL45" si="610">IF(CE35=0,0,CE35+1.0166667)</f>
        <v>9.0666667000000007</v>
      </c>
      <c r="CF45">
        <f t="shared" si="610"/>
        <v>11.5166667</v>
      </c>
      <c r="CG45">
        <f t="shared" si="610"/>
        <v>13.383333366666667</v>
      </c>
      <c r="CH45">
        <f t="shared" si="610"/>
        <v>10.816666700000001</v>
      </c>
      <c r="CI45">
        <f t="shared" si="610"/>
        <v>8.9833333666666668</v>
      </c>
      <c r="CJ45">
        <f t="shared" si="610"/>
        <v>10.150000033333333</v>
      </c>
      <c r="CK45">
        <f t="shared" si="610"/>
        <v>11.650000033333333</v>
      </c>
      <c r="CL45">
        <f t="shared" si="610"/>
        <v>12.133333366666667</v>
      </c>
      <c r="CN45">
        <f t="shared" ref="CN45:DS45" si="611">IF(CN35=0,0,CN35+1.0166667)</f>
        <v>12.550000033333333</v>
      </c>
      <c r="CO45">
        <f t="shared" si="611"/>
        <v>13.150000033333333</v>
      </c>
      <c r="CP45">
        <f t="shared" si="611"/>
        <v>8.350000033333334</v>
      </c>
      <c r="CQ45">
        <f t="shared" si="611"/>
        <v>21.316666699999999</v>
      </c>
      <c r="CR45">
        <f t="shared" si="611"/>
        <v>8.1833333666666661</v>
      </c>
      <c r="CS45">
        <f t="shared" si="611"/>
        <v>8.4833333666666668</v>
      </c>
      <c r="CT45">
        <f t="shared" si="611"/>
        <v>20.633333366666669</v>
      </c>
      <c r="CU45">
        <f t="shared" si="611"/>
        <v>9.2000000333333336</v>
      </c>
      <c r="CV45">
        <f t="shared" si="611"/>
        <v>10.3666667</v>
      </c>
      <c r="CW45">
        <f t="shared" si="611"/>
        <v>11.4166667</v>
      </c>
      <c r="CX45">
        <f t="shared" si="611"/>
        <v>10.316666700000001</v>
      </c>
      <c r="CY45">
        <f t="shared" si="611"/>
        <v>8.6833333666666661</v>
      </c>
      <c r="CZ45">
        <f t="shared" si="611"/>
        <v>16.800000033333333</v>
      </c>
      <c r="DA45">
        <f t="shared" si="611"/>
        <v>7.8666666999999997</v>
      </c>
      <c r="DB45">
        <f t="shared" si="611"/>
        <v>10.316666700000001</v>
      </c>
      <c r="DC45">
        <f t="shared" si="611"/>
        <v>13.850000033333334</v>
      </c>
      <c r="DD45">
        <f t="shared" si="611"/>
        <v>11.066666700000001</v>
      </c>
      <c r="DE45">
        <f t="shared" si="611"/>
        <v>21.533333366666668</v>
      </c>
      <c r="DF45">
        <f t="shared" si="611"/>
        <v>12.566666700000001</v>
      </c>
      <c r="DG45">
        <f t="shared" si="611"/>
        <v>15.600000033333334</v>
      </c>
      <c r="DH45">
        <f t="shared" si="611"/>
        <v>14.6666667</v>
      </c>
      <c r="DI45">
        <f t="shared" si="611"/>
        <v>13.933333366666666</v>
      </c>
      <c r="DJ45">
        <f t="shared" si="611"/>
        <v>15.150000033333333</v>
      </c>
      <c r="DK45">
        <f t="shared" si="611"/>
        <v>15.933333366666666</v>
      </c>
      <c r="DL45">
        <f t="shared" si="611"/>
        <v>13.333333366666666</v>
      </c>
      <c r="DM45">
        <f t="shared" si="611"/>
        <v>15.150000033333333</v>
      </c>
      <c r="DN45">
        <f t="shared" si="611"/>
        <v>14.816666700000001</v>
      </c>
      <c r="DO45">
        <f t="shared" si="611"/>
        <v>11.250000033333334</v>
      </c>
      <c r="DP45">
        <f t="shared" si="611"/>
        <v>28.483333366666663</v>
      </c>
      <c r="DQ45">
        <f t="shared" si="611"/>
        <v>23.4166667</v>
      </c>
      <c r="DR45">
        <f t="shared" si="611"/>
        <v>16.566666699999999</v>
      </c>
      <c r="DS45">
        <f t="shared" si="611"/>
        <v>24.800000033333333</v>
      </c>
      <c r="DT45">
        <f t="shared" ref="DT45:EY45" si="612">IF(DT35=0,0,DT35+1.0166667)</f>
        <v>13.250000033333333</v>
      </c>
      <c r="DU45">
        <f t="shared" si="612"/>
        <v>26.1666667</v>
      </c>
      <c r="DV45">
        <f t="shared" si="612"/>
        <v>24.050000033333333</v>
      </c>
      <c r="DW45">
        <f t="shared" si="612"/>
        <v>24.216666699999998</v>
      </c>
      <c r="DX45">
        <f t="shared" si="612"/>
        <v>19.433333366666666</v>
      </c>
      <c r="DY45">
        <f t="shared" si="612"/>
        <v>12.3666667</v>
      </c>
      <c r="DZ45">
        <f t="shared" si="612"/>
        <v>6.1333333666666672</v>
      </c>
      <c r="EA45">
        <f t="shared" si="612"/>
        <v>7.7333333666666668</v>
      </c>
      <c r="EB45">
        <f t="shared" si="612"/>
        <v>7.1500000333333329</v>
      </c>
      <c r="EC45">
        <f t="shared" si="612"/>
        <v>7.3166666999999999</v>
      </c>
      <c r="ED45">
        <f t="shared" si="612"/>
        <v>12.216666699999999</v>
      </c>
      <c r="EE45">
        <f t="shared" si="612"/>
        <v>10.383333366666667</v>
      </c>
      <c r="EF45">
        <f t="shared" si="612"/>
        <v>7.0666666999999999</v>
      </c>
      <c r="EG45">
        <f t="shared" si="612"/>
        <v>13.450000033333334</v>
      </c>
      <c r="EH45">
        <f t="shared" si="612"/>
        <v>6.7333333666666668</v>
      </c>
      <c r="EI45">
        <f t="shared" si="612"/>
        <v>10.966666699999999</v>
      </c>
      <c r="EJ45">
        <f t="shared" si="612"/>
        <v>9.1666667000000004</v>
      </c>
      <c r="EK45">
        <f t="shared" si="612"/>
        <v>7.8333333666666665</v>
      </c>
      <c r="EL45">
        <f t="shared" si="612"/>
        <v>14.9916667</v>
      </c>
      <c r="EM45">
        <f t="shared" si="612"/>
        <v>5.9833333666666668</v>
      </c>
      <c r="EN45">
        <f t="shared" si="612"/>
        <v>9.7666667</v>
      </c>
      <c r="EO45">
        <f t="shared" si="612"/>
        <v>11.5166667</v>
      </c>
      <c r="EP45">
        <f t="shared" si="612"/>
        <v>11.300000033333333</v>
      </c>
      <c r="EQ45">
        <f t="shared" si="612"/>
        <v>7.1833333666666661</v>
      </c>
      <c r="ER45">
        <f t="shared" si="612"/>
        <v>7.9166667000000004</v>
      </c>
      <c r="ES45">
        <f t="shared" si="612"/>
        <v>8.5000000333333325</v>
      </c>
      <c r="ET45">
        <f t="shared" si="612"/>
        <v>17.466666699999998</v>
      </c>
      <c r="EU45">
        <f t="shared" si="612"/>
        <v>7.0333333666666666</v>
      </c>
      <c r="EV45">
        <f t="shared" si="612"/>
        <v>7.3333333666666665</v>
      </c>
      <c r="EW45">
        <f t="shared" si="612"/>
        <v>7.4666667000000002</v>
      </c>
      <c r="EX45">
        <f t="shared" si="612"/>
        <v>12.950000033333334</v>
      </c>
      <c r="EY45">
        <f t="shared" si="612"/>
        <v>9.1666667000000004</v>
      </c>
      <c r="EZ45">
        <f t="shared" ref="EZ45:GE45" si="613">IF(EZ35=0,0,EZ35+1.0166667)</f>
        <v>8.1833333666666661</v>
      </c>
      <c r="FA45">
        <f t="shared" si="613"/>
        <v>8.4833333666666668</v>
      </c>
      <c r="FB45">
        <f t="shared" si="613"/>
        <v>9.2166666999999993</v>
      </c>
      <c r="FC45">
        <f t="shared" si="613"/>
        <v>19.700000033333332</v>
      </c>
      <c r="FD45">
        <f t="shared" si="613"/>
        <v>8.9000000333333347</v>
      </c>
      <c r="FE45">
        <f t="shared" si="613"/>
        <v>9.1500000333333329</v>
      </c>
      <c r="FF45">
        <f t="shared" si="613"/>
        <v>17.866666700000003</v>
      </c>
      <c r="FG45">
        <f t="shared" si="613"/>
        <v>8.7166667000000011</v>
      </c>
      <c r="FH45">
        <f t="shared" si="613"/>
        <v>9.0500000333333332</v>
      </c>
      <c r="FI45">
        <f t="shared" si="613"/>
        <v>11.000000033333334</v>
      </c>
      <c r="FJ45">
        <f t="shared" si="613"/>
        <v>20.766666700000002</v>
      </c>
      <c r="FK45">
        <f t="shared" si="613"/>
        <v>11.283333366666666</v>
      </c>
      <c r="FL45">
        <f t="shared" si="613"/>
        <v>21.183333366666666</v>
      </c>
      <c r="FM45">
        <f t="shared" si="613"/>
        <v>10.133333366666667</v>
      </c>
      <c r="FN45">
        <f t="shared" si="613"/>
        <v>22.883333366666669</v>
      </c>
      <c r="FO45">
        <f t="shared" si="613"/>
        <v>9.1500000333333329</v>
      </c>
      <c r="FP45">
        <f t="shared" si="613"/>
        <v>10.583333366666666</v>
      </c>
      <c r="FQ45">
        <f t="shared" si="613"/>
        <v>10.5166667</v>
      </c>
      <c r="FR45">
        <f t="shared" si="613"/>
        <v>10.700000033333334</v>
      </c>
      <c r="FS45">
        <f t="shared" si="613"/>
        <v>11.1666667</v>
      </c>
      <c r="FT45">
        <f t="shared" si="613"/>
        <v>10.400000033333333</v>
      </c>
      <c r="FU45">
        <f t="shared" si="613"/>
        <v>12.216666699999999</v>
      </c>
      <c r="FV45">
        <f t="shared" si="613"/>
        <v>12.1166667</v>
      </c>
      <c r="FW45">
        <f t="shared" si="613"/>
        <v>12.200000033333334</v>
      </c>
      <c r="FX45">
        <f t="shared" si="613"/>
        <v>12.283333366666666</v>
      </c>
      <c r="FY45">
        <f t="shared" si="613"/>
        <v>10.816666700000001</v>
      </c>
      <c r="FZ45">
        <f t="shared" si="613"/>
        <v>28.500000033333336</v>
      </c>
      <c r="GA45">
        <f t="shared" si="613"/>
        <v>29.216666699999998</v>
      </c>
      <c r="GB45">
        <f t="shared" si="613"/>
        <v>27.233333366666663</v>
      </c>
      <c r="GC45">
        <f t="shared" si="613"/>
        <v>13.083333366666666</v>
      </c>
      <c r="GD45">
        <f t="shared" si="613"/>
        <v>12.683333366666668</v>
      </c>
      <c r="GE45">
        <f t="shared" si="613"/>
        <v>11.900000033333333</v>
      </c>
      <c r="GF45">
        <f t="shared" ref="GF45:GL45" si="614">IF(GF35=0,0,GF35+1.0166667)</f>
        <v>11.066666700000001</v>
      </c>
      <c r="GG45">
        <f t="shared" si="614"/>
        <v>12.850000033333334</v>
      </c>
      <c r="GH45">
        <f t="shared" si="614"/>
        <v>13.650000033333333</v>
      </c>
      <c r="GI45">
        <f t="shared" si="614"/>
        <v>13.383333366666667</v>
      </c>
      <c r="GJ45">
        <f t="shared" si="614"/>
        <v>15.683333366666666</v>
      </c>
      <c r="GK45">
        <f t="shared" si="614"/>
        <v>27.300000033333333</v>
      </c>
      <c r="GL45">
        <f t="shared" si="614"/>
        <v>12.850000033333334</v>
      </c>
      <c r="GM45">
        <f t="shared" ref="GM45:GS45" si="615">IF(GM35=0,0,GM35+1.0166667)</f>
        <v>13.416667030000001</v>
      </c>
      <c r="GN45">
        <f t="shared" si="615"/>
        <v>18.216666699999998</v>
      </c>
      <c r="GO45">
        <f t="shared" si="615"/>
        <v>17.583333366666665</v>
      </c>
      <c r="GP45">
        <f t="shared" si="615"/>
        <v>28.650000033333335</v>
      </c>
      <c r="GQ45">
        <f t="shared" si="615"/>
        <v>28.700000033333332</v>
      </c>
      <c r="GR45">
        <f t="shared" si="615"/>
        <v>16.199999699999999</v>
      </c>
      <c r="GS45">
        <f t="shared" si="615"/>
        <v>14.166666366666668</v>
      </c>
      <c r="GT45">
        <f t="shared" ref="GT45:HF45" si="616">IF(GT35=0,0,GT35+1.0166667)</f>
        <v>30.616666700000003</v>
      </c>
      <c r="GU45">
        <f t="shared" si="616"/>
        <v>16.833333366666665</v>
      </c>
      <c r="GV45">
        <f t="shared" si="616"/>
        <v>13.25</v>
      </c>
      <c r="GW45">
        <f t="shared" si="616"/>
        <v>32.700000033333332</v>
      </c>
      <c r="GX45">
        <f t="shared" si="616"/>
        <v>14.000000030000001</v>
      </c>
      <c r="GY45">
        <f t="shared" si="616"/>
        <v>21.133333333333333</v>
      </c>
      <c r="GZ45">
        <f t="shared" si="616"/>
        <v>15.85</v>
      </c>
      <c r="HA45">
        <f t="shared" si="616"/>
        <v>14.58333333333333</v>
      </c>
      <c r="HB45">
        <f t="shared" si="616"/>
        <v>15.6166667</v>
      </c>
      <c r="HC45">
        <f t="shared" si="616"/>
        <v>14.483333366666667</v>
      </c>
      <c r="HD45">
        <f t="shared" si="616"/>
        <v>13.233333366666667</v>
      </c>
      <c r="HE45">
        <f t="shared" si="616"/>
        <v>29.983333366666663</v>
      </c>
      <c r="HF45">
        <f t="shared" si="616"/>
        <v>17.1666667</v>
      </c>
      <c r="HG45">
        <f t="shared" ref="HG45:HL45" si="617">IF(HG35=0,0,HG35+1.0166667)</f>
        <v>26.0833333</v>
      </c>
      <c r="HH45">
        <f t="shared" si="617"/>
        <v>25.766666633333337</v>
      </c>
      <c r="HI45">
        <f t="shared" si="617"/>
        <v>35.250000033333336</v>
      </c>
      <c r="HJ45">
        <f t="shared" si="617"/>
        <v>35.283333366666668</v>
      </c>
      <c r="HK45">
        <f t="shared" si="617"/>
        <v>26.266666633333337</v>
      </c>
      <c r="HL45">
        <f t="shared" si="617"/>
        <v>28.500000033333336</v>
      </c>
      <c r="HN45">
        <f t="shared" ref="HN45:HU45" si="618">IF(HN35=0,0,HN35+1.0166667)</f>
        <v>17.083333366666665</v>
      </c>
      <c r="HO45">
        <f t="shared" si="618"/>
        <v>27.249999966666671</v>
      </c>
      <c r="HP45">
        <f t="shared" si="618"/>
        <v>38.700000033333332</v>
      </c>
      <c r="HQ45">
        <f t="shared" si="618"/>
        <v>43.066666699999999</v>
      </c>
      <c r="HR45">
        <f t="shared" si="618"/>
        <v>15.966666699999999</v>
      </c>
      <c r="HS45">
        <f t="shared" si="618"/>
        <v>12.5166667</v>
      </c>
      <c r="HU45">
        <f t="shared" si="618"/>
        <v>46.033333366666668</v>
      </c>
      <c r="HW45">
        <f t="shared" ref="HW45:IQ45" si="619">IF(HW35=0,0,HW35+1.0166667)</f>
        <v>14.283333366666668</v>
      </c>
      <c r="HX45">
        <f t="shared" si="619"/>
        <v>13.650000033333333</v>
      </c>
      <c r="HY45">
        <f t="shared" si="619"/>
        <v>12.5166667</v>
      </c>
      <c r="HZ45">
        <f t="shared" si="619"/>
        <v>27.9166667</v>
      </c>
      <c r="IA45">
        <f t="shared" si="619"/>
        <v>15.083333366666666</v>
      </c>
      <c r="IB45">
        <f t="shared" si="619"/>
        <v>30.266666700000002</v>
      </c>
      <c r="IC45">
        <f t="shared" si="619"/>
        <v>13.983333366666667</v>
      </c>
      <c r="ID45">
        <f t="shared" si="619"/>
        <v>12.950000033333334</v>
      </c>
      <c r="IE45">
        <f t="shared" si="619"/>
        <v>13.933333366666666</v>
      </c>
      <c r="IF45">
        <f t="shared" si="619"/>
        <v>14.633333366666667</v>
      </c>
      <c r="IG45">
        <f t="shared" si="619"/>
        <v>15.083333366666666</v>
      </c>
      <c r="IH45">
        <f t="shared" si="619"/>
        <v>13.4166667</v>
      </c>
      <c r="II45">
        <f t="shared" si="619"/>
        <v>20.150000033333335</v>
      </c>
      <c r="IJ45">
        <f t="shared" si="619"/>
        <v>12.933333366666666</v>
      </c>
      <c r="IK45">
        <f t="shared" si="619"/>
        <v>12.7666667</v>
      </c>
      <c r="IL45">
        <f t="shared" si="619"/>
        <v>41.4166667</v>
      </c>
      <c r="IM45">
        <f t="shared" si="619"/>
        <v>34.683333366666673</v>
      </c>
      <c r="IN45">
        <f t="shared" si="619"/>
        <v>14.250000033333333</v>
      </c>
      <c r="IO45">
        <f t="shared" si="619"/>
        <v>15.583333366666666</v>
      </c>
      <c r="IP45">
        <f t="shared" si="619"/>
        <v>15.450000033333334</v>
      </c>
      <c r="IQ45">
        <f t="shared" si="619"/>
        <v>12.7666667</v>
      </c>
      <c r="IW45">
        <f t="shared" ref="IW45:JF45" si="620">IF(IW35=0,0,IW35+1.0166667)</f>
        <v>45.516666700000002</v>
      </c>
      <c r="IX45">
        <f t="shared" si="620"/>
        <v>9.1000000333333322</v>
      </c>
      <c r="IY45">
        <f t="shared" si="620"/>
        <v>11.550000033333333</v>
      </c>
      <c r="IZ45">
        <f t="shared" si="620"/>
        <v>12.3666667</v>
      </c>
      <c r="JA45">
        <f t="shared" si="620"/>
        <v>10.700000033333334</v>
      </c>
      <c r="JB45">
        <f t="shared" si="620"/>
        <v>10.183333366666668</v>
      </c>
      <c r="JC45">
        <f t="shared" si="620"/>
        <v>15.1166667</v>
      </c>
      <c r="JD45">
        <f t="shared" si="620"/>
        <v>11.716666699999999</v>
      </c>
      <c r="JE45">
        <f t="shared" si="620"/>
        <v>16.783333366666668</v>
      </c>
      <c r="JF45">
        <f t="shared" si="620"/>
        <v>24.550000033333333</v>
      </c>
      <c r="JH45">
        <f t="shared" ref="JH45:JP45" si="621">IF(JH35=0,0,JH35+1.0166667)</f>
        <v>11.983333366666667</v>
      </c>
      <c r="JI45">
        <f t="shared" si="621"/>
        <v>17.23333336666667</v>
      </c>
      <c r="JJ45">
        <f t="shared" si="621"/>
        <v>15.6166667</v>
      </c>
      <c r="JK45">
        <f t="shared" si="621"/>
        <v>13.483333366666667</v>
      </c>
      <c r="JL45">
        <f t="shared" si="621"/>
        <v>13.250000033333334</v>
      </c>
      <c r="JM45">
        <f t="shared" si="621"/>
        <v>14.983333366666667</v>
      </c>
      <c r="JN45">
        <f t="shared" si="621"/>
        <v>15.983333366666667</v>
      </c>
      <c r="JO45">
        <f t="shared" si="621"/>
        <v>20.116666700000003</v>
      </c>
      <c r="JP45">
        <f t="shared" si="621"/>
        <v>17.250000033333336</v>
      </c>
      <c r="JR45">
        <f>IF(JR35=0,0,JR35+1.0166667)</f>
        <v>13.316666700000001</v>
      </c>
      <c r="JT45">
        <f>IF(JT35=0,0,JT35+1.0166667)</f>
        <v>14.066666700000001</v>
      </c>
      <c r="JU45">
        <f>IF(JU35=0,0,JU35+1.0166667)</f>
        <v>19.716666699999998</v>
      </c>
      <c r="JV45">
        <f>IF(JV35=0,0,JV35+1.0166667)</f>
        <v>20.4166667</v>
      </c>
      <c r="JX45">
        <f>IF(JX35=0,0,JX35+1.0166667)</f>
        <v>21.1666667</v>
      </c>
      <c r="JY45">
        <f>IF(JY35=0,0,JY35+1.0166667)</f>
        <v>16.983333366666667</v>
      </c>
      <c r="JZ45">
        <f>IF(JZ35=0,0,JZ35+1.0166667)</f>
        <v>23.48333336666667</v>
      </c>
      <c r="KA45">
        <f>IF(KA35=0,0,KA35+1.0166667)</f>
        <v>26.933333366666666</v>
      </c>
    </row>
    <row r="46" spans="1:287" x14ac:dyDescent="0.25">
      <c r="A46" t="s">
        <v>241</v>
      </c>
      <c r="B46">
        <v>5.8166666666666664</v>
      </c>
      <c r="C46">
        <v>6.3166666666666664</v>
      </c>
      <c r="D46">
        <v>6.9333336666666661</v>
      </c>
      <c r="E46">
        <v>6.9666666666666668</v>
      </c>
      <c r="F46">
        <v>7.5833266666666663</v>
      </c>
      <c r="G46">
        <v>7.6500006666666662</v>
      </c>
      <c r="H46">
        <v>7.3833336666666662</v>
      </c>
      <c r="I46">
        <v>7.6000006666666664</v>
      </c>
      <c r="J46">
        <v>9.1999996666666668</v>
      </c>
      <c r="K46">
        <v>11.383333666666665</v>
      </c>
      <c r="L46">
        <v>6.6666666666666661</v>
      </c>
      <c r="M46">
        <v>6.1666666666666661</v>
      </c>
      <c r="N46">
        <v>7.566663666666666</v>
      </c>
      <c r="O46">
        <v>8.2666666666666657</v>
      </c>
      <c r="P46">
        <v>12.716666666666665</v>
      </c>
      <c r="Q46">
        <v>9.0266666666666655</v>
      </c>
      <c r="R46">
        <v>13.696666666666665</v>
      </c>
      <c r="S46">
        <v>15.516666666666666</v>
      </c>
      <c r="T46">
        <v>11.936666666666666</v>
      </c>
      <c r="U46">
        <v>10.449996666666665</v>
      </c>
      <c r="V46">
        <v>10.316666666666666</v>
      </c>
      <c r="W46">
        <v>8.8833336666666654</v>
      </c>
      <c r="X46">
        <v>9.6833336666666661</v>
      </c>
      <c r="Y46">
        <v>9.716666666666665</v>
      </c>
      <c r="Z46">
        <v>15.816666666666666</v>
      </c>
      <c r="AA46">
        <v>17.816666666666666</v>
      </c>
      <c r="AB46">
        <v>21.566666666666666</v>
      </c>
      <c r="AC46">
        <v>37.016666666666666</v>
      </c>
      <c r="AD46">
        <v>31.569999666666668</v>
      </c>
      <c r="AE46">
        <v>17.766666666666666</v>
      </c>
      <c r="AG46">
        <v>21.066666666666666</v>
      </c>
      <c r="AH46">
        <v>16.483336666666666</v>
      </c>
      <c r="AI46">
        <v>0.3</v>
      </c>
      <c r="AJ46">
        <v>2.1166666666666667</v>
      </c>
      <c r="AK46">
        <v>0.68333329999999992</v>
      </c>
      <c r="AL46">
        <v>0.89999999999999991</v>
      </c>
      <c r="AM46">
        <v>0.81665999999999994</v>
      </c>
      <c r="AN46">
        <v>1.6500000000000001</v>
      </c>
      <c r="AO46">
        <v>1.5666667000000001</v>
      </c>
      <c r="AP46">
        <v>1.1666666999999999</v>
      </c>
      <c r="AQ46">
        <v>1.0833333300000001</v>
      </c>
      <c r="AR46">
        <v>0.7</v>
      </c>
      <c r="AS46">
        <v>1.3166667000000001</v>
      </c>
      <c r="AT46">
        <v>0</v>
      </c>
      <c r="AU46">
        <f t="shared" ref="AU46:CC46" si="622">IF(AU36=0,0,AU36+2.11666667)</f>
        <v>5.4666666700000004</v>
      </c>
      <c r="AV46">
        <f t="shared" si="622"/>
        <v>4.4500000033333329</v>
      </c>
      <c r="AW46">
        <f t="shared" si="622"/>
        <v>4.7833333366666668</v>
      </c>
      <c r="AX46">
        <f t="shared" si="622"/>
        <v>6.1333333366666665</v>
      </c>
      <c r="AY46">
        <f t="shared" si="622"/>
        <v>4.7500000033333336</v>
      </c>
      <c r="AZ46">
        <f t="shared" si="622"/>
        <v>10.950000003333333</v>
      </c>
      <c r="BA46">
        <f t="shared" si="622"/>
        <v>14.433333336666667</v>
      </c>
      <c r="BB46">
        <f t="shared" si="622"/>
        <v>15.783333336666665</v>
      </c>
      <c r="BC46">
        <f t="shared" si="622"/>
        <v>13.366666670000001</v>
      </c>
      <c r="BD46">
        <f t="shared" si="622"/>
        <v>13.31666667</v>
      </c>
      <c r="BE46">
        <f t="shared" si="622"/>
        <v>5.7166666700000004</v>
      </c>
      <c r="BF46">
        <f t="shared" si="622"/>
        <v>8.3000000033333343</v>
      </c>
      <c r="BG46">
        <f t="shared" si="622"/>
        <v>20.100000003333335</v>
      </c>
      <c r="BH46">
        <f t="shared" si="622"/>
        <v>23.083333336666666</v>
      </c>
      <c r="BI46">
        <f t="shared" si="622"/>
        <v>19.600000003333335</v>
      </c>
      <c r="BJ46">
        <f t="shared" si="622"/>
        <v>7.0166666700000002</v>
      </c>
      <c r="BK46">
        <f t="shared" si="622"/>
        <v>17.333333336666666</v>
      </c>
      <c r="BL46">
        <f t="shared" si="622"/>
        <v>8.0833333366666658</v>
      </c>
      <c r="BM46">
        <f t="shared" si="622"/>
        <v>16.466666670000002</v>
      </c>
      <c r="BN46">
        <f t="shared" si="622"/>
        <v>7.7666666699999993</v>
      </c>
      <c r="BO46">
        <f t="shared" si="622"/>
        <v>21.600000003333335</v>
      </c>
      <c r="BP46">
        <f t="shared" si="622"/>
        <v>12.283333336666669</v>
      </c>
      <c r="BQ46">
        <f t="shared" si="622"/>
        <v>11.716666670000002</v>
      </c>
      <c r="BR46">
        <f t="shared" si="622"/>
        <v>10.633333336666666</v>
      </c>
      <c r="BS46">
        <f t="shared" si="622"/>
        <v>11.416666670000001</v>
      </c>
      <c r="BT46">
        <f t="shared" si="622"/>
        <v>9.7666666699999993</v>
      </c>
      <c r="BU46">
        <f t="shared" si="622"/>
        <v>12.06666667</v>
      </c>
      <c r="BV46">
        <f t="shared" si="622"/>
        <v>12.616666670000001</v>
      </c>
      <c r="BW46">
        <f t="shared" si="622"/>
        <v>21.083333336666666</v>
      </c>
      <c r="BX46">
        <f t="shared" si="622"/>
        <v>12.650000003333336</v>
      </c>
      <c r="BY46">
        <f t="shared" si="622"/>
        <v>17.800000003333334</v>
      </c>
      <c r="BZ46">
        <f t="shared" si="622"/>
        <v>14.200000003333333</v>
      </c>
      <c r="CA46">
        <f t="shared" si="622"/>
        <v>17.666666670000001</v>
      </c>
      <c r="CB46">
        <f t="shared" si="622"/>
        <v>11.883333336666666</v>
      </c>
      <c r="CC46">
        <f t="shared" si="622"/>
        <v>20.616666670000001</v>
      </c>
      <c r="CE46">
        <f t="shared" ref="CE46:CL46" si="623">IF(CE36=0,0,CE36+2.11666667)</f>
        <v>11.716666670000002</v>
      </c>
      <c r="CF46">
        <f t="shared" si="623"/>
        <v>14.166666670000001</v>
      </c>
      <c r="CG46">
        <f t="shared" si="623"/>
        <v>16.033333336666669</v>
      </c>
      <c r="CH46">
        <f t="shared" si="623"/>
        <v>13.466666670000002</v>
      </c>
      <c r="CI46">
        <f t="shared" si="623"/>
        <v>11.633333336666666</v>
      </c>
      <c r="CJ46">
        <f t="shared" si="623"/>
        <v>12.800000003333334</v>
      </c>
      <c r="CK46">
        <f t="shared" si="623"/>
        <v>14.300000003333334</v>
      </c>
      <c r="CL46">
        <f t="shared" si="623"/>
        <v>14.783333336666669</v>
      </c>
      <c r="CN46">
        <f t="shared" ref="CN46:DS46" si="624">IF(CN36=0,0,CN36+2.11666667)</f>
        <v>15.200000003333333</v>
      </c>
      <c r="CO46">
        <f t="shared" si="624"/>
        <v>15.800000003333334</v>
      </c>
      <c r="CP46">
        <f t="shared" si="624"/>
        <v>11.000000003333334</v>
      </c>
      <c r="CQ46">
        <f t="shared" si="624"/>
        <v>23.966666670000002</v>
      </c>
      <c r="CR46">
        <f t="shared" si="624"/>
        <v>10.833333336666666</v>
      </c>
      <c r="CS46">
        <f t="shared" si="624"/>
        <v>11.133333336666666</v>
      </c>
      <c r="CT46">
        <f t="shared" si="624"/>
        <v>23.283333336666669</v>
      </c>
      <c r="CU46">
        <f t="shared" si="624"/>
        <v>11.850000003333335</v>
      </c>
      <c r="CV46">
        <f t="shared" si="624"/>
        <v>13.016666669999999</v>
      </c>
      <c r="CW46">
        <f t="shared" si="624"/>
        <v>14.06666667</v>
      </c>
      <c r="CX46">
        <f t="shared" si="624"/>
        <v>12.966666670000002</v>
      </c>
      <c r="CY46">
        <f t="shared" si="624"/>
        <v>11.333333336666666</v>
      </c>
      <c r="CZ46">
        <f t="shared" si="624"/>
        <v>19.450000003333333</v>
      </c>
      <c r="DA46">
        <f t="shared" si="624"/>
        <v>10.516666669999999</v>
      </c>
      <c r="DB46">
        <f t="shared" si="624"/>
        <v>12.966666670000002</v>
      </c>
      <c r="DC46">
        <f t="shared" si="624"/>
        <v>16.500000003333334</v>
      </c>
      <c r="DD46">
        <f t="shared" si="624"/>
        <v>13.716666670000002</v>
      </c>
      <c r="DE46">
        <f t="shared" si="624"/>
        <v>24.183333336666667</v>
      </c>
      <c r="DF46">
        <f t="shared" si="624"/>
        <v>15.216666670000002</v>
      </c>
      <c r="DG46">
        <f t="shared" si="624"/>
        <v>18.250000003333334</v>
      </c>
      <c r="DH46">
        <f t="shared" si="624"/>
        <v>17.31666667</v>
      </c>
      <c r="DI46">
        <f t="shared" si="624"/>
        <v>16.583333336666666</v>
      </c>
      <c r="DJ46">
        <f t="shared" si="624"/>
        <v>17.800000003333334</v>
      </c>
      <c r="DK46">
        <f t="shared" si="624"/>
        <v>18.583333336666666</v>
      </c>
      <c r="DL46">
        <f t="shared" si="624"/>
        <v>15.983333336666668</v>
      </c>
      <c r="DM46">
        <f t="shared" si="624"/>
        <v>17.800000003333334</v>
      </c>
      <c r="DN46">
        <f t="shared" si="624"/>
        <v>17.466666670000002</v>
      </c>
      <c r="DO46">
        <f t="shared" si="624"/>
        <v>13.900000003333336</v>
      </c>
      <c r="DP46">
        <f t="shared" si="624"/>
        <v>31.133333336666666</v>
      </c>
      <c r="DQ46">
        <f t="shared" si="624"/>
        <v>26.06666667</v>
      </c>
      <c r="DR46">
        <f t="shared" si="624"/>
        <v>19.216666670000002</v>
      </c>
      <c r="DS46">
        <f t="shared" si="624"/>
        <v>27.450000003333336</v>
      </c>
      <c r="DT46">
        <f t="shared" ref="DT46:EY46" si="625">IF(DT36=0,0,DT36+2.11666667)</f>
        <v>15.900000003333332</v>
      </c>
      <c r="DU46">
        <f t="shared" si="625"/>
        <v>28.81666667</v>
      </c>
      <c r="DV46">
        <f t="shared" si="625"/>
        <v>26.700000003333336</v>
      </c>
      <c r="DW46">
        <f t="shared" si="625"/>
        <v>26.866666670000001</v>
      </c>
      <c r="DX46">
        <f t="shared" si="625"/>
        <v>22.083333336666666</v>
      </c>
      <c r="DY46">
        <f t="shared" si="625"/>
        <v>15.016666669999999</v>
      </c>
      <c r="DZ46">
        <f t="shared" si="625"/>
        <v>8.7833333366666668</v>
      </c>
      <c r="EA46">
        <f t="shared" si="625"/>
        <v>10.383333336666666</v>
      </c>
      <c r="EB46">
        <f t="shared" si="625"/>
        <v>9.8000000033333325</v>
      </c>
      <c r="EC46">
        <f t="shared" si="625"/>
        <v>9.9666666699999986</v>
      </c>
      <c r="ED46">
        <f t="shared" si="625"/>
        <v>14.866666670000001</v>
      </c>
      <c r="EE46">
        <f t="shared" si="625"/>
        <v>13.033333336666669</v>
      </c>
      <c r="EF46">
        <f t="shared" si="625"/>
        <v>9.7166666699999986</v>
      </c>
      <c r="EG46">
        <f t="shared" si="625"/>
        <v>16.100000003333335</v>
      </c>
      <c r="EH46">
        <f t="shared" si="625"/>
        <v>9.3833333366666665</v>
      </c>
      <c r="EI46">
        <f t="shared" si="625"/>
        <v>13.616666670000001</v>
      </c>
      <c r="EJ46">
        <f t="shared" si="625"/>
        <v>11.81666667</v>
      </c>
      <c r="EK46">
        <f t="shared" si="625"/>
        <v>10.483333336666668</v>
      </c>
      <c r="EL46">
        <f t="shared" si="625"/>
        <v>17.641666669999999</v>
      </c>
      <c r="EM46">
        <f t="shared" si="625"/>
        <v>8.6333333366666665</v>
      </c>
      <c r="EN46">
        <f t="shared" si="625"/>
        <v>12.416666670000001</v>
      </c>
      <c r="EO46">
        <f t="shared" si="625"/>
        <v>14.166666670000001</v>
      </c>
      <c r="EP46">
        <f t="shared" si="625"/>
        <v>13.950000003333333</v>
      </c>
      <c r="EQ46">
        <f t="shared" si="625"/>
        <v>9.8333333366666658</v>
      </c>
      <c r="ER46">
        <f t="shared" si="625"/>
        <v>10.56666667</v>
      </c>
      <c r="ES46">
        <f t="shared" si="625"/>
        <v>11.150000003333332</v>
      </c>
      <c r="ET46">
        <f t="shared" si="625"/>
        <v>20.116666670000001</v>
      </c>
      <c r="EU46">
        <f t="shared" si="625"/>
        <v>9.6833333366666672</v>
      </c>
      <c r="EV46">
        <f t="shared" si="625"/>
        <v>9.9833333366666661</v>
      </c>
      <c r="EW46">
        <f t="shared" si="625"/>
        <v>10.116666670000001</v>
      </c>
      <c r="EX46">
        <f t="shared" si="625"/>
        <v>15.600000003333335</v>
      </c>
      <c r="EY46">
        <f t="shared" si="625"/>
        <v>11.81666667</v>
      </c>
      <c r="EZ46">
        <f t="shared" ref="EZ46:GE46" si="626">IF(EZ36=0,0,EZ36+2.11666667)</f>
        <v>10.833333336666666</v>
      </c>
      <c r="FA46">
        <f t="shared" si="626"/>
        <v>11.133333336666666</v>
      </c>
      <c r="FB46">
        <f t="shared" si="626"/>
        <v>11.866666670000001</v>
      </c>
      <c r="FC46">
        <f t="shared" si="626"/>
        <v>22.350000003333335</v>
      </c>
      <c r="FD46">
        <f t="shared" si="626"/>
        <v>11.550000003333334</v>
      </c>
      <c r="FE46">
        <f t="shared" si="626"/>
        <v>11.800000003333334</v>
      </c>
      <c r="FF46">
        <f t="shared" si="626"/>
        <v>20.516666670000003</v>
      </c>
      <c r="FG46">
        <f t="shared" si="626"/>
        <v>11.366666670000001</v>
      </c>
      <c r="FH46">
        <f t="shared" si="626"/>
        <v>11.700000003333333</v>
      </c>
      <c r="FI46">
        <f t="shared" si="626"/>
        <v>13.650000003333336</v>
      </c>
      <c r="FJ46">
        <f t="shared" si="626"/>
        <v>23.416666670000001</v>
      </c>
      <c r="FK46">
        <f t="shared" si="626"/>
        <v>13.933333336666667</v>
      </c>
      <c r="FL46">
        <f t="shared" si="626"/>
        <v>23.833333336666669</v>
      </c>
      <c r="FM46">
        <f t="shared" si="626"/>
        <v>12.783333336666669</v>
      </c>
      <c r="FN46">
        <f t="shared" si="626"/>
        <v>25.533333336666669</v>
      </c>
      <c r="FO46">
        <f t="shared" si="626"/>
        <v>11.800000003333334</v>
      </c>
      <c r="FP46">
        <f t="shared" si="626"/>
        <v>13.233333336666668</v>
      </c>
      <c r="FQ46">
        <f t="shared" si="626"/>
        <v>13.166666670000001</v>
      </c>
      <c r="FR46">
        <f t="shared" si="626"/>
        <v>13.350000003333335</v>
      </c>
      <c r="FS46">
        <f t="shared" si="626"/>
        <v>13.81666667</v>
      </c>
      <c r="FT46">
        <f t="shared" si="626"/>
        <v>13.050000003333334</v>
      </c>
      <c r="FU46">
        <f t="shared" si="626"/>
        <v>14.866666670000001</v>
      </c>
      <c r="FV46">
        <f t="shared" si="626"/>
        <v>14.766666669999999</v>
      </c>
      <c r="FW46">
        <f t="shared" si="626"/>
        <v>14.850000003333335</v>
      </c>
      <c r="FX46">
        <f t="shared" si="626"/>
        <v>14.933333336666667</v>
      </c>
      <c r="FY46">
        <f t="shared" si="626"/>
        <v>13.466666670000002</v>
      </c>
      <c r="FZ46">
        <f t="shared" si="626"/>
        <v>31.150000003333336</v>
      </c>
      <c r="GA46">
        <f t="shared" si="626"/>
        <v>31.866666670000001</v>
      </c>
      <c r="GB46">
        <f t="shared" si="626"/>
        <v>29.883333336666666</v>
      </c>
      <c r="GC46">
        <f t="shared" si="626"/>
        <v>15.733333336666668</v>
      </c>
      <c r="GD46">
        <f t="shared" si="626"/>
        <v>15.333333336666669</v>
      </c>
      <c r="GE46">
        <f t="shared" si="626"/>
        <v>14.550000003333334</v>
      </c>
      <c r="GF46">
        <f t="shared" ref="GF46:GL46" si="627">IF(GF36=0,0,GF36+2.11666667)</f>
        <v>13.716666670000002</v>
      </c>
      <c r="GG46">
        <f t="shared" si="627"/>
        <v>15.500000003333334</v>
      </c>
      <c r="GH46">
        <f t="shared" si="627"/>
        <v>16.300000003333334</v>
      </c>
      <c r="GI46">
        <f t="shared" si="627"/>
        <v>16.033333336666669</v>
      </c>
      <c r="GJ46">
        <f t="shared" si="627"/>
        <v>18.333333336666666</v>
      </c>
      <c r="GK46">
        <f t="shared" si="627"/>
        <v>29.950000003333336</v>
      </c>
      <c r="GL46">
        <f t="shared" si="627"/>
        <v>15.500000003333334</v>
      </c>
      <c r="GM46">
        <f t="shared" ref="GM46:GS46" si="628">IF(GM36=0,0,GM36+2.11666667)</f>
        <v>16.066667000000002</v>
      </c>
      <c r="GN46">
        <f t="shared" si="628"/>
        <v>20.866666670000001</v>
      </c>
      <c r="GO46">
        <f t="shared" si="628"/>
        <v>20.233333336666668</v>
      </c>
      <c r="GP46">
        <f t="shared" si="628"/>
        <v>31.300000003333334</v>
      </c>
      <c r="GQ46">
        <f t="shared" si="628"/>
        <v>31.350000003333335</v>
      </c>
      <c r="GR46">
        <f t="shared" si="628"/>
        <v>18.849999670000003</v>
      </c>
      <c r="GS46">
        <f t="shared" si="628"/>
        <v>16.816666336666668</v>
      </c>
      <c r="GT46">
        <f t="shared" ref="GT46:HF46" si="629">IF(GT36=0,0,GT36+2.11666667)</f>
        <v>33.266666669999999</v>
      </c>
      <c r="GU46">
        <f t="shared" si="629"/>
        <v>19.483333336666668</v>
      </c>
      <c r="GV46">
        <f t="shared" si="629"/>
        <v>15.89999997</v>
      </c>
      <c r="GW46">
        <f t="shared" si="629"/>
        <v>35.350000003333335</v>
      </c>
      <c r="GX46">
        <f t="shared" si="629"/>
        <v>16.650000000000002</v>
      </c>
      <c r="GY46">
        <f t="shared" si="629"/>
        <v>23.783333303333333</v>
      </c>
      <c r="GZ46">
        <f t="shared" si="629"/>
        <v>18.499999970000001</v>
      </c>
      <c r="HA46">
        <f t="shared" si="629"/>
        <v>17.233333303333332</v>
      </c>
      <c r="HB46">
        <f t="shared" si="629"/>
        <v>18.266666669999999</v>
      </c>
      <c r="HC46">
        <f t="shared" si="629"/>
        <v>17.133333336666666</v>
      </c>
      <c r="HD46">
        <f t="shared" si="629"/>
        <v>15.883333336666666</v>
      </c>
      <c r="HE46">
        <f t="shared" si="629"/>
        <v>32.633333336666666</v>
      </c>
      <c r="HF46">
        <f t="shared" si="629"/>
        <v>19.81666667</v>
      </c>
      <c r="HG46">
        <f t="shared" ref="HG46:HL46" si="630">IF(HG36=0,0,HG36+2.11666667)</f>
        <v>28.733333269999999</v>
      </c>
      <c r="HH46">
        <f t="shared" si="630"/>
        <v>28.416666603333336</v>
      </c>
      <c r="HI46">
        <f t="shared" si="630"/>
        <v>37.900000003333332</v>
      </c>
      <c r="HJ46">
        <f t="shared" si="630"/>
        <v>37.933333336666664</v>
      </c>
      <c r="HK46">
        <f t="shared" si="630"/>
        <v>28.916666603333336</v>
      </c>
      <c r="HL46">
        <f t="shared" si="630"/>
        <v>31.150000003333336</v>
      </c>
      <c r="HN46">
        <f t="shared" ref="HN46:HU46" si="631">IF(HN36=0,0,HN36+2.11666667)</f>
        <v>19.733333336666668</v>
      </c>
      <c r="HO46">
        <f t="shared" si="631"/>
        <v>29.899999936666671</v>
      </c>
      <c r="HP46">
        <f t="shared" si="631"/>
        <v>41.350000003333328</v>
      </c>
      <c r="HQ46">
        <f t="shared" si="631"/>
        <v>45.716666669999995</v>
      </c>
      <c r="HR46">
        <f t="shared" si="631"/>
        <v>18.616666670000001</v>
      </c>
      <c r="HS46">
        <f t="shared" si="631"/>
        <v>15.166666670000001</v>
      </c>
      <c r="HU46">
        <f t="shared" si="631"/>
        <v>48.683333336666664</v>
      </c>
      <c r="HW46">
        <f t="shared" ref="HW46:IQ46" si="632">IF(HW36=0,0,HW36+2.11666667)</f>
        <v>16.933333336666667</v>
      </c>
      <c r="HX46">
        <f t="shared" si="632"/>
        <v>16.300000003333334</v>
      </c>
      <c r="HY46">
        <f t="shared" si="632"/>
        <v>15.166666670000001</v>
      </c>
      <c r="HZ46">
        <f t="shared" si="632"/>
        <v>30.56666667</v>
      </c>
      <c r="IA46">
        <f t="shared" si="632"/>
        <v>17.733333336666668</v>
      </c>
      <c r="IB46">
        <f t="shared" si="632"/>
        <v>32.916666669999998</v>
      </c>
      <c r="IC46">
        <f t="shared" si="632"/>
        <v>16.633333336666666</v>
      </c>
      <c r="ID46">
        <f t="shared" si="632"/>
        <v>15.600000003333335</v>
      </c>
      <c r="IE46">
        <f t="shared" si="632"/>
        <v>16.583333336666666</v>
      </c>
      <c r="IF46">
        <f t="shared" si="632"/>
        <v>17.283333336666669</v>
      </c>
      <c r="IG46">
        <f t="shared" si="632"/>
        <v>17.733333336666668</v>
      </c>
      <c r="IH46">
        <f t="shared" si="632"/>
        <v>16.06666667</v>
      </c>
      <c r="II46">
        <f t="shared" si="632"/>
        <v>22.800000003333334</v>
      </c>
      <c r="IJ46">
        <f t="shared" si="632"/>
        <v>15.583333336666666</v>
      </c>
      <c r="IK46">
        <f t="shared" si="632"/>
        <v>15.416666670000001</v>
      </c>
      <c r="IL46">
        <f t="shared" si="632"/>
        <v>44.066666669999996</v>
      </c>
      <c r="IM46">
        <f t="shared" si="632"/>
        <v>37.333333336666669</v>
      </c>
      <c r="IN46">
        <f t="shared" si="632"/>
        <v>16.900000003333332</v>
      </c>
      <c r="IO46">
        <f t="shared" si="632"/>
        <v>18.233333336666668</v>
      </c>
      <c r="IP46">
        <f t="shared" si="632"/>
        <v>18.100000003333335</v>
      </c>
      <c r="IQ46">
        <f t="shared" si="632"/>
        <v>15.416666670000001</v>
      </c>
      <c r="IW46">
        <f t="shared" ref="IW46:JF46" si="633">IF(IW36=0,0,IW36+2.11666667)</f>
        <v>48.166666669999998</v>
      </c>
      <c r="IX46">
        <f t="shared" si="633"/>
        <v>11.750000003333334</v>
      </c>
      <c r="IY46">
        <f t="shared" si="633"/>
        <v>14.200000003333333</v>
      </c>
      <c r="IZ46">
        <f t="shared" si="633"/>
        <v>15.016666669999999</v>
      </c>
      <c r="JA46">
        <f t="shared" si="633"/>
        <v>13.350000003333335</v>
      </c>
      <c r="JB46">
        <f t="shared" si="633"/>
        <v>12.833333336666669</v>
      </c>
      <c r="JC46">
        <f t="shared" si="633"/>
        <v>17.766666669999999</v>
      </c>
      <c r="JD46">
        <f t="shared" si="633"/>
        <v>14.366666670000001</v>
      </c>
      <c r="JE46">
        <f t="shared" si="633"/>
        <v>19.433333336666667</v>
      </c>
      <c r="JF46">
        <f t="shared" si="633"/>
        <v>27.200000003333336</v>
      </c>
      <c r="JH46">
        <f t="shared" ref="JH46:JP46" si="634">IF(JH36=0,0,JH36+2.11666667)</f>
        <v>14.633333336666666</v>
      </c>
      <c r="JI46">
        <f t="shared" si="634"/>
        <v>19.88333333666667</v>
      </c>
      <c r="JJ46">
        <f t="shared" si="634"/>
        <v>18.266666669999999</v>
      </c>
      <c r="JK46">
        <f t="shared" si="634"/>
        <v>16.133333336666666</v>
      </c>
      <c r="JL46">
        <f t="shared" si="634"/>
        <v>15.900000003333336</v>
      </c>
      <c r="JM46">
        <f t="shared" si="634"/>
        <v>17.633333336666666</v>
      </c>
      <c r="JN46">
        <f t="shared" si="634"/>
        <v>18.633333336666666</v>
      </c>
      <c r="JO46">
        <f t="shared" si="634"/>
        <v>22.766666670000003</v>
      </c>
      <c r="JP46">
        <f t="shared" si="634"/>
        <v>19.900000003333336</v>
      </c>
      <c r="JR46">
        <f>IF(JR36=0,0,JR36+2.11666667)</f>
        <v>15.966666670000002</v>
      </c>
      <c r="JT46">
        <f>IF(JT36=0,0,JT36+2.11666667)</f>
        <v>16.716666670000002</v>
      </c>
      <c r="JU46">
        <f>IF(JU36=0,0,JU36+2.11666667)</f>
        <v>22.366666670000001</v>
      </c>
      <c r="JV46">
        <f>IF(JV36=0,0,JV36+2.11666667)</f>
        <v>23.06666667</v>
      </c>
      <c r="JX46">
        <f>IF(JX36=0,0,JX36+2.11666667)</f>
        <v>23.816666670000004</v>
      </c>
      <c r="JY46">
        <f>IF(JY36=0,0,JY36+2.11666667)</f>
        <v>19.633333336666666</v>
      </c>
      <c r="JZ46">
        <f>IF(JZ36=0,0,JZ36+2.11666667)</f>
        <v>26.13333333666667</v>
      </c>
      <c r="KA46">
        <f>IF(KA36=0,0,KA36+2.11666667)</f>
        <v>29.583333336666669</v>
      </c>
    </row>
    <row r="47" spans="1:287" x14ac:dyDescent="0.25">
      <c r="A47" t="s">
        <v>240</v>
      </c>
      <c r="B47">
        <v>11.766666666666667</v>
      </c>
      <c r="C47">
        <v>12.266666666666667</v>
      </c>
      <c r="D47">
        <v>12.883333666666667</v>
      </c>
      <c r="E47">
        <v>12.916666666666668</v>
      </c>
      <c r="F47">
        <v>13.533326666666667</v>
      </c>
      <c r="G47">
        <v>13.600000666666666</v>
      </c>
      <c r="H47">
        <v>13.333333666666666</v>
      </c>
      <c r="I47">
        <v>13.550000666666667</v>
      </c>
      <c r="J47">
        <v>15.149999666666668</v>
      </c>
      <c r="K47">
        <v>17.333333666666668</v>
      </c>
      <c r="L47">
        <v>12.616666666666667</v>
      </c>
      <c r="M47">
        <v>12.116666666666667</v>
      </c>
      <c r="N47">
        <v>13.516663666666666</v>
      </c>
      <c r="O47">
        <v>14.216666666666669</v>
      </c>
      <c r="P47">
        <v>18.666666666666668</v>
      </c>
      <c r="Q47">
        <v>14.976666666666668</v>
      </c>
      <c r="R47">
        <v>19.646666666666668</v>
      </c>
      <c r="S47">
        <v>21.466666666666669</v>
      </c>
      <c r="T47">
        <v>17.88666666666667</v>
      </c>
      <c r="U47">
        <v>16.39999666666667</v>
      </c>
      <c r="V47">
        <v>16.266666666666669</v>
      </c>
      <c r="W47">
        <v>14.833333666666668</v>
      </c>
      <c r="X47">
        <v>15.633333666666669</v>
      </c>
      <c r="Y47">
        <v>15.666666666666668</v>
      </c>
      <c r="Z47">
        <v>21.766666666666666</v>
      </c>
      <c r="AA47">
        <v>23.766666666666666</v>
      </c>
      <c r="AB47">
        <v>27.516666666666666</v>
      </c>
      <c r="AC47">
        <v>42.966666666666669</v>
      </c>
      <c r="AD47">
        <v>37.519999666666664</v>
      </c>
      <c r="AE47">
        <v>23.716666666666665</v>
      </c>
      <c r="AG47">
        <v>27.016666666666666</v>
      </c>
      <c r="AH47">
        <v>22.433336666666666</v>
      </c>
      <c r="AI47">
        <v>1.3</v>
      </c>
      <c r="AJ47">
        <v>3.35</v>
      </c>
      <c r="AK47">
        <v>1.6833333000000001</v>
      </c>
      <c r="AL47">
        <v>1.9</v>
      </c>
      <c r="AM47">
        <v>1.8166600000000002</v>
      </c>
      <c r="AN47">
        <v>2.6500000000000004</v>
      </c>
      <c r="AO47">
        <v>2.5666666999999999</v>
      </c>
      <c r="AP47">
        <v>2.1666666999999999</v>
      </c>
      <c r="AQ47">
        <v>2.0833333300000003</v>
      </c>
      <c r="AR47">
        <v>1.7000000000000002</v>
      </c>
      <c r="AS47">
        <v>2.3166666999999999</v>
      </c>
      <c r="AT47">
        <v>5.4666666700000004</v>
      </c>
      <c r="AU47">
        <v>0</v>
      </c>
      <c r="AV47">
        <f t="shared" ref="AV47:CC47" si="635">IF(AV35=0,0,AV35+1.3)</f>
        <v>2.833333333333333</v>
      </c>
      <c r="AW47">
        <f t="shared" si="635"/>
        <v>2.3666666666666667</v>
      </c>
      <c r="AX47">
        <f t="shared" si="635"/>
        <v>3.1500000000000004</v>
      </c>
      <c r="AY47">
        <f t="shared" si="635"/>
        <v>2.0333333333333332</v>
      </c>
      <c r="AZ47">
        <f t="shared" si="635"/>
        <v>4.45</v>
      </c>
      <c r="BA47">
        <f t="shared" si="635"/>
        <v>6.5</v>
      </c>
      <c r="BB47">
        <f t="shared" si="635"/>
        <v>9.3000000000000007</v>
      </c>
      <c r="BC47">
        <f t="shared" si="635"/>
        <v>7.0166666666666666</v>
      </c>
      <c r="BD47">
        <f t="shared" si="635"/>
        <v>6.9833333333333334</v>
      </c>
      <c r="BE47">
        <f t="shared" si="635"/>
        <v>3.3</v>
      </c>
      <c r="BF47">
        <f t="shared" si="635"/>
        <v>5.2166666666666668</v>
      </c>
      <c r="BG47">
        <f t="shared" si="635"/>
        <v>14.483333333333334</v>
      </c>
      <c r="BH47">
        <f t="shared" si="635"/>
        <v>17</v>
      </c>
      <c r="BI47">
        <f t="shared" si="635"/>
        <v>17.233333333333334</v>
      </c>
      <c r="BJ47">
        <f t="shared" si="635"/>
        <v>4.6500000000000004</v>
      </c>
      <c r="BK47">
        <f t="shared" si="635"/>
        <v>14.966666666666667</v>
      </c>
      <c r="BL47">
        <f t="shared" si="635"/>
        <v>5.7166666666666668</v>
      </c>
      <c r="BM47">
        <f t="shared" si="635"/>
        <v>14.100000000000001</v>
      </c>
      <c r="BN47">
        <f t="shared" si="635"/>
        <v>5.3999999999999995</v>
      </c>
      <c r="BO47">
        <f t="shared" si="635"/>
        <v>19.233333333333334</v>
      </c>
      <c r="BP47">
        <f t="shared" si="635"/>
        <v>9.9166666666666679</v>
      </c>
      <c r="BQ47">
        <f t="shared" si="635"/>
        <v>9.3500000000000014</v>
      </c>
      <c r="BR47">
        <f t="shared" si="635"/>
        <v>8.2666666666666675</v>
      </c>
      <c r="BS47">
        <f t="shared" si="635"/>
        <v>9.0500000000000007</v>
      </c>
      <c r="BT47">
        <f t="shared" si="635"/>
        <v>7.3999999999999995</v>
      </c>
      <c r="BU47">
        <f t="shared" si="635"/>
        <v>9.7000000000000011</v>
      </c>
      <c r="BV47">
        <f t="shared" si="635"/>
        <v>10.25</v>
      </c>
      <c r="BW47">
        <f t="shared" si="635"/>
        <v>18.716666666666665</v>
      </c>
      <c r="BX47">
        <f t="shared" si="635"/>
        <v>10.283333333333335</v>
      </c>
      <c r="BY47">
        <f t="shared" si="635"/>
        <v>15.433333333333334</v>
      </c>
      <c r="BZ47">
        <f t="shared" si="635"/>
        <v>11.833333333333334</v>
      </c>
      <c r="CA47">
        <f t="shared" si="635"/>
        <v>15.3</v>
      </c>
      <c r="CB47">
        <f t="shared" si="635"/>
        <v>9.5166666666666675</v>
      </c>
      <c r="CC47">
        <f t="shared" si="635"/>
        <v>18.25</v>
      </c>
      <c r="CE47">
        <f t="shared" ref="CE47:CL47" si="636">IF(CE35=0,0,CE35+1.3)</f>
        <v>9.3500000000000014</v>
      </c>
      <c r="CF47">
        <f t="shared" si="636"/>
        <v>11.8</v>
      </c>
      <c r="CG47">
        <f t="shared" si="636"/>
        <v>13.666666666666668</v>
      </c>
      <c r="CH47">
        <f t="shared" si="636"/>
        <v>11.100000000000001</v>
      </c>
      <c r="CI47">
        <f t="shared" si="636"/>
        <v>9.2666666666666675</v>
      </c>
      <c r="CJ47">
        <f t="shared" si="636"/>
        <v>10.433333333333334</v>
      </c>
      <c r="CK47">
        <f t="shared" si="636"/>
        <v>11.933333333333334</v>
      </c>
      <c r="CL47">
        <f t="shared" si="636"/>
        <v>12.416666666666668</v>
      </c>
      <c r="CN47">
        <f t="shared" ref="CN47:DS47" si="637">IF(CN35=0,0,CN35+1.3)</f>
        <v>12.833333333333334</v>
      </c>
      <c r="CO47">
        <f t="shared" si="637"/>
        <v>13.433333333333334</v>
      </c>
      <c r="CP47">
        <f t="shared" si="637"/>
        <v>8.6333333333333346</v>
      </c>
      <c r="CQ47">
        <f t="shared" si="637"/>
        <v>21.6</v>
      </c>
      <c r="CR47">
        <f t="shared" si="637"/>
        <v>8.4666666666666668</v>
      </c>
      <c r="CS47">
        <f t="shared" si="637"/>
        <v>8.7666666666666675</v>
      </c>
      <c r="CT47">
        <f t="shared" si="637"/>
        <v>20.916666666666668</v>
      </c>
      <c r="CU47">
        <f t="shared" si="637"/>
        <v>9.4833333333333343</v>
      </c>
      <c r="CV47">
        <f t="shared" si="637"/>
        <v>10.65</v>
      </c>
      <c r="CW47">
        <f t="shared" si="637"/>
        <v>11.700000000000001</v>
      </c>
      <c r="CX47">
        <f t="shared" si="637"/>
        <v>10.600000000000001</v>
      </c>
      <c r="CY47">
        <f t="shared" si="637"/>
        <v>8.9666666666666668</v>
      </c>
      <c r="CZ47">
        <f t="shared" si="637"/>
        <v>17.083333333333332</v>
      </c>
      <c r="DA47">
        <f t="shared" si="637"/>
        <v>8.15</v>
      </c>
      <c r="DB47">
        <f t="shared" si="637"/>
        <v>10.600000000000001</v>
      </c>
      <c r="DC47">
        <f t="shared" si="637"/>
        <v>14.133333333333335</v>
      </c>
      <c r="DD47">
        <f t="shared" si="637"/>
        <v>11.350000000000001</v>
      </c>
      <c r="DE47">
        <f t="shared" si="637"/>
        <v>21.816666666666666</v>
      </c>
      <c r="DF47">
        <f t="shared" si="637"/>
        <v>12.850000000000001</v>
      </c>
      <c r="DG47">
        <f t="shared" si="637"/>
        <v>15.883333333333335</v>
      </c>
      <c r="DH47">
        <f t="shared" si="637"/>
        <v>14.950000000000001</v>
      </c>
      <c r="DI47">
        <f t="shared" si="637"/>
        <v>14.216666666666667</v>
      </c>
      <c r="DJ47">
        <f t="shared" si="637"/>
        <v>15.433333333333334</v>
      </c>
      <c r="DK47">
        <f t="shared" si="637"/>
        <v>16.216666666666665</v>
      </c>
      <c r="DL47">
        <f t="shared" si="637"/>
        <v>13.616666666666667</v>
      </c>
      <c r="DM47">
        <f t="shared" si="637"/>
        <v>15.433333333333334</v>
      </c>
      <c r="DN47">
        <f t="shared" si="637"/>
        <v>15.100000000000001</v>
      </c>
      <c r="DO47">
        <f t="shared" si="637"/>
        <v>11.533333333333335</v>
      </c>
      <c r="DP47">
        <f t="shared" si="637"/>
        <v>28.766666666666666</v>
      </c>
      <c r="DQ47">
        <f t="shared" si="637"/>
        <v>23.7</v>
      </c>
      <c r="DR47">
        <f t="shared" si="637"/>
        <v>16.850000000000001</v>
      </c>
      <c r="DS47">
        <f t="shared" si="637"/>
        <v>25.083333333333336</v>
      </c>
      <c r="DT47">
        <f t="shared" ref="DT47:EY47" si="638">IF(DT35=0,0,DT35+1.3)</f>
        <v>13.533333333333333</v>
      </c>
      <c r="DU47">
        <f t="shared" si="638"/>
        <v>26.45</v>
      </c>
      <c r="DV47">
        <f t="shared" si="638"/>
        <v>24.333333333333336</v>
      </c>
      <c r="DW47">
        <f t="shared" si="638"/>
        <v>24.5</v>
      </c>
      <c r="DX47">
        <f t="shared" si="638"/>
        <v>19.716666666666665</v>
      </c>
      <c r="DY47">
        <f t="shared" si="638"/>
        <v>12.65</v>
      </c>
      <c r="DZ47">
        <f t="shared" si="638"/>
        <v>6.416666666666667</v>
      </c>
      <c r="EA47">
        <f t="shared" si="638"/>
        <v>8.0166666666666675</v>
      </c>
      <c r="EB47">
        <f t="shared" si="638"/>
        <v>7.4333333333333327</v>
      </c>
      <c r="EC47">
        <f t="shared" si="638"/>
        <v>7.6</v>
      </c>
      <c r="ED47">
        <f t="shared" si="638"/>
        <v>12.5</v>
      </c>
      <c r="EE47">
        <f t="shared" si="638"/>
        <v>10.666666666666668</v>
      </c>
      <c r="EF47">
        <f t="shared" si="638"/>
        <v>7.35</v>
      </c>
      <c r="EG47">
        <f t="shared" si="638"/>
        <v>13.733333333333334</v>
      </c>
      <c r="EH47">
        <f t="shared" si="638"/>
        <v>7.0166666666666666</v>
      </c>
      <c r="EI47">
        <f t="shared" si="638"/>
        <v>11.25</v>
      </c>
      <c r="EJ47">
        <f t="shared" si="638"/>
        <v>9.4500000000000011</v>
      </c>
      <c r="EK47">
        <f t="shared" si="638"/>
        <v>8.1166666666666671</v>
      </c>
      <c r="EL47">
        <f t="shared" si="638"/>
        <v>15.275</v>
      </c>
      <c r="EM47">
        <f t="shared" si="638"/>
        <v>6.2666666666666666</v>
      </c>
      <c r="EN47">
        <f t="shared" si="638"/>
        <v>10.050000000000001</v>
      </c>
      <c r="EO47">
        <f t="shared" si="638"/>
        <v>11.8</v>
      </c>
      <c r="EP47">
        <f t="shared" si="638"/>
        <v>11.583333333333334</v>
      </c>
      <c r="EQ47">
        <f t="shared" si="638"/>
        <v>7.4666666666666659</v>
      </c>
      <c r="ER47">
        <f t="shared" si="638"/>
        <v>8.2000000000000011</v>
      </c>
      <c r="ES47">
        <f t="shared" si="638"/>
        <v>8.7833333333333332</v>
      </c>
      <c r="ET47">
        <f t="shared" si="638"/>
        <v>17.75</v>
      </c>
      <c r="EU47">
        <f t="shared" si="638"/>
        <v>7.3166666666666664</v>
      </c>
      <c r="EV47">
        <f t="shared" si="638"/>
        <v>7.6166666666666663</v>
      </c>
      <c r="EW47">
        <f t="shared" si="638"/>
        <v>7.75</v>
      </c>
      <c r="EX47">
        <f t="shared" si="638"/>
        <v>13.233333333333334</v>
      </c>
      <c r="EY47">
        <f t="shared" si="638"/>
        <v>9.4500000000000011</v>
      </c>
      <c r="EZ47">
        <f t="shared" ref="EZ47:GE47" si="639">IF(EZ35=0,0,EZ35+1.3)</f>
        <v>8.4666666666666668</v>
      </c>
      <c r="FA47">
        <f t="shared" si="639"/>
        <v>8.7666666666666675</v>
      </c>
      <c r="FB47">
        <f t="shared" si="639"/>
        <v>9.5</v>
      </c>
      <c r="FC47">
        <f t="shared" si="639"/>
        <v>19.983333333333334</v>
      </c>
      <c r="FD47">
        <f t="shared" si="639"/>
        <v>9.1833333333333336</v>
      </c>
      <c r="FE47">
        <f t="shared" si="639"/>
        <v>9.4333333333333336</v>
      </c>
      <c r="FF47">
        <f t="shared" si="639"/>
        <v>18.150000000000002</v>
      </c>
      <c r="FG47">
        <f t="shared" si="639"/>
        <v>9</v>
      </c>
      <c r="FH47">
        <f t="shared" si="639"/>
        <v>9.3333333333333339</v>
      </c>
      <c r="FI47">
        <f t="shared" si="639"/>
        <v>11.283333333333335</v>
      </c>
      <c r="FJ47">
        <f t="shared" si="639"/>
        <v>21.05</v>
      </c>
      <c r="FK47">
        <f t="shared" si="639"/>
        <v>11.566666666666666</v>
      </c>
      <c r="FL47">
        <f t="shared" si="639"/>
        <v>21.466666666666669</v>
      </c>
      <c r="FM47">
        <f t="shared" si="639"/>
        <v>10.416666666666668</v>
      </c>
      <c r="FN47">
        <f t="shared" si="639"/>
        <v>23.166666666666668</v>
      </c>
      <c r="FO47">
        <f t="shared" si="639"/>
        <v>9.4333333333333336</v>
      </c>
      <c r="FP47">
        <f t="shared" si="639"/>
        <v>10.866666666666667</v>
      </c>
      <c r="FQ47">
        <f t="shared" si="639"/>
        <v>10.8</v>
      </c>
      <c r="FR47">
        <f t="shared" si="639"/>
        <v>10.983333333333334</v>
      </c>
      <c r="FS47">
        <f t="shared" si="639"/>
        <v>11.450000000000001</v>
      </c>
      <c r="FT47">
        <f t="shared" si="639"/>
        <v>10.683333333333334</v>
      </c>
      <c r="FU47">
        <f t="shared" si="639"/>
        <v>12.5</v>
      </c>
      <c r="FV47">
        <f t="shared" si="639"/>
        <v>12.4</v>
      </c>
      <c r="FW47">
        <f t="shared" si="639"/>
        <v>12.483333333333334</v>
      </c>
      <c r="FX47">
        <f t="shared" si="639"/>
        <v>12.566666666666666</v>
      </c>
      <c r="FY47">
        <f t="shared" si="639"/>
        <v>11.100000000000001</v>
      </c>
      <c r="FZ47">
        <f t="shared" si="639"/>
        <v>28.783333333333335</v>
      </c>
      <c r="GA47">
        <f t="shared" si="639"/>
        <v>29.5</v>
      </c>
      <c r="GB47">
        <f t="shared" si="639"/>
        <v>27.516666666666666</v>
      </c>
      <c r="GC47">
        <f t="shared" si="639"/>
        <v>13.366666666666667</v>
      </c>
      <c r="GD47">
        <f t="shared" si="639"/>
        <v>12.966666666666669</v>
      </c>
      <c r="GE47">
        <f t="shared" si="639"/>
        <v>12.183333333333334</v>
      </c>
      <c r="GF47">
        <f t="shared" ref="GF47:GL47" si="640">IF(GF35=0,0,GF35+1.3)</f>
        <v>11.350000000000001</v>
      </c>
      <c r="GG47">
        <f t="shared" si="640"/>
        <v>13.133333333333335</v>
      </c>
      <c r="GH47">
        <f t="shared" si="640"/>
        <v>13.933333333333334</v>
      </c>
      <c r="GI47">
        <f t="shared" si="640"/>
        <v>13.666666666666668</v>
      </c>
      <c r="GJ47">
        <f t="shared" si="640"/>
        <v>15.966666666666667</v>
      </c>
      <c r="GK47">
        <f t="shared" si="640"/>
        <v>27.583333333333336</v>
      </c>
      <c r="GL47">
        <f t="shared" si="640"/>
        <v>13.133333333333335</v>
      </c>
      <c r="GM47">
        <f t="shared" ref="GM47:GS47" si="641">IF(GM35=0,0,GM35+1.3)</f>
        <v>13.700000330000002</v>
      </c>
      <c r="GN47">
        <f t="shared" si="641"/>
        <v>18.5</v>
      </c>
      <c r="GO47">
        <f t="shared" si="641"/>
        <v>17.866666666666667</v>
      </c>
      <c r="GP47">
        <f t="shared" si="641"/>
        <v>28.933333333333334</v>
      </c>
      <c r="GQ47">
        <f t="shared" si="641"/>
        <v>28.983333333333334</v>
      </c>
      <c r="GR47">
        <f t="shared" si="641"/>
        <v>16.483333000000002</v>
      </c>
      <c r="GS47">
        <f t="shared" si="641"/>
        <v>14.449999666666669</v>
      </c>
      <c r="GT47">
        <f t="shared" ref="GT47:HF47" si="642">IF(GT35=0,0,GT35+1.3)</f>
        <v>30.900000000000002</v>
      </c>
      <c r="GU47">
        <f t="shared" si="642"/>
        <v>17.116666666666667</v>
      </c>
      <c r="GV47">
        <f t="shared" si="642"/>
        <v>13.533333300000001</v>
      </c>
      <c r="GW47">
        <f t="shared" si="642"/>
        <v>32.983333333333334</v>
      </c>
      <c r="GX47">
        <f t="shared" si="642"/>
        <v>14.283333330000001</v>
      </c>
      <c r="GY47">
        <f t="shared" si="642"/>
        <v>21.416666633333332</v>
      </c>
      <c r="GZ47">
        <f t="shared" si="642"/>
        <v>16.1333333</v>
      </c>
      <c r="HA47">
        <f t="shared" si="642"/>
        <v>14.866666633333331</v>
      </c>
      <c r="HB47">
        <f t="shared" si="642"/>
        <v>15.9</v>
      </c>
      <c r="HC47">
        <f t="shared" si="642"/>
        <v>14.766666666666667</v>
      </c>
      <c r="HD47">
        <f t="shared" si="642"/>
        <v>13.516666666666667</v>
      </c>
      <c r="HE47">
        <f t="shared" si="642"/>
        <v>30.266666666666666</v>
      </c>
      <c r="HF47">
        <f t="shared" si="642"/>
        <v>17.45</v>
      </c>
      <c r="HG47">
        <f t="shared" ref="HG47:HL47" si="643">IF(HG35=0,0,HG35+1.3)</f>
        <v>26.366666599999999</v>
      </c>
      <c r="HH47">
        <f t="shared" si="643"/>
        <v>26.049999933333336</v>
      </c>
      <c r="HI47">
        <f t="shared" si="643"/>
        <v>35.533333333333331</v>
      </c>
      <c r="HJ47">
        <f t="shared" si="643"/>
        <v>35.566666666666663</v>
      </c>
      <c r="HK47">
        <f t="shared" si="643"/>
        <v>26.549999933333336</v>
      </c>
      <c r="HL47">
        <f t="shared" si="643"/>
        <v>28.783333333333335</v>
      </c>
      <c r="HN47">
        <f t="shared" ref="HN47:HU47" si="644">IF(HN35=0,0,HN35+1.3)</f>
        <v>17.366666666666667</v>
      </c>
      <c r="HO47">
        <f t="shared" si="644"/>
        <v>27.53333326666667</v>
      </c>
      <c r="HP47">
        <f t="shared" si="644"/>
        <v>38.983333333333327</v>
      </c>
      <c r="HQ47">
        <f t="shared" si="644"/>
        <v>43.349999999999994</v>
      </c>
      <c r="HR47">
        <f t="shared" si="644"/>
        <v>16.25</v>
      </c>
      <c r="HS47">
        <f t="shared" si="644"/>
        <v>12.8</v>
      </c>
      <c r="HU47">
        <f t="shared" si="644"/>
        <v>46.316666666666663</v>
      </c>
      <c r="HW47">
        <f t="shared" ref="HW47:IQ47" si="645">IF(HW35=0,0,HW35+1.3)</f>
        <v>14.566666666666668</v>
      </c>
      <c r="HX47">
        <f t="shared" si="645"/>
        <v>13.933333333333334</v>
      </c>
      <c r="HY47">
        <f t="shared" si="645"/>
        <v>12.8</v>
      </c>
      <c r="HZ47">
        <f t="shared" si="645"/>
        <v>28.2</v>
      </c>
      <c r="IA47">
        <f t="shared" si="645"/>
        <v>15.366666666666667</v>
      </c>
      <c r="IB47">
        <f t="shared" si="645"/>
        <v>30.55</v>
      </c>
      <c r="IC47">
        <f t="shared" si="645"/>
        <v>14.266666666666667</v>
      </c>
      <c r="ID47">
        <f t="shared" si="645"/>
        <v>13.233333333333334</v>
      </c>
      <c r="IE47">
        <f t="shared" si="645"/>
        <v>14.216666666666667</v>
      </c>
      <c r="IF47">
        <f t="shared" si="645"/>
        <v>14.916666666666668</v>
      </c>
      <c r="IG47">
        <f t="shared" si="645"/>
        <v>15.366666666666667</v>
      </c>
      <c r="IH47">
        <f t="shared" si="645"/>
        <v>13.700000000000001</v>
      </c>
      <c r="II47">
        <f t="shared" si="645"/>
        <v>20.433333333333334</v>
      </c>
      <c r="IJ47">
        <f t="shared" si="645"/>
        <v>13.216666666666667</v>
      </c>
      <c r="IK47">
        <f t="shared" si="645"/>
        <v>13.05</v>
      </c>
      <c r="IL47">
        <f t="shared" si="645"/>
        <v>41.699999999999996</v>
      </c>
      <c r="IM47">
        <f t="shared" si="645"/>
        <v>34.966666666666669</v>
      </c>
      <c r="IN47">
        <f t="shared" si="645"/>
        <v>14.533333333333333</v>
      </c>
      <c r="IO47">
        <f t="shared" si="645"/>
        <v>15.866666666666667</v>
      </c>
      <c r="IP47">
        <f t="shared" si="645"/>
        <v>15.733333333333334</v>
      </c>
      <c r="IQ47">
        <f t="shared" si="645"/>
        <v>13.05</v>
      </c>
      <c r="IW47">
        <f t="shared" ref="IW47:JF47" si="646">IF(IW35=0,0,IW35+1.3)</f>
        <v>45.8</v>
      </c>
      <c r="IX47">
        <f t="shared" si="646"/>
        <v>9.3833333333333329</v>
      </c>
      <c r="IY47">
        <f t="shared" si="646"/>
        <v>11.833333333333334</v>
      </c>
      <c r="IZ47">
        <f t="shared" si="646"/>
        <v>12.65</v>
      </c>
      <c r="JA47">
        <f t="shared" si="646"/>
        <v>10.983333333333334</v>
      </c>
      <c r="JB47">
        <f t="shared" si="646"/>
        <v>10.466666666666669</v>
      </c>
      <c r="JC47">
        <f t="shared" si="646"/>
        <v>15.4</v>
      </c>
      <c r="JD47">
        <f t="shared" si="646"/>
        <v>12</v>
      </c>
      <c r="JE47">
        <f t="shared" si="646"/>
        <v>17.066666666666666</v>
      </c>
      <c r="JF47">
        <f t="shared" si="646"/>
        <v>24.833333333333336</v>
      </c>
      <c r="JH47">
        <f t="shared" ref="JH47:JP47" si="647">IF(JH35=0,0,JH35+1.3)</f>
        <v>12.266666666666667</v>
      </c>
      <c r="JI47">
        <f t="shared" si="647"/>
        <v>17.516666666666669</v>
      </c>
      <c r="JJ47">
        <f t="shared" si="647"/>
        <v>15.9</v>
      </c>
      <c r="JK47">
        <f t="shared" si="647"/>
        <v>13.766666666666667</v>
      </c>
      <c r="JL47">
        <f t="shared" si="647"/>
        <v>13.533333333333335</v>
      </c>
      <c r="JM47">
        <f t="shared" si="647"/>
        <v>15.266666666666667</v>
      </c>
      <c r="JN47">
        <f t="shared" si="647"/>
        <v>16.266666666666666</v>
      </c>
      <c r="JO47">
        <f t="shared" si="647"/>
        <v>20.400000000000002</v>
      </c>
      <c r="JP47">
        <f t="shared" si="647"/>
        <v>17.533333333333335</v>
      </c>
      <c r="JR47">
        <f>IF(JR35=0,0,JR35+1.3)</f>
        <v>13.600000000000001</v>
      </c>
      <c r="JT47">
        <f>IF(JT35=0,0,JT35+1.3)</f>
        <v>14.350000000000001</v>
      </c>
      <c r="JU47">
        <f>IF(JU35=0,0,JU35+1.3)</f>
        <v>20</v>
      </c>
      <c r="JV47">
        <f>IF(JV35=0,0,JV35+1.3)</f>
        <v>20.7</v>
      </c>
      <c r="JX47">
        <f>IF(JX35=0,0,JX35+1.3)</f>
        <v>21.450000000000003</v>
      </c>
      <c r="JY47">
        <f>IF(JY35=0,0,JY35+1.3)</f>
        <v>17.266666666666666</v>
      </c>
      <c r="JZ47">
        <f>IF(JZ35=0,0,JZ35+1.3)</f>
        <v>23.766666666666669</v>
      </c>
      <c r="KA47">
        <f>IF(KA35=0,0,KA35+1.3)</f>
        <v>27.216666666666669</v>
      </c>
    </row>
    <row r="48" spans="1:287" x14ac:dyDescent="0.25">
      <c r="A48" t="s">
        <v>239</v>
      </c>
      <c r="B48">
        <v>2.8</v>
      </c>
      <c r="C48">
        <v>3.3</v>
      </c>
      <c r="D48">
        <v>3.9166669999999999</v>
      </c>
      <c r="E48">
        <v>3.9499999999999997</v>
      </c>
      <c r="F48">
        <v>4.5666599999999997</v>
      </c>
      <c r="G48">
        <v>4.6333339999999996</v>
      </c>
      <c r="H48">
        <v>4.3666669999999996</v>
      </c>
      <c r="I48">
        <v>4.5833339999999998</v>
      </c>
      <c r="J48">
        <v>6.1833329999999993</v>
      </c>
      <c r="K48">
        <v>8.3666669999999996</v>
      </c>
      <c r="L48">
        <v>3.65</v>
      </c>
      <c r="M48">
        <v>3.15</v>
      </c>
      <c r="N48">
        <v>4.5499969999999994</v>
      </c>
      <c r="O48">
        <v>5.25</v>
      </c>
      <c r="P48">
        <v>9.6999999999999993</v>
      </c>
      <c r="Q48">
        <v>6.01</v>
      </c>
      <c r="R48">
        <v>10.68</v>
      </c>
      <c r="S48">
        <v>12.5</v>
      </c>
      <c r="T48">
        <v>8.92</v>
      </c>
      <c r="U48">
        <v>7.4333299999999998</v>
      </c>
      <c r="V48">
        <v>7.3</v>
      </c>
      <c r="W48">
        <v>5.8666669999999996</v>
      </c>
      <c r="X48">
        <v>6.6666670000000003</v>
      </c>
      <c r="Y48">
        <v>6.7</v>
      </c>
      <c r="Z48">
        <v>12.8</v>
      </c>
      <c r="AA48">
        <v>14.8</v>
      </c>
      <c r="AB48">
        <v>18.55</v>
      </c>
      <c r="AC48">
        <v>34</v>
      </c>
      <c r="AD48">
        <v>28.553333000000002</v>
      </c>
      <c r="AE48">
        <v>14.75</v>
      </c>
      <c r="AG48">
        <v>18.05</v>
      </c>
      <c r="AH48">
        <v>13.466670000000001</v>
      </c>
      <c r="AI48">
        <v>1.5333333333333332</v>
      </c>
      <c r="AJ48">
        <v>2.3333333333333335</v>
      </c>
      <c r="AK48">
        <v>1.9166666333333331</v>
      </c>
      <c r="AL48">
        <v>2.1333333333333333</v>
      </c>
      <c r="AM48">
        <v>2.0499933333333331</v>
      </c>
      <c r="AN48">
        <v>2.8833333333333333</v>
      </c>
      <c r="AO48">
        <v>2.8000000333333332</v>
      </c>
      <c r="AP48">
        <v>2.4000000333333333</v>
      </c>
      <c r="AQ48">
        <v>2.3166666633333333</v>
      </c>
      <c r="AR48">
        <v>1.9333333333333331</v>
      </c>
      <c r="AS48">
        <v>2.5500000333333332</v>
      </c>
      <c r="AT48">
        <v>4.4500000033333329</v>
      </c>
      <c r="AU48">
        <v>2.833333333333333</v>
      </c>
      <c r="AV48">
        <v>0</v>
      </c>
      <c r="AW48">
        <f t="shared" ref="AW48:CC48" si="648">IF(AW35=0,0,AW35+1.5333333)</f>
        <v>2.5999999666666667</v>
      </c>
      <c r="AX48">
        <f t="shared" si="648"/>
        <v>3.3833333000000003</v>
      </c>
      <c r="AY48">
        <f t="shared" si="648"/>
        <v>2.2666666333333332</v>
      </c>
      <c r="AZ48">
        <f t="shared" si="648"/>
        <v>4.6833333000000001</v>
      </c>
      <c r="BA48">
        <f t="shared" si="648"/>
        <v>6.7333333</v>
      </c>
      <c r="BB48">
        <f t="shared" si="648"/>
        <v>9.5333333000000007</v>
      </c>
      <c r="BC48">
        <f t="shared" si="648"/>
        <v>7.2499999666666666</v>
      </c>
      <c r="BD48">
        <f t="shared" si="648"/>
        <v>7.2166666333333334</v>
      </c>
      <c r="BE48">
        <f t="shared" si="648"/>
        <v>3.5333332999999998</v>
      </c>
      <c r="BF48">
        <f t="shared" si="648"/>
        <v>5.4499999666666668</v>
      </c>
      <c r="BG48">
        <f t="shared" si="648"/>
        <v>14.716666633333334</v>
      </c>
      <c r="BH48">
        <f t="shared" si="648"/>
        <v>17.233333299999998</v>
      </c>
      <c r="BI48">
        <f t="shared" si="648"/>
        <v>17.466666633333332</v>
      </c>
      <c r="BJ48">
        <f t="shared" si="648"/>
        <v>4.8833333000000003</v>
      </c>
      <c r="BK48">
        <f t="shared" si="648"/>
        <v>15.199999966666667</v>
      </c>
      <c r="BL48">
        <f t="shared" si="648"/>
        <v>5.9499999666666668</v>
      </c>
      <c r="BM48">
        <f t="shared" si="648"/>
        <v>14.333333300000001</v>
      </c>
      <c r="BN48">
        <f t="shared" si="648"/>
        <v>5.6333332999999994</v>
      </c>
      <c r="BO48">
        <f t="shared" si="648"/>
        <v>19.466666633333332</v>
      </c>
      <c r="BP48">
        <f t="shared" si="648"/>
        <v>10.149999966666668</v>
      </c>
      <c r="BQ48">
        <f t="shared" si="648"/>
        <v>9.5833333000000014</v>
      </c>
      <c r="BR48">
        <f t="shared" si="648"/>
        <v>8.4999999666666675</v>
      </c>
      <c r="BS48">
        <f t="shared" si="648"/>
        <v>9.2833333000000007</v>
      </c>
      <c r="BT48">
        <f t="shared" si="648"/>
        <v>7.6333332999999994</v>
      </c>
      <c r="BU48">
        <f t="shared" si="648"/>
        <v>9.933333300000001</v>
      </c>
      <c r="BV48">
        <f t="shared" si="648"/>
        <v>10.4833333</v>
      </c>
      <c r="BW48">
        <f t="shared" si="648"/>
        <v>18.949999966666663</v>
      </c>
      <c r="BX48">
        <f t="shared" si="648"/>
        <v>10.516666633333335</v>
      </c>
      <c r="BY48">
        <f t="shared" si="648"/>
        <v>15.666666633333334</v>
      </c>
      <c r="BZ48">
        <f t="shared" si="648"/>
        <v>12.066666633333334</v>
      </c>
      <c r="CA48">
        <f t="shared" si="648"/>
        <v>15.533333300000001</v>
      </c>
      <c r="CB48">
        <f t="shared" si="648"/>
        <v>9.7499999666666675</v>
      </c>
      <c r="CC48">
        <f t="shared" si="648"/>
        <v>18.483333299999998</v>
      </c>
      <c r="CE48">
        <f t="shared" ref="CE48:CL48" si="649">IF(CE35=0,0,CE35+1.5333333)</f>
        <v>9.5833333000000014</v>
      </c>
      <c r="CF48">
        <f t="shared" si="649"/>
        <v>12.033333300000001</v>
      </c>
      <c r="CG48">
        <f t="shared" si="649"/>
        <v>13.899999966666668</v>
      </c>
      <c r="CH48">
        <f t="shared" si="649"/>
        <v>11.333333300000001</v>
      </c>
      <c r="CI48">
        <f t="shared" si="649"/>
        <v>9.4999999666666675</v>
      </c>
      <c r="CJ48">
        <f t="shared" si="649"/>
        <v>10.666666633333334</v>
      </c>
      <c r="CK48">
        <f t="shared" si="649"/>
        <v>12.166666633333334</v>
      </c>
      <c r="CL48">
        <f t="shared" si="649"/>
        <v>12.649999966666668</v>
      </c>
      <c r="CN48">
        <f t="shared" ref="CN48:DS48" si="650">IF(CN35=0,0,CN35+1.5333333)</f>
        <v>13.066666633333334</v>
      </c>
      <c r="CO48">
        <f t="shared" si="650"/>
        <v>13.666666633333334</v>
      </c>
      <c r="CP48">
        <f t="shared" si="650"/>
        <v>8.8666666333333346</v>
      </c>
      <c r="CQ48">
        <f t="shared" si="650"/>
        <v>21.8333333</v>
      </c>
      <c r="CR48">
        <f t="shared" si="650"/>
        <v>8.6999999666666668</v>
      </c>
      <c r="CS48">
        <f t="shared" si="650"/>
        <v>8.9999999666666675</v>
      </c>
      <c r="CT48">
        <f t="shared" si="650"/>
        <v>21.149999966666666</v>
      </c>
      <c r="CU48">
        <f t="shared" si="650"/>
        <v>9.7166666333333342</v>
      </c>
      <c r="CV48">
        <f t="shared" si="650"/>
        <v>10.8833333</v>
      </c>
      <c r="CW48">
        <f t="shared" si="650"/>
        <v>11.933333300000001</v>
      </c>
      <c r="CX48">
        <f t="shared" si="650"/>
        <v>10.833333300000001</v>
      </c>
      <c r="CY48">
        <f t="shared" si="650"/>
        <v>9.1999999666666668</v>
      </c>
      <c r="CZ48">
        <f t="shared" si="650"/>
        <v>17.316666633333334</v>
      </c>
      <c r="DA48">
        <f t="shared" si="650"/>
        <v>8.3833333000000003</v>
      </c>
      <c r="DB48">
        <f t="shared" si="650"/>
        <v>10.833333300000001</v>
      </c>
      <c r="DC48">
        <f t="shared" si="650"/>
        <v>14.366666633333335</v>
      </c>
      <c r="DD48">
        <f t="shared" si="650"/>
        <v>11.583333300000001</v>
      </c>
      <c r="DE48">
        <f t="shared" si="650"/>
        <v>22.049999966666665</v>
      </c>
      <c r="DF48">
        <f t="shared" si="650"/>
        <v>13.083333300000001</v>
      </c>
      <c r="DG48">
        <f t="shared" si="650"/>
        <v>16.116666633333335</v>
      </c>
      <c r="DH48">
        <f t="shared" si="650"/>
        <v>15.183333300000001</v>
      </c>
      <c r="DI48">
        <f t="shared" si="650"/>
        <v>14.449999966666667</v>
      </c>
      <c r="DJ48">
        <f t="shared" si="650"/>
        <v>15.666666633333334</v>
      </c>
      <c r="DK48">
        <f t="shared" si="650"/>
        <v>16.449999966666667</v>
      </c>
      <c r="DL48">
        <f t="shared" si="650"/>
        <v>13.849999966666667</v>
      </c>
      <c r="DM48">
        <f t="shared" si="650"/>
        <v>15.666666633333334</v>
      </c>
      <c r="DN48">
        <f t="shared" si="650"/>
        <v>15.333333300000001</v>
      </c>
      <c r="DO48">
        <f t="shared" si="650"/>
        <v>11.766666633333335</v>
      </c>
      <c r="DP48">
        <f t="shared" si="650"/>
        <v>28.999999966666664</v>
      </c>
      <c r="DQ48">
        <f t="shared" si="650"/>
        <v>23.933333299999997</v>
      </c>
      <c r="DR48">
        <f t="shared" si="650"/>
        <v>17.0833333</v>
      </c>
      <c r="DS48">
        <f t="shared" si="650"/>
        <v>25.316666633333334</v>
      </c>
      <c r="DT48">
        <f t="shared" ref="DT48:EY48" si="651">IF(DT35=0,0,DT35+1.5333333)</f>
        <v>13.766666633333333</v>
      </c>
      <c r="DU48">
        <f t="shared" si="651"/>
        <v>26.683333299999997</v>
      </c>
      <c r="DV48">
        <f t="shared" si="651"/>
        <v>24.566666633333334</v>
      </c>
      <c r="DW48">
        <f t="shared" si="651"/>
        <v>24.733333299999998</v>
      </c>
      <c r="DX48">
        <f t="shared" si="651"/>
        <v>19.949999966666663</v>
      </c>
      <c r="DY48">
        <f t="shared" si="651"/>
        <v>12.8833333</v>
      </c>
      <c r="DZ48">
        <f t="shared" si="651"/>
        <v>6.6499999666666669</v>
      </c>
      <c r="EA48">
        <f t="shared" si="651"/>
        <v>8.2499999666666675</v>
      </c>
      <c r="EB48">
        <f t="shared" si="651"/>
        <v>7.6666666333333326</v>
      </c>
      <c r="EC48">
        <f t="shared" si="651"/>
        <v>7.8333332999999996</v>
      </c>
      <c r="ED48">
        <f t="shared" si="651"/>
        <v>12.7333333</v>
      </c>
      <c r="EE48">
        <f t="shared" si="651"/>
        <v>10.899999966666668</v>
      </c>
      <c r="EF48">
        <f t="shared" si="651"/>
        <v>7.5833332999999996</v>
      </c>
      <c r="EG48">
        <f t="shared" si="651"/>
        <v>13.966666633333334</v>
      </c>
      <c r="EH48">
        <f t="shared" si="651"/>
        <v>7.2499999666666666</v>
      </c>
      <c r="EI48">
        <f t="shared" si="651"/>
        <v>11.4833333</v>
      </c>
      <c r="EJ48">
        <f t="shared" si="651"/>
        <v>9.683333300000001</v>
      </c>
      <c r="EK48">
        <f t="shared" si="651"/>
        <v>8.3499999666666671</v>
      </c>
      <c r="EL48">
        <f t="shared" si="651"/>
        <v>15.5083333</v>
      </c>
      <c r="EM48">
        <f t="shared" si="651"/>
        <v>6.4999999666666666</v>
      </c>
      <c r="EN48">
        <f t="shared" si="651"/>
        <v>10.283333300000001</v>
      </c>
      <c r="EO48">
        <f t="shared" si="651"/>
        <v>12.033333300000001</v>
      </c>
      <c r="EP48">
        <f t="shared" si="651"/>
        <v>11.816666633333334</v>
      </c>
      <c r="EQ48">
        <f t="shared" si="651"/>
        <v>7.6999999666666659</v>
      </c>
      <c r="ER48">
        <f t="shared" si="651"/>
        <v>8.433333300000001</v>
      </c>
      <c r="ES48">
        <f t="shared" si="651"/>
        <v>9.0166666333333332</v>
      </c>
      <c r="ET48">
        <f t="shared" si="651"/>
        <v>17.983333299999998</v>
      </c>
      <c r="EU48">
        <f t="shared" si="651"/>
        <v>7.5499999666666664</v>
      </c>
      <c r="EV48">
        <f t="shared" si="651"/>
        <v>7.8499999666666662</v>
      </c>
      <c r="EW48">
        <f t="shared" si="651"/>
        <v>7.9833333</v>
      </c>
      <c r="EX48">
        <f t="shared" si="651"/>
        <v>13.466666633333334</v>
      </c>
      <c r="EY48">
        <f t="shared" si="651"/>
        <v>9.683333300000001</v>
      </c>
      <c r="EZ48">
        <f t="shared" ref="EZ48:GE48" si="652">IF(EZ35=0,0,EZ35+1.5333333)</f>
        <v>8.6999999666666668</v>
      </c>
      <c r="FA48">
        <f t="shared" si="652"/>
        <v>8.9999999666666675</v>
      </c>
      <c r="FB48">
        <f t="shared" si="652"/>
        <v>9.7333333</v>
      </c>
      <c r="FC48">
        <f t="shared" si="652"/>
        <v>20.216666633333332</v>
      </c>
      <c r="FD48">
        <f t="shared" si="652"/>
        <v>9.4166666333333335</v>
      </c>
      <c r="FE48">
        <f t="shared" si="652"/>
        <v>9.6666666333333335</v>
      </c>
      <c r="FF48">
        <f t="shared" si="652"/>
        <v>18.3833333</v>
      </c>
      <c r="FG48">
        <f t="shared" si="652"/>
        <v>9.2333333</v>
      </c>
      <c r="FH48">
        <f t="shared" si="652"/>
        <v>9.5666666333333339</v>
      </c>
      <c r="FI48">
        <f t="shared" si="652"/>
        <v>11.516666633333335</v>
      </c>
      <c r="FJ48">
        <f t="shared" si="652"/>
        <v>21.283333299999999</v>
      </c>
      <c r="FK48">
        <f t="shared" si="652"/>
        <v>11.799999966666666</v>
      </c>
      <c r="FL48">
        <f t="shared" si="652"/>
        <v>21.699999966666667</v>
      </c>
      <c r="FM48">
        <f t="shared" si="652"/>
        <v>10.649999966666668</v>
      </c>
      <c r="FN48">
        <f t="shared" si="652"/>
        <v>23.399999966666666</v>
      </c>
      <c r="FO48">
        <f t="shared" si="652"/>
        <v>9.6666666333333335</v>
      </c>
      <c r="FP48">
        <f t="shared" si="652"/>
        <v>11.099999966666667</v>
      </c>
      <c r="FQ48">
        <f t="shared" si="652"/>
        <v>11.033333300000001</v>
      </c>
      <c r="FR48">
        <f t="shared" si="652"/>
        <v>11.216666633333334</v>
      </c>
      <c r="FS48">
        <f t="shared" si="652"/>
        <v>11.683333300000001</v>
      </c>
      <c r="FT48">
        <f t="shared" si="652"/>
        <v>10.916666633333334</v>
      </c>
      <c r="FU48">
        <f t="shared" si="652"/>
        <v>12.7333333</v>
      </c>
      <c r="FV48">
        <f t="shared" si="652"/>
        <v>12.6333333</v>
      </c>
      <c r="FW48">
        <f t="shared" si="652"/>
        <v>12.716666633333334</v>
      </c>
      <c r="FX48">
        <f t="shared" si="652"/>
        <v>12.799999966666666</v>
      </c>
      <c r="FY48">
        <f t="shared" si="652"/>
        <v>11.333333300000001</v>
      </c>
      <c r="FZ48">
        <f t="shared" si="652"/>
        <v>29.016666633333333</v>
      </c>
      <c r="GA48">
        <f t="shared" si="652"/>
        <v>29.733333299999998</v>
      </c>
      <c r="GB48">
        <f t="shared" si="652"/>
        <v>27.749999966666664</v>
      </c>
      <c r="GC48">
        <f t="shared" si="652"/>
        <v>13.599999966666667</v>
      </c>
      <c r="GD48">
        <f t="shared" si="652"/>
        <v>13.199999966666669</v>
      </c>
      <c r="GE48">
        <f t="shared" si="652"/>
        <v>12.416666633333334</v>
      </c>
      <c r="GF48">
        <f t="shared" ref="GF48:GL48" si="653">IF(GF35=0,0,GF35+1.5333333)</f>
        <v>11.583333300000001</v>
      </c>
      <c r="GG48">
        <f t="shared" si="653"/>
        <v>13.366666633333335</v>
      </c>
      <c r="GH48">
        <f t="shared" si="653"/>
        <v>14.166666633333334</v>
      </c>
      <c r="GI48">
        <f t="shared" si="653"/>
        <v>13.899999966666668</v>
      </c>
      <c r="GJ48">
        <f t="shared" si="653"/>
        <v>16.199999966666667</v>
      </c>
      <c r="GK48">
        <f t="shared" si="653"/>
        <v>27.816666633333334</v>
      </c>
      <c r="GL48">
        <f t="shared" si="653"/>
        <v>13.366666633333335</v>
      </c>
      <c r="GM48">
        <f t="shared" ref="GM48:GS48" si="654">IF(GM35=0,0,GM35+1.5333333)</f>
        <v>13.933333630000002</v>
      </c>
      <c r="GN48">
        <f t="shared" si="654"/>
        <v>18.733333299999998</v>
      </c>
      <c r="GO48">
        <f t="shared" si="654"/>
        <v>18.099999966666665</v>
      </c>
      <c r="GP48">
        <f t="shared" si="654"/>
        <v>29.166666633333332</v>
      </c>
      <c r="GQ48">
        <f t="shared" si="654"/>
        <v>29.216666633333332</v>
      </c>
      <c r="GR48">
        <f t="shared" si="654"/>
        <v>16.7166663</v>
      </c>
      <c r="GS48">
        <f t="shared" si="654"/>
        <v>14.683332966666669</v>
      </c>
      <c r="GT48">
        <f t="shared" ref="GT48:HF48" si="655">IF(GT35=0,0,GT35+1.5333333)</f>
        <v>31.1333333</v>
      </c>
      <c r="GU48">
        <f t="shared" si="655"/>
        <v>17.349999966666665</v>
      </c>
      <c r="GV48">
        <f t="shared" si="655"/>
        <v>13.766666600000001</v>
      </c>
      <c r="GW48">
        <f t="shared" si="655"/>
        <v>33.216666633333332</v>
      </c>
      <c r="GX48">
        <f t="shared" si="655"/>
        <v>14.516666630000001</v>
      </c>
      <c r="GY48">
        <f t="shared" si="655"/>
        <v>21.64999993333333</v>
      </c>
      <c r="GZ48">
        <f t="shared" si="655"/>
        <v>16.366666599999999</v>
      </c>
      <c r="HA48">
        <f t="shared" si="655"/>
        <v>15.099999933333331</v>
      </c>
      <c r="HB48">
        <f t="shared" si="655"/>
        <v>16.1333333</v>
      </c>
      <c r="HC48">
        <f t="shared" si="655"/>
        <v>14.999999966666667</v>
      </c>
      <c r="HD48">
        <f t="shared" si="655"/>
        <v>13.749999966666667</v>
      </c>
      <c r="HE48">
        <f t="shared" si="655"/>
        <v>30.499999966666664</v>
      </c>
      <c r="HF48">
        <f t="shared" si="655"/>
        <v>17.683333299999997</v>
      </c>
      <c r="HG48">
        <f t="shared" ref="HG48:HL48" si="656">IF(HG35=0,0,HG35+1.5333333)</f>
        <v>26.599999899999997</v>
      </c>
      <c r="HH48">
        <f t="shared" si="656"/>
        <v>26.283333233333334</v>
      </c>
      <c r="HI48">
        <f t="shared" si="656"/>
        <v>35.766666633333337</v>
      </c>
      <c r="HJ48">
        <f t="shared" si="656"/>
        <v>35.799999966666668</v>
      </c>
      <c r="HK48">
        <f t="shared" si="656"/>
        <v>26.783333233333334</v>
      </c>
      <c r="HL48">
        <f t="shared" si="656"/>
        <v>29.016666633333333</v>
      </c>
      <c r="HN48">
        <f t="shared" ref="HN48:HU48" si="657">IF(HN35=0,0,HN35+1.5333333)</f>
        <v>17.599999966666665</v>
      </c>
      <c r="HO48">
        <f t="shared" si="657"/>
        <v>27.766666566666668</v>
      </c>
      <c r="HP48">
        <f t="shared" si="657"/>
        <v>39.216666633333332</v>
      </c>
      <c r="HQ48">
        <f t="shared" si="657"/>
        <v>43.5833333</v>
      </c>
      <c r="HR48">
        <f t="shared" si="657"/>
        <v>16.483333299999998</v>
      </c>
      <c r="HS48">
        <f t="shared" si="657"/>
        <v>13.033333300000001</v>
      </c>
      <c r="HU48">
        <f t="shared" si="657"/>
        <v>46.549999966666668</v>
      </c>
      <c r="HW48">
        <f t="shared" ref="HW48:IQ48" si="658">IF(HW35=0,0,HW35+1.5333333)</f>
        <v>14.799999966666668</v>
      </c>
      <c r="HX48">
        <f t="shared" si="658"/>
        <v>14.166666633333334</v>
      </c>
      <c r="HY48">
        <f t="shared" si="658"/>
        <v>13.033333300000001</v>
      </c>
      <c r="HZ48">
        <f t="shared" si="658"/>
        <v>28.433333299999997</v>
      </c>
      <c r="IA48">
        <f t="shared" si="658"/>
        <v>15.599999966666667</v>
      </c>
      <c r="IB48">
        <f t="shared" si="658"/>
        <v>30.783333299999999</v>
      </c>
      <c r="IC48">
        <f t="shared" si="658"/>
        <v>14.499999966666667</v>
      </c>
      <c r="ID48">
        <f t="shared" si="658"/>
        <v>13.466666633333334</v>
      </c>
      <c r="IE48">
        <f t="shared" si="658"/>
        <v>14.449999966666667</v>
      </c>
      <c r="IF48">
        <f t="shared" si="658"/>
        <v>15.149999966666668</v>
      </c>
      <c r="IG48">
        <f t="shared" si="658"/>
        <v>15.599999966666667</v>
      </c>
      <c r="IH48">
        <f t="shared" si="658"/>
        <v>13.933333300000001</v>
      </c>
      <c r="II48">
        <f t="shared" si="658"/>
        <v>20.666666633333332</v>
      </c>
      <c r="IJ48">
        <f t="shared" si="658"/>
        <v>13.449999966666667</v>
      </c>
      <c r="IK48">
        <f t="shared" si="658"/>
        <v>13.283333300000001</v>
      </c>
      <c r="IL48">
        <f t="shared" si="658"/>
        <v>41.933333300000001</v>
      </c>
      <c r="IM48">
        <f t="shared" si="658"/>
        <v>35.199999966666674</v>
      </c>
      <c r="IN48">
        <f t="shared" si="658"/>
        <v>14.766666633333333</v>
      </c>
      <c r="IO48">
        <f t="shared" si="658"/>
        <v>16.099999966666665</v>
      </c>
      <c r="IP48">
        <f t="shared" si="658"/>
        <v>15.966666633333334</v>
      </c>
      <c r="IQ48">
        <f t="shared" si="658"/>
        <v>13.283333300000001</v>
      </c>
      <c r="IW48">
        <f t="shared" ref="IW48:JF48" si="659">IF(IW35=0,0,IW35+1.5333333)</f>
        <v>46.033333300000002</v>
      </c>
      <c r="IX48">
        <f t="shared" si="659"/>
        <v>9.6166666333333328</v>
      </c>
      <c r="IY48">
        <f t="shared" si="659"/>
        <v>12.066666633333334</v>
      </c>
      <c r="IZ48">
        <f t="shared" si="659"/>
        <v>12.8833333</v>
      </c>
      <c r="JA48">
        <f t="shared" si="659"/>
        <v>11.216666633333334</v>
      </c>
      <c r="JB48">
        <f t="shared" si="659"/>
        <v>10.699999966666669</v>
      </c>
      <c r="JC48">
        <f t="shared" si="659"/>
        <v>15.6333333</v>
      </c>
      <c r="JD48">
        <f t="shared" si="659"/>
        <v>12.2333333</v>
      </c>
      <c r="JE48">
        <f t="shared" si="659"/>
        <v>17.299999966666668</v>
      </c>
      <c r="JF48">
        <f t="shared" si="659"/>
        <v>25.066666633333334</v>
      </c>
      <c r="JH48">
        <f t="shared" ref="JH48:JP48" si="660">IF(JH35=0,0,JH35+1.5333333)</f>
        <v>12.499999966666667</v>
      </c>
      <c r="JI48">
        <f t="shared" si="660"/>
        <v>17.749999966666667</v>
      </c>
      <c r="JJ48">
        <f t="shared" si="660"/>
        <v>16.1333333</v>
      </c>
      <c r="JK48">
        <f t="shared" si="660"/>
        <v>13.999999966666667</v>
      </c>
      <c r="JL48">
        <f t="shared" si="660"/>
        <v>13.766666633333335</v>
      </c>
      <c r="JM48">
        <f t="shared" si="660"/>
        <v>15.499999966666667</v>
      </c>
      <c r="JN48">
        <f t="shared" si="660"/>
        <v>16.499999966666667</v>
      </c>
      <c r="JO48">
        <f t="shared" si="660"/>
        <v>20.6333333</v>
      </c>
      <c r="JP48">
        <f t="shared" si="660"/>
        <v>17.766666633333333</v>
      </c>
      <c r="JR48">
        <f>IF(JR35=0,0,JR35+1.5333333)</f>
        <v>13.833333300000001</v>
      </c>
      <c r="JT48">
        <f>IF(JT35=0,0,JT35+1.5333333)</f>
        <v>14.583333300000001</v>
      </c>
      <c r="JU48">
        <f>IF(JU35=0,0,JU35+1.5333333)</f>
        <v>20.233333299999998</v>
      </c>
      <c r="JV48">
        <f>IF(JV35=0,0,JV35+1.5333333)</f>
        <v>20.933333299999997</v>
      </c>
      <c r="JX48">
        <f>IF(JX35=0,0,JX35+1.5333333)</f>
        <v>21.683333300000001</v>
      </c>
      <c r="JY48">
        <f>IF(JY35=0,0,JY35+1.5333333)</f>
        <v>17.499999966666667</v>
      </c>
      <c r="JZ48">
        <f>IF(JZ35=0,0,JZ35+1.5333333)</f>
        <v>23.999999966666667</v>
      </c>
      <c r="KA48">
        <f>IF(KA35=0,0,KA35+1.5333333)</f>
        <v>27.449999966666667</v>
      </c>
    </row>
    <row r="49" spans="1:287" x14ac:dyDescent="0.25">
      <c r="A49" t="s">
        <v>238</v>
      </c>
      <c r="B49">
        <v>4.9833333333333334</v>
      </c>
      <c r="C49">
        <v>5.4833333333333334</v>
      </c>
      <c r="D49">
        <v>6.1000003333333339</v>
      </c>
      <c r="E49">
        <v>6.1333333333333329</v>
      </c>
      <c r="F49">
        <v>6.7499933333333333</v>
      </c>
      <c r="G49">
        <v>6.8166673333333341</v>
      </c>
      <c r="H49">
        <v>6.5500003333333341</v>
      </c>
      <c r="I49">
        <v>6.7666673333333343</v>
      </c>
      <c r="J49">
        <v>8.3666663333333329</v>
      </c>
      <c r="K49">
        <v>10.550000333333333</v>
      </c>
      <c r="L49">
        <v>5.833333333333333</v>
      </c>
      <c r="M49">
        <v>5.333333333333333</v>
      </c>
      <c r="N49">
        <v>6.7333303333333339</v>
      </c>
      <c r="O49">
        <v>7.4333333333333336</v>
      </c>
      <c r="P49">
        <v>11.883333333333333</v>
      </c>
      <c r="Q49">
        <v>8.1933333333333334</v>
      </c>
      <c r="R49">
        <v>12.863333333333333</v>
      </c>
      <c r="S49">
        <v>14.683333333333334</v>
      </c>
      <c r="T49">
        <v>11.103333333333333</v>
      </c>
      <c r="U49">
        <v>9.6166633333333333</v>
      </c>
      <c r="V49">
        <v>9.4833333333333343</v>
      </c>
      <c r="W49">
        <v>8.0500003333333332</v>
      </c>
      <c r="X49">
        <v>8.8500003333333339</v>
      </c>
      <c r="Y49">
        <v>8.8833333333333329</v>
      </c>
      <c r="Z49">
        <v>14.983333333333334</v>
      </c>
      <c r="AA49">
        <v>16.983333333333334</v>
      </c>
      <c r="AB49">
        <v>20.733333333333334</v>
      </c>
      <c r="AC49">
        <v>36.183333333333337</v>
      </c>
      <c r="AD49">
        <v>30.736666333333332</v>
      </c>
      <c r="AE49">
        <v>16.933333333333334</v>
      </c>
      <c r="AG49">
        <v>20.233333333333334</v>
      </c>
      <c r="AH49">
        <v>15.650003333333334</v>
      </c>
      <c r="AI49">
        <v>1.0666666666666667</v>
      </c>
      <c r="AJ49">
        <v>2.6666666666666665</v>
      </c>
      <c r="AK49">
        <v>1.4499999666666668</v>
      </c>
      <c r="AL49">
        <v>1.6666666666666665</v>
      </c>
      <c r="AM49">
        <v>1.5833266666666668</v>
      </c>
      <c r="AN49">
        <v>2.416666666666667</v>
      </c>
      <c r="AO49">
        <v>2.3333333666666665</v>
      </c>
      <c r="AP49">
        <v>1.9333333666666666</v>
      </c>
      <c r="AQ49">
        <v>1.8499999966666667</v>
      </c>
      <c r="AR49">
        <v>1.4666666666666668</v>
      </c>
      <c r="AS49">
        <v>2.0833333666666665</v>
      </c>
      <c r="AT49">
        <v>4.7833333366666668</v>
      </c>
      <c r="AU49">
        <v>2.3666666666666667</v>
      </c>
      <c r="AV49">
        <v>2.5999999666666667</v>
      </c>
      <c r="AW49">
        <v>0</v>
      </c>
      <c r="AX49">
        <f t="shared" ref="AX49:CC49" si="661">IF(AX35=0,0,AX35+1.0666667)</f>
        <v>2.9166667000000004</v>
      </c>
      <c r="AY49">
        <f t="shared" si="661"/>
        <v>1.8000000333333332</v>
      </c>
      <c r="AZ49">
        <f t="shared" si="661"/>
        <v>4.2166667000000002</v>
      </c>
      <c r="BA49">
        <f t="shared" si="661"/>
        <v>6.2666667</v>
      </c>
      <c r="BB49">
        <f t="shared" si="661"/>
        <v>9.0666667000000007</v>
      </c>
      <c r="BC49">
        <f t="shared" si="661"/>
        <v>6.7833333666666666</v>
      </c>
      <c r="BD49">
        <f t="shared" si="661"/>
        <v>6.7500000333333334</v>
      </c>
      <c r="BE49">
        <f t="shared" si="661"/>
        <v>3.0666666999999999</v>
      </c>
      <c r="BF49">
        <f t="shared" si="661"/>
        <v>4.9833333666666668</v>
      </c>
      <c r="BG49">
        <f t="shared" si="661"/>
        <v>14.250000033333334</v>
      </c>
      <c r="BH49">
        <f t="shared" si="661"/>
        <v>16.766666699999998</v>
      </c>
      <c r="BI49">
        <f t="shared" si="661"/>
        <v>17.000000033333333</v>
      </c>
      <c r="BJ49">
        <f t="shared" si="661"/>
        <v>4.4166667000000004</v>
      </c>
      <c r="BK49">
        <f t="shared" si="661"/>
        <v>14.733333366666667</v>
      </c>
      <c r="BL49">
        <f t="shared" si="661"/>
        <v>5.4833333666666668</v>
      </c>
      <c r="BM49">
        <f t="shared" si="661"/>
        <v>13.866666700000001</v>
      </c>
      <c r="BN49">
        <f t="shared" si="661"/>
        <v>5.1666666999999995</v>
      </c>
      <c r="BO49">
        <f t="shared" si="661"/>
        <v>19.000000033333333</v>
      </c>
      <c r="BP49">
        <f t="shared" si="661"/>
        <v>9.6833333666666679</v>
      </c>
      <c r="BQ49">
        <f t="shared" si="661"/>
        <v>9.1166667000000015</v>
      </c>
      <c r="BR49">
        <f t="shared" si="661"/>
        <v>8.0333333666666675</v>
      </c>
      <c r="BS49">
        <f t="shared" si="661"/>
        <v>8.8166667000000007</v>
      </c>
      <c r="BT49">
        <f t="shared" si="661"/>
        <v>7.1666666999999995</v>
      </c>
      <c r="BU49">
        <f t="shared" si="661"/>
        <v>9.4666667000000011</v>
      </c>
      <c r="BV49">
        <f t="shared" si="661"/>
        <v>10.0166667</v>
      </c>
      <c r="BW49">
        <f t="shared" si="661"/>
        <v>18.483333366666663</v>
      </c>
      <c r="BX49">
        <f t="shared" si="661"/>
        <v>10.050000033333335</v>
      </c>
      <c r="BY49">
        <f t="shared" si="661"/>
        <v>15.200000033333334</v>
      </c>
      <c r="BZ49">
        <f t="shared" si="661"/>
        <v>11.600000033333334</v>
      </c>
      <c r="CA49">
        <f t="shared" si="661"/>
        <v>15.066666700000001</v>
      </c>
      <c r="CB49">
        <f t="shared" si="661"/>
        <v>9.2833333666666675</v>
      </c>
      <c r="CC49">
        <f t="shared" si="661"/>
        <v>18.016666699999998</v>
      </c>
      <c r="CE49">
        <f t="shared" ref="CE49:CL49" si="662">IF(CE35=0,0,CE35+1.0666667)</f>
        <v>9.1166667000000015</v>
      </c>
      <c r="CF49">
        <f t="shared" si="662"/>
        <v>11.566666700000001</v>
      </c>
      <c r="CG49">
        <f t="shared" si="662"/>
        <v>13.433333366666668</v>
      </c>
      <c r="CH49">
        <f t="shared" si="662"/>
        <v>10.866666700000001</v>
      </c>
      <c r="CI49">
        <f t="shared" si="662"/>
        <v>9.0333333666666675</v>
      </c>
      <c r="CJ49">
        <f t="shared" si="662"/>
        <v>10.200000033333334</v>
      </c>
      <c r="CK49">
        <f t="shared" si="662"/>
        <v>11.700000033333334</v>
      </c>
      <c r="CL49">
        <f t="shared" si="662"/>
        <v>12.183333366666668</v>
      </c>
      <c r="CN49">
        <f t="shared" ref="CN49:DS49" si="663">IF(CN35=0,0,CN35+1.0666667)</f>
        <v>12.600000033333334</v>
      </c>
      <c r="CO49">
        <f t="shared" si="663"/>
        <v>13.200000033333334</v>
      </c>
      <c r="CP49">
        <f t="shared" si="663"/>
        <v>8.4000000333333347</v>
      </c>
      <c r="CQ49">
        <f t="shared" si="663"/>
        <v>21.3666667</v>
      </c>
      <c r="CR49">
        <f t="shared" si="663"/>
        <v>8.2333333666666668</v>
      </c>
      <c r="CS49">
        <f t="shared" si="663"/>
        <v>8.5333333666666675</v>
      </c>
      <c r="CT49">
        <f t="shared" si="663"/>
        <v>20.683333366666666</v>
      </c>
      <c r="CU49">
        <f t="shared" si="663"/>
        <v>9.2500000333333343</v>
      </c>
      <c r="CV49">
        <f t="shared" si="663"/>
        <v>10.4166667</v>
      </c>
      <c r="CW49">
        <f t="shared" si="663"/>
        <v>11.466666700000001</v>
      </c>
      <c r="CX49">
        <f t="shared" si="663"/>
        <v>10.366666700000001</v>
      </c>
      <c r="CY49">
        <f t="shared" si="663"/>
        <v>8.7333333666666668</v>
      </c>
      <c r="CZ49">
        <f t="shared" si="663"/>
        <v>16.850000033333334</v>
      </c>
      <c r="DA49">
        <f t="shared" si="663"/>
        <v>7.9166666999999995</v>
      </c>
      <c r="DB49">
        <f t="shared" si="663"/>
        <v>10.366666700000001</v>
      </c>
      <c r="DC49">
        <f t="shared" si="663"/>
        <v>13.900000033333335</v>
      </c>
      <c r="DD49">
        <f t="shared" si="663"/>
        <v>11.116666700000001</v>
      </c>
      <c r="DE49">
        <f t="shared" si="663"/>
        <v>21.583333366666665</v>
      </c>
      <c r="DF49">
        <f t="shared" si="663"/>
        <v>12.616666700000001</v>
      </c>
      <c r="DG49">
        <f t="shared" si="663"/>
        <v>15.650000033333335</v>
      </c>
      <c r="DH49">
        <f t="shared" si="663"/>
        <v>14.716666700000001</v>
      </c>
      <c r="DI49">
        <f t="shared" si="663"/>
        <v>13.983333366666667</v>
      </c>
      <c r="DJ49">
        <f t="shared" si="663"/>
        <v>15.200000033333334</v>
      </c>
      <c r="DK49">
        <f t="shared" si="663"/>
        <v>15.983333366666667</v>
      </c>
      <c r="DL49">
        <f t="shared" si="663"/>
        <v>13.383333366666667</v>
      </c>
      <c r="DM49">
        <f t="shared" si="663"/>
        <v>15.200000033333334</v>
      </c>
      <c r="DN49">
        <f t="shared" si="663"/>
        <v>14.866666700000001</v>
      </c>
      <c r="DO49">
        <f t="shared" si="663"/>
        <v>11.300000033333335</v>
      </c>
      <c r="DP49">
        <f t="shared" si="663"/>
        <v>28.533333366666664</v>
      </c>
      <c r="DQ49">
        <f t="shared" si="663"/>
        <v>23.466666699999998</v>
      </c>
      <c r="DR49">
        <f t="shared" si="663"/>
        <v>16.6166667</v>
      </c>
      <c r="DS49">
        <f t="shared" si="663"/>
        <v>24.850000033333334</v>
      </c>
      <c r="DT49">
        <f t="shared" ref="DT49:EY49" si="664">IF(DT35=0,0,DT35+1.0666667)</f>
        <v>13.300000033333333</v>
      </c>
      <c r="DU49">
        <f t="shared" si="664"/>
        <v>26.216666699999998</v>
      </c>
      <c r="DV49">
        <f t="shared" si="664"/>
        <v>24.100000033333334</v>
      </c>
      <c r="DW49">
        <f t="shared" si="664"/>
        <v>24.266666699999998</v>
      </c>
      <c r="DX49">
        <f t="shared" si="664"/>
        <v>19.483333366666663</v>
      </c>
      <c r="DY49">
        <f t="shared" si="664"/>
        <v>12.4166667</v>
      </c>
      <c r="DZ49">
        <f t="shared" si="664"/>
        <v>6.183333366666667</v>
      </c>
      <c r="EA49">
        <f t="shared" si="664"/>
        <v>7.7833333666666666</v>
      </c>
      <c r="EB49">
        <f t="shared" si="664"/>
        <v>7.2000000333333327</v>
      </c>
      <c r="EC49">
        <f t="shared" si="664"/>
        <v>7.3666666999999997</v>
      </c>
      <c r="ED49">
        <f t="shared" si="664"/>
        <v>12.2666667</v>
      </c>
      <c r="EE49">
        <f t="shared" si="664"/>
        <v>10.433333366666668</v>
      </c>
      <c r="EF49">
        <f t="shared" si="664"/>
        <v>7.1166666999999997</v>
      </c>
      <c r="EG49">
        <f t="shared" si="664"/>
        <v>13.500000033333334</v>
      </c>
      <c r="EH49">
        <f t="shared" si="664"/>
        <v>6.7833333666666666</v>
      </c>
      <c r="EI49">
        <f t="shared" si="664"/>
        <v>11.0166667</v>
      </c>
      <c r="EJ49">
        <f t="shared" si="664"/>
        <v>9.2166667000000011</v>
      </c>
      <c r="EK49">
        <f t="shared" si="664"/>
        <v>7.8833333666666663</v>
      </c>
      <c r="EL49">
        <f t="shared" si="664"/>
        <v>15.0416667</v>
      </c>
      <c r="EM49">
        <f t="shared" si="664"/>
        <v>6.0333333666666666</v>
      </c>
      <c r="EN49">
        <f t="shared" si="664"/>
        <v>9.8166667000000007</v>
      </c>
      <c r="EO49">
        <f t="shared" si="664"/>
        <v>11.566666700000001</v>
      </c>
      <c r="EP49">
        <f t="shared" si="664"/>
        <v>11.350000033333334</v>
      </c>
      <c r="EQ49">
        <f t="shared" si="664"/>
        <v>7.2333333666666659</v>
      </c>
      <c r="ER49">
        <f t="shared" si="664"/>
        <v>7.9666667000000002</v>
      </c>
      <c r="ES49">
        <f t="shared" si="664"/>
        <v>8.5500000333333332</v>
      </c>
      <c r="ET49">
        <f t="shared" si="664"/>
        <v>17.516666699999998</v>
      </c>
      <c r="EU49">
        <f t="shared" si="664"/>
        <v>7.0833333666666665</v>
      </c>
      <c r="EV49">
        <f t="shared" si="664"/>
        <v>7.3833333666666663</v>
      </c>
      <c r="EW49">
        <f t="shared" si="664"/>
        <v>7.5166667</v>
      </c>
      <c r="EX49">
        <f t="shared" si="664"/>
        <v>13.000000033333334</v>
      </c>
      <c r="EY49">
        <f t="shared" si="664"/>
        <v>9.2166667000000011</v>
      </c>
      <c r="EZ49">
        <f t="shared" ref="EZ49:GE49" si="665">IF(EZ35=0,0,EZ35+1.0666667)</f>
        <v>8.2333333666666668</v>
      </c>
      <c r="FA49">
        <f t="shared" si="665"/>
        <v>8.5333333666666675</v>
      </c>
      <c r="FB49">
        <f t="shared" si="665"/>
        <v>9.2666667</v>
      </c>
      <c r="FC49">
        <f t="shared" si="665"/>
        <v>19.750000033333333</v>
      </c>
      <c r="FD49">
        <f t="shared" si="665"/>
        <v>8.9500000333333336</v>
      </c>
      <c r="FE49">
        <f t="shared" si="665"/>
        <v>9.2000000333333336</v>
      </c>
      <c r="FF49">
        <f t="shared" si="665"/>
        <v>17.9166667</v>
      </c>
      <c r="FG49">
        <f t="shared" si="665"/>
        <v>8.7666667</v>
      </c>
      <c r="FH49">
        <f t="shared" si="665"/>
        <v>9.100000033333334</v>
      </c>
      <c r="FI49">
        <f t="shared" si="665"/>
        <v>11.050000033333335</v>
      </c>
      <c r="FJ49">
        <f t="shared" si="665"/>
        <v>20.816666699999999</v>
      </c>
      <c r="FK49">
        <f t="shared" si="665"/>
        <v>11.333333366666666</v>
      </c>
      <c r="FL49">
        <f t="shared" si="665"/>
        <v>21.233333366666667</v>
      </c>
      <c r="FM49">
        <f t="shared" si="665"/>
        <v>10.183333366666668</v>
      </c>
      <c r="FN49">
        <f t="shared" si="665"/>
        <v>22.933333366666666</v>
      </c>
      <c r="FO49">
        <f t="shared" si="665"/>
        <v>9.2000000333333336</v>
      </c>
      <c r="FP49">
        <f t="shared" si="665"/>
        <v>10.633333366666667</v>
      </c>
      <c r="FQ49">
        <f t="shared" si="665"/>
        <v>10.566666700000001</v>
      </c>
      <c r="FR49">
        <f t="shared" si="665"/>
        <v>10.750000033333334</v>
      </c>
      <c r="FS49">
        <f t="shared" si="665"/>
        <v>11.216666700000001</v>
      </c>
      <c r="FT49">
        <f t="shared" si="665"/>
        <v>10.450000033333334</v>
      </c>
      <c r="FU49">
        <f t="shared" si="665"/>
        <v>12.2666667</v>
      </c>
      <c r="FV49">
        <f t="shared" si="665"/>
        <v>12.1666667</v>
      </c>
      <c r="FW49">
        <f t="shared" si="665"/>
        <v>12.250000033333334</v>
      </c>
      <c r="FX49">
        <f t="shared" si="665"/>
        <v>12.333333366666666</v>
      </c>
      <c r="FY49">
        <f t="shared" si="665"/>
        <v>10.866666700000001</v>
      </c>
      <c r="FZ49">
        <f t="shared" si="665"/>
        <v>28.550000033333333</v>
      </c>
      <c r="GA49">
        <f t="shared" si="665"/>
        <v>29.266666699999998</v>
      </c>
      <c r="GB49">
        <f t="shared" si="665"/>
        <v>27.283333366666664</v>
      </c>
      <c r="GC49">
        <f t="shared" si="665"/>
        <v>13.133333366666667</v>
      </c>
      <c r="GD49">
        <f t="shared" si="665"/>
        <v>12.733333366666669</v>
      </c>
      <c r="GE49">
        <f t="shared" si="665"/>
        <v>11.950000033333334</v>
      </c>
      <c r="GF49">
        <f t="shared" ref="GF49:GL49" si="666">IF(GF35=0,0,GF35+1.0666667)</f>
        <v>11.116666700000001</v>
      </c>
      <c r="GG49">
        <f t="shared" si="666"/>
        <v>12.900000033333335</v>
      </c>
      <c r="GH49">
        <f t="shared" si="666"/>
        <v>13.700000033333334</v>
      </c>
      <c r="GI49">
        <f t="shared" si="666"/>
        <v>13.433333366666668</v>
      </c>
      <c r="GJ49">
        <f t="shared" si="666"/>
        <v>15.733333366666667</v>
      </c>
      <c r="GK49">
        <f t="shared" si="666"/>
        <v>27.350000033333334</v>
      </c>
      <c r="GL49">
        <f t="shared" si="666"/>
        <v>12.900000033333335</v>
      </c>
      <c r="GM49">
        <f t="shared" ref="GM49:GS49" si="667">IF(GM35=0,0,GM35+1.0666667)</f>
        <v>13.466667030000002</v>
      </c>
      <c r="GN49">
        <f t="shared" si="667"/>
        <v>18.266666699999998</v>
      </c>
      <c r="GO49">
        <f t="shared" si="667"/>
        <v>17.633333366666665</v>
      </c>
      <c r="GP49">
        <f t="shared" si="667"/>
        <v>28.700000033333332</v>
      </c>
      <c r="GQ49">
        <f t="shared" si="667"/>
        <v>28.750000033333333</v>
      </c>
      <c r="GR49">
        <f t="shared" si="667"/>
        <v>16.2499997</v>
      </c>
      <c r="GS49">
        <f t="shared" si="667"/>
        <v>14.216666366666669</v>
      </c>
      <c r="GT49">
        <f t="shared" ref="GT49:HF49" si="668">IF(GT35=0,0,GT35+1.0666667)</f>
        <v>30.6666667</v>
      </c>
      <c r="GU49">
        <f t="shared" si="668"/>
        <v>16.883333366666665</v>
      </c>
      <c r="GV49">
        <f t="shared" si="668"/>
        <v>13.3</v>
      </c>
      <c r="GW49">
        <f t="shared" si="668"/>
        <v>32.750000033333336</v>
      </c>
      <c r="GX49">
        <f t="shared" si="668"/>
        <v>14.050000030000001</v>
      </c>
      <c r="GY49">
        <f t="shared" si="668"/>
        <v>21.18333333333333</v>
      </c>
      <c r="GZ49">
        <f t="shared" si="668"/>
        <v>15.9</v>
      </c>
      <c r="HA49">
        <f t="shared" si="668"/>
        <v>14.633333333333331</v>
      </c>
      <c r="HB49">
        <f t="shared" si="668"/>
        <v>15.6666667</v>
      </c>
      <c r="HC49">
        <f t="shared" si="668"/>
        <v>14.533333366666668</v>
      </c>
      <c r="HD49">
        <f t="shared" si="668"/>
        <v>13.283333366666668</v>
      </c>
      <c r="HE49">
        <f t="shared" si="668"/>
        <v>30.033333366666664</v>
      </c>
      <c r="HF49">
        <f t="shared" si="668"/>
        <v>17.216666699999998</v>
      </c>
      <c r="HG49">
        <f t="shared" ref="HG49:HL49" si="669">IF(HG35=0,0,HG35+1.0666667)</f>
        <v>26.133333299999997</v>
      </c>
      <c r="HH49">
        <f t="shared" si="669"/>
        <v>25.816666633333334</v>
      </c>
      <c r="HI49">
        <f t="shared" si="669"/>
        <v>35.300000033333333</v>
      </c>
      <c r="HJ49">
        <f t="shared" si="669"/>
        <v>35.333333366666665</v>
      </c>
      <c r="HK49">
        <f t="shared" si="669"/>
        <v>26.316666633333334</v>
      </c>
      <c r="HL49">
        <f t="shared" si="669"/>
        <v>28.550000033333333</v>
      </c>
      <c r="HN49">
        <f t="shared" ref="HN49:HU49" si="670">IF(HN35=0,0,HN35+1.0666667)</f>
        <v>17.133333366666665</v>
      </c>
      <c r="HO49">
        <f t="shared" si="670"/>
        <v>27.299999966666668</v>
      </c>
      <c r="HP49">
        <f t="shared" si="670"/>
        <v>38.750000033333329</v>
      </c>
      <c r="HQ49">
        <f t="shared" si="670"/>
        <v>43.116666699999996</v>
      </c>
      <c r="HR49">
        <f t="shared" si="670"/>
        <v>16.016666699999998</v>
      </c>
      <c r="HS49">
        <f t="shared" si="670"/>
        <v>12.566666700000001</v>
      </c>
      <c r="HU49">
        <f t="shared" si="670"/>
        <v>46.083333366666665</v>
      </c>
      <c r="HW49">
        <f t="shared" ref="HW49:IQ49" si="671">IF(HW35=0,0,HW35+1.0666667)</f>
        <v>14.333333366666668</v>
      </c>
      <c r="HX49">
        <f t="shared" si="671"/>
        <v>13.700000033333334</v>
      </c>
      <c r="HY49">
        <f t="shared" si="671"/>
        <v>12.566666700000001</v>
      </c>
      <c r="HZ49">
        <f t="shared" si="671"/>
        <v>27.966666699999998</v>
      </c>
      <c r="IA49">
        <f t="shared" si="671"/>
        <v>15.133333366666667</v>
      </c>
      <c r="IB49">
        <f t="shared" si="671"/>
        <v>30.316666699999999</v>
      </c>
      <c r="IC49">
        <f t="shared" si="671"/>
        <v>14.033333366666668</v>
      </c>
      <c r="ID49">
        <f t="shared" si="671"/>
        <v>13.000000033333334</v>
      </c>
      <c r="IE49">
        <f t="shared" si="671"/>
        <v>13.983333366666667</v>
      </c>
      <c r="IF49">
        <f t="shared" si="671"/>
        <v>14.683333366666668</v>
      </c>
      <c r="IG49">
        <f t="shared" si="671"/>
        <v>15.133333366666667</v>
      </c>
      <c r="IH49">
        <f t="shared" si="671"/>
        <v>13.466666700000001</v>
      </c>
      <c r="II49">
        <f t="shared" si="671"/>
        <v>20.200000033333332</v>
      </c>
      <c r="IJ49">
        <f t="shared" si="671"/>
        <v>12.983333366666667</v>
      </c>
      <c r="IK49">
        <f t="shared" si="671"/>
        <v>12.816666700000001</v>
      </c>
      <c r="IL49">
        <f t="shared" si="671"/>
        <v>41.466666699999998</v>
      </c>
      <c r="IM49">
        <f t="shared" si="671"/>
        <v>34.73333336666667</v>
      </c>
      <c r="IN49">
        <f t="shared" si="671"/>
        <v>14.300000033333333</v>
      </c>
      <c r="IO49">
        <f t="shared" si="671"/>
        <v>15.633333366666667</v>
      </c>
      <c r="IP49">
        <f t="shared" si="671"/>
        <v>15.500000033333334</v>
      </c>
      <c r="IQ49">
        <f t="shared" si="671"/>
        <v>12.816666700000001</v>
      </c>
      <c r="IW49">
        <f t="shared" ref="IW49:JF49" si="672">IF(IW35=0,0,IW35+1.0666667)</f>
        <v>45.566666699999999</v>
      </c>
      <c r="IX49">
        <f t="shared" si="672"/>
        <v>9.1500000333333329</v>
      </c>
      <c r="IY49">
        <f t="shared" si="672"/>
        <v>11.600000033333334</v>
      </c>
      <c r="IZ49">
        <f t="shared" si="672"/>
        <v>12.4166667</v>
      </c>
      <c r="JA49">
        <f t="shared" si="672"/>
        <v>10.750000033333334</v>
      </c>
      <c r="JB49">
        <f t="shared" si="672"/>
        <v>10.233333366666669</v>
      </c>
      <c r="JC49">
        <f t="shared" si="672"/>
        <v>15.1666667</v>
      </c>
      <c r="JD49">
        <f t="shared" si="672"/>
        <v>11.7666667</v>
      </c>
      <c r="JE49">
        <f t="shared" si="672"/>
        <v>16.833333366666668</v>
      </c>
      <c r="JF49">
        <f t="shared" si="672"/>
        <v>24.600000033333334</v>
      </c>
      <c r="JH49">
        <f t="shared" ref="JH49:JP49" si="673">IF(JH35=0,0,JH35+1.0666667)</f>
        <v>12.033333366666668</v>
      </c>
      <c r="JI49">
        <f t="shared" si="673"/>
        <v>17.283333366666668</v>
      </c>
      <c r="JJ49">
        <f t="shared" si="673"/>
        <v>15.6666667</v>
      </c>
      <c r="JK49">
        <f t="shared" si="673"/>
        <v>13.533333366666668</v>
      </c>
      <c r="JL49">
        <f t="shared" si="673"/>
        <v>13.300000033333335</v>
      </c>
      <c r="JM49">
        <f t="shared" si="673"/>
        <v>15.033333366666668</v>
      </c>
      <c r="JN49">
        <f t="shared" si="673"/>
        <v>16.033333366666668</v>
      </c>
      <c r="JO49">
        <f t="shared" si="673"/>
        <v>20.1666667</v>
      </c>
      <c r="JP49">
        <f t="shared" si="673"/>
        <v>17.300000033333333</v>
      </c>
      <c r="JR49">
        <f>IF(JR35=0,0,JR35+1.0666667)</f>
        <v>13.366666700000001</v>
      </c>
      <c r="JT49">
        <f>IF(JT35=0,0,JT35+1.0666667)</f>
        <v>14.116666700000001</v>
      </c>
      <c r="JU49">
        <f>IF(JU35=0,0,JU35+1.0666667)</f>
        <v>19.766666699999998</v>
      </c>
      <c r="JV49">
        <f>IF(JV35=0,0,JV35+1.0666667)</f>
        <v>20.466666699999998</v>
      </c>
      <c r="JX49">
        <f>IF(JX35=0,0,JX35+1.0666667)</f>
        <v>21.216666700000001</v>
      </c>
      <c r="JY49">
        <f>IF(JY35=0,0,JY35+1.0666667)</f>
        <v>17.033333366666668</v>
      </c>
      <c r="JZ49">
        <f>IF(JZ35=0,0,JZ35+1.0666667)</f>
        <v>23.533333366666668</v>
      </c>
      <c r="KA49">
        <f>IF(KA35=0,0,KA35+1.0666667)</f>
        <v>26.983333366666667</v>
      </c>
    </row>
    <row r="50" spans="1:287" x14ac:dyDescent="0.25">
      <c r="A50" t="s">
        <v>237</v>
      </c>
      <c r="B50">
        <v>5.7</v>
      </c>
      <c r="C50">
        <v>6.2</v>
      </c>
      <c r="D50">
        <v>6.8166670000000007</v>
      </c>
      <c r="E50">
        <v>6.85</v>
      </c>
      <c r="F50">
        <v>7.4666600000000001</v>
      </c>
      <c r="G50">
        <v>7.5333340000000009</v>
      </c>
      <c r="H50">
        <v>7.2666670000000009</v>
      </c>
      <c r="I50">
        <v>7.483334000000001</v>
      </c>
      <c r="J50">
        <v>9.0833329999999997</v>
      </c>
      <c r="K50">
        <v>11.266667</v>
      </c>
      <c r="L50">
        <v>6.55</v>
      </c>
      <c r="M50">
        <v>6.05</v>
      </c>
      <c r="N50">
        <v>7.4499970000000006</v>
      </c>
      <c r="O50">
        <v>8.15</v>
      </c>
      <c r="P50">
        <v>12.600000000000001</v>
      </c>
      <c r="Q50">
        <v>8.91</v>
      </c>
      <c r="R50">
        <v>13.58</v>
      </c>
      <c r="S50">
        <v>15.4</v>
      </c>
      <c r="T50">
        <v>11.82</v>
      </c>
      <c r="U50">
        <v>10.33333</v>
      </c>
      <c r="V50">
        <v>10.199999999999999</v>
      </c>
      <c r="W50">
        <v>8.766667</v>
      </c>
      <c r="X50">
        <v>9.5666670000000007</v>
      </c>
      <c r="Y50">
        <v>9.6</v>
      </c>
      <c r="Z50">
        <v>15.7</v>
      </c>
      <c r="AA50">
        <v>17.7</v>
      </c>
      <c r="AB50">
        <v>21.45</v>
      </c>
      <c r="AC50">
        <v>36.9</v>
      </c>
      <c r="AD50">
        <v>31.453333000000001</v>
      </c>
      <c r="AE50">
        <v>17.649999999999999</v>
      </c>
      <c r="AG50">
        <v>20.95</v>
      </c>
      <c r="AH50">
        <v>16.366669999999999</v>
      </c>
      <c r="AI50">
        <v>1.85</v>
      </c>
      <c r="AJ50">
        <v>4.0166666666666666</v>
      </c>
      <c r="AK50">
        <v>2.2333333</v>
      </c>
      <c r="AL50">
        <v>2.4500000000000002</v>
      </c>
      <c r="AM50">
        <v>2.36666</v>
      </c>
      <c r="AN50">
        <v>3.2</v>
      </c>
      <c r="AO50">
        <v>3.1166667000000001</v>
      </c>
      <c r="AP50">
        <v>2.7166667000000002</v>
      </c>
      <c r="AQ50">
        <v>2.6333333300000001</v>
      </c>
      <c r="AR50">
        <v>2.25</v>
      </c>
      <c r="AS50">
        <v>2.8666667000000001</v>
      </c>
      <c r="AT50">
        <v>6.1333333366666665</v>
      </c>
      <c r="AU50">
        <v>3.1500000000000004</v>
      </c>
      <c r="AV50">
        <v>3.3833333000000003</v>
      </c>
      <c r="AW50">
        <v>2.9166667000000004</v>
      </c>
      <c r="AX50">
        <v>0</v>
      </c>
      <c r="AY50">
        <f t="shared" ref="AY50:CC50" si="674">IF(AY35=0,0,AY35+1.85)</f>
        <v>2.5833333333333335</v>
      </c>
      <c r="AZ50">
        <f t="shared" si="674"/>
        <v>5</v>
      </c>
      <c r="BA50">
        <f t="shared" si="674"/>
        <v>7.0500000000000007</v>
      </c>
      <c r="BB50">
        <f t="shared" si="674"/>
        <v>9.85</v>
      </c>
      <c r="BC50">
        <f t="shared" si="674"/>
        <v>7.5666666666666664</v>
      </c>
      <c r="BD50">
        <f t="shared" si="674"/>
        <v>7.5333333333333332</v>
      </c>
      <c r="BE50">
        <f t="shared" si="674"/>
        <v>3.85</v>
      </c>
      <c r="BF50">
        <f t="shared" si="674"/>
        <v>5.7666666666666666</v>
      </c>
      <c r="BG50">
        <f t="shared" si="674"/>
        <v>15.033333333333333</v>
      </c>
      <c r="BH50">
        <f t="shared" si="674"/>
        <v>17.55</v>
      </c>
      <c r="BI50">
        <f t="shared" si="674"/>
        <v>17.783333333333335</v>
      </c>
      <c r="BJ50">
        <f t="shared" si="674"/>
        <v>5.2</v>
      </c>
      <c r="BK50">
        <f t="shared" si="674"/>
        <v>15.516666666666666</v>
      </c>
      <c r="BL50">
        <f t="shared" si="674"/>
        <v>6.2666666666666675</v>
      </c>
      <c r="BM50">
        <f t="shared" si="674"/>
        <v>14.65</v>
      </c>
      <c r="BN50">
        <f t="shared" si="674"/>
        <v>5.9499999999999993</v>
      </c>
      <c r="BO50">
        <f t="shared" si="674"/>
        <v>19.783333333333335</v>
      </c>
      <c r="BP50">
        <f t="shared" si="674"/>
        <v>10.466666666666667</v>
      </c>
      <c r="BQ50">
        <f t="shared" si="674"/>
        <v>9.9</v>
      </c>
      <c r="BR50">
        <f t="shared" si="674"/>
        <v>8.8166666666666664</v>
      </c>
      <c r="BS50">
        <f t="shared" si="674"/>
        <v>9.6</v>
      </c>
      <c r="BT50">
        <f t="shared" si="674"/>
        <v>7.9499999999999993</v>
      </c>
      <c r="BU50">
        <f t="shared" si="674"/>
        <v>10.25</v>
      </c>
      <c r="BV50">
        <f t="shared" si="674"/>
        <v>10.799999999999999</v>
      </c>
      <c r="BW50">
        <f t="shared" si="674"/>
        <v>19.266666666666666</v>
      </c>
      <c r="BX50">
        <f t="shared" si="674"/>
        <v>10.833333333333334</v>
      </c>
      <c r="BY50">
        <f t="shared" si="674"/>
        <v>15.983333333333333</v>
      </c>
      <c r="BZ50">
        <f t="shared" si="674"/>
        <v>12.383333333333333</v>
      </c>
      <c r="CA50">
        <f t="shared" si="674"/>
        <v>15.85</v>
      </c>
      <c r="CB50">
        <f t="shared" si="674"/>
        <v>10.066666666666666</v>
      </c>
      <c r="CC50">
        <f t="shared" si="674"/>
        <v>18.8</v>
      </c>
      <c r="CE50">
        <f t="shared" ref="CE50:CL50" si="675">IF(CE35=0,0,CE35+1.85)</f>
        <v>9.9</v>
      </c>
      <c r="CF50">
        <f t="shared" si="675"/>
        <v>12.35</v>
      </c>
      <c r="CG50">
        <f t="shared" si="675"/>
        <v>14.216666666666667</v>
      </c>
      <c r="CH50">
        <f t="shared" si="675"/>
        <v>11.65</v>
      </c>
      <c r="CI50">
        <f t="shared" si="675"/>
        <v>9.8166666666666664</v>
      </c>
      <c r="CJ50">
        <f t="shared" si="675"/>
        <v>10.983333333333333</v>
      </c>
      <c r="CK50">
        <f t="shared" si="675"/>
        <v>12.483333333333333</v>
      </c>
      <c r="CL50">
        <f t="shared" si="675"/>
        <v>12.966666666666667</v>
      </c>
      <c r="CN50">
        <f t="shared" ref="CN50:DS50" si="676">IF(CN35=0,0,CN35+1.85)</f>
        <v>13.383333333333333</v>
      </c>
      <c r="CO50">
        <f t="shared" si="676"/>
        <v>13.983333333333333</v>
      </c>
      <c r="CP50">
        <f t="shared" si="676"/>
        <v>9.1833333333333336</v>
      </c>
      <c r="CQ50">
        <f t="shared" si="676"/>
        <v>22.150000000000002</v>
      </c>
      <c r="CR50">
        <f t="shared" si="676"/>
        <v>9.0166666666666657</v>
      </c>
      <c r="CS50">
        <f t="shared" si="676"/>
        <v>9.3166666666666664</v>
      </c>
      <c r="CT50">
        <f t="shared" si="676"/>
        <v>21.466666666666669</v>
      </c>
      <c r="CU50">
        <f t="shared" si="676"/>
        <v>10.033333333333333</v>
      </c>
      <c r="CV50">
        <f t="shared" si="676"/>
        <v>11.2</v>
      </c>
      <c r="CW50">
        <f t="shared" si="676"/>
        <v>12.25</v>
      </c>
      <c r="CX50">
        <f t="shared" si="676"/>
        <v>11.15</v>
      </c>
      <c r="CY50">
        <f t="shared" si="676"/>
        <v>9.5166666666666657</v>
      </c>
      <c r="CZ50">
        <f t="shared" si="676"/>
        <v>17.633333333333333</v>
      </c>
      <c r="DA50">
        <f t="shared" si="676"/>
        <v>8.6999999999999993</v>
      </c>
      <c r="DB50">
        <f t="shared" si="676"/>
        <v>11.15</v>
      </c>
      <c r="DC50">
        <f t="shared" si="676"/>
        <v>14.683333333333334</v>
      </c>
      <c r="DD50">
        <f t="shared" si="676"/>
        <v>11.9</v>
      </c>
      <c r="DE50">
        <f t="shared" si="676"/>
        <v>22.366666666666667</v>
      </c>
      <c r="DF50">
        <f t="shared" si="676"/>
        <v>13.4</v>
      </c>
      <c r="DG50">
        <f t="shared" si="676"/>
        <v>16.433333333333334</v>
      </c>
      <c r="DH50">
        <f t="shared" si="676"/>
        <v>15.5</v>
      </c>
      <c r="DI50">
        <f t="shared" si="676"/>
        <v>14.766666666666666</v>
      </c>
      <c r="DJ50">
        <f t="shared" si="676"/>
        <v>15.983333333333333</v>
      </c>
      <c r="DK50">
        <f t="shared" si="676"/>
        <v>16.766666666666666</v>
      </c>
      <c r="DL50">
        <f t="shared" si="676"/>
        <v>14.166666666666666</v>
      </c>
      <c r="DM50">
        <f t="shared" si="676"/>
        <v>15.983333333333333</v>
      </c>
      <c r="DN50">
        <f t="shared" si="676"/>
        <v>15.65</v>
      </c>
      <c r="DO50">
        <f t="shared" si="676"/>
        <v>12.083333333333334</v>
      </c>
      <c r="DP50">
        <f t="shared" si="676"/>
        <v>29.316666666666666</v>
      </c>
      <c r="DQ50">
        <f t="shared" si="676"/>
        <v>24.25</v>
      </c>
      <c r="DR50">
        <f t="shared" si="676"/>
        <v>17.400000000000002</v>
      </c>
      <c r="DS50">
        <f t="shared" si="676"/>
        <v>25.633333333333336</v>
      </c>
      <c r="DT50">
        <f t="shared" ref="DT50:EY50" si="677">IF(DT35=0,0,DT35+1.85)</f>
        <v>14.083333333333332</v>
      </c>
      <c r="DU50">
        <f t="shared" si="677"/>
        <v>27</v>
      </c>
      <c r="DV50">
        <f t="shared" si="677"/>
        <v>24.883333333333336</v>
      </c>
      <c r="DW50">
        <f t="shared" si="677"/>
        <v>25.05</v>
      </c>
      <c r="DX50">
        <f t="shared" si="677"/>
        <v>20.266666666666666</v>
      </c>
      <c r="DY50">
        <f t="shared" si="677"/>
        <v>13.2</v>
      </c>
      <c r="DZ50">
        <f t="shared" si="677"/>
        <v>6.9666666666666668</v>
      </c>
      <c r="EA50">
        <f t="shared" si="677"/>
        <v>8.5666666666666664</v>
      </c>
      <c r="EB50">
        <f t="shared" si="677"/>
        <v>7.9833333333333325</v>
      </c>
      <c r="EC50">
        <f t="shared" si="677"/>
        <v>8.15</v>
      </c>
      <c r="ED50">
        <f t="shared" si="677"/>
        <v>13.049999999999999</v>
      </c>
      <c r="EE50">
        <f t="shared" si="677"/>
        <v>11.216666666666667</v>
      </c>
      <c r="EF50">
        <f t="shared" si="677"/>
        <v>7.9</v>
      </c>
      <c r="EG50">
        <f t="shared" si="677"/>
        <v>14.283333333333333</v>
      </c>
      <c r="EH50">
        <f t="shared" si="677"/>
        <v>7.5666666666666664</v>
      </c>
      <c r="EI50">
        <f t="shared" si="677"/>
        <v>11.799999999999999</v>
      </c>
      <c r="EJ50">
        <f t="shared" si="677"/>
        <v>10</v>
      </c>
      <c r="EK50">
        <f t="shared" si="677"/>
        <v>8.6666666666666661</v>
      </c>
      <c r="EL50">
        <f t="shared" si="677"/>
        <v>15.824999999999999</v>
      </c>
      <c r="EM50">
        <f t="shared" si="677"/>
        <v>6.8166666666666664</v>
      </c>
      <c r="EN50">
        <f t="shared" si="677"/>
        <v>10.6</v>
      </c>
      <c r="EO50">
        <f t="shared" si="677"/>
        <v>12.35</v>
      </c>
      <c r="EP50">
        <f t="shared" si="677"/>
        <v>12.133333333333333</v>
      </c>
      <c r="EQ50">
        <f t="shared" si="677"/>
        <v>8.0166666666666657</v>
      </c>
      <c r="ER50">
        <f t="shared" si="677"/>
        <v>8.75</v>
      </c>
      <c r="ES50">
        <f t="shared" si="677"/>
        <v>9.3333333333333339</v>
      </c>
      <c r="ET50">
        <f t="shared" si="677"/>
        <v>18.3</v>
      </c>
      <c r="EU50">
        <f t="shared" si="677"/>
        <v>7.8666666666666671</v>
      </c>
      <c r="EV50">
        <f t="shared" si="677"/>
        <v>8.1666666666666661</v>
      </c>
      <c r="EW50">
        <f t="shared" si="677"/>
        <v>8.3000000000000007</v>
      </c>
      <c r="EX50">
        <f t="shared" si="677"/>
        <v>13.783333333333333</v>
      </c>
      <c r="EY50">
        <f t="shared" si="677"/>
        <v>10</v>
      </c>
      <c r="EZ50">
        <f t="shared" ref="EZ50:GE50" si="678">IF(EZ35=0,0,EZ35+1.85)</f>
        <v>9.0166666666666657</v>
      </c>
      <c r="FA50">
        <f t="shared" si="678"/>
        <v>9.3166666666666664</v>
      </c>
      <c r="FB50">
        <f t="shared" si="678"/>
        <v>10.049999999999999</v>
      </c>
      <c r="FC50">
        <f t="shared" si="678"/>
        <v>20.533333333333335</v>
      </c>
      <c r="FD50">
        <f t="shared" si="678"/>
        <v>9.7333333333333343</v>
      </c>
      <c r="FE50">
        <f t="shared" si="678"/>
        <v>9.9833333333333325</v>
      </c>
      <c r="FF50">
        <f t="shared" si="678"/>
        <v>18.700000000000003</v>
      </c>
      <c r="FG50">
        <f t="shared" si="678"/>
        <v>9.5500000000000007</v>
      </c>
      <c r="FH50">
        <f t="shared" si="678"/>
        <v>9.8833333333333329</v>
      </c>
      <c r="FI50">
        <f t="shared" si="678"/>
        <v>11.833333333333334</v>
      </c>
      <c r="FJ50">
        <f t="shared" si="678"/>
        <v>21.6</v>
      </c>
      <c r="FK50">
        <f t="shared" si="678"/>
        <v>12.116666666666665</v>
      </c>
      <c r="FL50">
        <f t="shared" si="678"/>
        <v>22.016666666666669</v>
      </c>
      <c r="FM50">
        <f t="shared" si="678"/>
        <v>10.966666666666667</v>
      </c>
      <c r="FN50">
        <f t="shared" si="678"/>
        <v>23.716666666666669</v>
      </c>
      <c r="FO50">
        <f t="shared" si="678"/>
        <v>9.9833333333333325</v>
      </c>
      <c r="FP50">
        <f t="shared" si="678"/>
        <v>11.416666666666666</v>
      </c>
      <c r="FQ50">
        <f t="shared" si="678"/>
        <v>11.35</v>
      </c>
      <c r="FR50">
        <f t="shared" si="678"/>
        <v>11.533333333333333</v>
      </c>
      <c r="FS50">
        <f t="shared" si="678"/>
        <v>12</v>
      </c>
      <c r="FT50">
        <f t="shared" si="678"/>
        <v>11.233333333333333</v>
      </c>
      <c r="FU50">
        <f t="shared" si="678"/>
        <v>13.049999999999999</v>
      </c>
      <c r="FV50">
        <f t="shared" si="678"/>
        <v>12.95</v>
      </c>
      <c r="FW50">
        <f t="shared" si="678"/>
        <v>13.033333333333333</v>
      </c>
      <c r="FX50">
        <f t="shared" si="678"/>
        <v>13.116666666666665</v>
      </c>
      <c r="FY50">
        <f t="shared" si="678"/>
        <v>11.65</v>
      </c>
      <c r="FZ50">
        <f t="shared" si="678"/>
        <v>29.333333333333336</v>
      </c>
      <c r="GA50">
        <f t="shared" si="678"/>
        <v>30.05</v>
      </c>
      <c r="GB50">
        <f t="shared" si="678"/>
        <v>28.066666666666666</v>
      </c>
      <c r="GC50">
        <f t="shared" si="678"/>
        <v>13.916666666666666</v>
      </c>
      <c r="GD50">
        <f t="shared" si="678"/>
        <v>13.516666666666667</v>
      </c>
      <c r="GE50">
        <f t="shared" si="678"/>
        <v>12.733333333333333</v>
      </c>
      <c r="GF50">
        <f t="shared" ref="GF50:GL50" si="679">IF(GF35=0,0,GF35+1.85)</f>
        <v>11.9</v>
      </c>
      <c r="GG50">
        <f t="shared" si="679"/>
        <v>13.683333333333334</v>
      </c>
      <c r="GH50">
        <f t="shared" si="679"/>
        <v>14.483333333333333</v>
      </c>
      <c r="GI50">
        <f t="shared" si="679"/>
        <v>14.216666666666667</v>
      </c>
      <c r="GJ50">
        <f t="shared" si="679"/>
        <v>16.516666666666666</v>
      </c>
      <c r="GK50">
        <f t="shared" si="679"/>
        <v>28.133333333333336</v>
      </c>
      <c r="GL50">
        <f t="shared" si="679"/>
        <v>13.683333333333334</v>
      </c>
      <c r="GM50">
        <f t="shared" ref="GM50:GS50" si="680">IF(GM35=0,0,GM35+1.85)</f>
        <v>14.250000330000001</v>
      </c>
      <c r="GN50">
        <f t="shared" si="680"/>
        <v>19.05</v>
      </c>
      <c r="GO50">
        <f t="shared" si="680"/>
        <v>18.416666666666668</v>
      </c>
      <c r="GP50">
        <f t="shared" si="680"/>
        <v>29.483333333333334</v>
      </c>
      <c r="GQ50">
        <f t="shared" si="680"/>
        <v>29.533333333333335</v>
      </c>
      <c r="GR50">
        <f t="shared" si="680"/>
        <v>17.033333000000002</v>
      </c>
      <c r="GS50">
        <f t="shared" si="680"/>
        <v>14.999999666666668</v>
      </c>
      <c r="GT50">
        <f t="shared" ref="GT50:HF50" si="681">IF(GT35=0,0,GT35+1.85)</f>
        <v>31.450000000000003</v>
      </c>
      <c r="GU50">
        <f t="shared" si="681"/>
        <v>17.666666666666668</v>
      </c>
      <c r="GV50">
        <f t="shared" si="681"/>
        <v>14.0833333</v>
      </c>
      <c r="GW50">
        <f t="shared" si="681"/>
        <v>33.533333333333331</v>
      </c>
      <c r="GX50">
        <f t="shared" si="681"/>
        <v>14.83333333</v>
      </c>
      <c r="GY50">
        <f t="shared" si="681"/>
        <v>21.966666633333332</v>
      </c>
      <c r="GZ50">
        <f t="shared" si="681"/>
        <v>16.683333300000001</v>
      </c>
      <c r="HA50">
        <f t="shared" si="681"/>
        <v>15.41666663333333</v>
      </c>
      <c r="HB50">
        <f t="shared" si="681"/>
        <v>16.45</v>
      </c>
      <c r="HC50">
        <f t="shared" si="681"/>
        <v>15.316666666666666</v>
      </c>
      <c r="HD50">
        <f t="shared" si="681"/>
        <v>14.066666666666666</v>
      </c>
      <c r="HE50">
        <f t="shared" si="681"/>
        <v>30.816666666666666</v>
      </c>
      <c r="HF50">
        <f t="shared" si="681"/>
        <v>18</v>
      </c>
      <c r="HG50">
        <f t="shared" ref="HG50:HL50" si="682">IF(HG35=0,0,HG35+1.85)</f>
        <v>26.916666599999999</v>
      </c>
      <c r="HH50">
        <f t="shared" si="682"/>
        <v>26.599999933333336</v>
      </c>
      <c r="HI50">
        <f t="shared" si="682"/>
        <v>36.083333333333336</v>
      </c>
      <c r="HJ50">
        <f t="shared" si="682"/>
        <v>36.116666666666667</v>
      </c>
      <c r="HK50">
        <f t="shared" si="682"/>
        <v>27.099999933333336</v>
      </c>
      <c r="HL50">
        <f t="shared" si="682"/>
        <v>29.333333333333336</v>
      </c>
      <c r="HN50">
        <f t="shared" ref="HN50:HU50" si="683">IF(HN35=0,0,HN35+1.85)</f>
        <v>17.916666666666668</v>
      </c>
      <c r="HO50">
        <f t="shared" si="683"/>
        <v>28.083333266666671</v>
      </c>
      <c r="HP50">
        <f t="shared" si="683"/>
        <v>39.533333333333331</v>
      </c>
      <c r="HQ50">
        <f t="shared" si="683"/>
        <v>43.9</v>
      </c>
      <c r="HR50">
        <f t="shared" si="683"/>
        <v>16.8</v>
      </c>
      <c r="HS50">
        <f t="shared" si="683"/>
        <v>13.35</v>
      </c>
      <c r="HU50">
        <f t="shared" si="683"/>
        <v>46.866666666666667</v>
      </c>
      <c r="HW50">
        <f t="shared" ref="HW50:IQ50" si="684">IF(HW35=0,0,HW35+1.85)</f>
        <v>15.116666666666667</v>
      </c>
      <c r="HX50">
        <f t="shared" si="684"/>
        <v>14.483333333333333</v>
      </c>
      <c r="HY50">
        <f t="shared" si="684"/>
        <v>13.35</v>
      </c>
      <c r="HZ50">
        <f t="shared" si="684"/>
        <v>28.75</v>
      </c>
      <c r="IA50">
        <f t="shared" si="684"/>
        <v>15.916666666666666</v>
      </c>
      <c r="IB50">
        <f t="shared" si="684"/>
        <v>31.1</v>
      </c>
      <c r="IC50">
        <f t="shared" si="684"/>
        <v>14.816666666666666</v>
      </c>
      <c r="ID50">
        <f t="shared" si="684"/>
        <v>13.783333333333333</v>
      </c>
      <c r="IE50">
        <f t="shared" si="684"/>
        <v>14.766666666666666</v>
      </c>
      <c r="IF50">
        <f t="shared" si="684"/>
        <v>15.466666666666667</v>
      </c>
      <c r="IG50">
        <f t="shared" si="684"/>
        <v>15.916666666666666</v>
      </c>
      <c r="IH50">
        <f t="shared" si="684"/>
        <v>14.25</v>
      </c>
      <c r="II50">
        <f t="shared" si="684"/>
        <v>20.983333333333334</v>
      </c>
      <c r="IJ50">
        <f t="shared" si="684"/>
        <v>13.766666666666666</v>
      </c>
      <c r="IK50">
        <f t="shared" si="684"/>
        <v>13.6</v>
      </c>
      <c r="IL50">
        <f t="shared" si="684"/>
        <v>42.25</v>
      </c>
      <c r="IM50">
        <f t="shared" si="684"/>
        <v>35.516666666666673</v>
      </c>
      <c r="IN50">
        <f t="shared" si="684"/>
        <v>15.083333333333332</v>
      </c>
      <c r="IO50">
        <f t="shared" si="684"/>
        <v>16.416666666666668</v>
      </c>
      <c r="IP50">
        <f t="shared" si="684"/>
        <v>16.283333333333335</v>
      </c>
      <c r="IQ50">
        <f t="shared" si="684"/>
        <v>13.6</v>
      </c>
      <c r="IW50">
        <f t="shared" ref="IW50:JF50" si="685">IF(IW35=0,0,IW35+1.85)</f>
        <v>46.35</v>
      </c>
      <c r="IX50">
        <f t="shared" si="685"/>
        <v>9.9333333333333318</v>
      </c>
      <c r="IY50">
        <f t="shared" si="685"/>
        <v>12.383333333333333</v>
      </c>
      <c r="IZ50">
        <f t="shared" si="685"/>
        <v>13.2</v>
      </c>
      <c r="JA50">
        <f t="shared" si="685"/>
        <v>11.533333333333333</v>
      </c>
      <c r="JB50">
        <f t="shared" si="685"/>
        <v>11.016666666666667</v>
      </c>
      <c r="JC50">
        <f t="shared" si="685"/>
        <v>15.95</v>
      </c>
      <c r="JD50">
        <f t="shared" si="685"/>
        <v>12.549999999999999</v>
      </c>
      <c r="JE50">
        <f t="shared" si="685"/>
        <v>17.616666666666667</v>
      </c>
      <c r="JF50">
        <f t="shared" si="685"/>
        <v>25.383333333333336</v>
      </c>
      <c r="JH50">
        <f t="shared" ref="JH50:JP50" si="686">IF(JH35=0,0,JH35+1.85)</f>
        <v>12.816666666666666</v>
      </c>
      <c r="JI50">
        <f t="shared" si="686"/>
        <v>18.06666666666667</v>
      </c>
      <c r="JJ50">
        <f t="shared" si="686"/>
        <v>16.45</v>
      </c>
      <c r="JK50">
        <f t="shared" si="686"/>
        <v>14.316666666666666</v>
      </c>
      <c r="JL50">
        <f t="shared" si="686"/>
        <v>14.083333333333334</v>
      </c>
      <c r="JM50">
        <f t="shared" si="686"/>
        <v>15.816666666666666</v>
      </c>
      <c r="JN50">
        <f t="shared" si="686"/>
        <v>16.816666666666666</v>
      </c>
      <c r="JO50">
        <f t="shared" si="686"/>
        <v>20.950000000000003</v>
      </c>
      <c r="JP50">
        <f t="shared" si="686"/>
        <v>18.083333333333336</v>
      </c>
      <c r="JR50">
        <f>IF(JR35=0,0,JR35+1.85)</f>
        <v>14.15</v>
      </c>
      <c r="JT50">
        <f>IF(JT35=0,0,JT35+1.85)</f>
        <v>14.9</v>
      </c>
      <c r="JU50">
        <f>IF(JU35=0,0,JU35+1.85)</f>
        <v>20.55</v>
      </c>
      <c r="JV50">
        <f>IF(JV35=0,0,JV35+1.85)</f>
        <v>21.25</v>
      </c>
      <c r="JX50">
        <f>IF(JX35=0,0,JX35+1.85)</f>
        <v>22.000000000000004</v>
      </c>
      <c r="JY50">
        <f>IF(JY35=0,0,JY35+1.85)</f>
        <v>17.816666666666666</v>
      </c>
      <c r="JZ50">
        <f>IF(JZ35=0,0,JZ35+1.85)</f>
        <v>24.31666666666667</v>
      </c>
      <c r="KA50">
        <f>IF(KA35=0,0,KA35+1.85)</f>
        <v>27.766666666666669</v>
      </c>
    </row>
    <row r="51" spans="1:287" x14ac:dyDescent="0.25">
      <c r="A51" t="s">
        <v>236</v>
      </c>
      <c r="B51">
        <v>5.7333333333333334</v>
      </c>
      <c r="C51">
        <v>6.2333333333333334</v>
      </c>
      <c r="D51">
        <v>6.8500003333333339</v>
      </c>
      <c r="E51">
        <v>6.8833333333333329</v>
      </c>
      <c r="F51">
        <v>7.4999933333333333</v>
      </c>
      <c r="G51">
        <v>7.5666673333333341</v>
      </c>
      <c r="H51">
        <v>7.3000003333333341</v>
      </c>
      <c r="I51">
        <v>7.5166673333333343</v>
      </c>
      <c r="J51">
        <v>9.1166663333333329</v>
      </c>
      <c r="K51">
        <v>11.300000333333333</v>
      </c>
      <c r="L51">
        <v>6.583333333333333</v>
      </c>
      <c r="M51">
        <v>6.083333333333333</v>
      </c>
      <c r="N51">
        <v>7.4833303333333339</v>
      </c>
      <c r="O51">
        <v>8.1833333333333336</v>
      </c>
      <c r="P51">
        <v>12.633333333333333</v>
      </c>
      <c r="Q51">
        <v>8.9433333333333334</v>
      </c>
      <c r="R51">
        <v>13.613333333333333</v>
      </c>
      <c r="S51">
        <v>15.433333333333334</v>
      </c>
      <c r="T51">
        <v>11.853333333333333</v>
      </c>
      <c r="U51">
        <v>10.366663333333333</v>
      </c>
      <c r="V51">
        <v>10.233333333333334</v>
      </c>
      <c r="W51">
        <v>8.8000003333333332</v>
      </c>
      <c r="X51">
        <v>9.6000003333333339</v>
      </c>
      <c r="Y51">
        <v>9.6333333333333329</v>
      </c>
      <c r="Z51">
        <v>15.733333333333334</v>
      </c>
      <c r="AA51">
        <v>17.733333333333334</v>
      </c>
      <c r="AB51">
        <v>21.483333333333334</v>
      </c>
      <c r="AC51">
        <v>36.933333333333337</v>
      </c>
      <c r="AD51">
        <v>31.486666333333332</v>
      </c>
      <c r="AE51">
        <v>17.683333333333334</v>
      </c>
      <c r="AG51">
        <v>20.983333333333334</v>
      </c>
      <c r="AH51">
        <v>16.400003333333334</v>
      </c>
      <c r="AI51">
        <v>0.73333333333333328</v>
      </c>
      <c r="AJ51">
        <v>2.6333333333333333</v>
      </c>
      <c r="AK51">
        <v>1.1166666333333333</v>
      </c>
      <c r="AL51">
        <v>1.3333333333333333</v>
      </c>
      <c r="AM51">
        <v>1.2499933333333333</v>
      </c>
      <c r="AN51">
        <v>2.0833333333333335</v>
      </c>
      <c r="AO51">
        <v>2.0000000333333334</v>
      </c>
      <c r="AP51">
        <v>1.6000000333333333</v>
      </c>
      <c r="AQ51">
        <v>1.5166666633333334</v>
      </c>
      <c r="AR51">
        <v>1.1333333333333333</v>
      </c>
      <c r="AS51">
        <v>1.7500000333333334</v>
      </c>
      <c r="AT51">
        <v>4.7500000033333336</v>
      </c>
      <c r="AU51">
        <v>2.0333333333333332</v>
      </c>
      <c r="AV51">
        <v>2.2666666333333332</v>
      </c>
      <c r="AW51">
        <v>1.8000000333333332</v>
      </c>
      <c r="AX51">
        <v>2.5833333333333335</v>
      </c>
      <c r="AY51">
        <v>0</v>
      </c>
      <c r="AZ51">
        <f t="shared" ref="AZ51:CC51" si="687">IF(AZ35=0,0,AZ35+0.73333333)</f>
        <v>3.8833333300000001</v>
      </c>
      <c r="BA51">
        <f t="shared" si="687"/>
        <v>5.93333333</v>
      </c>
      <c r="BB51">
        <f t="shared" si="687"/>
        <v>8.7333333300000007</v>
      </c>
      <c r="BC51">
        <f t="shared" si="687"/>
        <v>6.4499999966666666</v>
      </c>
      <c r="BD51">
        <f t="shared" si="687"/>
        <v>6.4166666633333334</v>
      </c>
      <c r="BE51">
        <f t="shared" si="687"/>
        <v>2.7333333299999998</v>
      </c>
      <c r="BF51">
        <f t="shared" si="687"/>
        <v>4.6499999966666667</v>
      </c>
      <c r="BG51">
        <f t="shared" si="687"/>
        <v>13.916666663333334</v>
      </c>
      <c r="BH51">
        <f t="shared" si="687"/>
        <v>16.43333333</v>
      </c>
      <c r="BI51">
        <f t="shared" si="687"/>
        <v>16.666666663333334</v>
      </c>
      <c r="BJ51">
        <f t="shared" si="687"/>
        <v>4.0833333300000003</v>
      </c>
      <c r="BK51">
        <f t="shared" si="687"/>
        <v>14.399999996666667</v>
      </c>
      <c r="BL51">
        <f t="shared" si="687"/>
        <v>5.1499999966666667</v>
      </c>
      <c r="BM51">
        <f t="shared" si="687"/>
        <v>13.533333330000001</v>
      </c>
      <c r="BN51">
        <f t="shared" si="687"/>
        <v>4.8333333299999994</v>
      </c>
      <c r="BO51">
        <f t="shared" si="687"/>
        <v>18.666666663333334</v>
      </c>
      <c r="BP51">
        <f t="shared" si="687"/>
        <v>9.3499999966666678</v>
      </c>
      <c r="BQ51">
        <f t="shared" si="687"/>
        <v>8.7833333300000014</v>
      </c>
      <c r="BR51">
        <f t="shared" si="687"/>
        <v>7.6999999966666666</v>
      </c>
      <c r="BS51">
        <f t="shared" si="687"/>
        <v>8.4833333300000007</v>
      </c>
      <c r="BT51">
        <f t="shared" si="687"/>
        <v>6.8333333299999994</v>
      </c>
      <c r="BU51">
        <f t="shared" si="687"/>
        <v>9.133333330000001</v>
      </c>
      <c r="BV51">
        <f t="shared" si="687"/>
        <v>9.68333333</v>
      </c>
      <c r="BW51">
        <f t="shared" si="687"/>
        <v>18.149999996666665</v>
      </c>
      <c r="BX51">
        <f t="shared" si="687"/>
        <v>9.716666663333335</v>
      </c>
      <c r="BY51">
        <f t="shared" si="687"/>
        <v>14.866666663333334</v>
      </c>
      <c r="BZ51">
        <f t="shared" si="687"/>
        <v>11.266666663333334</v>
      </c>
      <c r="CA51">
        <f t="shared" si="687"/>
        <v>14.733333330000001</v>
      </c>
      <c r="CB51">
        <f t="shared" si="687"/>
        <v>8.9499999966666675</v>
      </c>
      <c r="CC51">
        <f t="shared" si="687"/>
        <v>17.68333333</v>
      </c>
      <c r="CE51">
        <f t="shared" ref="CE51:CL51" si="688">IF(CE35=0,0,CE35+0.73333333)</f>
        <v>8.7833333300000014</v>
      </c>
      <c r="CF51">
        <f t="shared" si="688"/>
        <v>11.233333330000001</v>
      </c>
      <c r="CG51">
        <f t="shared" si="688"/>
        <v>13.099999996666668</v>
      </c>
      <c r="CH51">
        <f t="shared" si="688"/>
        <v>10.533333330000001</v>
      </c>
      <c r="CI51">
        <f t="shared" si="688"/>
        <v>8.6999999966666675</v>
      </c>
      <c r="CJ51">
        <f t="shared" si="688"/>
        <v>9.8666666633333335</v>
      </c>
      <c r="CK51">
        <f t="shared" si="688"/>
        <v>11.366666663333334</v>
      </c>
      <c r="CL51">
        <f t="shared" si="688"/>
        <v>11.849999996666668</v>
      </c>
      <c r="CN51">
        <f t="shared" ref="CN51:DS51" si="689">IF(CN35=0,0,CN35+0.73333333)</f>
        <v>12.266666663333334</v>
      </c>
      <c r="CO51">
        <f t="shared" si="689"/>
        <v>12.866666663333334</v>
      </c>
      <c r="CP51">
        <f t="shared" si="689"/>
        <v>8.0666666633333346</v>
      </c>
      <c r="CQ51">
        <f t="shared" si="689"/>
        <v>21.033333330000001</v>
      </c>
      <c r="CR51">
        <f t="shared" si="689"/>
        <v>7.8999999966666659</v>
      </c>
      <c r="CS51">
        <f t="shared" si="689"/>
        <v>8.1999999966666675</v>
      </c>
      <c r="CT51">
        <f t="shared" si="689"/>
        <v>20.349999996666668</v>
      </c>
      <c r="CU51">
        <f t="shared" si="689"/>
        <v>8.9166666633333342</v>
      </c>
      <c r="CV51">
        <f t="shared" si="689"/>
        <v>10.08333333</v>
      </c>
      <c r="CW51">
        <f t="shared" si="689"/>
        <v>11.133333330000001</v>
      </c>
      <c r="CX51">
        <f t="shared" si="689"/>
        <v>10.033333330000001</v>
      </c>
      <c r="CY51">
        <f t="shared" si="689"/>
        <v>8.3999999966666667</v>
      </c>
      <c r="CZ51">
        <f t="shared" si="689"/>
        <v>16.516666663333332</v>
      </c>
      <c r="DA51">
        <f t="shared" si="689"/>
        <v>7.5833333299999994</v>
      </c>
      <c r="DB51">
        <f t="shared" si="689"/>
        <v>10.033333330000001</v>
      </c>
      <c r="DC51">
        <f t="shared" si="689"/>
        <v>13.566666663333335</v>
      </c>
      <c r="DD51">
        <f t="shared" si="689"/>
        <v>10.783333330000001</v>
      </c>
      <c r="DE51">
        <f t="shared" si="689"/>
        <v>21.249999996666666</v>
      </c>
      <c r="DF51">
        <f t="shared" si="689"/>
        <v>12.283333330000001</v>
      </c>
      <c r="DG51">
        <f t="shared" si="689"/>
        <v>15.316666663333335</v>
      </c>
      <c r="DH51">
        <f t="shared" si="689"/>
        <v>14.383333330000001</v>
      </c>
      <c r="DI51">
        <f t="shared" si="689"/>
        <v>13.649999996666667</v>
      </c>
      <c r="DJ51">
        <f t="shared" si="689"/>
        <v>14.866666663333334</v>
      </c>
      <c r="DK51">
        <f t="shared" si="689"/>
        <v>15.649999996666667</v>
      </c>
      <c r="DL51">
        <f t="shared" si="689"/>
        <v>13.049999996666667</v>
      </c>
      <c r="DM51">
        <f t="shared" si="689"/>
        <v>14.866666663333334</v>
      </c>
      <c r="DN51">
        <f t="shared" si="689"/>
        <v>14.533333330000001</v>
      </c>
      <c r="DO51">
        <f t="shared" si="689"/>
        <v>10.966666663333335</v>
      </c>
      <c r="DP51">
        <f t="shared" si="689"/>
        <v>28.199999996666666</v>
      </c>
      <c r="DQ51">
        <f t="shared" si="689"/>
        <v>23.133333329999999</v>
      </c>
      <c r="DR51">
        <f t="shared" si="689"/>
        <v>16.283333330000001</v>
      </c>
      <c r="DS51">
        <f t="shared" si="689"/>
        <v>24.516666663333336</v>
      </c>
      <c r="DT51">
        <f t="shared" ref="DT51:EY51" si="690">IF(DT35=0,0,DT35+0.73333333)</f>
        <v>12.966666663333333</v>
      </c>
      <c r="DU51">
        <f t="shared" si="690"/>
        <v>25.883333329999999</v>
      </c>
      <c r="DV51">
        <f t="shared" si="690"/>
        <v>23.766666663333336</v>
      </c>
      <c r="DW51">
        <f t="shared" si="690"/>
        <v>23.93333333</v>
      </c>
      <c r="DX51">
        <f t="shared" si="690"/>
        <v>19.149999996666665</v>
      </c>
      <c r="DY51">
        <f t="shared" si="690"/>
        <v>12.08333333</v>
      </c>
      <c r="DZ51">
        <f t="shared" si="690"/>
        <v>5.8499999966666669</v>
      </c>
      <c r="EA51">
        <f t="shared" si="690"/>
        <v>7.4499999966666666</v>
      </c>
      <c r="EB51">
        <f t="shared" si="690"/>
        <v>6.8666666633333326</v>
      </c>
      <c r="EC51">
        <f t="shared" si="690"/>
        <v>7.0333333299999996</v>
      </c>
      <c r="ED51">
        <f t="shared" si="690"/>
        <v>11.93333333</v>
      </c>
      <c r="EE51">
        <f t="shared" si="690"/>
        <v>10.099999996666668</v>
      </c>
      <c r="EF51">
        <f t="shared" si="690"/>
        <v>6.7833333299999996</v>
      </c>
      <c r="EG51">
        <f t="shared" si="690"/>
        <v>13.166666663333334</v>
      </c>
      <c r="EH51">
        <f t="shared" si="690"/>
        <v>6.4499999966666666</v>
      </c>
      <c r="EI51">
        <f t="shared" si="690"/>
        <v>10.68333333</v>
      </c>
      <c r="EJ51">
        <f t="shared" si="690"/>
        <v>8.883333330000001</v>
      </c>
      <c r="EK51">
        <f t="shared" si="690"/>
        <v>7.5499999966666662</v>
      </c>
      <c r="EL51">
        <f t="shared" si="690"/>
        <v>14.70833333</v>
      </c>
      <c r="EM51">
        <f t="shared" si="690"/>
        <v>5.6999999966666666</v>
      </c>
      <c r="EN51">
        <f t="shared" si="690"/>
        <v>9.4833333300000007</v>
      </c>
      <c r="EO51">
        <f t="shared" si="690"/>
        <v>11.233333330000001</v>
      </c>
      <c r="EP51">
        <f t="shared" si="690"/>
        <v>11.016666663333334</v>
      </c>
      <c r="EQ51">
        <f t="shared" si="690"/>
        <v>6.8999999966666659</v>
      </c>
      <c r="ER51">
        <f t="shared" si="690"/>
        <v>7.6333333300000001</v>
      </c>
      <c r="ES51">
        <f t="shared" si="690"/>
        <v>8.2166666633333332</v>
      </c>
      <c r="ET51">
        <f t="shared" si="690"/>
        <v>17.18333333</v>
      </c>
      <c r="EU51">
        <f t="shared" si="690"/>
        <v>6.7499999966666664</v>
      </c>
      <c r="EV51">
        <f t="shared" si="690"/>
        <v>7.0499999966666662</v>
      </c>
      <c r="EW51">
        <f t="shared" si="690"/>
        <v>7.18333333</v>
      </c>
      <c r="EX51">
        <f t="shared" si="690"/>
        <v>12.666666663333334</v>
      </c>
      <c r="EY51">
        <f t="shared" si="690"/>
        <v>8.883333330000001</v>
      </c>
      <c r="EZ51">
        <f t="shared" ref="EZ51:GE51" si="691">IF(EZ35=0,0,EZ35+0.73333333)</f>
        <v>7.8999999966666659</v>
      </c>
      <c r="FA51">
        <f t="shared" si="691"/>
        <v>8.1999999966666675</v>
      </c>
      <c r="FB51">
        <f t="shared" si="691"/>
        <v>8.93333333</v>
      </c>
      <c r="FC51">
        <f t="shared" si="691"/>
        <v>19.416666663333334</v>
      </c>
      <c r="FD51">
        <f t="shared" si="691"/>
        <v>8.6166666633333335</v>
      </c>
      <c r="FE51">
        <f t="shared" si="691"/>
        <v>8.8666666633333335</v>
      </c>
      <c r="FF51">
        <f t="shared" si="691"/>
        <v>17.583333330000002</v>
      </c>
      <c r="FG51">
        <f t="shared" si="691"/>
        <v>8.43333333</v>
      </c>
      <c r="FH51">
        <f t="shared" si="691"/>
        <v>8.7666666633333339</v>
      </c>
      <c r="FI51">
        <f t="shared" si="691"/>
        <v>10.716666663333335</v>
      </c>
      <c r="FJ51">
        <f t="shared" si="691"/>
        <v>20.483333330000001</v>
      </c>
      <c r="FK51">
        <f t="shared" si="691"/>
        <v>10.999999996666666</v>
      </c>
      <c r="FL51">
        <f t="shared" si="691"/>
        <v>20.899999996666669</v>
      </c>
      <c r="FM51">
        <f t="shared" si="691"/>
        <v>9.8499999966666678</v>
      </c>
      <c r="FN51">
        <f t="shared" si="691"/>
        <v>22.599999996666668</v>
      </c>
      <c r="FO51">
        <f t="shared" si="691"/>
        <v>8.8666666633333335</v>
      </c>
      <c r="FP51">
        <f t="shared" si="691"/>
        <v>10.299999996666667</v>
      </c>
      <c r="FQ51">
        <f t="shared" si="691"/>
        <v>10.233333330000001</v>
      </c>
      <c r="FR51">
        <f t="shared" si="691"/>
        <v>10.416666663333334</v>
      </c>
      <c r="FS51">
        <f t="shared" si="691"/>
        <v>10.883333330000001</v>
      </c>
      <c r="FT51">
        <f t="shared" si="691"/>
        <v>10.116666663333334</v>
      </c>
      <c r="FU51">
        <f t="shared" si="691"/>
        <v>11.93333333</v>
      </c>
      <c r="FV51">
        <f t="shared" si="691"/>
        <v>11.83333333</v>
      </c>
      <c r="FW51">
        <f t="shared" si="691"/>
        <v>11.916666663333334</v>
      </c>
      <c r="FX51">
        <f t="shared" si="691"/>
        <v>11.999999996666666</v>
      </c>
      <c r="FY51">
        <f t="shared" si="691"/>
        <v>10.533333330000001</v>
      </c>
      <c r="FZ51">
        <f t="shared" si="691"/>
        <v>28.216666663333335</v>
      </c>
      <c r="GA51">
        <f t="shared" si="691"/>
        <v>28.93333333</v>
      </c>
      <c r="GB51">
        <f t="shared" si="691"/>
        <v>26.949999996666666</v>
      </c>
      <c r="GC51">
        <f t="shared" si="691"/>
        <v>12.799999996666667</v>
      </c>
      <c r="GD51">
        <f t="shared" si="691"/>
        <v>12.399999996666669</v>
      </c>
      <c r="GE51">
        <f t="shared" si="691"/>
        <v>11.616666663333334</v>
      </c>
      <c r="GF51">
        <f t="shared" ref="GF51:GL51" si="692">IF(GF35=0,0,GF35+0.73333333)</f>
        <v>10.783333330000001</v>
      </c>
      <c r="GG51">
        <f t="shared" si="692"/>
        <v>12.566666663333335</v>
      </c>
      <c r="GH51">
        <f t="shared" si="692"/>
        <v>13.366666663333334</v>
      </c>
      <c r="GI51">
        <f t="shared" si="692"/>
        <v>13.099999996666668</v>
      </c>
      <c r="GJ51">
        <f t="shared" si="692"/>
        <v>15.399999996666667</v>
      </c>
      <c r="GK51">
        <f t="shared" si="692"/>
        <v>27.016666663333336</v>
      </c>
      <c r="GL51">
        <f t="shared" si="692"/>
        <v>12.566666663333335</v>
      </c>
      <c r="GM51">
        <f t="shared" ref="GM51:GS51" si="693">IF(GM35=0,0,GM35+0.73333333)</f>
        <v>13.133333660000002</v>
      </c>
      <c r="GN51">
        <f t="shared" si="693"/>
        <v>17.93333333</v>
      </c>
      <c r="GO51">
        <f t="shared" si="693"/>
        <v>17.299999996666667</v>
      </c>
      <c r="GP51">
        <f t="shared" si="693"/>
        <v>28.366666663333334</v>
      </c>
      <c r="GQ51">
        <f t="shared" si="693"/>
        <v>28.416666663333334</v>
      </c>
      <c r="GR51">
        <f t="shared" si="693"/>
        <v>15.916666330000002</v>
      </c>
      <c r="GS51">
        <f t="shared" si="693"/>
        <v>13.883332996666669</v>
      </c>
      <c r="GT51">
        <f t="shared" ref="GT51:HF51" si="694">IF(GT35=0,0,GT35+0.73333333)</f>
        <v>30.333333330000002</v>
      </c>
      <c r="GU51">
        <f t="shared" si="694"/>
        <v>16.549999996666667</v>
      </c>
      <c r="GV51">
        <f t="shared" si="694"/>
        <v>12.966666630000001</v>
      </c>
      <c r="GW51">
        <f t="shared" si="694"/>
        <v>32.416666663333331</v>
      </c>
      <c r="GX51">
        <f t="shared" si="694"/>
        <v>13.716666660000001</v>
      </c>
      <c r="GY51">
        <f t="shared" si="694"/>
        <v>20.849999963333332</v>
      </c>
      <c r="GZ51">
        <f t="shared" si="694"/>
        <v>15.56666663</v>
      </c>
      <c r="HA51">
        <f t="shared" si="694"/>
        <v>14.299999963333331</v>
      </c>
      <c r="HB51">
        <f t="shared" si="694"/>
        <v>15.33333333</v>
      </c>
      <c r="HC51">
        <f t="shared" si="694"/>
        <v>14.199999996666667</v>
      </c>
      <c r="HD51">
        <f t="shared" si="694"/>
        <v>12.949999996666667</v>
      </c>
      <c r="HE51">
        <f t="shared" si="694"/>
        <v>29.699999996666666</v>
      </c>
      <c r="HF51">
        <f t="shared" si="694"/>
        <v>16.883333329999999</v>
      </c>
      <c r="HG51">
        <f t="shared" ref="HG51:HL51" si="695">IF(HG35=0,0,HG35+0.73333333)</f>
        <v>25.799999929999998</v>
      </c>
      <c r="HH51">
        <f t="shared" si="695"/>
        <v>25.483333263333336</v>
      </c>
      <c r="HI51">
        <f t="shared" si="695"/>
        <v>34.966666663333335</v>
      </c>
      <c r="HJ51">
        <f t="shared" si="695"/>
        <v>34.999999996666666</v>
      </c>
      <c r="HK51">
        <f t="shared" si="695"/>
        <v>25.983333263333336</v>
      </c>
      <c r="HL51">
        <f t="shared" si="695"/>
        <v>28.216666663333335</v>
      </c>
      <c r="HN51">
        <f t="shared" ref="HN51:HU51" si="696">IF(HN35=0,0,HN35+0.73333333)</f>
        <v>16.799999996666667</v>
      </c>
      <c r="HO51">
        <f t="shared" si="696"/>
        <v>26.96666659666667</v>
      </c>
      <c r="HP51">
        <f t="shared" si="696"/>
        <v>38.416666663333331</v>
      </c>
      <c r="HQ51">
        <f t="shared" si="696"/>
        <v>42.783333329999998</v>
      </c>
      <c r="HR51">
        <f t="shared" si="696"/>
        <v>15.68333333</v>
      </c>
      <c r="HS51">
        <f t="shared" si="696"/>
        <v>12.233333330000001</v>
      </c>
      <c r="HU51">
        <f t="shared" si="696"/>
        <v>45.749999996666666</v>
      </c>
      <c r="HW51">
        <f t="shared" ref="HW51:IQ51" si="697">IF(HW35=0,0,HW35+0.73333333)</f>
        <v>13.999999996666668</v>
      </c>
      <c r="HX51">
        <f t="shared" si="697"/>
        <v>13.366666663333334</v>
      </c>
      <c r="HY51">
        <f t="shared" si="697"/>
        <v>12.233333330000001</v>
      </c>
      <c r="HZ51">
        <f t="shared" si="697"/>
        <v>27.633333329999999</v>
      </c>
      <c r="IA51">
        <f t="shared" si="697"/>
        <v>14.799999996666667</v>
      </c>
      <c r="IB51">
        <f t="shared" si="697"/>
        <v>29.983333330000001</v>
      </c>
      <c r="IC51">
        <f t="shared" si="697"/>
        <v>13.699999996666667</v>
      </c>
      <c r="ID51">
        <f t="shared" si="697"/>
        <v>12.666666663333334</v>
      </c>
      <c r="IE51">
        <f t="shared" si="697"/>
        <v>13.649999996666667</v>
      </c>
      <c r="IF51">
        <f t="shared" si="697"/>
        <v>14.349999996666668</v>
      </c>
      <c r="IG51">
        <f t="shared" si="697"/>
        <v>14.799999996666667</v>
      </c>
      <c r="IH51">
        <f t="shared" si="697"/>
        <v>13.133333330000001</v>
      </c>
      <c r="II51">
        <f t="shared" si="697"/>
        <v>19.866666663333334</v>
      </c>
      <c r="IJ51">
        <f t="shared" si="697"/>
        <v>12.649999996666667</v>
      </c>
      <c r="IK51">
        <f t="shared" si="697"/>
        <v>12.483333330000001</v>
      </c>
      <c r="IL51">
        <f t="shared" si="697"/>
        <v>41.133333329999999</v>
      </c>
      <c r="IM51">
        <f t="shared" si="697"/>
        <v>34.399999996666672</v>
      </c>
      <c r="IN51">
        <f t="shared" si="697"/>
        <v>13.966666663333333</v>
      </c>
      <c r="IO51">
        <f t="shared" si="697"/>
        <v>15.299999996666667</v>
      </c>
      <c r="IP51">
        <f t="shared" si="697"/>
        <v>15.166666663333334</v>
      </c>
      <c r="IQ51">
        <f t="shared" si="697"/>
        <v>12.483333330000001</v>
      </c>
      <c r="IW51">
        <f t="shared" ref="IW51:JF51" si="698">IF(IW35=0,0,IW35+0.73333333)</f>
        <v>45.233333330000001</v>
      </c>
      <c r="IX51">
        <f t="shared" si="698"/>
        <v>8.8166666633333328</v>
      </c>
      <c r="IY51">
        <f t="shared" si="698"/>
        <v>11.266666663333334</v>
      </c>
      <c r="IZ51">
        <f t="shared" si="698"/>
        <v>12.08333333</v>
      </c>
      <c r="JA51">
        <f t="shared" si="698"/>
        <v>10.416666663333334</v>
      </c>
      <c r="JB51">
        <f t="shared" si="698"/>
        <v>9.8999999966666685</v>
      </c>
      <c r="JC51">
        <f t="shared" si="698"/>
        <v>14.83333333</v>
      </c>
      <c r="JD51">
        <f t="shared" si="698"/>
        <v>11.43333333</v>
      </c>
      <c r="JE51">
        <f t="shared" si="698"/>
        <v>16.499999996666666</v>
      </c>
      <c r="JF51">
        <f t="shared" si="698"/>
        <v>24.266666663333336</v>
      </c>
      <c r="JH51">
        <f t="shared" ref="JH51:JP51" si="699">IF(JH35=0,0,JH35+0.73333333)</f>
        <v>11.699999996666667</v>
      </c>
      <c r="JI51">
        <f t="shared" si="699"/>
        <v>16.949999996666669</v>
      </c>
      <c r="JJ51">
        <f t="shared" si="699"/>
        <v>15.33333333</v>
      </c>
      <c r="JK51">
        <f t="shared" si="699"/>
        <v>13.199999996666667</v>
      </c>
      <c r="JL51">
        <f t="shared" si="699"/>
        <v>12.966666663333335</v>
      </c>
      <c r="JM51">
        <f t="shared" si="699"/>
        <v>14.699999996666667</v>
      </c>
      <c r="JN51">
        <f t="shared" si="699"/>
        <v>15.699999996666667</v>
      </c>
      <c r="JO51">
        <f t="shared" si="699"/>
        <v>19.833333330000002</v>
      </c>
      <c r="JP51">
        <f t="shared" si="699"/>
        <v>16.966666663333335</v>
      </c>
      <c r="JR51">
        <f>IF(JR35=0,0,JR35+0.73333333)</f>
        <v>13.033333330000001</v>
      </c>
      <c r="JT51">
        <f>IF(JT35=0,0,JT35+0.73333333)</f>
        <v>13.783333330000001</v>
      </c>
      <c r="JU51">
        <f>IF(JU35=0,0,JU35+0.73333333)</f>
        <v>19.43333333</v>
      </c>
      <c r="JV51">
        <f>IF(JV35=0,0,JV35+0.73333333)</f>
        <v>20.133333329999999</v>
      </c>
      <c r="JX51">
        <f>IF(JX35=0,0,JX35+0.73333333)</f>
        <v>20.883333330000003</v>
      </c>
      <c r="JY51">
        <f>IF(JY35=0,0,JY35+0.73333333)</f>
        <v>16.699999996666666</v>
      </c>
      <c r="JZ51">
        <f>IF(JZ35=0,0,JZ35+0.73333333)</f>
        <v>23.199999996666669</v>
      </c>
      <c r="KA51">
        <f>IF(KA35=0,0,KA35+0.73333333)</f>
        <v>26.649999996666669</v>
      </c>
    </row>
    <row r="52" spans="1:287" x14ac:dyDescent="0.25">
      <c r="A52" t="s">
        <v>235</v>
      </c>
      <c r="B52">
        <v>15.2</v>
      </c>
      <c r="C52">
        <v>15.7</v>
      </c>
      <c r="D52">
        <v>16.316666999999999</v>
      </c>
      <c r="E52">
        <v>16.349999999999998</v>
      </c>
      <c r="F52">
        <v>16.966659999999997</v>
      </c>
      <c r="G52">
        <v>17.033334</v>
      </c>
      <c r="H52">
        <v>16.766666999999998</v>
      </c>
      <c r="I52">
        <v>16.983333999999999</v>
      </c>
      <c r="J52">
        <v>18.583333</v>
      </c>
      <c r="K52">
        <v>20.766666999999998</v>
      </c>
      <c r="L52">
        <v>16.05</v>
      </c>
      <c r="M52">
        <v>15.549999999999999</v>
      </c>
      <c r="N52">
        <v>16.949997</v>
      </c>
      <c r="O52">
        <v>17.649999999999999</v>
      </c>
      <c r="P52">
        <v>22.099999999999998</v>
      </c>
      <c r="Q52">
        <v>18.41</v>
      </c>
      <c r="R52">
        <v>23.08</v>
      </c>
      <c r="S52">
        <v>24.9</v>
      </c>
      <c r="T52">
        <v>21.32</v>
      </c>
      <c r="U52">
        <v>19.83333</v>
      </c>
      <c r="V52">
        <v>19.7</v>
      </c>
      <c r="W52">
        <v>18.266666999999998</v>
      </c>
      <c r="X52">
        <v>19.066666999999999</v>
      </c>
      <c r="Y52">
        <v>19.099999999999998</v>
      </c>
      <c r="Z52">
        <v>25.2</v>
      </c>
      <c r="AA52">
        <v>27.2</v>
      </c>
      <c r="AB52">
        <v>30.95</v>
      </c>
      <c r="AC52">
        <v>46.4</v>
      </c>
      <c r="AD52">
        <v>40.953333000000001</v>
      </c>
      <c r="AE52">
        <v>27.15</v>
      </c>
      <c r="AG52">
        <v>30.45</v>
      </c>
      <c r="AH52">
        <v>25.866669999999999</v>
      </c>
      <c r="AI52">
        <v>3.15</v>
      </c>
      <c r="AJ52">
        <v>8.8333333333333339</v>
      </c>
      <c r="AK52">
        <v>3.5333332999999998</v>
      </c>
      <c r="AL52">
        <v>3.75</v>
      </c>
      <c r="AM52">
        <v>3.6666599999999998</v>
      </c>
      <c r="AN52">
        <v>4.5</v>
      </c>
      <c r="AO52">
        <v>4.4166667000000004</v>
      </c>
      <c r="AP52">
        <v>4.0166667</v>
      </c>
      <c r="AQ52">
        <v>3.93333333</v>
      </c>
      <c r="AR52">
        <v>3.55</v>
      </c>
      <c r="AS52">
        <v>4.1666667000000004</v>
      </c>
      <c r="AT52">
        <v>10.950000003333333</v>
      </c>
      <c r="AU52">
        <v>4.45</v>
      </c>
      <c r="AV52">
        <v>4.6833333000000001</v>
      </c>
      <c r="AW52">
        <v>4.2166667000000002</v>
      </c>
      <c r="AX52">
        <v>5</v>
      </c>
      <c r="AY52">
        <v>3.8833333300000001</v>
      </c>
      <c r="AZ52">
        <v>0</v>
      </c>
      <c r="BA52">
        <f t="shared" ref="BA52:CC52" si="700">IF(BA35=0,0,BA35+3.15)</f>
        <v>8.35</v>
      </c>
      <c r="BB52">
        <f t="shared" si="700"/>
        <v>11.15</v>
      </c>
      <c r="BC52">
        <f t="shared" si="700"/>
        <v>8.8666666666666671</v>
      </c>
      <c r="BD52">
        <f t="shared" si="700"/>
        <v>8.8333333333333339</v>
      </c>
      <c r="BE52">
        <f t="shared" si="700"/>
        <v>5.15</v>
      </c>
      <c r="BF52">
        <f t="shared" si="700"/>
        <v>7.0666666666666664</v>
      </c>
      <c r="BG52">
        <f t="shared" si="700"/>
        <v>16.333333333333332</v>
      </c>
      <c r="BH52">
        <f t="shared" si="700"/>
        <v>18.849999999999998</v>
      </c>
      <c r="BI52">
        <f t="shared" si="700"/>
        <v>19.083333333333332</v>
      </c>
      <c r="BJ52">
        <f t="shared" si="700"/>
        <v>6.5</v>
      </c>
      <c r="BK52">
        <f t="shared" si="700"/>
        <v>16.816666666666666</v>
      </c>
      <c r="BL52">
        <f t="shared" si="700"/>
        <v>7.5666666666666664</v>
      </c>
      <c r="BM52">
        <f t="shared" si="700"/>
        <v>15.950000000000001</v>
      </c>
      <c r="BN52">
        <f t="shared" si="700"/>
        <v>7.25</v>
      </c>
      <c r="BO52">
        <f t="shared" si="700"/>
        <v>21.083333333333332</v>
      </c>
      <c r="BP52">
        <f t="shared" si="700"/>
        <v>11.766666666666667</v>
      </c>
      <c r="BQ52">
        <f t="shared" si="700"/>
        <v>11.200000000000001</v>
      </c>
      <c r="BR52">
        <f t="shared" si="700"/>
        <v>10.116666666666667</v>
      </c>
      <c r="BS52">
        <f t="shared" si="700"/>
        <v>10.9</v>
      </c>
      <c r="BT52">
        <f t="shared" si="700"/>
        <v>9.25</v>
      </c>
      <c r="BU52">
        <f t="shared" si="700"/>
        <v>11.55</v>
      </c>
      <c r="BV52">
        <f t="shared" si="700"/>
        <v>12.1</v>
      </c>
      <c r="BW52">
        <f t="shared" si="700"/>
        <v>20.566666666666663</v>
      </c>
      <c r="BX52">
        <f t="shared" si="700"/>
        <v>12.133333333333335</v>
      </c>
      <c r="BY52">
        <f t="shared" si="700"/>
        <v>17.283333333333331</v>
      </c>
      <c r="BZ52">
        <f t="shared" si="700"/>
        <v>13.683333333333334</v>
      </c>
      <c r="CA52">
        <f t="shared" si="700"/>
        <v>17.149999999999999</v>
      </c>
      <c r="CB52">
        <f t="shared" si="700"/>
        <v>11.366666666666667</v>
      </c>
      <c r="CC52">
        <f t="shared" si="700"/>
        <v>20.099999999999998</v>
      </c>
      <c r="CE52">
        <f t="shared" ref="CE52:CL52" si="701">IF(CE35=0,0,CE35+3.15)</f>
        <v>11.200000000000001</v>
      </c>
      <c r="CF52">
        <f t="shared" si="701"/>
        <v>13.65</v>
      </c>
      <c r="CG52">
        <f t="shared" si="701"/>
        <v>15.516666666666667</v>
      </c>
      <c r="CH52">
        <f t="shared" si="701"/>
        <v>12.950000000000001</v>
      </c>
      <c r="CI52">
        <f t="shared" si="701"/>
        <v>11.116666666666667</v>
      </c>
      <c r="CJ52">
        <f t="shared" si="701"/>
        <v>12.283333333333333</v>
      </c>
      <c r="CK52">
        <f t="shared" si="701"/>
        <v>13.783333333333333</v>
      </c>
      <c r="CL52">
        <f t="shared" si="701"/>
        <v>14.266666666666667</v>
      </c>
      <c r="CN52">
        <f t="shared" ref="CN52:DS52" si="702">IF(CN35=0,0,CN35+3.15)</f>
        <v>14.683333333333334</v>
      </c>
      <c r="CO52">
        <f t="shared" si="702"/>
        <v>15.283333333333333</v>
      </c>
      <c r="CP52">
        <f t="shared" si="702"/>
        <v>10.483333333333334</v>
      </c>
      <c r="CQ52">
        <f t="shared" si="702"/>
        <v>23.45</v>
      </c>
      <c r="CR52">
        <f t="shared" si="702"/>
        <v>10.316666666666666</v>
      </c>
      <c r="CS52">
        <f t="shared" si="702"/>
        <v>10.616666666666667</v>
      </c>
      <c r="CT52">
        <f t="shared" si="702"/>
        <v>22.766666666666666</v>
      </c>
      <c r="CU52">
        <f t="shared" si="702"/>
        <v>11.333333333333334</v>
      </c>
      <c r="CV52">
        <f t="shared" si="702"/>
        <v>12.5</v>
      </c>
      <c r="CW52">
        <f t="shared" si="702"/>
        <v>13.55</v>
      </c>
      <c r="CX52">
        <f t="shared" si="702"/>
        <v>12.450000000000001</v>
      </c>
      <c r="CY52">
        <f t="shared" si="702"/>
        <v>10.816666666666666</v>
      </c>
      <c r="CZ52">
        <f t="shared" si="702"/>
        <v>18.933333333333334</v>
      </c>
      <c r="DA52">
        <f t="shared" si="702"/>
        <v>10</v>
      </c>
      <c r="DB52">
        <f t="shared" si="702"/>
        <v>12.450000000000001</v>
      </c>
      <c r="DC52">
        <f t="shared" si="702"/>
        <v>15.983333333333334</v>
      </c>
      <c r="DD52">
        <f t="shared" si="702"/>
        <v>13.200000000000001</v>
      </c>
      <c r="DE52">
        <f t="shared" si="702"/>
        <v>23.666666666666664</v>
      </c>
      <c r="DF52">
        <f t="shared" si="702"/>
        <v>14.700000000000001</v>
      </c>
      <c r="DG52">
        <f t="shared" si="702"/>
        <v>17.733333333333334</v>
      </c>
      <c r="DH52">
        <f t="shared" si="702"/>
        <v>16.8</v>
      </c>
      <c r="DI52">
        <f t="shared" si="702"/>
        <v>16.066666666666666</v>
      </c>
      <c r="DJ52">
        <f t="shared" si="702"/>
        <v>17.283333333333331</v>
      </c>
      <c r="DK52">
        <f t="shared" si="702"/>
        <v>18.066666666666666</v>
      </c>
      <c r="DL52">
        <f t="shared" si="702"/>
        <v>15.466666666666667</v>
      </c>
      <c r="DM52">
        <f t="shared" si="702"/>
        <v>17.283333333333331</v>
      </c>
      <c r="DN52">
        <f t="shared" si="702"/>
        <v>16.95</v>
      </c>
      <c r="DO52">
        <f t="shared" si="702"/>
        <v>13.383333333333335</v>
      </c>
      <c r="DP52">
        <f t="shared" si="702"/>
        <v>30.616666666666664</v>
      </c>
      <c r="DQ52">
        <f t="shared" si="702"/>
        <v>25.549999999999997</v>
      </c>
      <c r="DR52">
        <f t="shared" si="702"/>
        <v>18.7</v>
      </c>
      <c r="DS52">
        <f t="shared" si="702"/>
        <v>26.933333333333334</v>
      </c>
      <c r="DT52">
        <f t="shared" ref="DT52:EY52" si="703">IF(DT35=0,0,DT35+3.15)</f>
        <v>15.383333333333333</v>
      </c>
      <c r="DU52">
        <f t="shared" si="703"/>
        <v>28.299999999999997</v>
      </c>
      <c r="DV52">
        <f t="shared" si="703"/>
        <v>26.183333333333334</v>
      </c>
      <c r="DW52">
        <f t="shared" si="703"/>
        <v>26.349999999999998</v>
      </c>
      <c r="DX52">
        <f t="shared" si="703"/>
        <v>21.566666666666663</v>
      </c>
      <c r="DY52">
        <f t="shared" si="703"/>
        <v>14.5</v>
      </c>
      <c r="DZ52">
        <f t="shared" si="703"/>
        <v>8.2666666666666675</v>
      </c>
      <c r="EA52">
        <f t="shared" si="703"/>
        <v>9.8666666666666671</v>
      </c>
      <c r="EB52">
        <f t="shared" si="703"/>
        <v>9.2833333333333332</v>
      </c>
      <c r="EC52">
        <f t="shared" si="703"/>
        <v>9.4499999999999993</v>
      </c>
      <c r="ED52">
        <f t="shared" si="703"/>
        <v>14.35</v>
      </c>
      <c r="EE52">
        <f t="shared" si="703"/>
        <v>12.516666666666667</v>
      </c>
      <c r="EF52">
        <f t="shared" si="703"/>
        <v>9.1999999999999993</v>
      </c>
      <c r="EG52">
        <f t="shared" si="703"/>
        <v>15.583333333333334</v>
      </c>
      <c r="EH52">
        <f t="shared" si="703"/>
        <v>8.8666666666666671</v>
      </c>
      <c r="EI52">
        <f t="shared" si="703"/>
        <v>13.1</v>
      </c>
      <c r="EJ52">
        <f t="shared" si="703"/>
        <v>11.3</v>
      </c>
      <c r="EK52">
        <f t="shared" si="703"/>
        <v>9.9666666666666668</v>
      </c>
      <c r="EL52">
        <f t="shared" si="703"/>
        <v>17.125</v>
      </c>
      <c r="EM52">
        <f t="shared" si="703"/>
        <v>8.1166666666666671</v>
      </c>
      <c r="EN52">
        <f t="shared" si="703"/>
        <v>11.9</v>
      </c>
      <c r="EO52">
        <f t="shared" si="703"/>
        <v>13.65</v>
      </c>
      <c r="EP52">
        <f t="shared" si="703"/>
        <v>13.433333333333334</v>
      </c>
      <c r="EQ52">
        <f t="shared" si="703"/>
        <v>9.3166666666666664</v>
      </c>
      <c r="ER52">
        <f t="shared" si="703"/>
        <v>10.050000000000001</v>
      </c>
      <c r="ES52">
        <f t="shared" si="703"/>
        <v>10.633333333333333</v>
      </c>
      <c r="ET52">
        <f t="shared" si="703"/>
        <v>19.599999999999998</v>
      </c>
      <c r="EU52">
        <f t="shared" si="703"/>
        <v>9.1666666666666661</v>
      </c>
      <c r="EV52">
        <f t="shared" si="703"/>
        <v>9.4666666666666668</v>
      </c>
      <c r="EW52">
        <f t="shared" si="703"/>
        <v>9.6</v>
      </c>
      <c r="EX52">
        <f t="shared" si="703"/>
        <v>15.083333333333334</v>
      </c>
      <c r="EY52">
        <f t="shared" si="703"/>
        <v>11.3</v>
      </c>
      <c r="EZ52">
        <f t="shared" ref="EZ52:GE52" si="704">IF(EZ35=0,0,EZ35+3.15)</f>
        <v>10.316666666666666</v>
      </c>
      <c r="FA52">
        <f t="shared" si="704"/>
        <v>10.616666666666667</v>
      </c>
      <c r="FB52">
        <f t="shared" si="704"/>
        <v>11.35</v>
      </c>
      <c r="FC52">
        <f t="shared" si="704"/>
        <v>21.833333333333332</v>
      </c>
      <c r="FD52">
        <f t="shared" si="704"/>
        <v>11.033333333333333</v>
      </c>
      <c r="FE52">
        <f t="shared" si="704"/>
        <v>11.283333333333333</v>
      </c>
      <c r="FF52">
        <f t="shared" si="704"/>
        <v>20</v>
      </c>
      <c r="FG52">
        <f t="shared" si="704"/>
        <v>10.85</v>
      </c>
      <c r="FH52">
        <f t="shared" si="704"/>
        <v>11.183333333333334</v>
      </c>
      <c r="FI52">
        <f t="shared" si="704"/>
        <v>13.133333333333335</v>
      </c>
      <c r="FJ52">
        <f t="shared" si="704"/>
        <v>22.9</v>
      </c>
      <c r="FK52">
        <f t="shared" si="704"/>
        <v>13.416666666666666</v>
      </c>
      <c r="FL52">
        <f t="shared" si="704"/>
        <v>23.316666666666666</v>
      </c>
      <c r="FM52">
        <f t="shared" si="704"/>
        <v>12.266666666666667</v>
      </c>
      <c r="FN52">
        <f t="shared" si="704"/>
        <v>25.016666666666666</v>
      </c>
      <c r="FO52">
        <f t="shared" si="704"/>
        <v>11.283333333333333</v>
      </c>
      <c r="FP52">
        <f t="shared" si="704"/>
        <v>12.716666666666667</v>
      </c>
      <c r="FQ52">
        <f t="shared" si="704"/>
        <v>12.65</v>
      </c>
      <c r="FR52">
        <f t="shared" si="704"/>
        <v>12.833333333333334</v>
      </c>
      <c r="FS52">
        <f t="shared" si="704"/>
        <v>13.3</v>
      </c>
      <c r="FT52">
        <f t="shared" si="704"/>
        <v>12.533333333333333</v>
      </c>
      <c r="FU52">
        <f t="shared" si="704"/>
        <v>14.35</v>
      </c>
      <c r="FV52">
        <f t="shared" si="704"/>
        <v>14.25</v>
      </c>
      <c r="FW52">
        <f t="shared" si="704"/>
        <v>14.333333333333334</v>
      </c>
      <c r="FX52">
        <f t="shared" si="704"/>
        <v>14.416666666666666</v>
      </c>
      <c r="FY52">
        <f t="shared" si="704"/>
        <v>12.950000000000001</v>
      </c>
      <c r="FZ52">
        <f t="shared" si="704"/>
        <v>30.633333333333333</v>
      </c>
      <c r="GA52">
        <f t="shared" si="704"/>
        <v>31.349999999999998</v>
      </c>
      <c r="GB52">
        <f t="shared" si="704"/>
        <v>29.366666666666664</v>
      </c>
      <c r="GC52">
        <f t="shared" si="704"/>
        <v>15.216666666666667</v>
      </c>
      <c r="GD52">
        <f t="shared" si="704"/>
        <v>14.816666666666668</v>
      </c>
      <c r="GE52">
        <f t="shared" si="704"/>
        <v>14.033333333333333</v>
      </c>
      <c r="GF52">
        <f t="shared" ref="GF52:GL52" si="705">IF(GF35=0,0,GF35+3.15)</f>
        <v>13.200000000000001</v>
      </c>
      <c r="GG52">
        <f t="shared" si="705"/>
        <v>14.983333333333334</v>
      </c>
      <c r="GH52">
        <f t="shared" si="705"/>
        <v>15.783333333333333</v>
      </c>
      <c r="GI52">
        <f t="shared" si="705"/>
        <v>15.516666666666667</v>
      </c>
      <c r="GJ52">
        <f t="shared" si="705"/>
        <v>17.816666666666666</v>
      </c>
      <c r="GK52">
        <f t="shared" si="705"/>
        <v>29.433333333333334</v>
      </c>
      <c r="GL52">
        <f t="shared" si="705"/>
        <v>14.983333333333334</v>
      </c>
      <c r="GM52">
        <f t="shared" ref="GM52:GS52" si="706">IF(GM35=0,0,GM35+3.15)</f>
        <v>15.550000330000001</v>
      </c>
      <c r="GN52">
        <f t="shared" si="706"/>
        <v>20.349999999999998</v>
      </c>
      <c r="GO52">
        <f t="shared" si="706"/>
        <v>19.716666666666665</v>
      </c>
      <c r="GP52">
        <f t="shared" si="706"/>
        <v>30.783333333333331</v>
      </c>
      <c r="GQ52">
        <f t="shared" si="706"/>
        <v>30.833333333333332</v>
      </c>
      <c r="GR52">
        <f t="shared" si="706"/>
        <v>18.333333</v>
      </c>
      <c r="GS52">
        <f t="shared" si="706"/>
        <v>16.299999666666668</v>
      </c>
      <c r="GT52">
        <f t="shared" ref="GT52:HF52" si="707">IF(GT35=0,0,GT35+3.15)</f>
        <v>32.75</v>
      </c>
      <c r="GU52">
        <f t="shared" si="707"/>
        <v>18.966666666666665</v>
      </c>
      <c r="GV52">
        <f t="shared" si="707"/>
        <v>15.3833333</v>
      </c>
      <c r="GW52">
        <f t="shared" si="707"/>
        <v>34.833333333333336</v>
      </c>
      <c r="GX52">
        <f t="shared" si="707"/>
        <v>16.133333329999999</v>
      </c>
      <c r="GY52">
        <f t="shared" si="707"/>
        <v>23.26666663333333</v>
      </c>
      <c r="GZ52">
        <f t="shared" si="707"/>
        <v>17.983333299999998</v>
      </c>
      <c r="HA52">
        <f t="shared" si="707"/>
        <v>16.716666633333329</v>
      </c>
      <c r="HB52">
        <f t="shared" si="707"/>
        <v>17.75</v>
      </c>
      <c r="HC52">
        <f t="shared" si="707"/>
        <v>16.616666666666667</v>
      </c>
      <c r="HD52">
        <f t="shared" si="707"/>
        <v>15.366666666666667</v>
      </c>
      <c r="HE52">
        <f t="shared" si="707"/>
        <v>32.116666666666667</v>
      </c>
      <c r="HF52">
        <f t="shared" si="707"/>
        <v>19.299999999999997</v>
      </c>
      <c r="HG52">
        <f t="shared" ref="HG52:HL52" si="708">IF(HG35=0,0,HG35+3.15)</f>
        <v>28.216666599999996</v>
      </c>
      <c r="HH52">
        <f t="shared" si="708"/>
        <v>27.899999933333334</v>
      </c>
      <c r="HI52">
        <f t="shared" si="708"/>
        <v>37.383333333333333</v>
      </c>
      <c r="HJ52">
        <f t="shared" si="708"/>
        <v>37.416666666666664</v>
      </c>
      <c r="HK52">
        <f t="shared" si="708"/>
        <v>28.399999933333334</v>
      </c>
      <c r="HL52">
        <f t="shared" si="708"/>
        <v>30.633333333333333</v>
      </c>
      <c r="HN52">
        <f t="shared" ref="HN52:HU52" si="709">IF(HN35=0,0,HN35+3.15)</f>
        <v>19.216666666666665</v>
      </c>
      <c r="HO52">
        <f t="shared" si="709"/>
        <v>29.383333266666668</v>
      </c>
      <c r="HP52">
        <f t="shared" si="709"/>
        <v>40.833333333333329</v>
      </c>
      <c r="HQ52">
        <f t="shared" si="709"/>
        <v>45.199999999999996</v>
      </c>
      <c r="HR52">
        <f t="shared" si="709"/>
        <v>18.099999999999998</v>
      </c>
      <c r="HS52">
        <f t="shared" si="709"/>
        <v>14.65</v>
      </c>
      <c r="HU52">
        <f t="shared" si="709"/>
        <v>48.166666666666664</v>
      </c>
      <c r="HW52">
        <f t="shared" ref="HW52:IQ52" si="710">IF(HW35=0,0,HW35+3.15)</f>
        <v>16.416666666666668</v>
      </c>
      <c r="HX52">
        <f t="shared" si="710"/>
        <v>15.783333333333333</v>
      </c>
      <c r="HY52">
        <f t="shared" si="710"/>
        <v>14.65</v>
      </c>
      <c r="HZ52">
        <f t="shared" si="710"/>
        <v>30.049999999999997</v>
      </c>
      <c r="IA52">
        <f t="shared" si="710"/>
        <v>17.216666666666665</v>
      </c>
      <c r="IB52">
        <f t="shared" si="710"/>
        <v>32.4</v>
      </c>
      <c r="IC52">
        <f t="shared" si="710"/>
        <v>16.116666666666667</v>
      </c>
      <c r="ID52">
        <f t="shared" si="710"/>
        <v>15.083333333333334</v>
      </c>
      <c r="IE52">
        <f t="shared" si="710"/>
        <v>16.066666666666666</v>
      </c>
      <c r="IF52">
        <f t="shared" si="710"/>
        <v>16.766666666666666</v>
      </c>
      <c r="IG52">
        <f t="shared" si="710"/>
        <v>17.216666666666665</v>
      </c>
      <c r="IH52">
        <f t="shared" si="710"/>
        <v>15.55</v>
      </c>
      <c r="II52">
        <f t="shared" si="710"/>
        <v>22.283333333333331</v>
      </c>
      <c r="IJ52">
        <f t="shared" si="710"/>
        <v>15.066666666666666</v>
      </c>
      <c r="IK52">
        <f t="shared" si="710"/>
        <v>14.9</v>
      </c>
      <c r="IL52">
        <f t="shared" si="710"/>
        <v>43.55</v>
      </c>
      <c r="IM52">
        <f t="shared" si="710"/>
        <v>36.81666666666667</v>
      </c>
      <c r="IN52">
        <f t="shared" si="710"/>
        <v>16.383333333333333</v>
      </c>
      <c r="IO52">
        <f t="shared" si="710"/>
        <v>17.716666666666665</v>
      </c>
      <c r="IP52">
        <f t="shared" si="710"/>
        <v>17.583333333333332</v>
      </c>
      <c r="IQ52">
        <f t="shared" si="710"/>
        <v>14.9</v>
      </c>
      <c r="IW52">
        <f t="shared" ref="IW52:JF52" si="711">IF(IW35=0,0,IW35+3.15)</f>
        <v>47.65</v>
      </c>
      <c r="IX52">
        <f t="shared" si="711"/>
        <v>11.233333333333333</v>
      </c>
      <c r="IY52">
        <f t="shared" si="711"/>
        <v>13.683333333333334</v>
      </c>
      <c r="IZ52">
        <f t="shared" si="711"/>
        <v>14.5</v>
      </c>
      <c r="JA52">
        <f t="shared" si="711"/>
        <v>12.833333333333334</v>
      </c>
      <c r="JB52">
        <f t="shared" si="711"/>
        <v>12.316666666666668</v>
      </c>
      <c r="JC52">
        <f t="shared" si="711"/>
        <v>17.25</v>
      </c>
      <c r="JD52">
        <f t="shared" si="711"/>
        <v>13.85</v>
      </c>
      <c r="JE52">
        <f t="shared" si="711"/>
        <v>18.916666666666668</v>
      </c>
      <c r="JF52">
        <f t="shared" si="711"/>
        <v>26.683333333333334</v>
      </c>
      <c r="JH52">
        <f t="shared" ref="JH52:JP52" si="712">IF(JH35=0,0,JH35+3.15)</f>
        <v>14.116666666666667</v>
      </c>
      <c r="JI52">
        <f t="shared" si="712"/>
        <v>19.366666666666667</v>
      </c>
      <c r="JJ52">
        <f t="shared" si="712"/>
        <v>17.75</v>
      </c>
      <c r="JK52">
        <f t="shared" si="712"/>
        <v>15.616666666666667</v>
      </c>
      <c r="JL52">
        <f t="shared" si="712"/>
        <v>15.383333333333335</v>
      </c>
      <c r="JM52">
        <f t="shared" si="712"/>
        <v>17.116666666666667</v>
      </c>
      <c r="JN52">
        <f t="shared" si="712"/>
        <v>18.116666666666667</v>
      </c>
      <c r="JO52">
        <f t="shared" si="712"/>
        <v>22.25</v>
      </c>
      <c r="JP52">
        <f t="shared" si="712"/>
        <v>19.383333333333333</v>
      </c>
      <c r="JR52">
        <f>IF(JR35=0,0,JR35+3.15)</f>
        <v>15.450000000000001</v>
      </c>
      <c r="JT52">
        <f>IF(JT35=0,0,JT35+3.15)</f>
        <v>16.2</v>
      </c>
      <c r="JU52">
        <f>IF(JU35=0,0,JU35+3.15)</f>
        <v>21.849999999999998</v>
      </c>
      <c r="JV52">
        <f>IF(JV35=0,0,JV35+3.15)</f>
        <v>22.549999999999997</v>
      </c>
      <c r="JX52">
        <f>IF(JX35=0,0,JX35+3.15)</f>
        <v>23.3</v>
      </c>
      <c r="JY52">
        <f>IF(JY35=0,0,JY35+3.15)</f>
        <v>19.116666666666667</v>
      </c>
      <c r="JZ52">
        <f>IF(JZ35=0,0,JZ35+3.15)</f>
        <v>25.616666666666667</v>
      </c>
      <c r="KA52">
        <f>IF(KA35=0,0,KA35+3.15)</f>
        <v>29.066666666666666</v>
      </c>
    </row>
    <row r="53" spans="1:287" x14ac:dyDescent="0.25">
      <c r="A53" t="s">
        <v>234</v>
      </c>
      <c r="B53">
        <v>20.6</v>
      </c>
      <c r="C53">
        <v>21.1</v>
      </c>
      <c r="D53">
        <v>21.716667000000001</v>
      </c>
      <c r="E53">
        <v>21.75</v>
      </c>
      <c r="F53">
        <v>22.366660000000003</v>
      </c>
      <c r="G53">
        <v>22.433334000000002</v>
      </c>
      <c r="H53">
        <v>22.166667</v>
      </c>
      <c r="I53">
        <v>22.383334000000001</v>
      </c>
      <c r="J53">
        <v>23.983333000000002</v>
      </c>
      <c r="K53">
        <v>26.166667</v>
      </c>
      <c r="L53">
        <v>21.450000000000003</v>
      </c>
      <c r="M53">
        <v>20.950000000000003</v>
      </c>
      <c r="N53">
        <v>22.349997000000002</v>
      </c>
      <c r="O53">
        <v>23.05</v>
      </c>
      <c r="P53">
        <v>27.5</v>
      </c>
      <c r="Q53">
        <v>23.810000000000002</v>
      </c>
      <c r="R53">
        <v>28.48</v>
      </c>
      <c r="S53">
        <v>30.3</v>
      </c>
      <c r="T53">
        <v>26.72</v>
      </c>
      <c r="U53">
        <v>25.233330000000002</v>
      </c>
      <c r="V53">
        <v>25.1</v>
      </c>
      <c r="W53">
        <v>23.666667</v>
      </c>
      <c r="X53">
        <v>24.466667000000001</v>
      </c>
      <c r="Y53">
        <v>24.5</v>
      </c>
      <c r="Z53">
        <v>30.6</v>
      </c>
      <c r="AA53">
        <v>32.6</v>
      </c>
      <c r="AB53">
        <v>36.35</v>
      </c>
      <c r="AC53">
        <v>51.8</v>
      </c>
      <c r="AD53">
        <v>46.353332999999999</v>
      </c>
      <c r="AE53">
        <v>32.550000000000004</v>
      </c>
      <c r="AG53">
        <v>35.85</v>
      </c>
      <c r="AH53">
        <v>31.266670000000001</v>
      </c>
      <c r="AI53">
        <v>5.2</v>
      </c>
      <c r="AJ53">
        <v>12.316666666666666</v>
      </c>
      <c r="AK53">
        <v>5.5833333000000005</v>
      </c>
      <c r="AL53">
        <v>5.8</v>
      </c>
      <c r="AM53">
        <v>5.7166600000000001</v>
      </c>
      <c r="AN53">
        <v>6.5500000000000007</v>
      </c>
      <c r="AO53">
        <v>6.4666667000000002</v>
      </c>
      <c r="AP53">
        <v>6.0666666999999999</v>
      </c>
      <c r="AQ53">
        <v>5.9833333300000007</v>
      </c>
      <c r="AR53">
        <v>5.6000000000000005</v>
      </c>
      <c r="AS53">
        <v>6.2166667000000002</v>
      </c>
      <c r="AT53">
        <v>14.433333336666667</v>
      </c>
      <c r="AU53">
        <v>6.5</v>
      </c>
      <c r="AV53">
        <v>6.7333333</v>
      </c>
      <c r="AW53">
        <v>6.2666667</v>
      </c>
      <c r="AX53">
        <v>7.0500000000000007</v>
      </c>
      <c r="AY53">
        <v>5.93333333</v>
      </c>
      <c r="AZ53">
        <v>8.35</v>
      </c>
      <c r="BA53">
        <v>0</v>
      </c>
      <c r="BB53">
        <f t="shared" ref="BB53:CC53" si="713">IF(BB35=0,0,BB35+5.2)</f>
        <v>13.2</v>
      </c>
      <c r="BC53">
        <f t="shared" si="713"/>
        <v>10.916666666666668</v>
      </c>
      <c r="BD53">
        <f t="shared" si="713"/>
        <v>10.883333333333333</v>
      </c>
      <c r="BE53">
        <f t="shared" si="713"/>
        <v>7.2</v>
      </c>
      <c r="BF53">
        <f t="shared" si="713"/>
        <v>9.1166666666666671</v>
      </c>
      <c r="BG53">
        <f t="shared" si="713"/>
        <v>18.383333333333333</v>
      </c>
      <c r="BH53">
        <f t="shared" si="713"/>
        <v>20.9</v>
      </c>
      <c r="BI53">
        <f t="shared" si="713"/>
        <v>21.133333333333333</v>
      </c>
      <c r="BJ53">
        <f t="shared" si="713"/>
        <v>8.5500000000000007</v>
      </c>
      <c r="BK53">
        <f t="shared" si="713"/>
        <v>18.866666666666667</v>
      </c>
      <c r="BL53">
        <f t="shared" si="713"/>
        <v>9.6166666666666671</v>
      </c>
      <c r="BM53">
        <f t="shared" si="713"/>
        <v>18</v>
      </c>
      <c r="BN53">
        <f t="shared" si="713"/>
        <v>9.3000000000000007</v>
      </c>
      <c r="BO53">
        <f t="shared" si="713"/>
        <v>23.133333333333333</v>
      </c>
      <c r="BP53">
        <f t="shared" si="713"/>
        <v>13.816666666666666</v>
      </c>
      <c r="BQ53">
        <f t="shared" si="713"/>
        <v>13.25</v>
      </c>
      <c r="BR53">
        <f t="shared" si="713"/>
        <v>12.166666666666668</v>
      </c>
      <c r="BS53">
        <f t="shared" si="713"/>
        <v>12.95</v>
      </c>
      <c r="BT53">
        <f t="shared" si="713"/>
        <v>11.3</v>
      </c>
      <c r="BU53">
        <f t="shared" si="713"/>
        <v>13.600000000000001</v>
      </c>
      <c r="BV53">
        <f t="shared" si="713"/>
        <v>14.149999999999999</v>
      </c>
      <c r="BW53">
        <f t="shared" si="713"/>
        <v>22.616666666666664</v>
      </c>
      <c r="BX53">
        <f t="shared" si="713"/>
        <v>14.183333333333334</v>
      </c>
      <c r="BY53">
        <f t="shared" si="713"/>
        <v>19.333333333333332</v>
      </c>
      <c r="BZ53">
        <f t="shared" si="713"/>
        <v>15.733333333333334</v>
      </c>
      <c r="CA53">
        <f t="shared" si="713"/>
        <v>19.2</v>
      </c>
      <c r="CB53">
        <f t="shared" si="713"/>
        <v>13.416666666666668</v>
      </c>
      <c r="CC53">
        <f t="shared" si="713"/>
        <v>22.15</v>
      </c>
      <c r="CE53">
        <f t="shared" ref="CE53:CL53" si="714">IF(CE35=0,0,CE35+5.2)</f>
        <v>13.25</v>
      </c>
      <c r="CF53">
        <f t="shared" si="714"/>
        <v>15.7</v>
      </c>
      <c r="CG53">
        <f t="shared" si="714"/>
        <v>17.566666666666666</v>
      </c>
      <c r="CH53">
        <f t="shared" si="714"/>
        <v>15</v>
      </c>
      <c r="CI53">
        <f t="shared" si="714"/>
        <v>13.166666666666668</v>
      </c>
      <c r="CJ53">
        <f t="shared" si="714"/>
        <v>14.333333333333332</v>
      </c>
      <c r="CK53">
        <f t="shared" si="714"/>
        <v>15.833333333333332</v>
      </c>
      <c r="CL53">
        <f t="shared" si="714"/>
        <v>16.316666666666666</v>
      </c>
      <c r="CN53">
        <f t="shared" ref="CN53:DS53" si="715">IF(CN35=0,0,CN35+5.2)</f>
        <v>16.733333333333334</v>
      </c>
      <c r="CO53">
        <f t="shared" si="715"/>
        <v>17.333333333333332</v>
      </c>
      <c r="CP53">
        <f t="shared" si="715"/>
        <v>12.533333333333335</v>
      </c>
      <c r="CQ53">
        <f t="shared" si="715"/>
        <v>25.5</v>
      </c>
      <c r="CR53">
        <f t="shared" si="715"/>
        <v>12.366666666666667</v>
      </c>
      <c r="CS53">
        <f t="shared" si="715"/>
        <v>12.666666666666668</v>
      </c>
      <c r="CT53">
        <f t="shared" si="715"/>
        <v>24.816666666666666</v>
      </c>
      <c r="CU53">
        <f t="shared" si="715"/>
        <v>13.383333333333333</v>
      </c>
      <c r="CV53">
        <f t="shared" si="715"/>
        <v>14.55</v>
      </c>
      <c r="CW53">
        <f t="shared" si="715"/>
        <v>15.600000000000001</v>
      </c>
      <c r="CX53">
        <f t="shared" si="715"/>
        <v>14.5</v>
      </c>
      <c r="CY53">
        <f t="shared" si="715"/>
        <v>12.866666666666667</v>
      </c>
      <c r="CZ53">
        <f t="shared" si="715"/>
        <v>20.983333333333334</v>
      </c>
      <c r="DA53">
        <f t="shared" si="715"/>
        <v>12.05</v>
      </c>
      <c r="DB53">
        <f t="shared" si="715"/>
        <v>14.5</v>
      </c>
      <c r="DC53">
        <f t="shared" si="715"/>
        <v>18.033333333333335</v>
      </c>
      <c r="DD53">
        <f t="shared" si="715"/>
        <v>15.25</v>
      </c>
      <c r="DE53">
        <f t="shared" si="715"/>
        <v>25.716666666666665</v>
      </c>
      <c r="DF53">
        <f t="shared" si="715"/>
        <v>16.75</v>
      </c>
      <c r="DG53">
        <f t="shared" si="715"/>
        <v>19.783333333333335</v>
      </c>
      <c r="DH53">
        <f t="shared" si="715"/>
        <v>18.850000000000001</v>
      </c>
      <c r="DI53">
        <f t="shared" si="715"/>
        <v>18.116666666666667</v>
      </c>
      <c r="DJ53">
        <f t="shared" si="715"/>
        <v>19.333333333333332</v>
      </c>
      <c r="DK53">
        <f t="shared" si="715"/>
        <v>20.116666666666667</v>
      </c>
      <c r="DL53">
        <f t="shared" si="715"/>
        <v>17.516666666666666</v>
      </c>
      <c r="DM53">
        <f t="shared" si="715"/>
        <v>19.333333333333332</v>
      </c>
      <c r="DN53">
        <f t="shared" si="715"/>
        <v>19</v>
      </c>
      <c r="DO53">
        <f t="shared" si="715"/>
        <v>15.433333333333334</v>
      </c>
      <c r="DP53">
        <f t="shared" si="715"/>
        <v>32.666666666666664</v>
      </c>
      <c r="DQ53">
        <f t="shared" si="715"/>
        <v>27.599999999999998</v>
      </c>
      <c r="DR53">
        <f t="shared" si="715"/>
        <v>20.75</v>
      </c>
      <c r="DS53">
        <f t="shared" si="715"/>
        <v>28.983333333333334</v>
      </c>
      <c r="DT53">
        <f t="shared" ref="DT53:EY53" si="716">IF(DT35=0,0,DT35+5.2)</f>
        <v>17.433333333333334</v>
      </c>
      <c r="DU53">
        <f t="shared" si="716"/>
        <v>30.349999999999998</v>
      </c>
      <c r="DV53">
        <f t="shared" si="716"/>
        <v>28.233333333333334</v>
      </c>
      <c r="DW53">
        <f t="shared" si="716"/>
        <v>28.4</v>
      </c>
      <c r="DX53">
        <f t="shared" si="716"/>
        <v>23.616666666666664</v>
      </c>
      <c r="DY53">
        <f t="shared" si="716"/>
        <v>16.55</v>
      </c>
      <c r="DZ53">
        <f t="shared" si="716"/>
        <v>10.316666666666666</v>
      </c>
      <c r="EA53">
        <f t="shared" si="716"/>
        <v>11.916666666666668</v>
      </c>
      <c r="EB53">
        <f t="shared" si="716"/>
        <v>11.333333333333332</v>
      </c>
      <c r="EC53">
        <f t="shared" si="716"/>
        <v>11.5</v>
      </c>
      <c r="ED53">
        <f t="shared" si="716"/>
        <v>16.399999999999999</v>
      </c>
      <c r="EE53">
        <f t="shared" si="716"/>
        <v>14.566666666666666</v>
      </c>
      <c r="EF53">
        <f t="shared" si="716"/>
        <v>11.25</v>
      </c>
      <c r="EG53">
        <f t="shared" si="716"/>
        <v>17.633333333333333</v>
      </c>
      <c r="EH53">
        <f t="shared" si="716"/>
        <v>10.916666666666668</v>
      </c>
      <c r="EI53">
        <f t="shared" si="716"/>
        <v>15.149999999999999</v>
      </c>
      <c r="EJ53">
        <f t="shared" si="716"/>
        <v>13.350000000000001</v>
      </c>
      <c r="EK53">
        <f t="shared" si="716"/>
        <v>12.016666666666666</v>
      </c>
      <c r="EL53">
        <f t="shared" si="716"/>
        <v>19.175000000000001</v>
      </c>
      <c r="EM53">
        <f t="shared" si="716"/>
        <v>10.166666666666668</v>
      </c>
      <c r="EN53">
        <f t="shared" si="716"/>
        <v>13.95</v>
      </c>
      <c r="EO53">
        <f t="shared" si="716"/>
        <v>15.7</v>
      </c>
      <c r="EP53">
        <f t="shared" si="716"/>
        <v>15.483333333333334</v>
      </c>
      <c r="EQ53">
        <f t="shared" si="716"/>
        <v>11.366666666666667</v>
      </c>
      <c r="ER53">
        <f t="shared" si="716"/>
        <v>12.100000000000001</v>
      </c>
      <c r="ES53">
        <f t="shared" si="716"/>
        <v>12.683333333333334</v>
      </c>
      <c r="ET53">
        <f t="shared" si="716"/>
        <v>21.65</v>
      </c>
      <c r="EU53">
        <f t="shared" si="716"/>
        <v>11.216666666666667</v>
      </c>
      <c r="EV53">
        <f t="shared" si="716"/>
        <v>11.516666666666666</v>
      </c>
      <c r="EW53">
        <f t="shared" si="716"/>
        <v>11.65</v>
      </c>
      <c r="EX53">
        <f t="shared" si="716"/>
        <v>17.133333333333333</v>
      </c>
      <c r="EY53">
        <f t="shared" si="716"/>
        <v>13.350000000000001</v>
      </c>
      <c r="EZ53">
        <f t="shared" ref="EZ53:GE53" si="717">IF(EZ35=0,0,EZ35+5.2)</f>
        <v>12.366666666666667</v>
      </c>
      <c r="FA53">
        <f t="shared" si="717"/>
        <v>12.666666666666668</v>
      </c>
      <c r="FB53">
        <f t="shared" si="717"/>
        <v>13.399999999999999</v>
      </c>
      <c r="FC53">
        <f t="shared" si="717"/>
        <v>23.883333333333333</v>
      </c>
      <c r="FD53">
        <f t="shared" si="717"/>
        <v>13.083333333333334</v>
      </c>
      <c r="FE53">
        <f t="shared" si="717"/>
        <v>13.333333333333332</v>
      </c>
      <c r="FF53">
        <f t="shared" si="717"/>
        <v>22.05</v>
      </c>
      <c r="FG53">
        <f t="shared" si="717"/>
        <v>12.9</v>
      </c>
      <c r="FH53">
        <f t="shared" si="717"/>
        <v>13.233333333333334</v>
      </c>
      <c r="FI53">
        <f t="shared" si="717"/>
        <v>15.183333333333334</v>
      </c>
      <c r="FJ53">
        <f t="shared" si="717"/>
        <v>24.95</v>
      </c>
      <c r="FK53">
        <f t="shared" si="717"/>
        <v>15.466666666666665</v>
      </c>
      <c r="FL53">
        <f t="shared" si="717"/>
        <v>25.366666666666667</v>
      </c>
      <c r="FM53">
        <f t="shared" si="717"/>
        <v>14.316666666666666</v>
      </c>
      <c r="FN53">
        <f t="shared" si="717"/>
        <v>27.066666666666666</v>
      </c>
      <c r="FO53">
        <f t="shared" si="717"/>
        <v>13.333333333333332</v>
      </c>
      <c r="FP53">
        <f t="shared" si="717"/>
        <v>14.766666666666666</v>
      </c>
      <c r="FQ53">
        <f t="shared" si="717"/>
        <v>14.7</v>
      </c>
      <c r="FR53">
        <f t="shared" si="717"/>
        <v>14.883333333333333</v>
      </c>
      <c r="FS53">
        <f t="shared" si="717"/>
        <v>15.350000000000001</v>
      </c>
      <c r="FT53">
        <f t="shared" si="717"/>
        <v>14.583333333333332</v>
      </c>
      <c r="FU53">
        <f t="shared" si="717"/>
        <v>16.399999999999999</v>
      </c>
      <c r="FV53">
        <f t="shared" si="717"/>
        <v>16.3</v>
      </c>
      <c r="FW53">
        <f t="shared" si="717"/>
        <v>16.383333333333333</v>
      </c>
      <c r="FX53">
        <f t="shared" si="717"/>
        <v>16.466666666666665</v>
      </c>
      <c r="FY53">
        <f t="shared" si="717"/>
        <v>15</v>
      </c>
      <c r="FZ53">
        <f t="shared" si="717"/>
        <v>32.683333333333337</v>
      </c>
      <c r="GA53">
        <f t="shared" si="717"/>
        <v>33.4</v>
      </c>
      <c r="GB53">
        <f t="shared" si="717"/>
        <v>31.416666666666664</v>
      </c>
      <c r="GC53">
        <f t="shared" si="717"/>
        <v>17.266666666666666</v>
      </c>
      <c r="GD53">
        <f t="shared" si="717"/>
        <v>16.866666666666667</v>
      </c>
      <c r="GE53">
        <f t="shared" si="717"/>
        <v>16.083333333333332</v>
      </c>
      <c r="GF53">
        <f t="shared" ref="GF53:GL53" si="718">IF(GF35=0,0,GF35+5.2)</f>
        <v>15.25</v>
      </c>
      <c r="GG53">
        <f t="shared" si="718"/>
        <v>17.033333333333335</v>
      </c>
      <c r="GH53">
        <f t="shared" si="718"/>
        <v>17.833333333333332</v>
      </c>
      <c r="GI53">
        <f t="shared" si="718"/>
        <v>17.566666666666666</v>
      </c>
      <c r="GJ53">
        <f t="shared" si="718"/>
        <v>19.866666666666667</v>
      </c>
      <c r="GK53">
        <f t="shared" si="718"/>
        <v>31.483333333333334</v>
      </c>
      <c r="GL53">
        <f t="shared" si="718"/>
        <v>17.033333333333335</v>
      </c>
      <c r="GM53">
        <f t="shared" ref="GM53:GS53" si="719">IF(GM35=0,0,GM35+5.2)</f>
        <v>17.60000033</v>
      </c>
      <c r="GN53">
        <f t="shared" si="719"/>
        <v>22.4</v>
      </c>
      <c r="GO53">
        <f t="shared" si="719"/>
        <v>21.766666666666666</v>
      </c>
      <c r="GP53">
        <f t="shared" si="719"/>
        <v>32.833333333333336</v>
      </c>
      <c r="GQ53">
        <f t="shared" si="719"/>
        <v>32.883333333333333</v>
      </c>
      <c r="GR53">
        <f t="shared" si="719"/>
        <v>20.383333</v>
      </c>
      <c r="GS53">
        <f t="shared" si="719"/>
        <v>18.349999666666669</v>
      </c>
      <c r="GT53">
        <f t="shared" ref="GT53:HF53" si="720">IF(GT35=0,0,GT35+5.2)</f>
        <v>34.800000000000004</v>
      </c>
      <c r="GU53">
        <f t="shared" si="720"/>
        <v>21.016666666666666</v>
      </c>
      <c r="GV53">
        <f t="shared" si="720"/>
        <v>17.433333300000001</v>
      </c>
      <c r="GW53">
        <f t="shared" si="720"/>
        <v>36.883333333333333</v>
      </c>
      <c r="GX53">
        <f t="shared" si="720"/>
        <v>18.18333333</v>
      </c>
      <c r="GY53">
        <f t="shared" si="720"/>
        <v>25.31666663333333</v>
      </c>
      <c r="GZ53">
        <f t="shared" si="720"/>
        <v>20.033333299999999</v>
      </c>
      <c r="HA53">
        <f t="shared" si="720"/>
        <v>18.76666663333333</v>
      </c>
      <c r="HB53">
        <f t="shared" si="720"/>
        <v>19.8</v>
      </c>
      <c r="HC53">
        <f t="shared" si="720"/>
        <v>18.666666666666668</v>
      </c>
      <c r="HD53">
        <f t="shared" si="720"/>
        <v>17.416666666666668</v>
      </c>
      <c r="HE53">
        <f t="shared" si="720"/>
        <v>34.166666666666664</v>
      </c>
      <c r="HF53">
        <f t="shared" si="720"/>
        <v>21.349999999999998</v>
      </c>
      <c r="HG53">
        <f t="shared" ref="HG53:HL53" si="721">IF(HG35=0,0,HG35+5.2)</f>
        <v>30.266666599999997</v>
      </c>
      <c r="HH53">
        <f t="shared" si="721"/>
        <v>29.949999933333334</v>
      </c>
      <c r="HI53">
        <f t="shared" si="721"/>
        <v>39.433333333333337</v>
      </c>
      <c r="HJ53">
        <f t="shared" si="721"/>
        <v>39.466666666666669</v>
      </c>
      <c r="HK53">
        <f t="shared" si="721"/>
        <v>30.449999933333334</v>
      </c>
      <c r="HL53">
        <f t="shared" si="721"/>
        <v>32.683333333333337</v>
      </c>
      <c r="HN53">
        <f t="shared" ref="HN53:HU53" si="722">IF(HN35=0,0,HN35+5.2)</f>
        <v>21.266666666666666</v>
      </c>
      <c r="HO53">
        <f t="shared" si="722"/>
        <v>31.433333266666668</v>
      </c>
      <c r="HP53">
        <f t="shared" si="722"/>
        <v>42.883333333333333</v>
      </c>
      <c r="HQ53">
        <f t="shared" si="722"/>
        <v>47.25</v>
      </c>
      <c r="HR53">
        <f t="shared" si="722"/>
        <v>20.149999999999999</v>
      </c>
      <c r="HS53">
        <f t="shared" si="722"/>
        <v>16.7</v>
      </c>
      <c r="HU53">
        <f t="shared" si="722"/>
        <v>50.216666666666669</v>
      </c>
      <c r="HW53">
        <f t="shared" ref="HW53:IQ53" si="723">IF(HW35=0,0,HW35+5.2)</f>
        <v>18.466666666666669</v>
      </c>
      <c r="HX53">
        <f t="shared" si="723"/>
        <v>17.833333333333332</v>
      </c>
      <c r="HY53">
        <f t="shared" si="723"/>
        <v>16.7</v>
      </c>
      <c r="HZ53">
        <f t="shared" si="723"/>
        <v>32.1</v>
      </c>
      <c r="IA53">
        <f t="shared" si="723"/>
        <v>19.266666666666666</v>
      </c>
      <c r="IB53">
        <f t="shared" si="723"/>
        <v>34.450000000000003</v>
      </c>
      <c r="IC53">
        <f t="shared" si="723"/>
        <v>18.166666666666668</v>
      </c>
      <c r="ID53">
        <f t="shared" si="723"/>
        <v>17.133333333333333</v>
      </c>
      <c r="IE53">
        <f t="shared" si="723"/>
        <v>18.116666666666667</v>
      </c>
      <c r="IF53">
        <f t="shared" si="723"/>
        <v>18.816666666666666</v>
      </c>
      <c r="IG53">
        <f t="shared" si="723"/>
        <v>19.266666666666666</v>
      </c>
      <c r="IH53">
        <f t="shared" si="723"/>
        <v>17.600000000000001</v>
      </c>
      <c r="II53">
        <f t="shared" si="723"/>
        <v>24.333333333333332</v>
      </c>
      <c r="IJ53">
        <f t="shared" si="723"/>
        <v>17.116666666666667</v>
      </c>
      <c r="IK53">
        <f t="shared" si="723"/>
        <v>16.95</v>
      </c>
      <c r="IL53">
        <f t="shared" si="723"/>
        <v>45.6</v>
      </c>
      <c r="IM53">
        <f t="shared" si="723"/>
        <v>38.866666666666674</v>
      </c>
      <c r="IN53">
        <f t="shared" si="723"/>
        <v>18.433333333333334</v>
      </c>
      <c r="IO53">
        <f t="shared" si="723"/>
        <v>19.766666666666666</v>
      </c>
      <c r="IP53">
        <f t="shared" si="723"/>
        <v>19.633333333333333</v>
      </c>
      <c r="IQ53">
        <f t="shared" si="723"/>
        <v>16.95</v>
      </c>
      <c r="IW53">
        <f t="shared" ref="IW53:JF53" si="724">IF(IW35=0,0,IW35+5.2)</f>
        <v>49.7</v>
      </c>
      <c r="IX53">
        <f t="shared" si="724"/>
        <v>13.283333333333331</v>
      </c>
      <c r="IY53">
        <f t="shared" si="724"/>
        <v>15.733333333333334</v>
      </c>
      <c r="IZ53">
        <f t="shared" si="724"/>
        <v>16.55</v>
      </c>
      <c r="JA53">
        <f t="shared" si="724"/>
        <v>14.883333333333333</v>
      </c>
      <c r="JB53">
        <f t="shared" si="724"/>
        <v>14.366666666666667</v>
      </c>
      <c r="JC53">
        <f t="shared" si="724"/>
        <v>19.3</v>
      </c>
      <c r="JD53">
        <f t="shared" si="724"/>
        <v>15.899999999999999</v>
      </c>
      <c r="JE53">
        <f t="shared" si="724"/>
        <v>20.966666666666669</v>
      </c>
      <c r="JF53">
        <f t="shared" si="724"/>
        <v>28.733333333333334</v>
      </c>
      <c r="JH53">
        <f t="shared" ref="JH53:JP53" si="725">IF(JH35=0,0,JH35+5.2)</f>
        <v>16.166666666666668</v>
      </c>
      <c r="JI53">
        <f t="shared" si="725"/>
        <v>21.416666666666668</v>
      </c>
      <c r="JJ53">
        <f t="shared" si="725"/>
        <v>19.8</v>
      </c>
      <c r="JK53">
        <f t="shared" si="725"/>
        <v>17.666666666666668</v>
      </c>
      <c r="JL53">
        <f t="shared" si="725"/>
        <v>17.433333333333334</v>
      </c>
      <c r="JM53">
        <f t="shared" si="725"/>
        <v>19.166666666666668</v>
      </c>
      <c r="JN53">
        <f t="shared" si="725"/>
        <v>20.166666666666668</v>
      </c>
      <c r="JO53">
        <f t="shared" si="725"/>
        <v>24.3</v>
      </c>
      <c r="JP53">
        <f t="shared" si="725"/>
        <v>21.433333333333334</v>
      </c>
      <c r="JR53">
        <f>IF(JR35=0,0,JR35+5.2)</f>
        <v>17.5</v>
      </c>
      <c r="JT53">
        <f>IF(JT35=0,0,JT35+5.2)</f>
        <v>18.25</v>
      </c>
      <c r="JU53">
        <f>IF(JU35=0,0,JU35+5.2)</f>
        <v>23.9</v>
      </c>
      <c r="JV53">
        <f>IF(JV35=0,0,JV35+5.2)</f>
        <v>24.599999999999998</v>
      </c>
      <c r="JX53">
        <f>IF(JX35=0,0,JX35+5.2)</f>
        <v>25.35</v>
      </c>
      <c r="JY53">
        <f>IF(JY35=0,0,JY35+5.2)</f>
        <v>21.166666666666668</v>
      </c>
      <c r="JZ53">
        <f>IF(JZ35=0,0,JZ35+5.2)</f>
        <v>27.666666666666668</v>
      </c>
      <c r="KA53">
        <f>IF(KA35=0,0,KA35+5.2)</f>
        <v>31.116666666666667</v>
      </c>
    </row>
    <row r="54" spans="1:287" x14ac:dyDescent="0.25">
      <c r="A54" t="s">
        <v>233</v>
      </c>
      <c r="B54">
        <v>14.416666666666666</v>
      </c>
      <c r="C54">
        <v>14.916666666666666</v>
      </c>
      <c r="D54">
        <v>15.533333666666666</v>
      </c>
      <c r="E54">
        <v>15.566666666666666</v>
      </c>
      <c r="F54">
        <v>16.183326666666666</v>
      </c>
      <c r="G54">
        <v>16.250000666666665</v>
      </c>
      <c r="H54">
        <v>15.983333666666665</v>
      </c>
      <c r="I54">
        <v>16.200000666666664</v>
      </c>
      <c r="J54">
        <v>17.799999666666665</v>
      </c>
      <c r="K54">
        <v>19.983333666666667</v>
      </c>
      <c r="L54">
        <v>15.266666666666666</v>
      </c>
      <c r="M54">
        <v>14.766666666666666</v>
      </c>
      <c r="N54">
        <v>16.166663666666665</v>
      </c>
      <c r="O54">
        <v>16.866666666666667</v>
      </c>
      <c r="P54">
        <v>21.316666666666666</v>
      </c>
      <c r="Q54">
        <v>17.626666666666669</v>
      </c>
      <c r="R54">
        <v>22.296666666666667</v>
      </c>
      <c r="S54">
        <v>24.116666666666667</v>
      </c>
      <c r="T54">
        <v>20.536666666666669</v>
      </c>
      <c r="U54">
        <v>19.049996666666669</v>
      </c>
      <c r="V54">
        <v>18.916666666666668</v>
      </c>
      <c r="W54">
        <v>17.483333666666667</v>
      </c>
      <c r="X54">
        <v>18.283333666666667</v>
      </c>
      <c r="Y54">
        <v>18.316666666666666</v>
      </c>
      <c r="Z54">
        <v>24.416666666666664</v>
      </c>
      <c r="AA54">
        <v>26.416666666666664</v>
      </c>
      <c r="AB54">
        <v>30.166666666666664</v>
      </c>
      <c r="AC54">
        <v>45.61666666666666</v>
      </c>
      <c r="AD54">
        <v>40.169999666666662</v>
      </c>
      <c r="AE54">
        <v>26.366666666666664</v>
      </c>
      <c r="AG54">
        <v>29.666666666666664</v>
      </c>
      <c r="AH54">
        <v>25.083336666666664</v>
      </c>
      <c r="AI54">
        <v>8</v>
      </c>
      <c r="AJ54">
        <v>13.666666666666666</v>
      </c>
      <c r="AK54">
        <v>8.3833333000000003</v>
      </c>
      <c r="AL54">
        <v>8.6</v>
      </c>
      <c r="AM54">
        <v>8.5166599999999999</v>
      </c>
      <c r="AN54">
        <v>9.35</v>
      </c>
      <c r="AO54">
        <v>9.2666667</v>
      </c>
      <c r="AP54">
        <v>8.8666666999999997</v>
      </c>
      <c r="AQ54">
        <v>8.7833333299999996</v>
      </c>
      <c r="AR54">
        <v>8.4</v>
      </c>
      <c r="AS54">
        <v>9.0166667</v>
      </c>
      <c r="AT54">
        <v>15.783333336666665</v>
      </c>
      <c r="AU54">
        <v>9.3000000000000007</v>
      </c>
      <c r="AV54">
        <v>9.5333333000000007</v>
      </c>
      <c r="AW54">
        <v>9.0666667000000007</v>
      </c>
      <c r="AX54">
        <v>9.85</v>
      </c>
      <c r="AY54">
        <v>8.7333333300000007</v>
      </c>
      <c r="AZ54">
        <v>11.15</v>
      </c>
      <c r="BA54">
        <v>13.2</v>
      </c>
      <c r="BB54">
        <v>0</v>
      </c>
      <c r="BC54">
        <f t="shared" ref="BC54:CC54" si="726">IF(BC35=0,0,BC35+8)</f>
        <v>13.716666666666667</v>
      </c>
      <c r="BD54">
        <f t="shared" si="726"/>
        <v>13.683333333333334</v>
      </c>
      <c r="BE54">
        <f t="shared" si="726"/>
        <v>10</v>
      </c>
      <c r="BF54">
        <f t="shared" si="726"/>
        <v>11.916666666666666</v>
      </c>
      <c r="BG54">
        <f t="shared" si="726"/>
        <v>21.183333333333334</v>
      </c>
      <c r="BH54">
        <f t="shared" si="726"/>
        <v>23.7</v>
      </c>
      <c r="BI54">
        <f t="shared" si="726"/>
        <v>23.933333333333334</v>
      </c>
      <c r="BJ54">
        <f t="shared" si="726"/>
        <v>11.35</v>
      </c>
      <c r="BK54">
        <f t="shared" si="726"/>
        <v>21.666666666666664</v>
      </c>
      <c r="BL54">
        <f t="shared" si="726"/>
        <v>12.416666666666668</v>
      </c>
      <c r="BM54">
        <f t="shared" si="726"/>
        <v>20.8</v>
      </c>
      <c r="BN54">
        <f t="shared" si="726"/>
        <v>12.1</v>
      </c>
      <c r="BO54">
        <f t="shared" si="726"/>
        <v>25.933333333333334</v>
      </c>
      <c r="BP54">
        <f t="shared" si="726"/>
        <v>16.616666666666667</v>
      </c>
      <c r="BQ54">
        <f t="shared" si="726"/>
        <v>16.05</v>
      </c>
      <c r="BR54">
        <f t="shared" si="726"/>
        <v>14.966666666666667</v>
      </c>
      <c r="BS54">
        <f t="shared" si="726"/>
        <v>15.75</v>
      </c>
      <c r="BT54">
        <f t="shared" si="726"/>
        <v>14.1</v>
      </c>
      <c r="BU54">
        <f t="shared" si="726"/>
        <v>16.399999999999999</v>
      </c>
      <c r="BV54">
        <f t="shared" si="726"/>
        <v>16.95</v>
      </c>
      <c r="BW54">
        <f t="shared" si="726"/>
        <v>25.416666666666664</v>
      </c>
      <c r="BX54">
        <f t="shared" si="726"/>
        <v>16.983333333333334</v>
      </c>
      <c r="BY54">
        <f t="shared" si="726"/>
        <v>22.133333333333333</v>
      </c>
      <c r="BZ54">
        <f t="shared" si="726"/>
        <v>18.533333333333331</v>
      </c>
      <c r="CA54">
        <f t="shared" si="726"/>
        <v>22</v>
      </c>
      <c r="CB54">
        <f t="shared" si="726"/>
        <v>16.216666666666669</v>
      </c>
      <c r="CC54">
        <f t="shared" si="726"/>
        <v>24.95</v>
      </c>
      <c r="CE54">
        <f t="shared" ref="CE54:CL54" si="727">IF(CE35=0,0,CE35+8)</f>
        <v>16.05</v>
      </c>
      <c r="CF54">
        <f t="shared" si="727"/>
        <v>18.5</v>
      </c>
      <c r="CG54">
        <f t="shared" si="727"/>
        <v>20.366666666666667</v>
      </c>
      <c r="CH54">
        <f t="shared" si="727"/>
        <v>17.8</v>
      </c>
      <c r="CI54">
        <f t="shared" si="727"/>
        <v>15.966666666666667</v>
      </c>
      <c r="CJ54">
        <f t="shared" si="727"/>
        <v>17.133333333333333</v>
      </c>
      <c r="CK54">
        <f t="shared" si="727"/>
        <v>18.633333333333333</v>
      </c>
      <c r="CL54">
        <f t="shared" si="727"/>
        <v>19.116666666666667</v>
      </c>
      <c r="CN54">
        <f t="shared" ref="CN54:DS54" si="728">IF(CN35=0,0,CN35+8)</f>
        <v>19.533333333333331</v>
      </c>
      <c r="CO54">
        <f t="shared" si="728"/>
        <v>20.133333333333333</v>
      </c>
      <c r="CP54">
        <f t="shared" si="728"/>
        <v>15.333333333333334</v>
      </c>
      <c r="CQ54">
        <f t="shared" si="728"/>
        <v>28.3</v>
      </c>
      <c r="CR54">
        <f t="shared" si="728"/>
        <v>15.166666666666666</v>
      </c>
      <c r="CS54">
        <f t="shared" si="728"/>
        <v>15.466666666666667</v>
      </c>
      <c r="CT54">
        <f t="shared" si="728"/>
        <v>27.616666666666667</v>
      </c>
      <c r="CU54">
        <f t="shared" si="728"/>
        <v>16.183333333333334</v>
      </c>
      <c r="CV54">
        <f t="shared" si="728"/>
        <v>17.350000000000001</v>
      </c>
      <c r="CW54">
        <f t="shared" si="728"/>
        <v>18.399999999999999</v>
      </c>
      <c r="CX54">
        <f t="shared" si="728"/>
        <v>17.3</v>
      </c>
      <c r="CY54">
        <f t="shared" si="728"/>
        <v>15.666666666666666</v>
      </c>
      <c r="CZ54">
        <f t="shared" si="728"/>
        <v>23.783333333333331</v>
      </c>
      <c r="DA54">
        <f t="shared" si="728"/>
        <v>14.85</v>
      </c>
      <c r="DB54">
        <f t="shared" si="728"/>
        <v>17.3</v>
      </c>
      <c r="DC54">
        <f t="shared" si="728"/>
        <v>20.833333333333336</v>
      </c>
      <c r="DD54">
        <f t="shared" si="728"/>
        <v>18.05</v>
      </c>
      <c r="DE54">
        <f t="shared" si="728"/>
        <v>28.516666666666666</v>
      </c>
      <c r="DF54">
        <f t="shared" si="728"/>
        <v>19.55</v>
      </c>
      <c r="DG54">
        <f t="shared" si="728"/>
        <v>22.583333333333336</v>
      </c>
      <c r="DH54">
        <f t="shared" si="728"/>
        <v>21.65</v>
      </c>
      <c r="DI54">
        <f t="shared" si="728"/>
        <v>20.916666666666664</v>
      </c>
      <c r="DJ54">
        <f t="shared" si="728"/>
        <v>22.133333333333333</v>
      </c>
      <c r="DK54">
        <f t="shared" si="728"/>
        <v>22.916666666666664</v>
      </c>
      <c r="DL54">
        <f t="shared" si="728"/>
        <v>20.316666666666666</v>
      </c>
      <c r="DM54">
        <f t="shared" si="728"/>
        <v>22.133333333333333</v>
      </c>
      <c r="DN54">
        <f t="shared" si="728"/>
        <v>21.8</v>
      </c>
      <c r="DO54">
        <f t="shared" si="728"/>
        <v>18.233333333333334</v>
      </c>
      <c r="DP54">
        <f t="shared" si="728"/>
        <v>35.466666666666669</v>
      </c>
      <c r="DQ54">
        <f t="shared" si="728"/>
        <v>30.4</v>
      </c>
      <c r="DR54">
        <f t="shared" si="728"/>
        <v>23.55</v>
      </c>
      <c r="DS54">
        <f t="shared" si="728"/>
        <v>31.783333333333335</v>
      </c>
      <c r="DT54">
        <f t="shared" ref="DT54:EY54" si="729">IF(DT35=0,0,DT35+8)</f>
        <v>20.233333333333334</v>
      </c>
      <c r="DU54">
        <f t="shared" si="729"/>
        <v>33.15</v>
      </c>
      <c r="DV54">
        <f t="shared" si="729"/>
        <v>31.033333333333335</v>
      </c>
      <c r="DW54">
        <f t="shared" si="729"/>
        <v>31.2</v>
      </c>
      <c r="DX54">
        <f t="shared" si="729"/>
        <v>26.416666666666664</v>
      </c>
      <c r="DY54">
        <f t="shared" si="729"/>
        <v>19.350000000000001</v>
      </c>
      <c r="DZ54">
        <f t="shared" si="729"/>
        <v>13.116666666666667</v>
      </c>
      <c r="EA54">
        <f t="shared" si="729"/>
        <v>14.716666666666667</v>
      </c>
      <c r="EB54">
        <f t="shared" si="729"/>
        <v>14.133333333333333</v>
      </c>
      <c r="EC54">
        <f t="shared" si="729"/>
        <v>14.3</v>
      </c>
      <c r="ED54">
        <f t="shared" si="729"/>
        <v>19.2</v>
      </c>
      <c r="EE54">
        <f t="shared" si="729"/>
        <v>17.366666666666667</v>
      </c>
      <c r="EF54">
        <f t="shared" si="729"/>
        <v>14.05</v>
      </c>
      <c r="EG54">
        <f t="shared" si="729"/>
        <v>20.433333333333334</v>
      </c>
      <c r="EH54">
        <f t="shared" si="729"/>
        <v>13.716666666666667</v>
      </c>
      <c r="EI54">
        <f t="shared" si="729"/>
        <v>17.95</v>
      </c>
      <c r="EJ54">
        <f t="shared" si="729"/>
        <v>16.149999999999999</v>
      </c>
      <c r="EK54">
        <f t="shared" si="729"/>
        <v>14.816666666666666</v>
      </c>
      <c r="EL54">
        <f t="shared" si="729"/>
        <v>21.975000000000001</v>
      </c>
      <c r="EM54">
        <f t="shared" si="729"/>
        <v>12.966666666666667</v>
      </c>
      <c r="EN54">
        <f t="shared" si="729"/>
        <v>16.75</v>
      </c>
      <c r="EO54">
        <f t="shared" si="729"/>
        <v>18.5</v>
      </c>
      <c r="EP54">
        <f t="shared" si="729"/>
        <v>18.283333333333331</v>
      </c>
      <c r="EQ54">
        <f t="shared" si="729"/>
        <v>14.166666666666666</v>
      </c>
      <c r="ER54">
        <f t="shared" si="729"/>
        <v>14.9</v>
      </c>
      <c r="ES54">
        <f t="shared" si="729"/>
        <v>15.483333333333334</v>
      </c>
      <c r="ET54">
        <f t="shared" si="729"/>
        <v>24.45</v>
      </c>
      <c r="EU54">
        <f t="shared" si="729"/>
        <v>14.016666666666666</v>
      </c>
      <c r="EV54">
        <f t="shared" si="729"/>
        <v>14.316666666666666</v>
      </c>
      <c r="EW54">
        <f t="shared" si="729"/>
        <v>14.45</v>
      </c>
      <c r="EX54">
        <f t="shared" si="729"/>
        <v>19.933333333333334</v>
      </c>
      <c r="EY54">
        <f t="shared" si="729"/>
        <v>16.149999999999999</v>
      </c>
      <c r="EZ54">
        <f t="shared" ref="EZ54:GE54" si="730">IF(EZ35=0,0,EZ35+8)</f>
        <v>15.166666666666666</v>
      </c>
      <c r="FA54">
        <f t="shared" si="730"/>
        <v>15.466666666666667</v>
      </c>
      <c r="FB54">
        <f t="shared" si="730"/>
        <v>16.2</v>
      </c>
      <c r="FC54">
        <f t="shared" si="730"/>
        <v>26.683333333333334</v>
      </c>
      <c r="FD54">
        <f t="shared" si="730"/>
        <v>15.883333333333333</v>
      </c>
      <c r="FE54">
        <f t="shared" si="730"/>
        <v>16.133333333333333</v>
      </c>
      <c r="FF54">
        <f t="shared" si="730"/>
        <v>24.85</v>
      </c>
      <c r="FG54">
        <f t="shared" si="730"/>
        <v>15.7</v>
      </c>
      <c r="FH54">
        <f t="shared" si="730"/>
        <v>16.033333333333331</v>
      </c>
      <c r="FI54">
        <f t="shared" si="730"/>
        <v>17.983333333333334</v>
      </c>
      <c r="FJ54">
        <f t="shared" si="730"/>
        <v>27.75</v>
      </c>
      <c r="FK54">
        <f t="shared" si="730"/>
        <v>18.266666666666666</v>
      </c>
      <c r="FL54">
        <f t="shared" si="730"/>
        <v>28.166666666666668</v>
      </c>
      <c r="FM54">
        <f t="shared" si="730"/>
        <v>17.116666666666667</v>
      </c>
      <c r="FN54">
        <f t="shared" si="730"/>
        <v>29.866666666666667</v>
      </c>
      <c r="FO54">
        <f t="shared" si="730"/>
        <v>16.133333333333333</v>
      </c>
      <c r="FP54">
        <f t="shared" si="730"/>
        <v>17.566666666666666</v>
      </c>
      <c r="FQ54">
        <f t="shared" si="730"/>
        <v>17.5</v>
      </c>
      <c r="FR54">
        <f t="shared" si="730"/>
        <v>17.683333333333334</v>
      </c>
      <c r="FS54">
        <f t="shared" si="730"/>
        <v>18.149999999999999</v>
      </c>
      <c r="FT54">
        <f t="shared" si="730"/>
        <v>17.383333333333333</v>
      </c>
      <c r="FU54">
        <f t="shared" si="730"/>
        <v>19.2</v>
      </c>
      <c r="FV54">
        <f t="shared" si="730"/>
        <v>19.100000000000001</v>
      </c>
      <c r="FW54">
        <f t="shared" si="730"/>
        <v>19.183333333333334</v>
      </c>
      <c r="FX54">
        <f t="shared" si="730"/>
        <v>19.266666666666666</v>
      </c>
      <c r="FY54">
        <f t="shared" si="730"/>
        <v>17.8</v>
      </c>
      <c r="FZ54">
        <f t="shared" si="730"/>
        <v>35.483333333333334</v>
      </c>
      <c r="GA54">
        <f t="shared" si="730"/>
        <v>36.200000000000003</v>
      </c>
      <c r="GB54">
        <f t="shared" si="730"/>
        <v>34.216666666666669</v>
      </c>
      <c r="GC54">
        <f t="shared" si="730"/>
        <v>20.066666666666666</v>
      </c>
      <c r="GD54">
        <f t="shared" si="730"/>
        <v>19.666666666666668</v>
      </c>
      <c r="GE54">
        <f t="shared" si="730"/>
        <v>18.883333333333333</v>
      </c>
      <c r="GF54">
        <f t="shared" ref="GF54:GL54" si="731">IF(GF35=0,0,GF35+8)</f>
        <v>18.05</v>
      </c>
      <c r="GG54">
        <f t="shared" si="731"/>
        <v>19.833333333333336</v>
      </c>
      <c r="GH54">
        <f t="shared" si="731"/>
        <v>20.633333333333333</v>
      </c>
      <c r="GI54">
        <f t="shared" si="731"/>
        <v>20.366666666666667</v>
      </c>
      <c r="GJ54">
        <f t="shared" si="731"/>
        <v>22.666666666666664</v>
      </c>
      <c r="GK54">
        <f t="shared" si="731"/>
        <v>34.283333333333331</v>
      </c>
      <c r="GL54">
        <f t="shared" si="731"/>
        <v>19.833333333333336</v>
      </c>
      <c r="GM54">
        <f t="shared" ref="GM54:GS54" si="732">IF(GM35=0,0,GM35+8)</f>
        <v>20.400000330000001</v>
      </c>
      <c r="GN54">
        <f t="shared" si="732"/>
        <v>25.2</v>
      </c>
      <c r="GO54">
        <f t="shared" si="732"/>
        <v>24.566666666666666</v>
      </c>
      <c r="GP54">
        <f t="shared" si="732"/>
        <v>35.633333333333333</v>
      </c>
      <c r="GQ54">
        <f t="shared" si="732"/>
        <v>35.683333333333337</v>
      </c>
      <c r="GR54">
        <f t="shared" si="732"/>
        <v>23.183333000000001</v>
      </c>
      <c r="GS54">
        <f t="shared" si="732"/>
        <v>21.149999666666666</v>
      </c>
      <c r="GT54">
        <f t="shared" ref="GT54:HF54" si="733">IF(GT35=0,0,GT35+8)</f>
        <v>37.6</v>
      </c>
      <c r="GU54">
        <f t="shared" si="733"/>
        <v>23.816666666666666</v>
      </c>
      <c r="GV54">
        <f t="shared" si="733"/>
        <v>20.233333299999998</v>
      </c>
      <c r="GW54">
        <f t="shared" si="733"/>
        <v>39.683333333333337</v>
      </c>
      <c r="GX54">
        <f t="shared" si="733"/>
        <v>20.983333330000001</v>
      </c>
      <c r="GY54">
        <f t="shared" si="733"/>
        <v>28.116666633333331</v>
      </c>
      <c r="GZ54">
        <f t="shared" si="733"/>
        <v>22.8333333</v>
      </c>
      <c r="HA54">
        <f t="shared" si="733"/>
        <v>21.56666663333333</v>
      </c>
      <c r="HB54">
        <f t="shared" si="733"/>
        <v>22.6</v>
      </c>
      <c r="HC54">
        <f t="shared" si="733"/>
        <v>21.466666666666669</v>
      </c>
      <c r="HD54">
        <f t="shared" si="733"/>
        <v>20.216666666666669</v>
      </c>
      <c r="HE54">
        <f t="shared" si="733"/>
        <v>36.966666666666669</v>
      </c>
      <c r="HF54">
        <f t="shared" si="733"/>
        <v>24.15</v>
      </c>
      <c r="HG54">
        <f t="shared" ref="HG54:HL54" si="734">IF(HG35=0,0,HG35+8)</f>
        <v>33.066666599999998</v>
      </c>
      <c r="HH54">
        <f t="shared" si="734"/>
        <v>32.749999933333335</v>
      </c>
      <c r="HI54">
        <f t="shared" si="734"/>
        <v>42.233333333333334</v>
      </c>
      <c r="HJ54">
        <f t="shared" si="734"/>
        <v>42.266666666666666</v>
      </c>
      <c r="HK54">
        <f t="shared" si="734"/>
        <v>33.249999933333335</v>
      </c>
      <c r="HL54">
        <f t="shared" si="734"/>
        <v>35.483333333333334</v>
      </c>
      <c r="HN54">
        <f t="shared" ref="HN54:HU54" si="735">IF(HN35=0,0,HN35+8)</f>
        <v>24.066666666666666</v>
      </c>
      <c r="HO54">
        <f t="shared" si="735"/>
        <v>34.233333266666669</v>
      </c>
      <c r="HP54">
        <f t="shared" si="735"/>
        <v>45.68333333333333</v>
      </c>
      <c r="HQ54">
        <f t="shared" si="735"/>
        <v>50.05</v>
      </c>
      <c r="HR54">
        <f t="shared" si="735"/>
        <v>22.95</v>
      </c>
      <c r="HS54">
        <f t="shared" si="735"/>
        <v>19.5</v>
      </c>
      <c r="HU54">
        <f t="shared" si="735"/>
        <v>53.016666666666666</v>
      </c>
      <c r="HW54">
        <f t="shared" ref="HW54:IQ54" si="736">IF(HW35=0,0,HW35+8)</f>
        <v>21.266666666666666</v>
      </c>
      <c r="HX54">
        <f t="shared" si="736"/>
        <v>20.633333333333333</v>
      </c>
      <c r="HY54">
        <f t="shared" si="736"/>
        <v>19.5</v>
      </c>
      <c r="HZ54">
        <f t="shared" si="736"/>
        <v>34.9</v>
      </c>
      <c r="IA54">
        <f t="shared" si="736"/>
        <v>22.066666666666666</v>
      </c>
      <c r="IB54">
        <f t="shared" si="736"/>
        <v>37.25</v>
      </c>
      <c r="IC54">
        <f t="shared" si="736"/>
        <v>20.966666666666669</v>
      </c>
      <c r="ID54">
        <f t="shared" si="736"/>
        <v>19.933333333333334</v>
      </c>
      <c r="IE54">
        <f t="shared" si="736"/>
        <v>20.916666666666664</v>
      </c>
      <c r="IF54">
        <f t="shared" si="736"/>
        <v>21.616666666666667</v>
      </c>
      <c r="IG54">
        <f t="shared" si="736"/>
        <v>22.066666666666666</v>
      </c>
      <c r="IH54">
        <f t="shared" si="736"/>
        <v>20.399999999999999</v>
      </c>
      <c r="II54">
        <f t="shared" si="736"/>
        <v>27.133333333333333</v>
      </c>
      <c r="IJ54">
        <f t="shared" si="736"/>
        <v>19.916666666666664</v>
      </c>
      <c r="IK54">
        <f t="shared" si="736"/>
        <v>19.75</v>
      </c>
      <c r="IL54">
        <f t="shared" si="736"/>
        <v>48.4</v>
      </c>
      <c r="IM54">
        <f t="shared" si="736"/>
        <v>41.666666666666671</v>
      </c>
      <c r="IN54">
        <f t="shared" si="736"/>
        <v>21.233333333333334</v>
      </c>
      <c r="IO54">
        <f t="shared" si="736"/>
        <v>22.566666666666666</v>
      </c>
      <c r="IP54">
        <f t="shared" si="736"/>
        <v>22.433333333333334</v>
      </c>
      <c r="IQ54">
        <f t="shared" si="736"/>
        <v>19.75</v>
      </c>
      <c r="IW54">
        <f t="shared" ref="IW54:JF54" si="737">IF(IW35=0,0,IW35+8)</f>
        <v>52.5</v>
      </c>
      <c r="IX54">
        <f t="shared" si="737"/>
        <v>16.083333333333332</v>
      </c>
      <c r="IY54">
        <f t="shared" si="737"/>
        <v>18.533333333333331</v>
      </c>
      <c r="IZ54">
        <f t="shared" si="737"/>
        <v>19.350000000000001</v>
      </c>
      <c r="JA54">
        <f t="shared" si="737"/>
        <v>17.683333333333334</v>
      </c>
      <c r="JB54">
        <f t="shared" si="737"/>
        <v>17.166666666666668</v>
      </c>
      <c r="JC54">
        <f t="shared" si="737"/>
        <v>22.1</v>
      </c>
      <c r="JD54">
        <f t="shared" si="737"/>
        <v>18.7</v>
      </c>
      <c r="JE54">
        <f t="shared" si="737"/>
        <v>23.766666666666666</v>
      </c>
      <c r="JF54">
        <f t="shared" si="737"/>
        <v>31.533333333333335</v>
      </c>
      <c r="JH54">
        <f t="shared" ref="JH54:JP54" si="738">IF(JH35=0,0,JH35+8)</f>
        <v>18.966666666666669</v>
      </c>
      <c r="JI54">
        <f t="shared" si="738"/>
        <v>24.216666666666669</v>
      </c>
      <c r="JJ54">
        <f t="shared" si="738"/>
        <v>22.6</v>
      </c>
      <c r="JK54">
        <f t="shared" si="738"/>
        <v>20.466666666666669</v>
      </c>
      <c r="JL54">
        <f t="shared" si="738"/>
        <v>20.233333333333334</v>
      </c>
      <c r="JM54">
        <f t="shared" si="738"/>
        <v>21.966666666666669</v>
      </c>
      <c r="JN54">
        <f t="shared" si="738"/>
        <v>22.966666666666669</v>
      </c>
      <c r="JO54">
        <f t="shared" si="738"/>
        <v>27.1</v>
      </c>
      <c r="JP54">
        <f t="shared" si="738"/>
        <v>24.233333333333334</v>
      </c>
      <c r="JR54">
        <f>IF(JR35=0,0,JR35+8)</f>
        <v>20.3</v>
      </c>
      <c r="JT54">
        <f>IF(JT35=0,0,JT35+8)</f>
        <v>21.05</v>
      </c>
      <c r="JU54">
        <f>IF(JU35=0,0,JU35+8)</f>
        <v>26.7</v>
      </c>
      <c r="JV54">
        <f>IF(JV35=0,0,JV35+8)</f>
        <v>27.4</v>
      </c>
      <c r="JX54">
        <f>IF(JX35=0,0,JX35+8)</f>
        <v>28.150000000000002</v>
      </c>
      <c r="JY54">
        <f>IF(JY35=0,0,JY35+8)</f>
        <v>23.966666666666669</v>
      </c>
      <c r="JZ54">
        <f>IF(JZ35=0,0,JZ35+8)</f>
        <v>30.466666666666669</v>
      </c>
      <c r="KA54">
        <f>IF(KA35=0,0,KA35+8)</f>
        <v>33.916666666666671</v>
      </c>
    </row>
    <row r="55" spans="1:287" x14ac:dyDescent="0.25">
      <c r="A55" t="s">
        <v>232</v>
      </c>
      <c r="B55">
        <v>16.25</v>
      </c>
      <c r="C55">
        <v>16.75</v>
      </c>
      <c r="D55">
        <v>17.366667</v>
      </c>
      <c r="E55">
        <v>17.399999999999999</v>
      </c>
      <c r="F55">
        <v>18.016660000000002</v>
      </c>
      <c r="G55">
        <v>18.083334000000001</v>
      </c>
      <c r="H55">
        <v>17.816666999999999</v>
      </c>
      <c r="I55">
        <v>18.033334</v>
      </c>
      <c r="J55">
        <v>19.633333</v>
      </c>
      <c r="K55">
        <v>21.816666999999999</v>
      </c>
      <c r="L55">
        <v>17.100000000000001</v>
      </c>
      <c r="M55">
        <v>16.600000000000001</v>
      </c>
      <c r="N55">
        <v>17.999997</v>
      </c>
      <c r="O55">
        <v>18.7</v>
      </c>
      <c r="P55">
        <v>23.15</v>
      </c>
      <c r="Q55">
        <v>19.46</v>
      </c>
      <c r="R55">
        <v>24.13</v>
      </c>
      <c r="S55">
        <v>25.95</v>
      </c>
      <c r="T55">
        <v>22.369999999999997</v>
      </c>
      <c r="U55">
        <v>20.883330000000001</v>
      </c>
      <c r="V55">
        <v>20.75</v>
      </c>
      <c r="W55">
        <v>19.316666999999999</v>
      </c>
      <c r="X55">
        <v>20.116667</v>
      </c>
      <c r="Y55">
        <v>20.149999999999999</v>
      </c>
      <c r="Z55">
        <v>26.25</v>
      </c>
      <c r="AA55">
        <v>28.25</v>
      </c>
      <c r="AB55">
        <v>32</v>
      </c>
      <c r="AC55">
        <v>47.45</v>
      </c>
      <c r="AD55">
        <v>42.003332999999998</v>
      </c>
      <c r="AE55">
        <v>28.2</v>
      </c>
      <c r="AG55">
        <v>31.5</v>
      </c>
      <c r="AH55">
        <v>26.91667</v>
      </c>
      <c r="AI55">
        <v>5.7166666666666668</v>
      </c>
      <c r="AJ55">
        <v>11.25</v>
      </c>
      <c r="AK55">
        <v>6.0999999666666671</v>
      </c>
      <c r="AL55">
        <v>6.3166666666666664</v>
      </c>
      <c r="AM55">
        <v>6.2333266666666667</v>
      </c>
      <c r="AN55">
        <v>7.0666666666666664</v>
      </c>
      <c r="AO55">
        <v>6.9833333666666668</v>
      </c>
      <c r="AP55">
        <v>6.5833333666666665</v>
      </c>
      <c r="AQ55">
        <v>6.4999999966666664</v>
      </c>
      <c r="AR55">
        <v>6.1166666666666671</v>
      </c>
      <c r="AS55">
        <v>6.7333333666666668</v>
      </c>
      <c r="AT55">
        <v>13.366666670000001</v>
      </c>
      <c r="AU55">
        <v>7.0166666666666666</v>
      </c>
      <c r="AV55">
        <v>7.2499999666666666</v>
      </c>
      <c r="AW55">
        <v>6.7833333666666666</v>
      </c>
      <c r="AX55">
        <v>7.5666666666666664</v>
      </c>
      <c r="AY55">
        <v>6.4499999966666666</v>
      </c>
      <c r="AZ55">
        <v>8.8666666666666671</v>
      </c>
      <c r="BA55">
        <v>10.916666666666668</v>
      </c>
      <c r="BB55">
        <v>13.716666666666667</v>
      </c>
      <c r="BC55">
        <v>0</v>
      </c>
      <c r="BD55">
        <f t="shared" ref="BD55:CC55" si="739">IF(BD35=0,0,BD35+5.71666667)</f>
        <v>11.400000003333334</v>
      </c>
      <c r="BE55">
        <f t="shared" si="739"/>
        <v>7.7166666700000004</v>
      </c>
      <c r="BF55">
        <f t="shared" si="739"/>
        <v>9.6333333366666665</v>
      </c>
      <c r="BG55">
        <f t="shared" si="739"/>
        <v>18.900000003333332</v>
      </c>
      <c r="BH55">
        <f t="shared" si="739"/>
        <v>21.416666669999998</v>
      </c>
      <c r="BI55">
        <f t="shared" si="739"/>
        <v>21.650000003333332</v>
      </c>
      <c r="BJ55">
        <f t="shared" si="739"/>
        <v>9.06666667</v>
      </c>
      <c r="BK55">
        <f t="shared" si="739"/>
        <v>19.383333336666666</v>
      </c>
      <c r="BL55">
        <f t="shared" si="739"/>
        <v>10.133333336666666</v>
      </c>
      <c r="BM55">
        <f t="shared" si="739"/>
        <v>18.516666669999999</v>
      </c>
      <c r="BN55">
        <f t="shared" si="739"/>
        <v>9.81666667</v>
      </c>
      <c r="BO55">
        <f t="shared" si="739"/>
        <v>23.650000003333332</v>
      </c>
      <c r="BP55">
        <f t="shared" si="739"/>
        <v>14.333333336666668</v>
      </c>
      <c r="BQ55">
        <f t="shared" si="739"/>
        <v>13.766666670000001</v>
      </c>
      <c r="BR55">
        <f t="shared" si="739"/>
        <v>12.683333336666667</v>
      </c>
      <c r="BS55">
        <f t="shared" si="739"/>
        <v>13.46666667</v>
      </c>
      <c r="BT55">
        <f t="shared" si="739"/>
        <v>11.81666667</v>
      </c>
      <c r="BU55">
        <f t="shared" si="739"/>
        <v>14.116666670000001</v>
      </c>
      <c r="BV55">
        <f t="shared" si="739"/>
        <v>14.66666667</v>
      </c>
      <c r="BW55">
        <f t="shared" si="739"/>
        <v>23.133333336666666</v>
      </c>
      <c r="BX55">
        <f t="shared" si="739"/>
        <v>14.700000003333335</v>
      </c>
      <c r="BY55">
        <f t="shared" si="739"/>
        <v>19.850000003333335</v>
      </c>
      <c r="BZ55">
        <f t="shared" si="739"/>
        <v>16.250000003333334</v>
      </c>
      <c r="CA55">
        <f t="shared" si="739"/>
        <v>19.716666670000002</v>
      </c>
      <c r="CB55">
        <f t="shared" si="739"/>
        <v>13.933333336666667</v>
      </c>
      <c r="CC55">
        <f t="shared" si="739"/>
        <v>22.666666669999998</v>
      </c>
      <c r="CE55">
        <f t="shared" ref="CE55:CL55" si="740">IF(CE35=0,0,CE35+5.71666667)</f>
        <v>13.766666670000001</v>
      </c>
      <c r="CF55">
        <f t="shared" si="740"/>
        <v>16.216666670000002</v>
      </c>
      <c r="CG55">
        <f t="shared" si="740"/>
        <v>18.083333336666669</v>
      </c>
      <c r="CH55">
        <f t="shared" si="740"/>
        <v>15.516666670000001</v>
      </c>
      <c r="CI55">
        <f t="shared" si="740"/>
        <v>13.683333336666667</v>
      </c>
      <c r="CJ55">
        <f t="shared" si="740"/>
        <v>14.850000003333333</v>
      </c>
      <c r="CK55">
        <f t="shared" si="740"/>
        <v>16.350000003333335</v>
      </c>
      <c r="CL55">
        <f t="shared" si="740"/>
        <v>16.833333336666669</v>
      </c>
      <c r="CN55">
        <f t="shared" ref="CN55:DS55" si="741">IF(CN35=0,0,CN35+5.71666667)</f>
        <v>17.250000003333334</v>
      </c>
      <c r="CO55">
        <f t="shared" si="741"/>
        <v>17.850000003333335</v>
      </c>
      <c r="CP55">
        <f t="shared" si="741"/>
        <v>13.050000003333334</v>
      </c>
      <c r="CQ55">
        <f t="shared" si="741"/>
        <v>26.016666669999999</v>
      </c>
      <c r="CR55">
        <f t="shared" si="741"/>
        <v>12.883333336666666</v>
      </c>
      <c r="CS55">
        <f t="shared" si="741"/>
        <v>13.183333336666667</v>
      </c>
      <c r="CT55">
        <f t="shared" si="741"/>
        <v>25.333333336666669</v>
      </c>
      <c r="CU55">
        <f t="shared" si="741"/>
        <v>13.900000003333334</v>
      </c>
      <c r="CV55">
        <f t="shared" si="741"/>
        <v>15.06666667</v>
      </c>
      <c r="CW55">
        <f t="shared" si="741"/>
        <v>16.116666670000001</v>
      </c>
      <c r="CX55">
        <f t="shared" si="741"/>
        <v>15.016666670000001</v>
      </c>
      <c r="CY55">
        <f t="shared" si="741"/>
        <v>13.383333336666666</v>
      </c>
      <c r="CZ55">
        <f t="shared" si="741"/>
        <v>21.500000003333334</v>
      </c>
      <c r="DA55">
        <f t="shared" si="741"/>
        <v>12.56666667</v>
      </c>
      <c r="DB55">
        <f t="shared" si="741"/>
        <v>15.016666670000001</v>
      </c>
      <c r="DC55">
        <f t="shared" si="741"/>
        <v>18.550000003333334</v>
      </c>
      <c r="DD55">
        <f t="shared" si="741"/>
        <v>15.766666670000001</v>
      </c>
      <c r="DE55">
        <f t="shared" si="741"/>
        <v>26.233333336666668</v>
      </c>
      <c r="DF55">
        <f t="shared" si="741"/>
        <v>17.266666669999999</v>
      </c>
      <c r="DG55">
        <f t="shared" si="741"/>
        <v>20.300000003333334</v>
      </c>
      <c r="DH55">
        <f t="shared" si="741"/>
        <v>19.366666670000001</v>
      </c>
      <c r="DI55">
        <f t="shared" si="741"/>
        <v>18.633333336666666</v>
      </c>
      <c r="DJ55">
        <f t="shared" si="741"/>
        <v>19.850000003333335</v>
      </c>
      <c r="DK55">
        <f t="shared" si="741"/>
        <v>20.633333336666666</v>
      </c>
      <c r="DL55">
        <f t="shared" si="741"/>
        <v>18.033333336666665</v>
      </c>
      <c r="DM55">
        <f t="shared" si="741"/>
        <v>19.850000003333335</v>
      </c>
      <c r="DN55">
        <f t="shared" si="741"/>
        <v>19.516666669999999</v>
      </c>
      <c r="DO55">
        <f t="shared" si="741"/>
        <v>15.950000003333335</v>
      </c>
      <c r="DP55">
        <f t="shared" si="741"/>
        <v>33.183333336666664</v>
      </c>
      <c r="DQ55">
        <f t="shared" si="741"/>
        <v>28.116666670000001</v>
      </c>
      <c r="DR55">
        <f t="shared" si="741"/>
        <v>21.266666669999999</v>
      </c>
      <c r="DS55">
        <f t="shared" si="741"/>
        <v>29.500000003333334</v>
      </c>
      <c r="DT55">
        <f t="shared" ref="DT55:EY55" si="742">IF(DT35=0,0,DT35+5.71666667)</f>
        <v>17.950000003333333</v>
      </c>
      <c r="DU55">
        <f t="shared" si="742"/>
        <v>30.866666670000001</v>
      </c>
      <c r="DV55">
        <f t="shared" si="742"/>
        <v>28.750000003333334</v>
      </c>
      <c r="DW55">
        <f t="shared" si="742"/>
        <v>28.916666669999998</v>
      </c>
      <c r="DX55">
        <f t="shared" si="742"/>
        <v>24.133333336666666</v>
      </c>
      <c r="DY55">
        <f t="shared" si="742"/>
        <v>17.06666667</v>
      </c>
      <c r="DZ55">
        <f t="shared" si="742"/>
        <v>10.833333336666668</v>
      </c>
      <c r="EA55">
        <f t="shared" si="742"/>
        <v>12.433333336666667</v>
      </c>
      <c r="EB55">
        <f t="shared" si="742"/>
        <v>11.850000003333333</v>
      </c>
      <c r="EC55">
        <f t="shared" si="742"/>
        <v>12.016666669999999</v>
      </c>
      <c r="ED55">
        <f t="shared" si="742"/>
        <v>16.916666669999998</v>
      </c>
      <c r="EE55">
        <f t="shared" si="742"/>
        <v>15.083333336666668</v>
      </c>
      <c r="EF55">
        <f t="shared" si="742"/>
        <v>11.766666669999999</v>
      </c>
      <c r="EG55">
        <f t="shared" si="742"/>
        <v>18.150000003333332</v>
      </c>
      <c r="EH55">
        <f t="shared" si="742"/>
        <v>11.433333336666667</v>
      </c>
      <c r="EI55">
        <f t="shared" si="742"/>
        <v>15.66666667</v>
      </c>
      <c r="EJ55">
        <f t="shared" si="742"/>
        <v>13.866666670000001</v>
      </c>
      <c r="EK55">
        <f t="shared" si="742"/>
        <v>12.533333336666667</v>
      </c>
      <c r="EL55">
        <f t="shared" si="742"/>
        <v>19.69166667</v>
      </c>
      <c r="EM55">
        <f t="shared" si="742"/>
        <v>10.683333336666667</v>
      </c>
      <c r="EN55">
        <f t="shared" si="742"/>
        <v>14.46666667</v>
      </c>
      <c r="EO55">
        <f t="shared" si="742"/>
        <v>16.216666670000002</v>
      </c>
      <c r="EP55">
        <f t="shared" si="742"/>
        <v>16.000000003333334</v>
      </c>
      <c r="EQ55">
        <f t="shared" si="742"/>
        <v>11.883333336666666</v>
      </c>
      <c r="ER55">
        <f t="shared" si="742"/>
        <v>12.616666670000001</v>
      </c>
      <c r="ES55">
        <f t="shared" si="742"/>
        <v>13.200000003333333</v>
      </c>
      <c r="ET55">
        <f t="shared" si="742"/>
        <v>22.166666669999998</v>
      </c>
      <c r="EU55">
        <f t="shared" si="742"/>
        <v>11.733333336666668</v>
      </c>
      <c r="EV55">
        <f t="shared" si="742"/>
        <v>12.033333336666667</v>
      </c>
      <c r="EW55">
        <f t="shared" si="742"/>
        <v>12.166666670000001</v>
      </c>
      <c r="EX55">
        <f t="shared" si="742"/>
        <v>17.650000003333332</v>
      </c>
      <c r="EY55">
        <f t="shared" si="742"/>
        <v>13.866666670000001</v>
      </c>
      <c r="EZ55">
        <f t="shared" ref="EZ55:GE55" si="743">IF(EZ35=0,0,EZ35+5.71666667)</f>
        <v>12.883333336666666</v>
      </c>
      <c r="FA55">
        <f t="shared" si="743"/>
        <v>13.183333336666667</v>
      </c>
      <c r="FB55">
        <f t="shared" si="743"/>
        <v>13.91666667</v>
      </c>
      <c r="FC55">
        <f t="shared" si="743"/>
        <v>24.400000003333332</v>
      </c>
      <c r="FD55">
        <f t="shared" si="743"/>
        <v>13.600000003333335</v>
      </c>
      <c r="FE55">
        <f t="shared" si="743"/>
        <v>13.850000003333333</v>
      </c>
      <c r="FF55">
        <f t="shared" si="743"/>
        <v>22.566666670000004</v>
      </c>
      <c r="FG55">
        <f t="shared" si="743"/>
        <v>13.416666670000001</v>
      </c>
      <c r="FH55">
        <f t="shared" si="743"/>
        <v>13.750000003333334</v>
      </c>
      <c r="FI55">
        <f t="shared" si="743"/>
        <v>15.700000003333335</v>
      </c>
      <c r="FJ55">
        <f t="shared" si="743"/>
        <v>25.466666670000002</v>
      </c>
      <c r="FK55">
        <f t="shared" si="743"/>
        <v>15.983333336666666</v>
      </c>
      <c r="FL55">
        <f t="shared" si="743"/>
        <v>25.883333336666666</v>
      </c>
      <c r="FM55">
        <f t="shared" si="743"/>
        <v>14.833333336666668</v>
      </c>
      <c r="FN55">
        <f t="shared" si="743"/>
        <v>27.583333336666669</v>
      </c>
      <c r="FO55">
        <f t="shared" si="743"/>
        <v>13.850000003333333</v>
      </c>
      <c r="FP55">
        <f t="shared" si="743"/>
        <v>15.283333336666667</v>
      </c>
      <c r="FQ55">
        <f t="shared" si="743"/>
        <v>15.21666667</v>
      </c>
      <c r="FR55">
        <f t="shared" si="743"/>
        <v>15.400000003333334</v>
      </c>
      <c r="FS55">
        <f t="shared" si="743"/>
        <v>15.866666670000001</v>
      </c>
      <c r="FT55">
        <f t="shared" si="743"/>
        <v>15.100000003333333</v>
      </c>
      <c r="FU55">
        <f t="shared" si="743"/>
        <v>16.916666669999998</v>
      </c>
      <c r="FV55">
        <f t="shared" si="743"/>
        <v>16.81666667</v>
      </c>
      <c r="FW55">
        <f t="shared" si="743"/>
        <v>16.900000003333332</v>
      </c>
      <c r="FX55">
        <f t="shared" si="743"/>
        <v>16.983333336666668</v>
      </c>
      <c r="FY55">
        <f t="shared" si="743"/>
        <v>15.516666670000001</v>
      </c>
      <c r="FZ55">
        <f t="shared" si="743"/>
        <v>33.200000003333336</v>
      </c>
      <c r="GA55">
        <f t="shared" si="743"/>
        <v>33.916666669999998</v>
      </c>
      <c r="GB55">
        <f t="shared" si="743"/>
        <v>31.933333336666664</v>
      </c>
      <c r="GC55">
        <f t="shared" si="743"/>
        <v>17.783333336666665</v>
      </c>
      <c r="GD55">
        <f t="shared" si="743"/>
        <v>17.383333336666666</v>
      </c>
      <c r="GE55">
        <f t="shared" si="743"/>
        <v>16.600000003333335</v>
      </c>
      <c r="GF55">
        <f t="shared" ref="GF55:GL55" si="744">IF(GF35=0,0,GF35+5.71666667)</f>
        <v>15.766666670000001</v>
      </c>
      <c r="GG55">
        <f t="shared" si="744"/>
        <v>17.550000003333334</v>
      </c>
      <c r="GH55">
        <f t="shared" si="744"/>
        <v>18.350000003333335</v>
      </c>
      <c r="GI55">
        <f t="shared" si="744"/>
        <v>18.083333336666669</v>
      </c>
      <c r="GJ55">
        <f t="shared" si="744"/>
        <v>20.383333336666666</v>
      </c>
      <c r="GK55">
        <f t="shared" si="744"/>
        <v>32.000000003333334</v>
      </c>
      <c r="GL55">
        <f t="shared" si="744"/>
        <v>17.550000003333334</v>
      </c>
      <c r="GM55">
        <f t="shared" ref="GM55:GS55" si="745">IF(GM35=0,0,GM35+5.71666667)</f>
        <v>18.116667</v>
      </c>
      <c r="GN55">
        <f t="shared" si="745"/>
        <v>22.916666669999998</v>
      </c>
      <c r="GO55">
        <f t="shared" si="745"/>
        <v>22.283333336666665</v>
      </c>
      <c r="GP55">
        <f t="shared" si="745"/>
        <v>33.350000003333335</v>
      </c>
      <c r="GQ55">
        <f t="shared" si="745"/>
        <v>33.400000003333332</v>
      </c>
      <c r="GR55">
        <f t="shared" si="745"/>
        <v>20.89999967</v>
      </c>
      <c r="GS55">
        <f t="shared" si="745"/>
        <v>18.866666336666668</v>
      </c>
      <c r="GT55">
        <f t="shared" ref="GT55:HF55" si="746">IF(GT35=0,0,GT35+5.71666667)</f>
        <v>35.316666670000004</v>
      </c>
      <c r="GU55">
        <f t="shared" si="746"/>
        <v>21.533333336666665</v>
      </c>
      <c r="GV55">
        <f t="shared" si="746"/>
        <v>17.94999997</v>
      </c>
      <c r="GW55">
        <f t="shared" si="746"/>
        <v>37.400000003333332</v>
      </c>
      <c r="GX55">
        <f t="shared" si="746"/>
        <v>18.700000000000003</v>
      </c>
      <c r="GY55">
        <f t="shared" si="746"/>
        <v>25.833333303333333</v>
      </c>
      <c r="GZ55">
        <f t="shared" si="746"/>
        <v>20.549999970000002</v>
      </c>
      <c r="HA55">
        <f t="shared" si="746"/>
        <v>19.283333303333329</v>
      </c>
      <c r="HB55">
        <f t="shared" si="746"/>
        <v>20.31666667</v>
      </c>
      <c r="HC55">
        <f t="shared" si="746"/>
        <v>19.183333336666667</v>
      </c>
      <c r="HD55">
        <f t="shared" si="746"/>
        <v>17.933333336666667</v>
      </c>
      <c r="HE55">
        <f t="shared" si="746"/>
        <v>34.683333336666664</v>
      </c>
      <c r="HF55">
        <f t="shared" si="746"/>
        <v>21.866666670000001</v>
      </c>
      <c r="HG55">
        <f t="shared" ref="HG55:HL55" si="747">IF(HG35=0,0,HG35+5.71666667)</f>
        <v>30.78333327</v>
      </c>
      <c r="HH55">
        <f t="shared" si="747"/>
        <v>30.466666603333337</v>
      </c>
      <c r="HI55">
        <f t="shared" si="747"/>
        <v>39.950000003333336</v>
      </c>
      <c r="HJ55">
        <f t="shared" si="747"/>
        <v>39.983333336666668</v>
      </c>
      <c r="HK55">
        <f t="shared" si="747"/>
        <v>30.966666603333337</v>
      </c>
      <c r="HL55">
        <f t="shared" si="747"/>
        <v>33.200000003333336</v>
      </c>
      <c r="HN55">
        <f t="shared" ref="HN55:HU55" si="748">IF(HN35=0,0,HN35+5.71666667)</f>
        <v>21.783333336666665</v>
      </c>
      <c r="HO55">
        <f t="shared" si="748"/>
        <v>31.949999936666671</v>
      </c>
      <c r="HP55">
        <f t="shared" si="748"/>
        <v>43.400000003333332</v>
      </c>
      <c r="HQ55">
        <f t="shared" si="748"/>
        <v>47.766666669999999</v>
      </c>
      <c r="HR55">
        <f t="shared" si="748"/>
        <v>20.666666669999998</v>
      </c>
      <c r="HS55">
        <f t="shared" si="748"/>
        <v>17.216666670000002</v>
      </c>
      <c r="HU55">
        <f t="shared" si="748"/>
        <v>50.733333336666668</v>
      </c>
      <c r="HW55">
        <f t="shared" ref="HW55:IQ55" si="749">IF(HW35=0,0,HW35+5.71666667)</f>
        <v>18.983333336666668</v>
      </c>
      <c r="HX55">
        <f t="shared" si="749"/>
        <v>18.350000003333335</v>
      </c>
      <c r="HY55">
        <f t="shared" si="749"/>
        <v>17.216666670000002</v>
      </c>
      <c r="HZ55">
        <f t="shared" si="749"/>
        <v>32.616666670000001</v>
      </c>
      <c r="IA55">
        <f t="shared" si="749"/>
        <v>19.783333336666665</v>
      </c>
      <c r="IB55">
        <f t="shared" si="749"/>
        <v>34.966666670000002</v>
      </c>
      <c r="IC55">
        <f t="shared" si="749"/>
        <v>18.683333336666667</v>
      </c>
      <c r="ID55">
        <f t="shared" si="749"/>
        <v>17.650000003333332</v>
      </c>
      <c r="IE55">
        <f t="shared" si="749"/>
        <v>18.633333336666666</v>
      </c>
      <c r="IF55">
        <f t="shared" si="749"/>
        <v>19.333333336666669</v>
      </c>
      <c r="IG55">
        <f t="shared" si="749"/>
        <v>19.783333336666665</v>
      </c>
      <c r="IH55">
        <f t="shared" si="749"/>
        <v>18.116666670000001</v>
      </c>
      <c r="II55">
        <f t="shared" si="749"/>
        <v>24.850000003333335</v>
      </c>
      <c r="IJ55">
        <f t="shared" si="749"/>
        <v>17.633333336666666</v>
      </c>
      <c r="IK55">
        <f t="shared" si="749"/>
        <v>17.466666670000002</v>
      </c>
      <c r="IL55">
        <f t="shared" si="749"/>
        <v>46.116666670000001</v>
      </c>
      <c r="IM55">
        <f t="shared" si="749"/>
        <v>39.383333336666674</v>
      </c>
      <c r="IN55">
        <f t="shared" si="749"/>
        <v>18.950000003333333</v>
      </c>
      <c r="IO55">
        <f t="shared" si="749"/>
        <v>20.283333336666665</v>
      </c>
      <c r="IP55">
        <f t="shared" si="749"/>
        <v>20.150000003333332</v>
      </c>
      <c r="IQ55">
        <f t="shared" si="749"/>
        <v>17.466666670000002</v>
      </c>
      <c r="IW55">
        <f t="shared" ref="IW55:JF55" si="750">IF(IW35=0,0,IW35+5.71666667)</f>
        <v>50.216666670000002</v>
      </c>
      <c r="IX55">
        <f t="shared" si="750"/>
        <v>13.800000003333333</v>
      </c>
      <c r="IY55">
        <f t="shared" si="750"/>
        <v>16.250000003333334</v>
      </c>
      <c r="IZ55">
        <f t="shared" si="750"/>
        <v>17.06666667</v>
      </c>
      <c r="JA55">
        <f t="shared" si="750"/>
        <v>15.400000003333334</v>
      </c>
      <c r="JB55">
        <f t="shared" si="750"/>
        <v>14.883333336666668</v>
      </c>
      <c r="JC55">
        <f t="shared" si="750"/>
        <v>19.81666667</v>
      </c>
      <c r="JD55">
        <f t="shared" si="750"/>
        <v>16.416666669999998</v>
      </c>
      <c r="JE55">
        <f t="shared" si="750"/>
        <v>21.483333336666668</v>
      </c>
      <c r="JF55">
        <f t="shared" si="750"/>
        <v>29.250000003333334</v>
      </c>
      <c r="JH55">
        <f t="shared" ref="JH55:JP55" si="751">IF(JH35=0,0,JH35+5.71666667)</f>
        <v>16.683333336666667</v>
      </c>
      <c r="JI55">
        <f t="shared" si="751"/>
        <v>21.933333336666671</v>
      </c>
      <c r="JJ55">
        <f t="shared" si="751"/>
        <v>20.31666667</v>
      </c>
      <c r="JK55">
        <f t="shared" si="751"/>
        <v>18.183333336666667</v>
      </c>
      <c r="JL55">
        <f t="shared" si="751"/>
        <v>17.950000003333336</v>
      </c>
      <c r="JM55">
        <f t="shared" si="751"/>
        <v>19.683333336666667</v>
      </c>
      <c r="JN55">
        <f t="shared" si="751"/>
        <v>20.683333336666667</v>
      </c>
      <c r="JO55">
        <f t="shared" si="751"/>
        <v>24.816666670000004</v>
      </c>
      <c r="JP55">
        <f t="shared" si="751"/>
        <v>21.950000003333336</v>
      </c>
      <c r="JR55">
        <f>IF(JR35=0,0,JR35+5.71666667)</f>
        <v>18.016666669999999</v>
      </c>
      <c r="JT55">
        <f>IF(JT35=0,0,JT35+5.71666667)</f>
        <v>18.766666669999999</v>
      </c>
      <c r="JU55">
        <f>IF(JU35=0,0,JU35+5.71666667)</f>
        <v>24.416666669999998</v>
      </c>
      <c r="JV55">
        <f>IF(JV35=0,0,JV35+5.71666667)</f>
        <v>25.116666670000001</v>
      </c>
      <c r="JX55">
        <f>IF(JX35=0,0,JX35+5.71666667)</f>
        <v>25.866666670000001</v>
      </c>
      <c r="JY55">
        <f>IF(JY35=0,0,JY35+5.71666667)</f>
        <v>21.683333336666667</v>
      </c>
      <c r="JZ55">
        <f>IF(JZ35=0,0,JZ35+5.71666667)</f>
        <v>28.183333336666671</v>
      </c>
      <c r="KA55">
        <f>IF(KA35=0,0,KA35+5.71666667)</f>
        <v>31.633333336666666</v>
      </c>
    </row>
    <row r="56" spans="1:287" x14ac:dyDescent="0.25">
      <c r="A56" t="s">
        <v>231</v>
      </c>
      <c r="B56">
        <v>17.2</v>
      </c>
      <c r="C56">
        <v>17.7</v>
      </c>
      <c r="D56">
        <v>18.316666999999999</v>
      </c>
      <c r="E56">
        <v>18.349999999999998</v>
      </c>
      <c r="F56">
        <v>18.966659999999997</v>
      </c>
      <c r="G56">
        <v>19.033334</v>
      </c>
      <c r="H56">
        <v>18.766666999999998</v>
      </c>
      <c r="I56">
        <v>18.983333999999999</v>
      </c>
      <c r="J56">
        <v>20.583333</v>
      </c>
      <c r="K56">
        <v>22.766666999999998</v>
      </c>
      <c r="L56">
        <v>18.05</v>
      </c>
      <c r="M56">
        <v>17.55</v>
      </c>
      <c r="N56">
        <v>18.949997</v>
      </c>
      <c r="O56">
        <v>19.649999999999999</v>
      </c>
      <c r="P56">
        <v>24.099999999999998</v>
      </c>
      <c r="Q56">
        <v>20.41</v>
      </c>
      <c r="R56">
        <v>25.08</v>
      </c>
      <c r="S56">
        <v>26.9</v>
      </c>
      <c r="T56">
        <v>23.32</v>
      </c>
      <c r="U56">
        <v>21.83333</v>
      </c>
      <c r="V56">
        <v>21.7</v>
      </c>
      <c r="W56">
        <v>20.266666999999998</v>
      </c>
      <c r="X56">
        <v>21.066666999999999</v>
      </c>
      <c r="Y56">
        <v>21.099999999999998</v>
      </c>
      <c r="Z56">
        <v>27.2</v>
      </c>
      <c r="AA56">
        <v>29.2</v>
      </c>
      <c r="AB56">
        <v>32.950000000000003</v>
      </c>
      <c r="AC56">
        <v>48.4</v>
      </c>
      <c r="AD56">
        <v>42.953333000000001</v>
      </c>
      <c r="AE56">
        <v>29.15</v>
      </c>
      <c r="AG56">
        <v>32.450000000000003</v>
      </c>
      <c r="AH56">
        <v>27.866669999999999</v>
      </c>
      <c r="AI56">
        <v>5.6833333333333336</v>
      </c>
      <c r="AJ56">
        <v>11.2</v>
      </c>
      <c r="AK56">
        <v>6.0666666333333339</v>
      </c>
      <c r="AL56">
        <v>6.2833333333333332</v>
      </c>
      <c r="AM56">
        <v>6.1999933333333335</v>
      </c>
      <c r="AN56">
        <v>7.0333333333333332</v>
      </c>
      <c r="AO56">
        <v>6.9500000333333336</v>
      </c>
      <c r="AP56">
        <v>6.5500000333333332</v>
      </c>
      <c r="AQ56">
        <v>6.4666666633333332</v>
      </c>
      <c r="AR56">
        <v>6.0833333333333339</v>
      </c>
      <c r="AS56">
        <v>6.7000000333333336</v>
      </c>
      <c r="AT56">
        <v>13.31666667</v>
      </c>
      <c r="AU56">
        <v>6.9833333333333334</v>
      </c>
      <c r="AV56">
        <v>7.2166666333333334</v>
      </c>
      <c r="AW56">
        <v>6.7500000333333334</v>
      </c>
      <c r="AX56">
        <v>7.5333333333333332</v>
      </c>
      <c r="AY56">
        <v>6.4166666633333334</v>
      </c>
      <c r="AZ56">
        <v>8.8333333333333339</v>
      </c>
      <c r="BA56">
        <v>10.883333333333333</v>
      </c>
      <c r="BB56">
        <v>13.683333333333334</v>
      </c>
      <c r="BC56">
        <v>11.400000003333334</v>
      </c>
      <c r="BD56">
        <v>0</v>
      </c>
      <c r="BE56">
        <f t="shared" ref="BE56:CC56" si="752">IF(BE35=0,0,BE35+5.6833333)</f>
        <v>7.6833333000000001</v>
      </c>
      <c r="BF56">
        <f t="shared" si="752"/>
        <v>9.5999999666666671</v>
      </c>
      <c r="BG56">
        <f t="shared" si="752"/>
        <v>18.866666633333335</v>
      </c>
      <c r="BH56">
        <f t="shared" si="752"/>
        <v>21.3833333</v>
      </c>
      <c r="BI56">
        <f t="shared" si="752"/>
        <v>21.616666633333335</v>
      </c>
      <c r="BJ56">
        <f t="shared" si="752"/>
        <v>9.0333333000000007</v>
      </c>
      <c r="BK56">
        <f t="shared" si="752"/>
        <v>19.349999966666665</v>
      </c>
      <c r="BL56">
        <f t="shared" si="752"/>
        <v>10.099999966666667</v>
      </c>
      <c r="BM56">
        <f t="shared" si="752"/>
        <v>18.483333300000002</v>
      </c>
      <c r="BN56">
        <f t="shared" si="752"/>
        <v>9.7833332999999989</v>
      </c>
      <c r="BO56">
        <f t="shared" si="752"/>
        <v>23.616666633333335</v>
      </c>
      <c r="BP56">
        <f t="shared" si="752"/>
        <v>14.299999966666668</v>
      </c>
      <c r="BQ56">
        <f t="shared" si="752"/>
        <v>13.733333300000002</v>
      </c>
      <c r="BR56">
        <f t="shared" si="752"/>
        <v>12.649999966666666</v>
      </c>
      <c r="BS56">
        <f t="shared" si="752"/>
        <v>13.433333300000001</v>
      </c>
      <c r="BT56">
        <f t="shared" si="752"/>
        <v>11.783333299999999</v>
      </c>
      <c r="BU56">
        <f t="shared" si="752"/>
        <v>14.0833333</v>
      </c>
      <c r="BV56">
        <f t="shared" si="752"/>
        <v>14.6333333</v>
      </c>
      <c r="BW56">
        <f t="shared" si="752"/>
        <v>23.099999966666665</v>
      </c>
      <c r="BX56">
        <f t="shared" si="752"/>
        <v>14.666666633333335</v>
      </c>
      <c r="BY56">
        <f t="shared" si="752"/>
        <v>19.816666633333334</v>
      </c>
      <c r="BZ56">
        <f t="shared" si="752"/>
        <v>16.216666633333332</v>
      </c>
      <c r="CA56">
        <f t="shared" si="752"/>
        <v>19.683333300000001</v>
      </c>
      <c r="CB56">
        <f t="shared" si="752"/>
        <v>13.899999966666666</v>
      </c>
      <c r="CC56">
        <f t="shared" si="752"/>
        <v>22.6333333</v>
      </c>
      <c r="CE56">
        <f t="shared" ref="CE56:CL56" si="753">IF(CE35=0,0,CE35+5.6833333)</f>
        <v>13.733333300000002</v>
      </c>
      <c r="CF56">
        <f t="shared" si="753"/>
        <v>16.183333300000001</v>
      </c>
      <c r="CG56">
        <f t="shared" si="753"/>
        <v>18.049999966666668</v>
      </c>
      <c r="CH56">
        <f t="shared" si="753"/>
        <v>15.483333300000002</v>
      </c>
      <c r="CI56">
        <f t="shared" si="753"/>
        <v>13.649999966666666</v>
      </c>
      <c r="CJ56">
        <f t="shared" si="753"/>
        <v>14.816666633333334</v>
      </c>
      <c r="CK56">
        <f t="shared" si="753"/>
        <v>16.316666633333334</v>
      </c>
      <c r="CL56">
        <f t="shared" si="753"/>
        <v>16.799999966666668</v>
      </c>
      <c r="CN56">
        <f t="shared" ref="CN56:DS56" si="754">IF(CN35=0,0,CN35+5.6833333)</f>
        <v>17.216666633333332</v>
      </c>
      <c r="CO56">
        <f t="shared" si="754"/>
        <v>17.816666633333334</v>
      </c>
      <c r="CP56">
        <f t="shared" si="754"/>
        <v>13.016666633333333</v>
      </c>
      <c r="CQ56">
        <f t="shared" si="754"/>
        <v>25.983333300000002</v>
      </c>
      <c r="CR56">
        <f t="shared" si="754"/>
        <v>12.849999966666665</v>
      </c>
      <c r="CS56">
        <f t="shared" si="754"/>
        <v>13.149999966666666</v>
      </c>
      <c r="CT56">
        <f t="shared" si="754"/>
        <v>25.299999966666668</v>
      </c>
      <c r="CU56">
        <f t="shared" si="754"/>
        <v>13.866666633333335</v>
      </c>
      <c r="CV56">
        <f t="shared" si="754"/>
        <v>15.033333299999999</v>
      </c>
      <c r="CW56">
        <f t="shared" si="754"/>
        <v>16.0833333</v>
      </c>
      <c r="CX56">
        <f t="shared" si="754"/>
        <v>14.983333300000002</v>
      </c>
      <c r="CY56">
        <f t="shared" si="754"/>
        <v>13.349999966666665</v>
      </c>
      <c r="CZ56">
        <f t="shared" si="754"/>
        <v>21.466666633333332</v>
      </c>
      <c r="DA56">
        <f t="shared" si="754"/>
        <v>12.533333299999999</v>
      </c>
      <c r="DB56">
        <f t="shared" si="754"/>
        <v>14.983333300000002</v>
      </c>
      <c r="DC56">
        <f t="shared" si="754"/>
        <v>18.516666633333333</v>
      </c>
      <c r="DD56">
        <f t="shared" si="754"/>
        <v>15.733333300000002</v>
      </c>
      <c r="DE56">
        <f t="shared" si="754"/>
        <v>26.199999966666667</v>
      </c>
      <c r="DF56">
        <f t="shared" si="754"/>
        <v>17.233333300000002</v>
      </c>
      <c r="DG56">
        <f t="shared" si="754"/>
        <v>20.266666633333333</v>
      </c>
      <c r="DH56">
        <f t="shared" si="754"/>
        <v>19.3333333</v>
      </c>
      <c r="DI56">
        <f t="shared" si="754"/>
        <v>18.599999966666665</v>
      </c>
      <c r="DJ56">
        <f t="shared" si="754"/>
        <v>19.816666633333334</v>
      </c>
      <c r="DK56">
        <f t="shared" si="754"/>
        <v>20.599999966666665</v>
      </c>
      <c r="DL56">
        <f t="shared" si="754"/>
        <v>17.999999966666667</v>
      </c>
      <c r="DM56">
        <f t="shared" si="754"/>
        <v>19.816666633333334</v>
      </c>
      <c r="DN56">
        <f t="shared" si="754"/>
        <v>19.483333300000002</v>
      </c>
      <c r="DO56">
        <f t="shared" si="754"/>
        <v>15.916666633333335</v>
      </c>
      <c r="DP56">
        <f t="shared" si="754"/>
        <v>33.149999966666662</v>
      </c>
      <c r="DQ56">
        <f t="shared" si="754"/>
        <v>28.0833333</v>
      </c>
      <c r="DR56">
        <f t="shared" si="754"/>
        <v>21.233333300000002</v>
      </c>
      <c r="DS56">
        <f t="shared" si="754"/>
        <v>29.466666633333336</v>
      </c>
      <c r="DT56">
        <f t="shared" ref="DT56:EY56" si="755">IF(DT35=0,0,DT35+5.6833333)</f>
        <v>17.916666633333332</v>
      </c>
      <c r="DU56">
        <f t="shared" si="755"/>
        <v>30.8333333</v>
      </c>
      <c r="DV56">
        <f t="shared" si="755"/>
        <v>28.716666633333336</v>
      </c>
      <c r="DW56">
        <f t="shared" si="755"/>
        <v>28.8833333</v>
      </c>
      <c r="DX56">
        <f t="shared" si="755"/>
        <v>24.099999966666665</v>
      </c>
      <c r="DY56">
        <f t="shared" si="755"/>
        <v>17.033333299999999</v>
      </c>
      <c r="DZ56">
        <f t="shared" si="755"/>
        <v>10.799999966666668</v>
      </c>
      <c r="EA56">
        <f t="shared" si="755"/>
        <v>12.399999966666666</v>
      </c>
      <c r="EB56">
        <f t="shared" si="755"/>
        <v>11.816666633333334</v>
      </c>
      <c r="EC56">
        <f t="shared" si="755"/>
        <v>11.9833333</v>
      </c>
      <c r="ED56">
        <f t="shared" si="755"/>
        <v>16.8833333</v>
      </c>
      <c r="EE56">
        <f t="shared" si="755"/>
        <v>15.049999966666668</v>
      </c>
      <c r="EF56">
        <f t="shared" si="755"/>
        <v>11.7333333</v>
      </c>
      <c r="EG56">
        <f t="shared" si="755"/>
        <v>18.116666633333335</v>
      </c>
      <c r="EH56">
        <f t="shared" si="755"/>
        <v>11.399999966666666</v>
      </c>
      <c r="EI56">
        <f t="shared" si="755"/>
        <v>15.6333333</v>
      </c>
      <c r="EJ56">
        <f t="shared" si="755"/>
        <v>13.8333333</v>
      </c>
      <c r="EK56">
        <f t="shared" si="755"/>
        <v>12.499999966666667</v>
      </c>
      <c r="EL56">
        <f t="shared" si="755"/>
        <v>19.658333299999999</v>
      </c>
      <c r="EM56">
        <f t="shared" si="755"/>
        <v>10.649999966666666</v>
      </c>
      <c r="EN56">
        <f t="shared" si="755"/>
        <v>14.433333300000001</v>
      </c>
      <c r="EO56">
        <f t="shared" si="755"/>
        <v>16.183333300000001</v>
      </c>
      <c r="EP56">
        <f t="shared" si="755"/>
        <v>15.966666633333332</v>
      </c>
      <c r="EQ56">
        <f t="shared" si="755"/>
        <v>11.849999966666665</v>
      </c>
      <c r="ER56">
        <f t="shared" si="755"/>
        <v>12.5833333</v>
      </c>
      <c r="ES56">
        <f t="shared" si="755"/>
        <v>13.166666633333334</v>
      </c>
      <c r="ET56">
        <f t="shared" si="755"/>
        <v>22.1333333</v>
      </c>
      <c r="EU56">
        <f t="shared" si="755"/>
        <v>11.699999966666667</v>
      </c>
      <c r="EV56">
        <f t="shared" si="755"/>
        <v>11.999999966666667</v>
      </c>
      <c r="EW56">
        <f t="shared" si="755"/>
        <v>12.1333333</v>
      </c>
      <c r="EX56">
        <f t="shared" si="755"/>
        <v>17.616666633333335</v>
      </c>
      <c r="EY56">
        <f t="shared" si="755"/>
        <v>13.8333333</v>
      </c>
      <c r="EZ56">
        <f t="shared" ref="EZ56:GE56" si="756">IF(EZ35=0,0,EZ35+5.6833333)</f>
        <v>12.849999966666665</v>
      </c>
      <c r="FA56">
        <f t="shared" si="756"/>
        <v>13.149999966666666</v>
      </c>
      <c r="FB56">
        <f t="shared" si="756"/>
        <v>13.8833333</v>
      </c>
      <c r="FC56">
        <f t="shared" si="756"/>
        <v>24.366666633333335</v>
      </c>
      <c r="FD56">
        <f t="shared" si="756"/>
        <v>13.566666633333334</v>
      </c>
      <c r="FE56">
        <f t="shared" si="756"/>
        <v>13.816666633333334</v>
      </c>
      <c r="FF56">
        <f t="shared" si="756"/>
        <v>22.533333300000002</v>
      </c>
      <c r="FG56">
        <f t="shared" si="756"/>
        <v>13.3833333</v>
      </c>
      <c r="FH56">
        <f t="shared" si="756"/>
        <v>13.716666633333332</v>
      </c>
      <c r="FI56">
        <f t="shared" si="756"/>
        <v>15.666666633333335</v>
      </c>
      <c r="FJ56">
        <f t="shared" si="756"/>
        <v>25.433333300000001</v>
      </c>
      <c r="FK56">
        <f t="shared" si="756"/>
        <v>15.949999966666667</v>
      </c>
      <c r="FL56">
        <f t="shared" si="756"/>
        <v>25.849999966666669</v>
      </c>
      <c r="FM56">
        <f t="shared" si="756"/>
        <v>14.799999966666668</v>
      </c>
      <c r="FN56">
        <f t="shared" si="756"/>
        <v>27.549999966666668</v>
      </c>
      <c r="FO56">
        <f t="shared" si="756"/>
        <v>13.816666633333334</v>
      </c>
      <c r="FP56">
        <f t="shared" si="756"/>
        <v>15.249999966666667</v>
      </c>
      <c r="FQ56">
        <f t="shared" si="756"/>
        <v>15.183333300000001</v>
      </c>
      <c r="FR56">
        <f t="shared" si="756"/>
        <v>15.366666633333335</v>
      </c>
      <c r="FS56">
        <f t="shared" si="756"/>
        <v>15.8333333</v>
      </c>
      <c r="FT56">
        <f t="shared" si="756"/>
        <v>15.066666633333334</v>
      </c>
      <c r="FU56">
        <f t="shared" si="756"/>
        <v>16.8833333</v>
      </c>
      <c r="FV56">
        <f t="shared" si="756"/>
        <v>16.783333299999999</v>
      </c>
      <c r="FW56">
        <f t="shared" si="756"/>
        <v>16.866666633333335</v>
      </c>
      <c r="FX56">
        <f t="shared" si="756"/>
        <v>16.949999966666667</v>
      </c>
      <c r="FY56">
        <f t="shared" si="756"/>
        <v>15.483333300000002</v>
      </c>
      <c r="FZ56">
        <f t="shared" si="756"/>
        <v>33.166666633333335</v>
      </c>
      <c r="GA56">
        <f t="shared" si="756"/>
        <v>33.883333299999997</v>
      </c>
      <c r="GB56">
        <f t="shared" si="756"/>
        <v>31.899999966666666</v>
      </c>
      <c r="GC56">
        <f t="shared" si="756"/>
        <v>17.749999966666667</v>
      </c>
      <c r="GD56">
        <f t="shared" si="756"/>
        <v>17.349999966666669</v>
      </c>
      <c r="GE56">
        <f t="shared" si="756"/>
        <v>16.566666633333334</v>
      </c>
      <c r="GF56">
        <f t="shared" ref="GF56:GL56" si="757">IF(GF35=0,0,GF35+5.6833333)</f>
        <v>15.733333300000002</v>
      </c>
      <c r="GG56">
        <f t="shared" si="757"/>
        <v>17.516666633333333</v>
      </c>
      <c r="GH56">
        <f t="shared" si="757"/>
        <v>18.316666633333334</v>
      </c>
      <c r="GI56">
        <f t="shared" si="757"/>
        <v>18.049999966666668</v>
      </c>
      <c r="GJ56">
        <f t="shared" si="757"/>
        <v>20.349999966666665</v>
      </c>
      <c r="GK56">
        <f t="shared" si="757"/>
        <v>31.966666633333336</v>
      </c>
      <c r="GL56">
        <f t="shared" si="757"/>
        <v>17.516666633333333</v>
      </c>
      <c r="GM56">
        <f t="shared" ref="GM56:GS56" si="758">IF(GM35=0,0,GM35+5.6833333)</f>
        <v>18.083333630000002</v>
      </c>
      <c r="GN56">
        <f t="shared" si="758"/>
        <v>22.8833333</v>
      </c>
      <c r="GO56">
        <f t="shared" si="758"/>
        <v>22.249999966666667</v>
      </c>
      <c r="GP56">
        <f t="shared" si="758"/>
        <v>33.316666633333334</v>
      </c>
      <c r="GQ56">
        <f t="shared" si="758"/>
        <v>33.366666633333331</v>
      </c>
      <c r="GR56">
        <f t="shared" si="758"/>
        <v>20.866666300000002</v>
      </c>
      <c r="GS56">
        <f t="shared" si="758"/>
        <v>18.833332966666667</v>
      </c>
      <c r="GT56">
        <f t="shared" ref="GT56:HF56" si="759">IF(GT35=0,0,GT35+5.6833333)</f>
        <v>35.283333300000002</v>
      </c>
      <c r="GU56">
        <f t="shared" si="759"/>
        <v>21.499999966666667</v>
      </c>
      <c r="GV56">
        <f t="shared" si="759"/>
        <v>17.916666599999999</v>
      </c>
      <c r="GW56">
        <f t="shared" si="759"/>
        <v>37.366666633333331</v>
      </c>
      <c r="GX56">
        <f t="shared" si="759"/>
        <v>18.666666630000002</v>
      </c>
      <c r="GY56">
        <f t="shared" si="759"/>
        <v>25.799999933333332</v>
      </c>
      <c r="GZ56">
        <f t="shared" si="759"/>
        <v>20.516666600000001</v>
      </c>
      <c r="HA56">
        <f t="shared" si="759"/>
        <v>19.249999933333331</v>
      </c>
      <c r="HB56">
        <f t="shared" si="759"/>
        <v>20.283333299999999</v>
      </c>
      <c r="HC56">
        <f t="shared" si="759"/>
        <v>19.149999966666666</v>
      </c>
      <c r="HD56">
        <f t="shared" si="759"/>
        <v>17.899999966666666</v>
      </c>
      <c r="HE56">
        <f t="shared" si="759"/>
        <v>34.649999966666662</v>
      </c>
      <c r="HF56">
        <f t="shared" si="759"/>
        <v>21.8333333</v>
      </c>
      <c r="HG56">
        <f t="shared" ref="HG56:HL56" si="760">IF(HG35=0,0,HG35+5.6833333)</f>
        <v>30.749999899999999</v>
      </c>
      <c r="HH56">
        <f t="shared" si="760"/>
        <v>30.433333233333336</v>
      </c>
      <c r="HI56">
        <f t="shared" si="760"/>
        <v>39.916666633333335</v>
      </c>
      <c r="HJ56">
        <f t="shared" si="760"/>
        <v>39.949999966666667</v>
      </c>
      <c r="HK56">
        <f t="shared" si="760"/>
        <v>30.933333233333336</v>
      </c>
      <c r="HL56">
        <f t="shared" si="760"/>
        <v>33.166666633333335</v>
      </c>
      <c r="HN56">
        <f t="shared" ref="HN56:HU56" si="761">IF(HN35=0,0,HN35+5.6833333)</f>
        <v>21.749999966666667</v>
      </c>
      <c r="HO56">
        <f t="shared" si="761"/>
        <v>31.91666656666667</v>
      </c>
      <c r="HP56">
        <f t="shared" si="761"/>
        <v>43.366666633333331</v>
      </c>
      <c r="HQ56">
        <f t="shared" si="761"/>
        <v>47.733333299999998</v>
      </c>
      <c r="HR56">
        <f t="shared" si="761"/>
        <v>20.6333333</v>
      </c>
      <c r="HS56">
        <f t="shared" si="761"/>
        <v>17.183333300000001</v>
      </c>
      <c r="HU56">
        <f t="shared" si="761"/>
        <v>50.699999966666667</v>
      </c>
      <c r="HW56">
        <f t="shared" ref="HW56:IQ56" si="762">IF(HW35=0,0,HW35+5.6833333)</f>
        <v>18.949999966666667</v>
      </c>
      <c r="HX56">
        <f t="shared" si="762"/>
        <v>18.316666633333334</v>
      </c>
      <c r="HY56">
        <f t="shared" si="762"/>
        <v>17.183333300000001</v>
      </c>
      <c r="HZ56">
        <f t="shared" si="762"/>
        <v>32.5833333</v>
      </c>
      <c r="IA56">
        <f t="shared" si="762"/>
        <v>19.749999966666667</v>
      </c>
      <c r="IB56">
        <f t="shared" si="762"/>
        <v>34.933333300000001</v>
      </c>
      <c r="IC56">
        <f t="shared" si="762"/>
        <v>18.649999966666666</v>
      </c>
      <c r="ID56">
        <f t="shared" si="762"/>
        <v>17.616666633333335</v>
      </c>
      <c r="IE56">
        <f t="shared" si="762"/>
        <v>18.599999966666665</v>
      </c>
      <c r="IF56">
        <f t="shared" si="762"/>
        <v>19.299999966666668</v>
      </c>
      <c r="IG56">
        <f t="shared" si="762"/>
        <v>19.749999966666667</v>
      </c>
      <c r="IH56">
        <f t="shared" si="762"/>
        <v>18.0833333</v>
      </c>
      <c r="II56">
        <f t="shared" si="762"/>
        <v>24.816666633333334</v>
      </c>
      <c r="IJ56">
        <f t="shared" si="762"/>
        <v>17.599999966666665</v>
      </c>
      <c r="IK56">
        <f t="shared" si="762"/>
        <v>17.433333300000001</v>
      </c>
      <c r="IL56">
        <f t="shared" si="762"/>
        <v>46.0833333</v>
      </c>
      <c r="IM56">
        <f t="shared" si="762"/>
        <v>39.349999966666672</v>
      </c>
      <c r="IN56">
        <f t="shared" si="762"/>
        <v>18.916666633333332</v>
      </c>
      <c r="IO56">
        <f t="shared" si="762"/>
        <v>20.249999966666667</v>
      </c>
      <c r="IP56">
        <f t="shared" si="762"/>
        <v>20.116666633333335</v>
      </c>
      <c r="IQ56">
        <f t="shared" si="762"/>
        <v>17.433333300000001</v>
      </c>
      <c r="IW56">
        <f t="shared" ref="IW56:JF56" si="763">IF(IW35=0,0,IW35+5.6833333)</f>
        <v>50.183333300000001</v>
      </c>
      <c r="IX56">
        <f t="shared" si="763"/>
        <v>13.766666633333333</v>
      </c>
      <c r="IY56">
        <f t="shared" si="763"/>
        <v>16.216666633333332</v>
      </c>
      <c r="IZ56">
        <f t="shared" si="763"/>
        <v>17.033333299999999</v>
      </c>
      <c r="JA56">
        <f t="shared" si="763"/>
        <v>15.366666633333335</v>
      </c>
      <c r="JB56">
        <f t="shared" si="763"/>
        <v>14.849999966666669</v>
      </c>
      <c r="JC56">
        <f t="shared" si="763"/>
        <v>19.783333299999999</v>
      </c>
      <c r="JD56">
        <f t="shared" si="763"/>
        <v>16.3833333</v>
      </c>
      <c r="JE56">
        <f t="shared" si="763"/>
        <v>21.449999966666667</v>
      </c>
      <c r="JF56">
        <f t="shared" si="763"/>
        <v>29.216666633333336</v>
      </c>
      <c r="JH56">
        <f t="shared" ref="JH56:JP56" si="764">IF(JH35=0,0,JH35+5.6833333)</f>
        <v>16.649999966666666</v>
      </c>
      <c r="JI56">
        <f t="shared" si="764"/>
        <v>21.89999996666667</v>
      </c>
      <c r="JJ56">
        <f t="shared" si="764"/>
        <v>20.283333299999999</v>
      </c>
      <c r="JK56">
        <f t="shared" si="764"/>
        <v>18.149999966666666</v>
      </c>
      <c r="JL56">
        <f t="shared" si="764"/>
        <v>17.916666633333335</v>
      </c>
      <c r="JM56">
        <f t="shared" si="764"/>
        <v>19.649999966666666</v>
      </c>
      <c r="JN56">
        <f t="shared" si="764"/>
        <v>20.649999966666666</v>
      </c>
      <c r="JO56">
        <f t="shared" si="764"/>
        <v>24.783333300000002</v>
      </c>
      <c r="JP56">
        <f t="shared" si="764"/>
        <v>21.916666633333335</v>
      </c>
      <c r="JR56">
        <f>IF(JR35=0,0,JR35+5.6833333)</f>
        <v>17.983333300000002</v>
      </c>
      <c r="JT56">
        <f>IF(JT35=0,0,JT35+5.6833333)</f>
        <v>18.733333300000002</v>
      </c>
      <c r="JU56">
        <f>IF(JU35=0,0,JU35+5.6833333)</f>
        <v>24.3833333</v>
      </c>
      <c r="JV56">
        <f>IF(JV35=0,0,JV35+5.6833333)</f>
        <v>25.0833333</v>
      </c>
      <c r="JX56">
        <f>IF(JX35=0,0,JX35+5.6833333)</f>
        <v>25.833333300000003</v>
      </c>
      <c r="JY56">
        <f>IF(JY35=0,0,JY35+5.6833333)</f>
        <v>21.649999966666666</v>
      </c>
      <c r="JZ56">
        <f>IF(JZ35=0,0,JZ35+5.6833333)</f>
        <v>28.14999996666667</v>
      </c>
      <c r="KA56">
        <f>IF(KA35=0,0,KA35+5.6833333)</f>
        <v>31.599999966666669</v>
      </c>
    </row>
    <row r="57" spans="1:287" x14ac:dyDescent="0.25">
      <c r="A57" t="s">
        <v>230</v>
      </c>
      <c r="B57">
        <v>6.6</v>
      </c>
      <c r="C57">
        <v>7.1</v>
      </c>
      <c r="D57">
        <v>7.7166669999999993</v>
      </c>
      <c r="E57">
        <v>7.75</v>
      </c>
      <c r="F57">
        <v>8.3666599999999995</v>
      </c>
      <c r="G57">
        <v>8.4333339999999986</v>
      </c>
      <c r="H57">
        <v>8.1666669999999986</v>
      </c>
      <c r="I57">
        <v>8.3833339999999996</v>
      </c>
      <c r="J57">
        <v>9.983333</v>
      </c>
      <c r="K57">
        <v>12.166667</v>
      </c>
      <c r="L57">
        <v>7.4499999999999993</v>
      </c>
      <c r="M57">
        <v>6.9499999999999993</v>
      </c>
      <c r="N57">
        <v>8.3499969999999983</v>
      </c>
      <c r="O57">
        <v>9.0500000000000007</v>
      </c>
      <c r="P57">
        <v>13.5</v>
      </c>
      <c r="Q57">
        <v>9.81</v>
      </c>
      <c r="R57">
        <v>14.48</v>
      </c>
      <c r="S57">
        <v>16.3</v>
      </c>
      <c r="T57">
        <v>12.72</v>
      </c>
      <c r="U57">
        <v>11.23333</v>
      </c>
      <c r="V57">
        <v>11.100000000000001</v>
      </c>
      <c r="W57">
        <v>9.6666670000000003</v>
      </c>
      <c r="X57">
        <v>10.466667000000001</v>
      </c>
      <c r="Y57">
        <v>10.5</v>
      </c>
      <c r="Z57">
        <v>16.600000000000001</v>
      </c>
      <c r="AA57">
        <v>18.600000000000001</v>
      </c>
      <c r="AB57">
        <v>22.35</v>
      </c>
      <c r="AC57">
        <v>37.799999999999997</v>
      </c>
      <c r="AD57">
        <v>32.353332999999999</v>
      </c>
      <c r="AE57">
        <v>18.55</v>
      </c>
      <c r="AG57">
        <v>21.85</v>
      </c>
      <c r="AH57">
        <v>17.266670000000001</v>
      </c>
      <c r="AI57">
        <v>2</v>
      </c>
      <c r="AJ57">
        <v>3.6</v>
      </c>
      <c r="AK57">
        <v>2.3833332999999999</v>
      </c>
      <c r="AL57">
        <v>2.6</v>
      </c>
      <c r="AM57">
        <v>2.5166599999999999</v>
      </c>
      <c r="AN57">
        <v>3.35</v>
      </c>
      <c r="AO57">
        <v>3.2666667</v>
      </c>
      <c r="AP57">
        <v>2.8666667000000001</v>
      </c>
      <c r="AQ57">
        <v>2.78333333</v>
      </c>
      <c r="AR57">
        <v>2.4</v>
      </c>
      <c r="AS57">
        <v>3.0166667</v>
      </c>
      <c r="AT57">
        <v>5.7166666700000004</v>
      </c>
      <c r="AU57">
        <v>3.3</v>
      </c>
      <c r="AV57">
        <v>3.5333332999999998</v>
      </c>
      <c r="AW57">
        <v>3.0666666999999999</v>
      </c>
      <c r="AX57">
        <v>3.85</v>
      </c>
      <c r="AY57">
        <v>2.7333333299999998</v>
      </c>
      <c r="AZ57">
        <v>5.15</v>
      </c>
      <c r="BA57">
        <v>7.2</v>
      </c>
      <c r="BB57">
        <v>10</v>
      </c>
      <c r="BC57">
        <v>7.7166666700000004</v>
      </c>
      <c r="BD57">
        <v>7.6833333000000001</v>
      </c>
      <c r="BE57">
        <v>0</v>
      </c>
      <c r="BF57">
        <f t="shared" ref="BF57:CC57" si="765">IF(BF35=0,0,BF35+2)</f>
        <v>5.9166666666666661</v>
      </c>
      <c r="BG57">
        <f t="shared" si="765"/>
        <v>15.183333333333334</v>
      </c>
      <c r="BH57">
        <f t="shared" si="765"/>
        <v>17.7</v>
      </c>
      <c r="BI57">
        <f t="shared" si="765"/>
        <v>17.933333333333334</v>
      </c>
      <c r="BJ57">
        <f t="shared" si="765"/>
        <v>5.35</v>
      </c>
      <c r="BK57">
        <f t="shared" si="765"/>
        <v>15.666666666666666</v>
      </c>
      <c r="BL57">
        <f t="shared" si="765"/>
        <v>6.416666666666667</v>
      </c>
      <c r="BM57">
        <f t="shared" si="765"/>
        <v>14.8</v>
      </c>
      <c r="BN57">
        <f t="shared" si="765"/>
        <v>6.1</v>
      </c>
      <c r="BO57">
        <f t="shared" si="765"/>
        <v>19.933333333333334</v>
      </c>
      <c r="BP57">
        <f t="shared" si="765"/>
        <v>10.616666666666667</v>
      </c>
      <c r="BQ57">
        <f t="shared" si="765"/>
        <v>10.050000000000001</v>
      </c>
      <c r="BR57">
        <f t="shared" si="765"/>
        <v>8.9666666666666668</v>
      </c>
      <c r="BS57">
        <f t="shared" si="765"/>
        <v>9.75</v>
      </c>
      <c r="BT57">
        <f t="shared" si="765"/>
        <v>8.1</v>
      </c>
      <c r="BU57">
        <f t="shared" si="765"/>
        <v>10.4</v>
      </c>
      <c r="BV57">
        <f t="shared" si="765"/>
        <v>10.95</v>
      </c>
      <c r="BW57">
        <f t="shared" si="765"/>
        <v>19.416666666666664</v>
      </c>
      <c r="BX57">
        <f t="shared" si="765"/>
        <v>10.983333333333334</v>
      </c>
      <c r="BY57">
        <f t="shared" si="765"/>
        <v>16.133333333333333</v>
      </c>
      <c r="BZ57">
        <f t="shared" si="765"/>
        <v>12.533333333333333</v>
      </c>
      <c r="CA57">
        <f t="shared" si="765"/>
        <v>16</v>
      </c>
      <c r="CB57">
        <f t="shared" si="765"/>
        <v>10.216666666666667</v>
      </c>
      <c r="CC57">
        <f t="shared" si="765"/>
        <v>18.95</v>
      </c>
      <c r="CE57">
        <f t="shared" ref="CE57:CL57" si="766">IF(CE35=0,0,CE35+2)</f>
        <v>10.050000000000001</v>
      </c>
      <c r="CF57">
        <f t="shared" si="766"/>
        <v>12.5</v>
      </c>
      <c r="CG57">
        <f t="shared" si="766"/>
        <v>14.366666666666667</v>
      </c>
      <c r="CH57">
        <f t="shared" si="766"/>
        <v>11.8</v>
      </c>
      <c r="CI57">
        <f t="shared" si="766"/>
        <v>9.9666666666666668</v>
      </c>
      <c r="CJ57">
        <f t="shared" si="766"/>
        <v>11.133333333333333</v>
      </c>
      <c r="CK57">
        <f t="shared" si="766"/>
        <v>12.633333333333333</v>
      </c>
      <c r="CL57">
        <f t="shared" si="766"/>
        <v>13.116666666666667</v>
      </c>
      <c r="CN57">
        <f t="shared" ref="CN57:DS57" si="767">IF(CN35=0,0,CN35+2)</f>
        <v>13.533333333333333</v>
      </c>
      <c r="CO57">
        <f t="shared" si="767"/>
        <v>14.133333333333333</v>
      </c>
      <c r="CP57">
        <f t="shared" si="767"/>
        <v>9.3333333333333339</v>
      </c>
      <c r="CQ57">
        <f t="shared" si="767"/>
        <v>22.3</v>
      </c>
      <c r="CR57">
        <f t="shared" si="767"/>
        <v>9.1666666666666661</v>
      </c>
      <c r="CS57">
        <f t="shared" si="767"/>
        <v>9.4666666666666668</v>
      </c>
      <c r="CT57">
        <f t="shared" si="767"/>
        <v>21.616666666666667</v>
      </c>
      <c r="CU57">
        <f t="shared" si="767"/>
        <v>10.183333333333334</v>
      </c>
      <c r="CV57">
        <f t="shared" si="767"/>
        <v>11.35</v>
      </c>
      <c r="CW57">
        <f t="shared" si="767"/>
        <v>12.4</v>
      </c>
      <c r="CX57">
        <f t="shared" si="767"/>
        <v>11.3</v>
      </c>
      <c r="CY57">
        <f t="shared" si="767"/>
        <v>9.6666666666666661</v>
      </c>
      <c r="CZ57">
        <f t="shared" si="767"/>
        <v>17.783333333333331</v>
      </c>
      <c r="DA57">
        <f t="shared" si="767"/>
        <v>8.85</v>
      </c>
      <c r="DB57">
        <f t="shared" si="767"/>
        <v>11.3</v>
      </c>
      <c r="DC57">
        <f t="shared" si="767"/>
        <v>14.833333333333334</v>
      </c>
      <c r="DD57">
        <f t="shared" si="767"/>
        <v>12.05</v>
      </c>
      <c r="DE57">
        <f t="shared" si="767"/>
        <v>22.516666666666666</v>
      </c>
      <c r="DF57">
        <f t="shared" si="767"/>
        <v>13.55</v>
      </c>
      <c r="DG57">
        <f t="shared" si="767"/>
        <v>16.583333333333336</v>
      </c>
      <c r="DH57">
        <f t="shared" si="767"/>
        <v>15.65</v>
      </c>
      <c r="DI57">
        <f t="shared" si="767"/>
        <v>14.916666666666666</v>
      </c>
      <c r="DJ57">
        <f t="shared" si="767"/>
        <v>16.133333333333333</v>
      </c>
      <c r="DK57">
        <f t="shared" si="767"/>
        <v>16.916666666666664</v>
      </c>
      <c r="DL57">
        <f t="shared" si="767"/>
        <v>14.316666666666666</v>
      </c>
      <c r="DM57">
        <f t="shared" si="767"/>
        <v>16.133333333333333</v>
      </c>
      <c r="DN57">
        <f t="shared" si="767"/>
        <v>15.8</v>
      </c>
      <c r="DO57">
        <f t="shared" si="767"/>
        <v>12.233333333333334</v>
      </c>
      <c r="DP57">
        <f t="shared" si="767"/>
        <v>29.466666666666665</v>
      </c>
      <c r="DQ57">
        <f t="shared" si="767"/>
        <v>24.4</v>
      </c>
      <c r="DR57">
        <f t="shared" si="767"/>
        <v>17.55</v>
      </c>
      <c r="DS57">
        <f t="shared" si="767"/>
        <v>25.783333333333335</v>
      </c>
      <c r="DT57">
        <f t="shared" ref="DT57:EY57" si="768">IF(DT35=0,0,DT35+2)</f>
        <v>14.233333333333333</v>
      </c>
      <c r="DU57">
        <f t="shared" si="768"/>
        <v>27.15</v>
      </c>
      <c r="DV57">
        <f t="shared" si="768"/>
        <v>25.033333333333335</v>
      </c>
      <c r="DW57">
        <f t="shared" si="768"/>
        <v>25.2</v>
      </c>
      <c r="DX57">
        <f t="shared" si="768"/>
        <v>20.416666666666664</v>
      </c>
      <c r="DY57">
        <f t="shared" si="768"/>
        <v>13.35</v>
      </c>
      <c r="DZ57">
        <f t="shared" si="768"/>
        <v>7.1166666666666671</v>
      </c>
      <c r="EA57">
        <f t="shared" si="768"/>
        <v>8.7166666666666668</v>
      </c>
      <c r="EB57">
        <f t="shared" si="768"/>
        <v>8.1333333333333329</v>
      </c>
      <c r="EC57">
        <f t="shared" si="768"/>
        <v>8.3000000000000007</v>
      </c>
      <c r="ED57">
        <f t="shared" si="768"/>
        <v>13.2</v>
      </c>
      <c r="EE57">
        <f t="shared" si="768"/>
        <v>11.366666666666667</v>
      </c>
      <c r="EF57">
        <f t="shared" si="768"/>
        <v>8.0500000000000007</v>
      </c>
      <c r="EG57">
        <f t="shared" si="768"/>
        <v>14.433333333333334</v>
      </c>
      <c r="EH57">
        <f t="shared" si="768"/>
        <v>7.7166666666666668</v>
      </c>
      <c r="EI57">
        <f t="shared" si="768"/>
        <v>11.95</v>
      </c>
      <c r="EJ57">
        <f t="shared" si="768"/>
        <v>10.15</v>
      </c>
      <c r="EK57">
        <f t="shared" si="768"/>
        <v>8.8166666666666664</v>
      </c>
      <c r="EL57">
        <f t="shared" si="768"/>
        <v>15.975</v>
      </c>
      <c r="EM57">
        <f t="shared" si="768"/>
        <v>6.9666666666666668</v>
      </c>
      <c r="EN57">
        <f t="shared" si="768"/>
        <v>10.75</v>
      </c>
      <c r="EO57">
        <f t="shared" si="768"/>
        <v>12.5</v>
      </c>
      <c r="EP57">
        <f t="shared" si="768"/>
        <v>12.283333333333333</v>
      </c>
      <c r="EQ57">
        <f t="shared" si="768"/>
        <v>8.1666666666666661</v>
      </c>
      <c r="ER57">
        <f t="shared" si="768"/>
        <v>8.9</v>
      </c>
      <c r="ES57">
        <f t="shared" si="768"/>
        <v>9.4833333333333343</v>
      </c>
      <c r="ET57">
        <f t="shared" si="768"/>
        <v>18.45</v>
      </c>
      <c r="EU57">
        <f t="shared" si="768"/>
        <v>8.0166666666666657</v>
      </c>
      <c r="EV57">
        <f t="shared" si="768"/>
        <v>8.3166666666666664</v>
      </c>
      <c r="EW57">
        <f t="shared" si="768"/>
        <v>8.4499999999999993</v>
      </c>
      <c r="EX57">
        <f t="shared" si="768"/>
        <v>13.933333333333334</v>
      </c>
      <c r="EY57">
        <f t="shared" si="768"/>
        <v>10.15</v>
      </c>
      <c r="EZ57">
        <f t="shared" ref="EZ57:GE57" si="769">IF(EZ35=0,0,EZ35+2)</f>
        <v>9.1666666666666661</v>
      </c>
      <c r="FA57">
        <f t="shared" si="769"/>
        <v>9.4666666666666668</v>
      </c>
      <c r="FB57">
        <f t="shared" si="769"/>
        <v>10.199999999999999</v>
      </c>
      <c r="FC57">
        <f t="shared" si="769"/>
        <v>20.683333333333334</v>
      </c>
      <c r="FD57">
        <f t="shared" si="769"/>
        <v>9.8833333333333329</v>
      </c>
      <c r="FE57">
        <f t="shared" si="769"/>
        <v>10.133333333333333</v>
      </c>
      <c r="FF57">
        <f t="shared" si="769"/>
        <v>18.850000000000001</v>
      </c>
      <c r="FG57">
        <f t="shared" si="769"/>
        <v>9.6999999999999993</v>
      </c>
      <c r="FH57">
        <f t="shared" si="769"/>
        <v>10.033333333333333</v>
      </c>
      <c r="FI57">
        <f t="shared" si="769"/>
        <v>11.983333333333334</v>
      </c>
      <c r="FJ57">
        <f t="shared" si="769"/>
        <v>21.75</v>
      </c>
      <c r="FK57">
        <f t="shared" si="769"/>
        <v>12.266666666666666</v>
      </c>
      <c r="FL57">
        <f t="shared" si="769"/>
        <v>22.166666666666668</v>
      </c>
      <c r="FM57">
        <f t="shared" si="769"/>
        <v>11.116666666666667</v>
      </c>
      <c r="FN57">
        <f t="shared" si="769"/>
        <v>23.866666666666667</v>
      </c>
      <c r="FO57">
        <f t="shared" si="769"/>
        <v>10.133333333333333</v>
      </c>
      <c r="FP57">
        <f t="shared" si="769"/>
        <v>11.566666666666666</v>
      </c>
      <c r="FQ57">
        <f t="shared" si="769"/>
        <v>11.5</v>
      </c>
      <c r="FR57">
        <f t="shared" si="769"/>
        <v>11.683333333333334</v>
      </c>
      <c r="FS57">
        <f t="shared" si="769"/>
        <v>12.15</v>
      </c>
      <c r="FT57">
        <f t="shared" si="769"/>
        <v>11.383333333333333</v>
      </c>
      <c r="FU57">
        <f t="shared" si="769"/>
        <v>13.2</v>
      </c>
      <c r="FV57">
        <f t="shared" si="769"/>
        <v>13.1</v>
      </c>
      <c r="FW57">
        <f t="shared" si="769"/>
        <v>13.183333333333334</v>
      </c>
      <c r="FX57">
        <f t="shared" si="769"/>
        <v>13.266666666666666</v>
      </c>
      <c r="FY57">
        <f t="shared" si="769"/>
        <v>11.8</v>
      </c>
      <c r="FZ57">
        <f t="shared" si="769"/>
        <v>29.483333333333334</v>
      </c>
      <c r="GA57">
        <f t="shared" si="769"/>
        <v>30.2</v>
      </c>
      <c r="GB57">
        <f t="shared" si="769"/>
        <v>28.216666666666665</v>
      </c>
      <c r="GC57">
        <f t="shared" si="769"/>
        <v>14.066666666666666</v>
      </c>
      <c r="GD57">
        <f t="shared" si="769"/>
        <v>13.666666666666668</v>
      </c>
      <c r="GE57">
        <f t="shared" si="769"/>
        <v>12.883333333333333</v>
      </c>
      <c r="GF57">
        <f t="shared" ref="GF57:GL57" si="770">IF(GF35=0,0,GF35+2)</f>
        <v>12.05</v>
      </c>
      <c r="GG57">
        <f t="shared" si="770"/>
        <v>13.833333333333334</v>
      </c>
      <c r="GH57">
        <f t="shared" si="770"/>
        <v>14.633333333333333</v>
      </c>
      <c r="GI57">
        <f t="shared" si="770"/>
        <v>14.366666666666667</v>
      </c>
      <c r="GJ57">
        <f t="shared" si="770"/>
        <v>16.666666666666664</v>
      </c>
      <c r="GK57">
        <f t="shared" si="770"/>
        <v>28.283333333333335</v>
      </c>
      <c r="GL57">
        <f t="shared" si="770"/>
        <v>13.833333333333334</v>
      </c>
      <c r="GM57">
        <f t="shared" ref="GM57:GS57" si="771">IF(GM35=0,0,GM35+2)</f>
        <v>14.400000330000001</v>
      </c>
      <c r="GN57">
        <f t="shared" si="771"/>
        <v>19.2</v>
      </c>
      <c r="GO57">
        <f t="shared" si="771"/>
        <v>18.566666666666666</v>
      </c>
      <c r="GP57">
        <f t="shared" si="771"/>
        <v>29.633333333333333</v>
      </c>
      <c r="GQ57">
        <f t="shared" si="771"/>
        <v>29.683333333333334</v>
      </c>
      <c r="GR57">
        <f t="shared" si="771"/>
        <v>17.183333000000001</v>
      </c>
      <c r="GS57">
        <f t="shared" si="771"/>
        <v>15.149999666666668</v>
      </c>
      <c r="GT57">
        <f t="shared" ref="GT57:HF57" si="772">IF(GT35=0,0,GT35+2)</f>
        <v>31.6</v>
      </c>
      <c r="GU57">
        <f t="shared" si="772"/>
        <v>17.816666666666666</v>
      </c>
      <c r="GV57">
        <f t="shared" si="772"/>
        <v>14.2333333</v>
      </c>
      <c r="GW57">
        <f t="shared" si="772"/>
        <v>33.683333333333337</v>
      </c>
      <c r="GX57">
        <f t="shared" si="772"/>
        <v>14.983333330000001</v>
      </c>
      <c r="GY57">
        <f t="shared" si="772"/>
        <v>22.116666633333331</v>
      </c>
      <c r="GZ57">
        <f t="shared" si="772"/>
        <v>16.8333333</v>
      </c>
      <c r="HA57">
        <f t="shared" si="772"/>
        <v>15.56666663333333</v>
      </c>
      <c r="HB57">
        <f t="shared" si="772"/>
        <v>16.600000000000001</v>
      </c>
      <c r="HC57">
        <f t="shared" si="772"/>
        <v>15.466666666666667</v>
      </c>
      <c r="HD57">
        <f t="shared" si="772"/>
        <v>14.216666666666667</v>
      </c>
      <c r="HE57">
        <f t="shared" si="772"/>
        <v>30.966666666666665</v>
      </c>
      <c r="HF57">
        <f t="shared" si="772"/>
        <v>18.149999999999999</v>
      </c>
      <c r="HG57">
        <f t="shared" ref="HG57:HL57" si="773">IF(HG35=0,0,HG35+2)</f>
        <v>27.066666599999998</v>
      </c>
      <c r="HH57">
        <f t="shared" si="773"/>
        <v>26.749999933333335</v>
      </c>
      <c r="HI57">
        <f t="shared" si="773"/>
        <v>36.233333333333334</v>
      </c>
      <c r="HJ57">
        <f t="shared" si="773"/>
        <v>36.266666666666666</v>
      </c>
      <c r="HK57">
        <f t="shared" si="773"/>
        <v>27.249999933333335</v>
      </c>
      <c r="HL57">
        <f t="shared" si="773"/>
        <v>29.483333333333334</v>
      </c>
      <c r="HN57">
        <f t="shared" ref="HN57:HU57" si="774">IF(HN35=0,0,HN35+2)</f>
        <v>18.066666666666666</v>
      </c>
      <c r="HO57">
        <f t="shared" si="774"/>
        <v>28.233333266666669</v>
      </c>
      <c r="HP57">
        <f t="shared" si="774"/>
        <v>39.68333333333333</v>
      </c>
      <c r="HQ57">
        <f t="shared" si="774"/>
        <v>44.05</v>
      </c>
      <c r="HR57">
        <f t="shared" si="774"/>
        <v>16.95</v>
      </c>
      <c r="HS57">
        <f t="shared" si="774"/>
        <v>13.5</v>
      </c>
      <c r="HU57">
        <f t="shared" si="774"/>
        <v>47.016666666666666</v>
      </c>
      <c r="HW57">
        <f t="shared" ref="HW57:IQ57" si="775">IF(HW35=0,0,HW35+2)</f>
        <v>15.266666666666667</v>
      </c>
      <c r="HX57">
        <f t="shared" si="775"/>
        <v>14.633333333333333</v>
      </c>
      <c r="HY57">
        <f t="shared" si="775"/>
        <v>13.5</v>
      </c>
      <c r="HZ57">
        <f t="shared" si="775"/>
        <v>28.9</v>
      </c>
      <c r="IA57">
        <f t="shared" si="775"/>
        <v>16.066666666666666</v>
      </c>
      <c r="IB57">
        <f t="shared" si="775"/>
        <v>31.25</v>
      </c>
      <c r="IC57">
        <f t="shared" si="775"/>
        <v>14.966666666666667</v>
      </c>
      <c r="ID57">
        <f t="shared" si="775"/>
        <v>13.933333333333334</v>
      </c>
      <c r="IE57">
        <f t="shared" si="775"/>
        <v>14.916666666666666</v>
      </c>
      <c r="IF57">
        <f t="shared" si="775"/>
        <v>15.616666666666667</v>
      </c>
      <c r="IG57">
        <f t="shared" si="775"/>
        <v>16.066666666666666</v>
      </c>
      <c r="IH57">
        <f t="shared" si="775"/>
        <v>14.4</v>
      </c>
      <c r="II57">
        <f t="shared" si="775"/>
        <v>21.133333333333333</v>
      </c>
      <c r="IJ57">
        <f t="shared" si="775"/>
        <v>13.916666666666666</v>
      </c>
      <c r="IK57">
        <f t="shared" si="775"/>
        <v>13.75</v>
      </c>
      <c r="IL57">
        <f t="shared" si="775"/>
        <v>42.4</v>
      </c>
      <c r="IM57">
        <f t="shared" si="775"/>
        <v>35.666666666666671</v>
      </c>
      <c r="IN57">
        <f t="shared" si="775"/>
        <v>15.233333333333333</v>
      </c>
      <c r="IO57">
        <f t="shared" si="775"/>
        <v>16.566666666666666</v>
      </c>
      <c r="IP57">
        <f t="shared" si="775"/>
        <v>16.433333333333334</v>
      </c>
      <c r="IQ57">
        <f t="shared" si="775"/>
        <v>13.75</v>
      </c>
      <c r="IW57">
        <f t="shared" ref="IW57:JF57" si="776">IF(IW35=0,0,IW35+2)</f>
        <v>46.5</v>
      </c>
      <c r="IX57">
        <f t="shared" si="776"/>
        <v>10.083333333333332</v>
      </c>
      <c r="IY57">
        <f t="shared" si="776"/>
        <v>12.533333333333333</v>
      </c>
      <c r="IZ57">
        <f t="shared" si="776"/>
        <v>13.35</v>
      </c>
      <c r="JA57">
        <f t="shared" si="776"/>
        <v>11.683333333333334</v>
      </c>
      <c r="JB57">
        <f t="shared" si="776"/>
        <v>11.166666666666668</v>
      </c>
      <c r="JC57">
        <f t="shared" si="776"/>
        <v>16.100000000000001</v>
      </c>
      <c r="JD57">
        <f t="shared" si="776"/>
        <v>12.7</v>
      </c>
      <c r="JE57">
        <f t="shared" si="776"/>
        <v>17.766666666666666</v>
      </c>
      <c r="JF57">
        <f t="shared" si="776"/>
        <v>25.533333333333335</v>
      </c>
      <c r="JH57">
        <f t="shared" ref="JH57:JP57" si="777">IF(JH35=0,0,JH35+2)</f>
        <v>12.966666666666667</v>
      </c>
      <c r="JI57">
        <f t="shared" si="777"/>
        <v>18.216666666666669</v>
      </c>
      <c r="JJ57">
        <f t="shared" si="777"/>
        <v>16.600000000000001</v>
      </c>
      <c r="JK57">
        <f t="shared" si="777"/>
        <v>14.466666666666667</v>
      </c>
      <c r="JL57">
        <f t="shared" si="777"/>
        <v>14.233333333333334</v>
      </c>
      <c r="JM57">
        <f t="shared" si="777"/>
        <v>15.966666666666667</v>
      </c>
      <c r="JN57">
        <f t="shared" si="777"/>
        <v>16.966666666666669</v>
      </c>
      <c r="JO57">
        <f t="shared" si="777"/>
        <v>21.1</v>
      </c>
      <c r="JP57">
        <f t="shared" si="777"/>
        <v>18.233333333333334</v>
      </c>
      <c r="JR57">
        <f>IF(JR35=0,0,JR35+2)</f>
        <v>14.3</v>
      </c>
      <c r="JT57">
        <f>IF(JT35=0,0,JT35+2)</f>
        <v>15.05</v>
      </c>
      <c r="JU57">
        <f>IF(JU35=0,0,JU35+2)</f>
        <v>20.7</v>
      </c>
      <c r="JV57">
        <f>IF(JV35=0,0,JV35+2)</f>
        <v>21.4</v>
      </c>
      <c r="JX57">
        <f>IF(JX35=0,0,JX35+2)</f>
        <v>22.150000000000002</v>
      </c>
      <c r="JY57">
        <f>IF(JY35=0,0,JY35+2)</f>
        <v>17.966666666666669</v>
      </c>
      <c r="JZ57">
        <f>IF(JZ35=0,0,JZ35+2)</f>
        <v>24.466666666666669</v>
      </c>
      <c r="KA57">
        <f>IF(KA35=0,0,KA35+2)</f>
        <v>27.916666666666668</v>
      </c>
    </row>
    <row r="58" spans="1:287" x14ac:dyDescent="0.25">
      <c r="A58" t="s">
        <v>229</v>
      </c>
      <c r="B58">
        <v>9.9666666666666668</v>
      </c>
      <c r="C58">
        <v>10.466666666666667</v>
      </c>
      <c r="D58">
        <v>11.083333666666666</v>
      </c>
      <c r="E58">
        <v>11.116666666666667</v>
      </c>
      <c r="F58">
        <v>11.733326666666667</v>
      </c>
      <c r="G58">
        <v>11.800000666666666</v>
      </c>
      <c r="H58">
        <v>11.533333666666666</v>
      </c>
      <c r="I58">
        <v>11.750000666666667</v>
      </c>
      <c r="J58">
        <v>13.349999666666667</v>
      </c>
      <c r="K58">
        <v>15.533333666666667</v>
      </c>
      <c r="L58">
        <v>10.816666666666666</v>
      </c>
      <c r="M58">
        <v>10.316666666666666</v>
      </c>
      <c r="N58">
        <v>11.716663666666665</v>
      </c>
      <c r="O58">
        <v>12.416666666666668</v>
      </c>
      <c r="P58">
        <v>16.866666666666667</v>
      </c>
      <c r="Q58">
        <v>13.176666666666668</v>
      </c>
      <c r="R58">
        <v>17.846666666666668</v>
      </c>
      <c r="S58">
        <v>19.666666666666668</v>
      </c>
      <c r="T58">
        <v>16.086666666666666</v>
      </c>
      <c r="U58">
        <v>14.599996666666668</v>
      </c>
      <c r="V58">
        <v>14.466666666666669</v>
      </c>
      <c r="W58">
        <v>13.033333666666667</v>
      </c>
      <c r="X58">
        <v>13.833333666666668</v>
      </c>
      <c r="Y58">
        <v>13.866666666666667</v>
      </c>
      <c r="Z58">
        <v>19.966666666666669</v>
      </c>
      <c r="AA58">
        <v>21.966666666666669</v>
      </c>
      <c r="AB58">
        <v>25.716666666666669</v>
      </c>
      <c r="AC58">
        <v>41.166666666666671</v>
      </c>
      <c r="AD58">
        <v>35.719999666666666</v>
      </c>
      <c r="AE58">
        <v>21.916666666666668</v>
      </c>
      <c r="AG58">
        <v>25.216666666666669</v>
      </c>
      <c r="AH58">
        <v>20.633336666666668</v>
      </c>
      <c r="AI58">
        <v>3.9166666666666665</v>
      </c>
      <c r="AJ58">
        <v>6.1833333333333336</v>
      </c>
      <c r="AK58">
        <v>4.2999999666666664</v>
      </c>
      <c r="AL58">
        <v>4.5166666666666666</v>
      </c>
      <c r="AM58">
        <v>4.4333266666666669</v>
      </c>
      <c r="AN58">
        <v>5.2666666666666666</v>
      </c>
      <c r="AO58">
        <v>5.1833333666666661</v>
      </c>
      <c r="AP58">
        <v>4.7833333666666666</v>
      </c>
      <c r="AQ58">
        <v>4.6999999966666666</v>
      </c>
      <c r="AR58">
        <v>4.3166666666666664</v>
      </c>
      <c r="AS58">
        <v>4.9333333666666661</v>
      </c>
      <c r="AT58">
        <v>8.3000000033333343</v>
      </c>
      <c r="AU58">
        <v>5.2166666666666668</v>
      </c>
      <c r="AV58">
        <v>5.4499999666666668</v>
      </c>
      <c r="AW58">
        <v>4.9833333666666668</v>
      </c>
      <c r="AX58">
        <v>5.7666666666666666</v>
      </c>
      <c r="AY58">
        <v>4.6499999966666667</v>
      </c>
      <c r="AZ58">
        <v>7.0666666666666664</v>
      </c>
      <c r="BA58">
        <v>9.1166666666666671</v>
      </c>
      <c r="BB58">
        <v>11.916666666666666</v>
      </c>
      <c r="BC58">
        <v>9.6333333366666665</v>
      </c>
      <c r="BD58">
        <v>9.5999999666666671</v>
      </c>
      <c r="BE58">
        <v>5.9166666666666661</v>
      </c>
      <c r="BF58">
        <v>0</v>
      </c>
      <c r="BG58">
        <f t="shared" ref="BG58:CC58" si="778">IF(BG35=0,0,BG35+3.916667)</f>
        <v>17.100000333333334</v>
      </c>
      <c r="BH58">
        <f t="shared" si="778"/>
        <v>19.616667</v>
      </c>
      <c r="BI58">
        <f t="shared" si="778"/>
        <v>19.850000333333334</v>
      </c>
      <c r="BJ58">
        <f t="shared" si="778"/>
        <v>7.266667</v>
      </c>
      <c r="BK58">
        <f t="shared" si="778"/>
        <v>17.583333666666665</v>
      </c>
      <c r="BL58">
        <f t="shared" si="778"/>
        <v>8.3333336666666664</v>
      </c>
      <c r="BM58">
        <f t="shared" si="778"/>
        <v>16.716667000000001</v>
      </c>
      <c r="BN58">
        <f t="shared" si="778"/>
        <v>8.016667</v>
      </c>
      <c r="BO58">
        <f t="shared" si="778"/>
        <v>21.850000333333334</v>
      </c>
      <c r="BP58">
        <f t="shared" si="778"/>
        <v>12.533333666666667</v>
      </c>
      <c r="BQ58">
        <f t="shared" si="778"/>
        <v>11.966667000000001</v>
      </c>
      <c r="BR58">
        <f t="shared" si="778"/>
        <v>10.883333666666667</v>
      </c>
      <c r="BS58">
        <f t="shared" si="778"/>
        <v>11.666667</v>
      </c>
      <c r="BT58">
        <f t="shared" si="778"/>
        <v>10.016667</v>
      </c>
      <c r="BU58">
        <f t="shared" si="778"/>
        <v>12.316667000000001</v>
      </c>
      <c r="BV58">
        <f t="shared" si="778"/>
        <v>12.866667</v>
      </c>
      <c r="BW58">
        <f t="shared" si="778"/>
        <v>21.333333666666665</v>
      </c>
      <c r="BX58">
        <f t="shared" si="778"/>
        <v>12.900000333333335</v>
      </c>
      <c r="BY58">
        <f t="shared" si="778"/>
        <v>18.050000333333333</v>
      </c>
      <c r="BZ58">
        <f t="shared" si="778"/>
        <v>14.450000333333334</v>
      </c>
      <c r="CA58">
        <f t="shared" si="778"/>
        <v>17.916667</v>
      </c>
      <c r="CB58">
        <f t="shared" si="778"/>
        <v>12.133333666666667</v>
      </c>
      <c r="CC58">
        <f t="shared" si="778"/>
        <v>20.866667</v>
      </c>
      <c r="CE58">
        <f t="shared" ref="CE58:CL58" si="779">IF(CE35=0,0,CE35+3.916667)</f>
        <v>11.966667000000001</v>
      </c>
      <c r="CF58">
        <f t="shared" si="779"/>
        <v>14.416667</v>
      </c>
      <c r="CG58">
        <f t="shared" si="779"/>
        <v>16.283333666666667</v>
      </c>
      <c r="CH58">
        <f t="shared" si="779"/>
        <v>13.716667000000001</v>
      </c>
      <c r="CI58">
        <f t="shared" si="779"/>
        <v>11.883333666666667</v>
      </c>
      <c r="CJ58">
        <f t="shared" si="779"/>
        <v>13.050000333333333</v>
      </c>
      <c r="CK58">
        <f t="shared" si="779"/>
        <v>14.550000333333333</v>
      </c>
      <c r="CL58">
        <f t="shared" si="779"/>
        <v>15.033333666666667</v>
      </c>
      <c r="CN58">
        <f t="shared" ref="CN58:DS58" si="780">IF(CN35=0,0,CN35+3.916667)</f>
        <v>15.450000333333334</v>
      </c>
      <c r="CO58">
        <f t="shared" si="780"/>
        <v>16.050000333333333</v>
      </c>
      <c r="CP58">
        <f t="shared" si="780"/>
        <v>11.250000333333334</v>
      </c>
      <c r="CQ58">
        <f t="shared" si="780"/>
        <v>24.216667000000001</v>
      </c>
      <c r="CR58">
        <f t="shared" si="780"/>
        <v>11.083333666666666</v>
      </c>
      <c r="CS58">
        <f t="shared" si="780"/>
        <v>11.383333666666667</v>
      </c>
      <c r="CT58">
        <f t="shared" si="780"/>
        <v>23.533333666666667</v>
      </c>
      <c r="CU58">
        <f t="shared" si="780"/>
        <v>12.100000333333334</v>
      </c>
      <c r="CV58">
        <f t="shared" si="780"/>
        <v>13.266667</v>
      </c>
      <c r="CW58">
        <f t="shared" si="780"/>
        <v>14.316667000000001</v>
      </c>
      <c r="CX58">
        <f t="shared" si="780"/>
        <v>13.216667000000001</v>
      </c>
      <c r="CY58">
        <f t="shared" si="780"/>
        <v>11.583333666666666</v>
      </c>
      <c r="CZ58">
        <f t="shared" si="780"/>
        <v>19.700000333333332</v>
      </c>
      <c r="DA58">
        <f t="shared" si="780"/>
        <v>10.766667</v>
      </c>
      <c r="DB58">
        <f t="shared" si="780"/>
        <v>13.216667000000001</v>
      </c>
      <c r="DC58">
        <f t="shared" si="780"/>
        <v>16.750000333333332</v>
      </c>
      <c r="DD58">
        <f t="shared" si="780"/>
        <v>13.966667000000001</v>
      </c>
      <c r="DE58">
        <f t="shared" si="780"/>
        <v>24.433333666666666</v>
      </c>
      <c r="DF58">
        <f t="shared" si="780"/>
        <v>15.466667000000001</v>
      </c>
      <c r="DG58">
        <f t="shared" si="780"/>
        <v>18.500000333333332</v>
      </c>
      <c r="DH58">
        <f t="shared" si="780"/>
        <v>17.566666999999999</v>
      </c>
      <c r="DI58">
        <f t="shared" si="780"/>
        <v>16.833333666666665</v>
      </c>
      <c r="DJ58">
        <f t="shared" si="780"/>
        <v>18.050000333333333</v>
      </c>
      <c r="DK58">
        <f t="shared" si="780"/>
        <v>18.833333666666665</v>
      </c>
      <c r="DL58">
        <f t="shared" si="780"/>
        <v>16.233333666666667</v>
      </c>
      <c r="DM58">
        <f t="shared" si="780"/>
        <v>18.050000333333333</v>
      </c>
      <c r="DN58">
        <f t="shared" si="780"/>
        <v>17.716667000000001</v>
      </c>
      <c r="DO58">
        <f t="shared" si="780"/>
        <v>14.150000333333335</v>
      </c>
      <c r="DP58">
        <f t="shared" si="780"/>
        <v>31.383333666666665</v>
      </c>
      <c r="DQ58">
        <f t="shared" si="780"/>
        <v>26.316666999999999</v>
      </c>
      <c r="DR58">
        <f t="shared" si="780"/>
        <v>19.466667000000001</v>
      </c>
      <c r="DS58">
        <f t="shared" si="780"/>
        <v>27.700000333333335</v>
      </c>
      <c r="DT58">
        <f t="shared" ref="DT58:EY58" si="781">IF(DT35=0,0,DT35+3.916667)</f>
        <v>16.150000333333331</v>
      </c>
      <c r="DU58">
        <f t="shared" si="781"/>
        <v>29.066666999999999</v>
      </c>
      <c r="DV58">
        <f t="shared" si="781"/>
        <v>26.950000333333335</v>
      </c>
      <c r="DW58">
        <f t="shared" si="781"/>
        <v>27.116667</v>
      </c>
      <c r="DX58">
        <f t="shared" si="781"/>
        <v>22.333333666666665</v>
      </c>
      <c r="DY58">
        <f t="shared" si="781"/>
        <v>15.266667</v>
      </c>
      <c r="DZ58">
        <f t="shared" si="781"/>
        <v>9.0333336666666675</v>
      </c>
      <c r="EA58">
        <f t="shared" si="781"/>
        <v>10.633333666666667</v>
      </c>
      <c r="EB58">
        <f t="shared" si="781"/>
        <v>10.050000333333333</v>
      </c>
      <c r="EC58">
        <f t="shared" si="781"/>
        <v>10.216666999999999</v>
      </c>
      <c r="ED58">
        <f t="shared" si="781"/>
        <v>15.116667</v>
      </c>
      <c r="EE58">
        <f t="shared" si="781"/>
        <v>13.283333666666667</v>
      </c>
      <c r="EF58">
        <f t="shared" si="781"/>
        <v>9.9666669999999993</v>
      </c>
      <c r="EG58">
        <f t="shared" si="781"/>
        <v>16.350000333333334</v>
      </c>
      <c r="EH58">
        <f t="shared" si="781"/>
        <v>9.6333336666666671</v>
      </c>
      <c r="EI58">
        <f t="shared" si="781"/>
        <v>13.866667</v>
      </c>
      <c r="EJ58">
        <f t="shared" si="781"/>
        <v>12.066667000000001</v>
      </c>
      <c r="EK58">
        <f t="shared" si="781"/>
        <v>10.733333666666667</v>
      </c>
      <c r="EL58">
        <f t="shared" si="781"/>
        <v>17.891666999999998</v>
      </c>
      <c r="EM58">
        <f t="shared" si="781"/>
        <v>8.8833336666666671</v>
      </c>
      <c r="EN58">
        <f t="shared" si="781"/>
        <v>12.666667</v>
      </c>
      <c r="EO58">
        <f t="shared" si="781"/>
        <v>14.416667</v>
      </c>
      <c r="EP58">
        <f t="shared" si="781"/>
        <v>14.200000333333334</v>
      </c>
      <c r="EQ58">
        <f t="shared" si="781"/>
        <v>10.083333666666666</v>
      </c>
      <c r="ER58">
        <f t="shared" si="781"/>
        <v>10.816667000000001</v>
      </c>
      <c r="ES58">
        <f t="shared" si="781"/>
        <v>11.400000333333333</v>
      </c>
      <c r="ET58">
        <f t="shared" si="781"/>
        <v>20.366667</v>
      </c>
      <c r="EU58">
        <f t="shared" si="781"/>
        <v>9.9333336666666661</v>
      </c>
      <c r="EV58">
        <f t="shared" si="781"/>
        <v>10.233333666666667</v>
      </c>
      <c r="EW58">
        <f t="shared" si="781"/>
        <v>10.366667</v>
      </c>
      <c r="EX58">
        <f t="shared" si="781"/>
        <v>15.850000333333334</v>
      </c>
      <c r="EY58">
        <f t="shared" si="781"/>
        <v>12.066667000000001</v>
      </c>
      <c r="EZ58">
        <f t="shared" ref="EZ58:GE58" si="782">IF(EZ35=0,0,EZ35+3.916667)</f>
        <v>11.083333666666666</v>
      </c>
      <c r="FA58">
        <f t="shared" si="782"/>
        <v>11.383333666666667</v>
      </c>
      <c r="FB58">
        <f t="shared" si="782"/>
        <v>12.116667</v>
      </c>
      <c r="FC58">
        <f t="shared" si="782"/>
        <v>22.600000333333334</v>
      </c>
      <c r="FD58">
        <f t="shared" si="782"/>
        <v>11.800000333333333</v>
      </c>
      <c r="FE58">
        <f t="shared" si="782"/>
        <v>12.050000333333333</v>
      </c>
      <c r="FF58">
        <f t="shared" si="782"/>
        <v>20.766667000000002</v>
      </c>
      <c r="FG58">
        <f t="shared" si="782"/>
        <v>11.616667</v>
      </c>
      <c r="FH58">
        <f t="shared" si="782"/>
        <v>11.950000333333334</v>
      </c>
      <c r="FI58">
        <f t="shared" si="782"/>
        <v>13.900000333333335</v>
      </c>
      <c r="FJ58">
        <f t="shared" si="782"/>
        <v>23.666667</v>
      </c>
      <c r="FK58">
        <f t="shared" si="782"/>
        <v>14.183333666666666</v>
      </c>
      <c r="FL58">
        <f t="shared" si="782"/>
        <v>24.083333666666668</v>
      </c>
      <c r="FM58">
        <f t="shared" si="782"/>
        <v>13.033333666666667</v>
      </c>
      <c r="FN58">
        <f t="shared" si="782"/>
        <v>25.783333666666667</v>
      </c>
      <c r="FO58">
        <f t="shared" si="782"/>
        <v>12.050000333333333</v>
      </c>
      <c r="FP58">
        <f t="shared" si="782"/>
        <v>13.483333666666667</v>
      </c>
      <c r="FQ58">
        <f t="shared" si="782"/>
        <v>13.416667</v>
      </c>
      <c r="FR58">
        <f t="shared" si="782"/>
        <v>13.600000333333334</v>
      </c>
      <c r="FS58">
        <f t="shared" si="782"/>
        <v>14.066667000000001</v>
      </c>
      <c r="FT58">
        <f t="shared" si="782"/>
        <v>13.300000333333333</v>
      </c>
      <c r="FU58">
        <f t="shared" si="782"/>
        <v>15.116667</v>
      </c>
      <c r="FV58">
        <f t="shared" si="782"/>
        <v>15.016667</v>
      </c>
      <c r="FW58">
        <f t="shared" si="782"/>
        <v>15.100000333333334</v>
      </c>
      <c r="FX58">
        <f t="shared" si="782"/>
        <v>15.183333666666666</v>
      </c>
      <c r="FY58">
        <f t="shared" si="782"/>
        <v>13.716667000000001</v>
      </c>
      <c r="FZ58">
        <f t="shared" si="782"/>
        <v>31.400000333333335</v>
      </c>
      <c r="GA58">
        <f t="shared" si="782"/>
        <v>32.116667</v>
      </c>
      <c r="GB58">
        <f t="shared" si="782"/>
        <v>30.133333666666665</v>
      </c>
      <c r="GC58">
        <f t="shared" si="782"/>
        <v>15.983333666666667</v>
      </c>
      <c r="GD58">
        <f t="shared" si="782"/>
        <v>15.583333666666668</v>
      </c>
      <c r="GE58">
        <f t="shared" si="782"/>
        <v>14.800000333333333</v>
      </c>
      <c r="GF58">
        <f t="shared" ref="GF58:GL58" si="783">IF(GF35=0,0,GF35+3.916667)</f>
        <v>13.966667000000001</v>
      </c>
      <c r="GG58">
        <f t="shared" si="783"/>
        <v>15.750000333333334</v>
      </c>
      <c r="GH58">
        <f t="shared" si="783"/>
        <v>16.550000333333333</v>
      </c>
      <c r="GI58">
        <f t="shared" si="783"/>
        <v>16.283333666666667</v>
      </c>
      <c r="GJ58">
        <f t="shared" si="783"/>
        <v>18.583333666666665</v>
      </c>
      <c r="GK58">
        <f t="shared" si="783"/>
        <v>30.200000333333335</v>
      </c>
      <c r="GL58">
        <f t="shared" si="783"/>
        <v>15.750000333333334</v>
      </c>
      <c r="GM58">
        <f t="shared" ref="GM58:GS58" si="784">IF(GM35=0,0,GM35+3.916667)</f>
        <v>16.316667330000001</v>
      </c>
      <c r="GN58">
        <f t="shared" si="784"/>
        <v>21.116667</v>
      </c>
      <c r="GO58">
        <f t="shared" si="784"/>
        <v>20.483333666666667</v>
      </c>
      <c r="GP58">
        <f t="shared" si="784"/>
        <v>31.550000333333333</v>
      </c>
      <c r="GQ58">
        <f t="shared" si="784"/>
        <v>31.600000333333334</v>
      </c>
      <c r="GR58">
        <f t="shared" si="784"/>
        <v>19.100000000000001</v>
      </c>
      <c r="GS58">
        <f t="shared" si="784"/>
        <v>17.066666666666666</v>
      </c>
      <c r="GT58">
        <f t="shared" ref="GT58:HF58" si="785">IF(GT35=0,0,GT35+3.916667)</f>
        <v>33.516666999999998</v>
      </c>
      <c r="GU58">
        <f t="shared" si="785"/>
        <v>19.733333666666667</v>
      </c>
      <c r="GV58">
        <f t="shared" si="785"/>
        <v>16.150000299999999</v>
      </c>
      <c r="GW58">
        <f t="shared" si="785"/>
        <v>35.600000333333334</v>
      </c>
      <c r="GX58">
        <f t="shared" si="785"/>
        <v>16.900000330000001</v>
      </c>
      <c r="GY58">
        <f t="shared" si="785"/>
        <v>24.033333633333331</v>
      </c>
      <c r="GZ58">
        <f t="shared" si="785"/>
        <v>18.7500003</v>
      </c>
      <c r="HA58">
        <f t="shared" si="785"/>
        <v>17.483333633333331</v>
      </c>
      <c r="HB58">
        <f t="shared" si="785"/>
        <v>18.516666999999998</v>
      </c>
      <c r="HC58">
        <f t="shared" si="785"/>
        <v>17.383333666666665</v>
      </c>
      <c r="HD58">
        <f t="shared" si="785"/>
        <v>16.133333666666665</v>
      </c>
      <c r="HE58">
        <f t="shared" si="785"/>
        <v>32.883333666666665</v>
      </c>
      <c r="HF58">
        <f t="shared" si="785"/>
        <v>20.066666999999999</v>
      </c>
      <c r="HG58">
        <f t="shared" ref="HG58:HL58" si="786">IF(HG35=0,0,HG35+3.916667)</f>
        <v>28.983333599999998</v>
      </c>
      <c r="HH58">
        <f t="shared" si="786"/>
        <v>28.666666933333335</v>
      </c>
      <c r="HI58">
        <f t="shared" si="786"/>
        <v>38.150000333333331</v>
      </c>
      <c r="HJ58">
        <f t="shared" si="786"/>
        <v>38.183333666666663</v>
      </c>
      <c r="HK58">
        <f t="shared" si="786"/>
        <v>29.166666933333335</v>
      </c>
      <c r="HL58">
        <f t="shared" si="786"/>
        <v>31.400000333333335</v>
      </c>
      <c r="HN58">
        <f t="shared" ref="HN58:HU58" si="787">IF(HN35=0,0,HN35+3.916667)</f>
        <v>19.983333666666667</v>
      </c>
      <c r="HO58">
        <f t="shared" si="787"/>
        <v>30.15000026666667</v>
      </c>
      <c r="HP58">
        <f t="shared" si="787"/>
        <v>41.600000333333327</v>
      </c>
      <c r="HQ58">
        <f t="shared" si="787"/>
        <v>45.966666999999994</v>
      </c>
      <c r="HR58">
        <f t="shared" si="787"/>
        <v>18.866667</v>
      </c>
      <c r="HS58">
        <f t="shared" si="787"/>
        <v>15.416667</v>
      </c>
      <c r="HU58">
        <f t="shared" si="787"/>
        <v>48.933333666666663</v>
      </c>
      <c r="HW58">
        <f t="shared" ref="HW58:IQ58" si="788">IF(HW35=0,0,HW35+3.916667)</f>
        <v>17.183333666666666</v>
      </c>
      <c r="HX58">
        <f t="shared" si="788"/>
        <v>16.550000333333333</v>
      </c>
      <c r="HY58">
        <f t="shared" si="788"/>
        <v>15.416667</v>
      </c>
      <c r="HZ58">
        <f t="shared" si="788"/>
        <v>30.816666999999999</v>
      </c>
      <c r="IA58">
        <f t="shared" si="788"/>
        <v>17.983333666666667</v>
      </c>
      <c r="IB58">
        <f t="shared" si="788"/>
        <v>33.166666999999997</v>
      </c>
      <c r="IC58">
        <f t="shared" si="788"/>
        <v>16.883333666666665</v>
      </c>
      <c r="ID58">
        <f t="shared" si="788"/>
        <v>15.850000333333334</v>
      </c>
      <c r="IE58">
        <f t="shared" si="788"/>
        <v>16.833333666666665</v>
      </c>
      <c r="IF58">
        <f t="shared" si="788"/>
        <v>17.533333666666667</v>
      </c>
      <c r="IG58">
        <f t="shared" si="788"/>
        <v>17.983333666666667</v>
      </c>
      <c r="IH58">
        <f t="shared" si="788"/>
        <v>16.316666999999999</v>
      </c>
      <c r="II58">
        <f t="shared" si="788"/>
        <v>23.050000333333333</v>
      </c>
      <c r="IJ58">
        <f t="shared" si="788"/>
        <v>15.833333666666666</v>
      </c>
      <c r="IK58">
        <f t="shared" si="788"/>
        <v>15.666667</v>
      </c>
      <c r="IL58">
        <f t="shared" si="788"/>
        <v>44.316666999999995</v>
      </c>
      <c r="IM58">
        <f t="shared" si="788"/>
        <v>37.583333666666668</v>
      </c>
      <c r="IN58">
        <f t="shared" si="788"/>
        <v>17.150000333333331</v>
      </c>
      <c r="IO58">
        <f t="shared" si="788"/>
        <v>18.483333666666667</v>
      </c>
      <c r="IP58">
        <f t="shared" si="788"/>
        <v>18.350000333333334</v>
      </c>
      <c r="IQ58">
        <f t="shared" si="788"/>
        <v>15.666667</v>
      </c>
      <c r="IW58">
        <f t="shared" ref="IW58:JF58" si="789">IF(IW35=0,0,IW35+3.916667)</f>
        <v>48.416666999999997</v>
      </c>
      <c r="IX58">
        <f t="shared" si="789"/>
        <v>12.000000333333332</v>
      </c>
      <c r="IY58">
        <f t="shared" si="789"/>
        <v>14.450000333333334</v>
      </c>
      <c r="IZ58">
        <f t="shared" si="789"/>
        <v>15.266667</v>
      </c>
      <c r="JA58">
        <f t="shared" si="789"/>
        <v>13.600000333333334</v>
      </c>
      <c r="JB58">
        <f t="shared" si="789"/>
        <v>13.083333666666668</v>
      </c>
      <c r="JC58">
        <f t="shared" si="789"/>
        <v>18.016666999999998</v>
      </c>
      <c r="JD58">
        <f t="shared" si="789"/>
        <v>14.616667</v>
      </c>
      <c r="JE58">
        <f t="shared" si="789"/>
        <v>19.683333666666666</v>
      </c>
      <c r="JF58">
        <f t="shared" si="789"/>
        <v>27.450000333333335</v>
      </c>
      <c r="JH58">
        <f t="shared" ref="JH58:JP58" si="790">IF(JH35=0,0,JH35+3.916667)</f>
        <v>14.883333666666667</v>
      </c>
      <c r="JI58">
        <f t="shared" si="790"/>
        <v>20.133333666666669</v>
      </c>
      <c r="JJ58">
        <f t="shared" si="790"/>
        <v>18.516666999999998</v>
      </c>
      <c r="JK58">
        <f t="shared" si="790"/>
        <v>16.383333666666665</v>
      </c>
      <c r="JL58">
        <f t="shared" si="790"/>
        <v>16.150000333333335</v>
      </c>
      <c r="JM58">
        <f t="shared" si="790"/>
        <v>17.883333666666665</v>
      </c>
      <c r="JN58">
        <f t="shared" si="790"/>
        <v>18.883333666666665</v>
      </c>
      <c r="JO58">
        <f t="shared" si="790"/>
        <v>23.016667000000002</v>
      </c>
      <c r="JP58">
        <f t="shared" si="790"/>
        <v>20.150000333333335</v>
      </c>
      <c r="JR58">
        <f>IF(JR35=0,0,JR35+3.916667)</f>
        <v>16.216667000000001</v>
      </c>
      <c r="JT58">
        <f>IF(JT35=0,0,JT35+3.916667)</f>
        <v>16.966667000000001</v>
      </c>
      <c r="JU58">
        <f>IF(JU35=0,0,JU35+3.916667)</f>
        <v>22.616667</v>
      </c>
      <c r="JV58">
        <f>IF(JV35=0,0,JV35+3.916667)</f>
        <v>23.316666999999999</v>
      </c>
      <c r="JX58">
        <f>IF(JX35=0,0,JX35+3.916667)</f>
        <v>24.066667000000002</v>
      </c>
      <c r="JY58">
        <f>IF(JY35=0,0,JY35+3.916667)</f>
        <v>19.883333666666665</v>
      </c>
      <c r="JZ58">
        <f>IF(JZ35=0,0,JZ35+3.916667)</f>
        <v>26.383333666666669</v>
      </c>
      <c r="KA58">
        <f>IF(KA35=0,0,KA35+3.916667)</f>
        <v>29.833333666666668</v>
      </c>
    </row>
    <row r="59" spans="1:287" x14ac:dyDescent="0.25">
      <c r="A59" t="s">
        <v>228</v>
      </c>
      <c r="B59">
        <v>13.633333333333333</v>
      </c>
      <c r="C59">
        <v>14.133333333333333</v>
      </c>
      <c r="D59">
        <v>14.750000333333332</v>
      </c>
      <c r="E59">
        <v>14.783333333333333</v>
      </c>
      <c r="F59">
        <v>15.399993333333333</v>
      </c>
      <c r="G59">
        <v>15.466667333333332</v>
      </c>
      <c r="H59">
        <v>15.200000333333332</v>
      </c>
      <c r="I59">
        <v>15.416667333333333</v>
      </c>
      <c r="J59">
        <v>17.016666333333333</v>
      </c>
      <c r="K59">
        <v>19.200000333333332</v>
      </c>
      <c r="L59">
        <v>14.483333333333333</v>
      </c>
      <c r="M59">
        <v>13.983333333333333</v>
      </c>
      <c r="N59">
        <v>15.383330333333333</v>
      </c>
      <c r="O59">
        <v>16.083333333333332</v>
      </c>
      <c r="P59">
        <v>20.533333333333331</v>
      </c>
      <c r="Q59">
        <v>16.843333333333334</v>
      </c>
      <c r="R59">
        <v>21.513333333333332</v>
      </c>
      <c r="S59">
        <v>23.333333333333332</v>
      </c>
      <c r="T59">
        <v>19.75333333333333</v>
      </c>
      <c r="U59">
        <v>18.266663333333334</v>
      </c>
      <c r="V59">
        <v>18.133333333333333</v>
      </c>
      <c r="W59">
        <v>16.700000333333332</v>
      </c>
      <c r="X59">
        <v>17.500000333333332</v>
      </c>
      <c r="Y59">
        <v>17.533333333333331</v>
      </c>
      <c r="Z59">
        <v>23.633333333333333</v>
      </c>
      <c r="AA59">
        <v>25.633333333333333</v>
      </c>
      <c r="AB59">
        <v>29.383333333333333</v>
      </c>
      <c r="AC59">
        <v>44.833333333333329</v>
      </c>
      <c r="AD59">
        <v>39.386666333333331</v>
      </c>
      <c r="AE59">
        <v>25.583333333333332</v>
      </c>
      <c r="AG59">
        <v>28.883333333333333</v>
      </c>
      <c r="AH59">
        <v>24.300003333333333</v>
      </c>
      <c r="AI59">
        <v>13.183333333333334</v>
      </c>
      <c r="AJ59">
        <v>17.983333333333334</v>
      </c>
      <c r="AK59">
        <v>13.566666633333334</v>
      </c>
      <c r="AL59">
        <v>13.783333333333333</v>
      </c>
      <c r="AM59">
        <v>13.699993333333333</v>
      </c>
      <c r="AN59">
        <v>14.533333333333333</v>
      </c>
      <c r="AO59">
        <v>14.450000033333334</v>
      </c>
      <c r="AP59">
        <v>14.050000033333333</v>
      </c>
      <c r="AQ59">
        <v>13.966666663333333</v>
      </c>
      <c r="AR59">
        <v>13.583333333333334</v>
      </c>
      <c r="AS59">
        <v>14.200000033333334</v>
      </c>
      <c r="AT59">
        <v>20.100000003333335</v>
      </c>
      <c r="AU59">
        <v>14.483333333333334</v>
      </c>
      <c r="AV59">
        <v>14.716666633333334</v>
      </c>
      <c r="AW59">
        <v>14.250000033333334</v>
      </c>
      <c r="AX59">
        <v>15.033333333333333</v>
      </c>
      <c r="AY59">
        <v>13.916666663333334</v>
      </c>
      <c r="AZ59">
        <v>16.333333333333332</v>
      </c>
      <c r="BA59">
        <v>18.383333333333333</v>
      </c>
      <c r="BB59">
        <v>21.183333333333334</v>
      </c>
      <c r="BC59">
        <v>18.900000003333332</v>
      </c>
      <c r="BD59">
        <v>18.866666633333335</v>
      </c>
      <c r="BE59">
        <v>15.183333333333334</v>
      </c>
      <c r="BF59">
        <v>17.100000333333334</v>
      </c>
      <c r="BG59">
        <v>0</v>
      </c>
      <c r="BH59">
        <f t="shared" ref="BH59:CC59" si="791">IF(BH35=0,0,BH35+13.1833333)</f>
        <v>28.883333299999997</v>
      </c>
      <c r="BI59">
        <f t="shared" si="791"/>
        <v>29.116666633333331</v>
      </c>
      <c r="BJ59">
        <f t="shared" si="791"/>
        <v>16.533333299999999</v>
      </c>
      <c r="BK59">
        <f t="shared" si="791"/>
        <v>26.849999966666665</v>
      </c>
      <c r="BL59">
        <f t="shared" si="791"/>
        <v>17.599999966666665</v>
      </c>
      <c r="BM59">
        <f t="shared" si="791"/>
        <v>25.983333299999998</v>
      </c>
      <c r="BN59">
        <f t="shared" si="791"/>
        <v>17.283333299999999</v>
      </c>
      <c r="BO59">
        <f t="shared" si="791"/>
        <v>31.116666633333331</v>
      </c>
      <c r="BP59">
        <f t="shared" si="791"/>
        <v>21.799999966666668</v>
      </c>
      <c r="BQ59">
        <f t="shared" si="791"/>
        <v>21.233333299999998</v>
      </c>
      <c r="BR59">
        <f t="shared" si="791"/>
        <v>20.149999966666666</v>
      </c>
      <c r="BS59">
        <f t="shared" si="791"/>
        <v>20.933333300000001</v>
      </c>
      <c r="BT59">
        <f t="shared" si="791"/>
        <v>19.283333299999999</v>
      </c>
      <c r="BU59">
        <f t="shared" si="791"/>
        <v>21.5833333</v>
      </c>
      <c r="BV59">
        <f t="shared" si="791"/>
        <v>22.133333299999997</v>
      </c>
      <c r="BW59">
        <f t="shared" si="791"/>
        <v>30.599999966666665</v>
      </c>
      <c r="BX59">
        <f t="shared" si="791"/>
        <v>22.166666633333335</v>
      </c>
      <c r="BY59">
        <f t="shared" si="791"/>
        <v>27.316666633333334</v>
      </c>
      <c r="BZ59">
        <f t="shared" si="791"/>
        <v>23.716666633333332</v>
      </c>
      <c r="CA59">
        <f t="shared" si="791"/>
        <v>27.183333300000001</v>
      </c>
      <c r="CB59">
        <f t="shared" si="791"/>
        <v>21.399999966666666</v>
      </c>
      <c r="CC59">
        <f t="shared" si="791"/>
        <v>30.133333299999997</v>
      </c>
      <c r="CE59">
        <f t="shared" ref="CE59:CL59" si="792">IF(CE35=0,0,CE35+13.1833333)</f>
        <v>21.233333299999998</v>
      </c>
      <c r="CF59">
        <f t="shared" si="792"/>
        <v>23.683333300000001</v>
      </c>
      <c r="CG59">
        <f t="shared" si="792"/>
        <v>25.549999966666668</v>
      </c>
      <c r="CH59">
        <f t="shared" si="792"/>
        <v>22.983333299999998</v>
      </c>
      <c r="CI59">
        <f t="shared" si="792"/>
        <v>21.149999966666666</v>
      </c>
      <c r="CJ59">
        <f t="shared" si="792"/>
        <v>22.316666633333334</v>
      </c>
      <c r="CK59">
        <f t="shared" si="792"/>
        <v>23.816666633333334</v>
      </c>
      <c r="CL59">
        <f t="shared" si="792"/>
        <v>24.299999966666668</v>
      </c>
      <c r="CN59">
        <f t="shared" ref="CN59:DS59" si="793">IF(CN35=0,0,CN35+13.1833333)</f>
        <v>24.716666633333332</v>
      </c>
      <c r="CO59">
        <f t="shared" si="793"/>
        <v>25.316666633333334</v>
      </c>
      <c r="CP59">
        <f t="shared" si="793"/>
        <v>20.516666633333333</v>
      </c>
      <c r="CQ59">
        <f t="shared" si="793"/>
        <v>33.483333299999998</v>
      </c>
      <c r="CR59">
        <f t="shared" si="793"/>
        <v>20.349999966666665</v>
      </c>
      <c r="CS59">
        <f t="shared" si="793"/>
        <v>20.649999966666666</v>
      </c>
      <c r="CT59">
        <f t="shared" si="793"/>
        <v>32.799999966666668</v>
      </c>
      <c r="CU59">
        <f t="shared" si="793"/>
        <v>21.366666633333331</v>
      </c>
      <c r="CV59">
        <f t="shared" si="793"/>
        <v>22.533333299999999</v>
      </c>
      <c r="CW59">
        <f t="shared" si="793"/>
        <v>23.5833333</v>
      </c>
      <c r="CX59">
        <f t="shared" si="793"/>
        <v>22.483333299999998</v>
      </c>
      <c r="CY59">
        <f t="shared" si="793"/>
        <v>20.849999966666665</v>
      </c>
      <c r="CZ59">
        <f t="shared" si="793"/>
        <v>28.966666633333332</v>
      </c>
      <c r="DA59">
        <f t="shared" si="793"/>
        <v>20.033333299999999</v>
      </c>
      <c r="DB59">
        <f t="shared" si="793"/>
        <v>22.483333299999998</v>
      </c>
      <c r="DC59">
        <f t="shared" si="793"/>
        <v>26.016666633333333</v>
      </c>
      <c r="DD59">
        <f t="shared" si="793"/>
        <v>23.233333299999998</v>
      </c>
      <c r="DE59">
        <f t="shared" si="793"/>
        <v>33.699999966666667</v>
      </c>
      <c r="DF59">
        <f t="shared" si="793"/>
        <v>24.733333299999998</v>
      </c>
      <c r="DG59">
        <f t="shared" si="793"/>
        <v>27.766666633333333</v>
      </c>
      <c r="DH59">
        <f t="shared" si="793"/>
        <v>26.8333333</v>
      </c>
      <c r="DI59">
        <f t="shared" si="793"/>
        <v>26.099999966666665</v>
      </c>
      <c r="DJ59">
        <f t="shared" si="793"/>
        <v>27.316666633333334</v>
      </c>
      <c r="DK59">
        <f t="shared" si="793"/>
        <v>28.099999966666665</v>
      </c>
      <c r="DL59">
        <f t="shared" si="793"/>
        <v>25.499999966666664</v>
      </c>
      <c r="DM59">
        <f t="shared" si="793"/>
        <v>27.316666633333334</v>
      </c>
      <c r="DN59">
        <f t="shared" si="793"/>
        <v>26.983333299999998</v>
      </c>
      <c r="DO59">
        <f t="shared" si="793"/>
        <v>23.416666633333335</v>
      </c>
      <c r="DP59">
        <f t="shared" si="793"/>
        <v>40.649999966666662</v>
      </c>
      <c r="DQ59">
        <f t="shared" si="793"/>
        <v>35.5833333</v>
      </c>
      <c r="DR59">
        <f t="shared" si="793"/>
        <v>28.733333299999998</v>
      </c>
      <c r="DS59">
        <f t="shared" si="793"/>
        <v>36.966666633333332</v>
      </c>
      <c r="DT59">
        <f t="shared" ref="DT59:EY59" si="794">IF(DT35=0,0,DT35+13.1833333)</f>
        <v>25.416666633333332</v>
      </c>
      <c r="DU59">
        <f t="shared" si="794"/>
        <v>38.3333333</v>
      </c>
      <c r="DV59">
        <f t="shared" si="794"/>
        <v>36.216666633333332</v>
      </c>
      <c r="DW59">
        <f t="shared" si="794"/>
        <v>36.383333299999997</v>
      </c>
      <c r="DX59">
        <f t="shared" si="794"/>
        <v>31.599999966666665</v>
      </c>
      <c r="DY59">
        <f t="shared" si="794"/>
        <v>24.533333299999999</v>
      </c>
      <c r="DZ59">
        <f t="shared" si="794"/>
        <v>18.299999966666668</v>
      </c>
      <c r="EA59">
        <f t="shared" si="794"/>
        <v>19.899999966666666</v>
      </c>
      <c r="EB59">
        <f t="shared" si="794"/>
        <v>19.316666633333334</v>
      </c>
      <c r="EC59">
        <f t="shared" si="794"/>
        <v>19.483333299999998</v>
      </c>
      <c r="ED59">
        <f t="shared" si="794"/>
        <v>24.383333299999997</v>
      </c>
      <c r="EE59">
        <f t="shared" si="794"/>
        <v>22.549999966666668</v>
      </c>
      <c r="EF59">
        <f t="shared" si="794"/>
        <v>19.233333299999998</v>
      </c>
      <c r="EG59">
        <f t="shared" si="794"/>
        <v>25.616666633333331</v>
      </c>
      <c r="EH59">
        <f t="shared" si="794"/>
        <v>18.899999966666666</v>
      </c>
      <c r="EI59">
        <f t="shared" si="794"/>
        <v>23.133333299999997</v>
      </c>
      <c r="EJ59">
        <f t="shared" si="794"/>
        <v>21.3333333</v>
      </c>
      <c r="EK59">
        <f t="shared" si="794"/>
        <v>19.999999966666664</v>
      </c>
      <c r="EL59">
        <f t="shared" si="794"/>
        <v>27.158333299999999</v>
      </c>
      <c r="EM59">
        <f t="shared" si="794"/>
        <v>18.149999966666666</v>
      </c>
      <c r="EN59">
        <f t="shared" si="794"/>
        <v>21.933333300000001</v>
      </c>
      <c r="EO59">
        <f t="shared" si="794"/>
        <v>23.683333300000001</v>
      </c>
      <c r="EP59">
        <f t="shared" si="794"/>
        <v>23.466666633333332</v>
      </c>
      <c r="EQ59">
        <f t="shared" si="794"/>
        <v>19.349999966666665</v>
      </c>
      <c r="ER59">
        <f t="shared" si="794"/>
        <v>20.0833333</v>
      </c>
      <c r="ES59">
        <f t="shared" si="794"/>
        <v>20.666666633333332</v>
      </c>
      <c r="ET59">
        <f t="shared" si="794"/>
        <v>29.633333299999997</v>
      </c>
      <c r="EU59">
        <f t="shared" si="794"/>
        <v>19.199999966666667</v>
      </c>
      <c r="EV59">
        <f t="shared" si="794"/>
        <v>19.499999966666664</v>
      </c>
      <c r="EW59">
        <f t="shared" si="794"/>
        <v>19.6333333</v>
      </c>
      <c r="EX59">
        <f t="shared" si="794"/>
        <v>25.116666633333331</v>
      </c>
      <c r="EY59">
        <f t="shared" si="794"/>
        <v>21.3333333</v>
      </c>
      <c r="EZ59">
        <f t="shared" ref="EZ59:GE59" si="795">IF(EZ35=0,0,EZ35+13.1833333)</f>
        <v>20.349999966666665</v>
      </c>
      <c r="FA59">
        <f t="shared" si="795"/>
        <v>20.649999966666666</v>
      </c>
      <c r="FB59">
        <f t="shared" si="795"/>
        <v>21.383333299999997</v>
      </c>
      <c r="FC59">
        <f t="shared" si="795"/>
        <v>31.866666633333331</v>
      </c>
      <c r="FD59">
        <f t="shared" si="795"/>
        <v>21.066666633333334</v>
      </c>
      <c r="FE59">
        <f t="shared" si="795"/>
        <v>21.316666633333334</v>
      </c>
      <c r="FF59">
        <f t="shared" si="795"/>
        <v>30.033333300000002</v>
      </c>
      <c r="FG59">
        <f t="shared" si="795"/>
        <v>20.8833333</v>
      </c>
      <c r="FH59">
        <f t="shared" si="795"/>
        <v>21.216666633333332</v>
      </c>
      <c r="FI59">
        <f t="shared" si="795"/>
        <v>23.166666633333335</v>
      </c>
      <c r="FJ59">
        <f t="shared" si="795"/>
        <v>32.933333300000001</v>
      </c>
      <c r="FK59">
        <f t="shared" si="795"/>
        <v>23.449999966666667</v>
      </c>
      <c r="FL59">
        <f t="shared" si="795"/>
        <v>33.349999966666665</v>
      </c>
      <c r="FM59">
        <f t="shared" si="795"/>
        <v>22.299999966666668</v>
      </c>
      <c r="FN59">
        <f t="shared" si="795"/>
        <v>35.049999966666668</v>
      </c>
      <c r="FO59">
        <f t="shared" si="795"/>
        <v>21.316666633333334</v>
      </c>
      <c r="FP59">
        <f t="shared" si="795"/>
        <v>22.749999966666664</v>
      </c>
      <c r="FQ59">
        <f t="shared" si="795"/>
        <v>22.683333300000001</v>
      </c>
      <c r="FR59">
        <f t="shared" si="795"/>
        <v>22.866666633333331</v>
      </c>
      <c r="FS59">
        <f t="shared" si="795"/>
        <v>23.3333333</v>
      </c>
      <c r="FT59">
        <f t="shared" si="795"/>
        <v>22.566666633333334</v>
      </c>
      <c r="FU59">
        <f t="shared" si="795"/>
        <v>24.383333299999997</v>
      </c>
      <c r="FV59">
        <f t="shared" si="795"/>
        <v>24.283333299999999</v>
      </c>
      <c r="FW59">
        <f t="shared" si="795"/>
        <v>24.366666633333331</v>
      </c>
      <c r="FX59">
        <f t="shared" si="795"/>
        <v>24.449999966666667</v>
      </c>
      <c r="FY59">
        <f t="shared" si="795"/>
        <v>22.983333299999998</v>
      </c>
      <c r="FZ59">
        <f t="shared" si="795"/>
        <v>40.666666633333335</v>
      </c>
      <c r="GA59">
        <f t="shared" si="795"/>
        <v>41.383333299999997</v>
      </c>
      <c r="GB59">
        <f t="shared" si="795"/>
        <v>39.399999966666662</v>
      </c>
      <c r="GC59">
        <f t="shared" si="795"/>
        <v>25.249999966666664</v>
      </c>
      <c r="GD59">
        <f t="shared" si="795"/>
        <v>24.849999966666665</v>
      </c>
      <c r="GE59">
        <f t="shared" si="795"/>
        <v>24.066666633333334</v>
      </c>
      <c r="GF59">
        <f t="shared" ref="GF59:GL59" si="796">IF(GF35=0,0,GF35+13.1833333)</f>
        <v>23.233333299999998</v>
      </c>
      <c r="GG59">
        <f t="shared" si="796"/>
        <v>25.016666633333333</v>
      </c>
      <c r="GH59">
        <f t="shared" si="796"/>
        <v>25.816666633333334</v>
      </c>
      <c r="GI59">
        <f t="shared" si="796"/>
        <v>25.549999966666668</v>
      </c>
      <c r="GJ59">
        <f t="shared" si="796"/>
        <v>27.849999966666665</v>
      </c>
      <c r="GK59">
        <f t="shared" si="796"/>
        <v>39.466666633333332</v>
      </c>
      <c r="GL59">
        <f t="shared" si="796"/>
        <v>25.016666633333333</v>
      </c>
      <c r="GM59">
        <f t="shared" ref="GM59:GS59" si="797">IF(GM35=0,0,GM35+13.1833333)</f>
        <v>25.583333629999998</v>
      </c>
      <c r="GN59">
        <f t="shared" si="797"/>
        <v>30.383333299999997</v>
      </c>
      <c r="GO59">
        <f t="shared" si="797"/>
        <v>29.749999966666664</v>
      </c>
      <c r="GP59">
        <f t="shared" si="797"/>
        <v>40.816666633333334</v>
      </c>
      <c r="GQ59">
        <f t="shared" si="797"/>
        <v>40.866666633333331</v>
      </c>
      <c r="GR59">
        <f t="shared" si="797"/>
        <v>28.366666299999999</v>
      </c>
      <c r="GS59">
        <f t="shared" si="797"/>
        <v>26.333332966666667</v>
      </c>
      <c r="GT59">
        <f t="shared" ref="GT59:HF59" si="798">IF(GT35=0,0,GT35+13.1833333)</f>
        <v>42.783333300000002</v>
      </c>
      <c r="GU59">
        <f t="shared" si="798"/>
        <v>28.999999966666664</v>
      </c>
      <c r="GV59">
        <f t="shared" si="798"/>
        <v>25.416666599999999</v>
      </c>
      <c r="GW59">
        <f t="shared" si="798"/>
        <v>44.866666633333331</v>
      </c>
      <c r="GX59">
        <f t="shared" si="798"/>
        <v>26.166666630000002</v>
      </c>
      <c r="GY59">
        <f t="shared" si="798"/>
        <v>33.299999933333332</v>
      </c>
      <c r="GZ59">
        <f t="shared" si="798"/>
        <v>28.016666600000001</v>
      </c>
      <c r="HA59">
        <f t="shared" si="798"/>
        <v>26.749999933333328</v>
      </c>
      <c r="HB59">
        <f t="shared" si="798"/>
        <v>27.783333299999999</v>
      </c>
      <c r="HC59">
        <f t="shared" si="798"/>
        <v>26.649999966666666</v>
      </c>
      <c r="HD59">
        <f t="shared" si="798"/>
        <v>25.399999966666666</v>
      </c>
      <c r="HE59">
        <f t="shared" si="798"/>
        <v>42.149999966666662</v>
      </c>
      <c r="HF59">
        <f t="shared" si="798"/>
        <v>29.3333333</v>
      </c>
      <c r="HG59">
        <f t="shared" ref="HG59:HL59" si="799">IF(HG35=0,0,HG35+13.1833333)</f>
        <v>38.249999899999999</v>
      </c>
      <c r="HH59">
        <f t="shared" si="799"/>
        <v>37.933333233333336</v>
      </c>
      <c r="HI59">
        <f t="shared" si="799"/>
        <v>47.416666633333335</v>
      </c>
      <c r="HJ59">
        <f t="shared" si="799"/>
        <v>47.449999966666667</v>
      </c>
      <c r="HK59">
        <f t="shared" si="799"/>
        <v>38.433333233333336</v>
      </c>
      <c r="HL59">
        <f t="shared" si="799"/>
        <v>40.666666633333335</v>
      </c>
      <c r="HN59">
        <f t="shared" ref="HN59:HU59" si="800">IF(HN35=0,0,HN35+13.1833333)</f>
        <v>29.249999966666664</v>
      </c>
      <c r="HO59">
        <f t="shared" si="800"/>
        <v>39.41666656666667</v>
      </c>
      <c r="HP59">
        <f t="shared" si="800"/>
        <v>50.866666633333331</v>
      </c>
      <c r="HQ59">
        <f t="shared" si="800"/>
        <v>55.233333299999998</v>
      </c>
      <c r="HR59">
        <f t="shared" si="800"/>
        <v>28.133333299999997</v>
      </c>
      <c r="HS59">
        <f t="shared" si="800"/>
        <v>24.683333300000001</v>
      </c>
      <c r="HU59">
        <f t="shared" si="800"/>
        <v>58.199999966666667</v>
      </c>
      <c r="HW59">
        <f t="shared" ref="HW59:IQ59" si="801">IF(HW35=0,0,HW35+13.1833333)</f>
        <v>26.449999966666667</v>
      </c>
      <c r="HX59">
        <f t="shared" si="801"/>
        <v>25.816666633333334</v>
      </c>
      <c r="HY59">
        <f t="shared" si="801"/>
        <v>24.683333300000001</v>
      </c>
      <c r="HZ59">
        <f t="shared" si="801"/>
        <v>40.0833333</v>
      </c>
      <c r="IA59">
        <f t="shared" si="801"/>
        <v>27.249999966666664</v>
      </c>
      <c r="IB59">
        <f t="shared" si="801"/>
        <v>42.433333300000001</v>
      </c>
      <c r="IC59">
        <f t="shared" si="801"/>
        <v>26.149999966666666</v>
      </c>
      <c r="ID59">
        <f t="shared" si="801"/>
        <v>25.116666633333331</v>
      </c>
      <c r="IE59">
        <f t="shared" si="801"/>
        <v>26.099999966666665</v>
      </c>
      <c r="IF59">
        <f t="shared" si="801"/>
        <v>26.799999966666668</v>
      </c>
      <c r="IG59">
        <f t="shared" si="801"/>
        <v>27.249999966666664</v>
      </c>
      <c r="IH59">
        <f t="shared" si="801"/>
        <v>25.5833333</v>
      </c>
      <c r="II59">
        <f t="shared" si="801"/>
        <v>32.316666633333334</v>
      </c>
      <c r="IJ59">
        <f t="shared" si="801"/>
        <v>25.099999966666665</v>
      </c>
      <c r="IK59">
        <f t="shared" si="801"/>
        <v>24.933333300000001</v>
      </c>
      <c r="IL59">
        <f t="shared" si="801"/>
        <v>53.5833333</v>
      </c>
      <c r="IM59">
        <f t="shared" si="801"/>
        <v>46.849999966666672</v>
      </c>
      <c r="IN59">
        <f t="shared" si="801"/>
        <v>26.416666633333332</v>
      </c>
      <c r="IO59">
        <f t="shared" si="801"/>
        <v>27.749999966666664</v>
      </c>
      <c r="IP59">
        <f t="shared" si="801"/>
        <v>27.616666633333331</v>
      </c>
      <c r="IQ59">
        <f t="shared" si="801"/>
        <v>24.933333300000001</v>
      </c>
      <c r="IW59">
        <f t="shared" ref="IW59:JF59" si="802">IF(IW35=0,0,IW35+13.1833333)</f>
        <v>57.683333300000001</v>
      </c>
      <c r="IX59">
        <f t="shared" si="802"/>
        <v>21.26666663333333</v>
      </c>
      <c r="IY59">
        <f t="shared" si="802"/>
        <v>23.716666633333332</v>
      </c>
      <c r="IZ59">
        <f t="shared" si="802"/>
        <v>24.533333299999999</v>
      </c>
      <c r="JA59">
        <f t="shared" si="802"/>
        <v>22.866666633333331</v>
      </c>
      <c r="JB59">
        <f t="shared" si="802"/>
        <v>22.349999966666665</v>
      </c>
      <c r="JC59">
        <f t="shared" si="802"/>
        <v>27.283333299999999</v>
      </c>
      <c r="JD59">
        <f t="shared" si="802"/>
        <v>23.883333299999997</v>
      </c>
      <c r="JE59">
        <f t="shared" si="802"/>
        <v>28.949999966666667</v>
      </c>
      <c r="JF59">
        <f t="shared" si="802"/>
        <v>36.716666633333332</v>
      </c>
      <c r="JH59">
        <f t="shared" ref="JH59:JP59" si="803">IF(JH35=0,0,JH35+13.1833333)</f>
        <v>24.149999966666666</v>
      </c>
      <c r="JI59">
        <f t="shared" si="803"/>
        <v>29.39999996666667</v>
      </c>
      <c r="JJ59">
        <f t="shared" si="803"/>
        <v>27.783333299999999</v>
      </c>
      <c r="JK59">
        <f t="shared" si="803"/>
        <v>25.649999966666666</v>
      </c>
      <c r="JL59">
        <f t="shared" si="803"/>
        <v>25.416666633333335</v>
      </c>
      <c r="JM59">
        <f t="shared" si="803"/>
        <v>27.149999966666666</v>
      </c>
      <c r="JN59">
        <f t="shared" si="803"/>
        <v>28.149999966666666</v>
      </c>
      <c r="JO59">
        <f t="shared" si="803"/>
        <v>32.283333300000002</v>
      </c>
      <c r="JP59">
        <f t="shared" si="803"/>
        <v>29.416666633333335</v>
      </c>
      <c r="JR59">
        <f>IF(JR35=0,0,JR35+13.1833333)</f>
        <v>25.483333299999998</v>
      </c>
      <c r="JT59">
        <f>IF(JT35=0,0,JT35+13.1833333)</f>
        <v>26.233333299999998</v>
      </c>
      <c r="JU59">
        <f>IF(JU35=0,0,JU35+13.1833333)</f>
        <v>31.883333299999997</v>
      </c>
      <c r="JV59">
        <f>IF(JV35=0,0,JV35+13.1833333)</f>
        <v>32.5833333</v>
      </c>
      <c r="JX59">
        <f>IF(JX35=0,0,JX35+13.1833333)</f>
        <v>33.3333333</v>
      </c>
      <c r="JY59">
        <f>IF(JY35=0,0,JY35+13.1833333)</f>
        <v>29.149999966666666</v>
      </c>
      <c r="JZ59">
        <f>IF(JZ35=0,0,JZ35+13.1833333)</f>
        <v>35.64999996666667</v>
      </c>
      <c r="KA59">
        <f>IF(KA35=0,0,KA35+13.1833333)</f>
        <v>39.099999966666665</v>
      </c>
    </row>
    <row r="60" spans="1:287" x14ac:dyDescent="0.25">
      <c r="A60" t="s">
        <v>227</v>
      </c>
      <c r="B60">
        <v>21.433333333333334</v>
      </c>
      <c r="C60">
        <v>21.933333333333334</v>
      </c>
      <c r="D60">
        <v>22.550000333333333</v>
      </c>
      <c r="E60">
        <v>22.583333333333332</v>
      </c>
      <c r="F60">
        <v>23.199993333333332</v>
      </c>
      <c r="G60">
        <v>23.266667333333334</v>
      </c>
      <c r="H60">
        <v>23.000000333333332</v>
      </c>
      <c r="I60">
        <v>23.216667333333334</v>
      </c>
      <c r="J60">
        <v>24.816666333333334</v>
      </c>
      <c r="K60">
        <v>27.000000333333332</v>
      </c>
      <c r="L60">
        <v>22.283333333333335</v>
      </c>
      <c r="M60">
        <v>21.783333333333335</v>
      </c>
      <c r="N60">
        <v>23.183330333333334</v>
      </c>
      <c r="O60">
        <v>23.883333333333333</v>
      </c>
      <c r="P60">
        <v>28.333333333333332</v>
      </c>
      <c r="Q60">
        <v>24.643333333333334</v>
      </c>
      <c r="R60">
        <v>29.313333333333333</v>
      </c>
      <c r="S60">
        <v>31.133333333333333</v>
      </c>
      <c r="T60">
        <v>27.553333333333335</v>
      </c>
      <c r="U60">
        <v>26.066663333333334</v>
      </c>
      <c r="V60">
        <v>25.933333333333334</v>
      </c>
      <c r="W60">
        <v>24.500000333333332</v>
      </c>
      <c r="X60">
        <v>25.300000333333333</v>
      </c>
      <c r="Y60">
        <v>25.333333333333332</v>
      </c>
      <c r="Z60">
        <v>31.433333333333334</v>
      </c>
      <c r="AA60">
        <v>33.433333333333337</v>
      </c>
      <c r="AB60">
        <v>37.183333333333337</v>
      </c>
      <c r="AC60">
        <v>52.633333333333333</v>
      </c>
      <c r="AD60">
        <v>47.186666333333335</v>
      </c>
      <c r="AE60">
        <v>33.383333333333333</v>
      </c>
      <c r="AG60">
        <v>36.683333333333337</v>
      </c>
      <c r="AH60">
        <v>32.100003333333333</v>
      </c>
      <c r="AI60">
        <v>15.7</v>
      </c>
      <c r="AJ60">
        <v>20.966666666666665</v>
      </c>
      <c r="AK60">
        <v>16.0833333</v>
      </c>
      <c r="AL60">
        <v>16.3</v>
      </c>
      <c r="AM60">
        <v>16.216660000000001</v>
      </c>
      <c r="AN60">
        <v>17.05</v>
      </c>
      <c r="AO60">
        <v>16.966666699999998</v>
      </c>
      <c r="AP60">
        <v>16.566666699999999</v>
      </c>
      <c r="AQ60">
        <v>16.483333330000001</v>
      </c>
      <c r="AR60">
        <v>16.099999999999998</v>
      </c>
      <c r="AS60">
        <v>16.716666699999998</v>
      </c>
      <c r="AT60">
        <v>23.083333336666666</v>
      </c>
      <c r="AU60">
        <v>17</v>
      </c>
      <c r="AV60">
        <v>17.233333299999998</v>
      </c>
      <c r="AW60">
        <v>16.766666699999998</v>
      </c>
      <c r="AX60">
        <v>17.55</v>
      </c>
      <c r="AY60">
        <v>16.43333333</v>
      </c>
      <c r="AZ60">
        <v>18.849999999999998</v>
      </c>
      <c r="BA60">
        <v>20.9</v>
      </c>
      <c r="BB60">
        <v>23.7</v>
      </c>
      <c r="BC60">
        <v>21.416666669999998</v>
      </c>
      <c r="BD60">
        <v>21.3833333</v>
      </c>
      <c r="BE60">
        <v>17.7</v>
      </c>
      <c r="BF60">
        <v>19.616667</v>
      </c>
      <c r="BG60">
        <v>28.883333299999997</v>
      </c>
      <c r="BH60">
        <v>0</v>
      </c>
      <c r="BI60">
        <f t="shared" ref="BI60:CC60" si="804">IF(BI35=0,0,BI35+15.7)</f>
        <v>31.633333333333333</v>
      </c>
      <c r="BJ60">
        <f t="shared" si="804"/>
        <v>19.05</v>
      </c>
      <c r="BK60">
        <f t="shared" si="804"/>
        <v>29.366666666666667</v>
      </c>
      <c r="BL60">
        <f t="shared" si="804"/>
        <v>20.116666666666667</v>
      </c>
      <c r="BM60">
        <f t="shared" si="804"/>
        <v>28.5</v>
      </c>
      <c r="BN60">
        <f t="shared" si="804"/>
        <v>19.799999999999997</v>
      </c>
      <c r="BO60">
        <f t="shared" si="804"/>
        <v>33.633333333333333</v>
      </c>
      <c r="BP60">
        <f t="shared" si="804"/>
        <v>24.316666666666666</v>
      </c>
      <c r="BQ60">
        <f t="shared" si="804"/>
        <v>23.75</v>
      </c>
      <c r="BR60">
        <f t="shared" si="804"/>
        <v>22.666666666666664</v>
      </c>
      <c r="BS60">
        <f t="shared" si="804"/>
        <v>23.45</v>
      </c>
      <c r="BT60">
        <f t="shared" si="804"/>
        <v>21.799999999999997</v>
      </c>
      <c r="BU60">
        <f t="shared" si="804"/>
        <v>24.1</v>
      </c>
      <c r="BV60">
        <f t="shared" si="804"/>
        <v>24.65</v>
      </c>
      <c r="BW60">
        <f t="shared" si="804"/>
        <v>33.11666666666666</v>
      </c>
      <c r="BX60">
        <f t="shared" si="804"/>
        <v>24.683333333333334</v>
      </c>
      <c r="BY60">
        <f t="shared" si="804"/>
        <v>29.833333333333332</v>
      </c>
      <c r="BZ60">
        <f t="shared" si="804"/>
        <v>26.233333333333334</v>
      </c>
      <c r="CA60">
        <f t="shared" si="804"/>
        <v>29.7</v>
      </c>
      <c r="CB60">
        <f t="shared" si="804"/>
        <v>23.916666666666664</v>
      </c>
      <c r="CC60">
        <f t="shared" si="804"/>
        <v>32.65</v>
      </c>
      <c r="CE60">
        <f t="shared" ref="CE60:CL60" si="805">IF(CE35=0,0,CE35+15.7)</f>
        <v>23.75</v>
      </c>
      <c r="CF60">
        <f t="shared" si="805"/>
        <v>26.2</v>
      </c>
      <c r="CG60">
        <f t="shared" si="805"/>
        <v>28.066666666666666</v>
      </c>
      <c r="CH60">
        <f t="shared" si="805"/>
        <v>25.5</v>
      </c>
      <c r="CI60">
        <f t="shared" si="805"/>
        <v>23.666666666666664</v>
      </c>
      <c r="CJ60">
        <f t="shared" si="805"/>
        <v>24.833333333333332</v>
      </c>
      <c r="CK60">
        <f t="shared" si="805"/>
        <v>26.333333333333332</v>
      </c>
      <c r="CL60">
        <f t="shared" si="805"/>
        <v>26.816666666666666</v>
      </c>
      <c r="CN60">
        <f t="shared" ref="CN60:DS60" si="806">IF(CN35=0,0,CN35+15.7)</f>
        <v>27.233333333333334</v>
      </c>
      <c r="CO60">
        <f t="shared" si="806"/>
        <v>27.833333333333332</v>
      </c>
      <c r="CP60">
        <f t="shared" si="806"/>
        <v>23.033333333333331</v>
      </c>
      <c r="CQ60">
        <f t="shared" si="806"/>
        <v>36</v>
      </c>
      <c r="CR60">
        <f t="shared" si="806"/>
        <v>22.866666666666667</v>
      </c>
      <c r="CS60">
        <f t="shared" si="806"/>
        <v>23.166666666666664</v>
      </c>
      <c r="CT60">
        <f t="shared" si="806"/>
        <v>35.316666666666663</v>
      </c>
      <c r="CU60">
        <f t="shared" si="806"/>
        <v>23.883333333333333</v>
      </c>
      <c r="CV60">
        <f t="shared" si="806"/>
        <v>25.049999999999997</v>
      </c>
      <c r="CW60">
        <f t="shared" si="806"/>
        <v>26.1</v>
      </c>
      <c r="CX60">
        <f t="shared" si="806"/>
        <v>25</v>
      </c>
      <c r="CY60">
        <f t="shared" si="806"/>
        <v>23.366666666666667</v>
      </c>
      <c r="CZ60">
        <f t="shared" si="806"/>
        <v>31.483333333333334</v>
      </c>
      <c r="DA60">
        <f t="shared" si="806"/>
        <v>22.549999999999997</v>
      </c>
      <c r="DB60">
        <f t="shared" si="806"/>
        <v>25</v>
      </c>
      <c r="DC60">
        <f t="shared" si="806"/>
        <v>28.533333333333331</v>
      </c>
      <c r="DD60">
        <f t="shared" si="806"/>
        <v>25.75</v>
      </c>
      <c r="DE60">
        <f t="shared" si="806"/>
        <v>36.216666666666669</v>
      </c>
      <c r="DF60">
        <f t="shared" si="806"/>
        <v>27.25</v>
      </c>
      <c r="DG60">
        <f t="shared" si="806"/>
        <v>30.283333333333331</v>
      </c>
      <c r="DH60">
        <f t="shared" si="806"/>
        <v>29.35</v>
      </c>
      <c r="DI60">
        <f t="shared" si="806"/>
        <v>28.616666666666667</v>
      </c>
      <c r="DJ60">
        <f t="shared" si="806"/>
        <v>29.833333333333332</v>
      </c>
      <c r="DK60">
        <f t="shared" si="806"/>
        <v>30.616666666666667</v>
      </c>
      <c r="DL60">
        <f t="shared" si="806"/>
        <v>28.016666666666666</v>
      </c>
      <c r="DM60">
        <f t="shared" si="806"/>
        <v>29.833333333333332</v>
      </c>
      <c r="DN60">
        <f t="shared" si="806"/>
        <v>29.5</v>
      </c>
      <c r="DO60">
        <f t="shared" si="806"/>
        <v>25.933333333333334</v>
      </c>
      <c r="DP60">
        <f t="shared" si="806"/>
        <v>43.166666666666664</v>
      </c>
      <c r="DQ60">
        <f t="shared" si="806"/>
        <v>38.099999999999994</v>
      </c>
      <c r="DR60">
        <f t="shared" si="806"/>
        <v>31.25</v>
      </c>
      <c r="DS60">
        <f t="shared" si="806"/>
        <v>39.483333333333334</v>
      </c>
      <c r="DT60">
        <f t="shared" ref="DT60:EY60" si="807">IF(DT35=0,0,DT35+15.7)</f>
        <v>27.93333333333333</v>
      </c>
      <c r="DU60">
        <f t="shared" si="807"/>
        <v>40.849999999999994</v>
      </c>
      <c r="DV60">
        <f t="shared" si="807"/>
        <v>38.733333333333334</v>
      </c>
      <c r="DW60">
        <f t="shared" si="807"/>
        <v>38.9</v>
      </c>
      <c r="DX60">
        <f t="shared" si="807"/>
        <v>34.11666666666666</v>
      </c>
      <c r="DY60">
        <f t="shared" si="807"/>
        <v>27.049999999999997</v>
      </c>
      <c r="DZ60">
        <f t="shared" si="807"/>
        <v>20.816666666666666</v>
      </c>
      <c r="EA60">
        <f t="shared" si="807"/>
        <v>22.416666666666664</v>
      </c>
      <c r="EB60">
        <f t="shared" si="807"/>
        <v>21.833333333333332</v>
      </c>
      <c r="EC60">
        <f t="shared" si="807"/>
        <v>22</v>
      </c>
      <c r="ED60">
        <f t="shared" si="807"/>
        <v>26.9</v>
      </c>
      <c r="EE60">
        <f t="shared" si="807"/>
        <v>25.066666666666666</v>
      </c>
      <c r="EF60">
        <f t="shared" si="807"/>
        <v>21.75</v>
      </c>
      <c r="EG60">
        <f t="shared" si="807"/>
        <v>28.133333333333333</v>
      </c>
      <c r="EH60">
        <f t="shared" si="807"/>
        <v>21.416666666666664</v>
      </c>
      <c r="EI60">
        <f t="shared" si="807"/>
        <v>25.65</v>
      </c>
      <c r="EJ60">
        <f t="shared" si="807"/>
        <v>23.85</v>
      </c>
      <c r="EK60">
        <f t="shared" si="807"/>
        <v>22.516666666666666</v>
      </c>
      <c r="EL60">
        <f t="shared" si="807"/>
        <v>29.674999999999997</v>
      </c>
      <c r="EM60">
        <f t="shared" si="807"/>
        <v>20.666666666666664</v>
      </c>
      <c r="EN60">
        <f t="shared" si="807"/>
        <v>24.45</v>
      </c>
      <c r="EO60">
        <f t="shared" si="807"/>
        <v>26.2</v>
      </c>
      <c r="EP60">
        <f t="shared" si="807"/>
        <v>25.983333333333334</v>
      </c>
      <c r="EQ60">
        <f t="shared" si="807"/>
        <v>21.866666666666667</v>
      </c>
      <c r="ER60">
        <f t="shared" si="807"/>
        <v>22.6</v>
      </c>
      <c r="ES60">
        <f t="shared" si="807"/>
        <v>23.183333333333334</v>
      </c>
      <c r="ET60">
        <f t="shared" si="807"/>
        <v>32.15</v>
      </c>
      <c r="EU60">
        <f t="shared" si="807"/>
        <v>21.716666666666665</v>
      </c>
      <c r="EV60">
        <f t="shared" si="807"/>
        <v>22.016666666666666</v>
      </c>
      <c r="EW60">
        <f t="shared" si="807"/>
        <v>22.15</v>
      </c>
      <c r="EX60">
        <f t="shared" si="807"/>
        <v>27.633333333333333</v>
      </c>
      <c r="EY60">
        <f t="shared" si="807"/>
        <v>23.85</v>
      </c>
      <c r="EZ60">
        <f t="shared" ref="EZ60:GE60" si="808">IF(EZ35=0,0,EZ35+15.7)</f>
        <v>22.866666666666667</v>
      </c>
      <c r="FA60">
        <f t="shared" si="808"/>
        <v>23.166666666666664</v>
      </c>
      <c r="FB60">
        <f t="shared" si="808"/>
        <v>23.9</v>
      </c>
      <c r="FC60">
        <f t="shared" si="808"/>
        <v>34.383333333333333</v>
      </c>
      <c r="FD60">
        <f t="shared" si="808"/>
        <v>23.583333333333332</v>
      </c>
      <c r="FE60">
        <f t="shared" si="808"/>
        <v>23.833333333333332</v>
      </c>
      <c r="FF60">
        <f t="shared" si="808"/>
        <v>32.549999999999997</v>
      </c>
      <c r="FG60">
        <f t="shared" si="808"/>
        <v>23.4</v>
      </c>
      <c r="FH60">
        <f t="shared" si="808"/>
        <v>23.733333333333334</v>
      </c>
      <c r="FI60">
        <f t="shared" si="808"/>
        <v>25.683333333333334</v>
      </c>
      <c r="FJ60">
        <f t="shared" si="808"/>
        <v>35.450000000000003</v>
      </c>
      <c r="FK60">
        <f t="shared" si="808"/>
        <v>25.966666666666665</v>
      </c>
      <c r="FL60">
        <f t="shared" si="808"/>
        <v>35.866666666666667</v>
      </c>
      <c r="FM60">
        <f t="shared" si="808"/>
        <v>24.816666666666666</v>
      </c>
      <c r="FN60">
        <f t="shared" si="808"/>
        <v>37.566666666666663</v>
      </c>
      <c r="FO60">
        <f t="shared" si="808"/>
        <v>23.833333333333332</v>
      </c>
      <c r="FP60">
        <f t="shared" si="808"/>
        <v>25.266666666666666</v>
      </c>
      <c r="FQ60">
        <f t="shared" si="808"/>
        <v>25.2</v>
      </c>
      <c r="FR60">
        <f t="shared" si="808"/>
        <v>25.383333333333333</v>
      </c>
      <c r="FS60">
        <f t="shared" si="808"/>
        <v>25.85</v>
      </c>
      <c r="FT60">
        <f t="shared" si="808"/>
        <v>25.083333333333332</v>
      </c>
      <c r="FU60">
        <f t="shared" si="808"/>
        <v>26.9</v>
      </c>
      <c r="FV60">
        <f t="shared" si="808"/>
        <v>26.799999999999997</v>
      </c>
      <c r="FW60">
        <f t="shared" si="808"/>
        <v>26.883333333333333</v>
      </c>
      <c r="FX60">
        <f t="shared" si="808"/>
        <v>26.966666666666665</v>
      </c>
      <c r="FY60">
        <f t="shared" si="808"/>
        <v>25.5</v>
      </c>
      <c r="FZ60">
        <f t="shared" si="808"/>
        <v>43.183333333333337</v>
      </c>
      <c r="GA60">
        <f t="shared" si="808"/>
        <v>43.9</v>
      </c>
      <c r="GB60">
        <f t="shared" si="808"/>
        <v>41.916666666666664</v>
      </c>
      <c r="GC60">
        <f t="shared" si="808"/>
        <v>27.766666666666666</v>
      </c>
      <c r="GD60">
        <f t="shared" si="808"/>
        <v>27.366666666666667</v>
      </c>
      <c r="GE60">
        <f t="shared" si="808"/>
        <v>26.583333333333332</v>
      </c>
      <c r="GF60">
        <f t="shared" ref="GF60:GL60" si="809">IF(GF35=0,0,GF35+15.7)</f>
        <v>25.75</v>
      </c>
      <c r="GG60">
        <f t="shared" si="809"/>
        <v>27.533333333333331</v>
      </c>
      <c r="GH60">
        <f t="shared" si="809"/>
        <v>28.333333333333332</v>
      </c>
      <c r="GI60">
        <f t="shared" si="809"/>
        <v>28.066666666666666</v>
      </c>
      <c r="GJ60">
        <f t="shared" si="809"/>
        <v>30.366666666666667</v>
      </c>
      <c r="GK60">
        <f t="shared" si="809"/>
        <v>41.983333333333334</v>
      </c>
      <c r="GL60">
        <f t="shared" si="809"/>
        <v>27.533333333333331</v>
      </c>
      <c r="GM60">
        <f t="shared" ref="GM60:GS60" si="810">IF(GM35=0,0,GM35+15.7)</f>
        <v>28.10000033</v>
      </c>
      <c r="GN60">
        <f t="shared" si="810"/>
        <v>32.9</v>
      </c>
      <c r="GO60">
        <f t="shared" si="810"/>
        <v>32.266666666666666</v>
      </c>
      <c r="GP60">
        <f t="shared" si="810"/>
        <v>43.333333333333329</v>
      </c>
      <c r="GQ60">
        <f t="shared" si="810"/>
        <v>43.383333333333333</v>
      </c>
      <c r="GR60">
        <f t="shared" si="810"/>
        <v>30.883333</v>
      </c>
      <c r="GS60">
        <f t="shared" si="810"/>
        <v>28.849999666666669</v>
      </c>
      <c r="GT60">
        <f t="shared" ref="GT60:HF60" si="811">IF(GT35=0,0,GT35+15.7)</f>
        <v>45.3</v>
      </c>
      <c r="GU60">
        <f t="shared" si="811"/>
        <v>31.516666666666666</v>
      </c>
      <c r="GV60">
        <f t="shared" si="811"/>
        <v>27.933333300000001</v>
      </c>
      <c r="GW60">
        <f t="shared" si="811"/>
        <v>47.383333333333333</v>
      </c>
      <c r="GX60">
        <f t="shared" si="811"/>
        <v>28.68333333</v>
      </c>
      <c r="GY60">
        <f t="shared" si="811"/>
        <v>35.816666633333327</v>
      </c>
      <c r="GZ60">
        <f t="shared" si="811"/>
        <v>30.533333299999999</v>
      </c>
      <c r="HA60">
        <f t="shared" si="811"/>
        <v>29.26666663333333</v>
      </c>
      <c r="HB60">
        <f t="shared" si="811"/>
        <v>30.299999999999997</v>
      </c>
      <c r="HC60">
        <f t="shared" si="811"/>
        <v>29.166666666666664</v>
      </c>
      <c r="HD60">
        <f t="shared" si="811"/>
        <v>27.916666666666664</v>
      </c>
      <c r="HE60">
        <f t="shared" si="811"/>
        <v>44.666666666666664</v>
      </c>
      <c r="HF60">
        <f t="shared" si="811"/>
        <v>31.849999999999998</v>
      </c>
      <c r="HG60">
        <f t="shared" ref="HG60:HL60" si="812">IF(HG35=0,0,HG35+15.7)</f>
        <v>40.766666599999994</v>
      </c>
      <c r="HH60">
        <f t="shared" si="812"/>
        <v>40.449999933333331</v>
      </c>
      <c r="HI60">
        <f t="shared" si="812"/>
        <v>49.933333333333337</v>
      </c>
      <c r="HJ60">
        <f t="shared" si="812"/>
        <v>49.966666666666669</v>
      </c>
      <c r="HK60">
        <f t="shared" si="812"/>
        <v>40.949999933333331</v>
      </c>
      <c r="HL60">
        <f t="shared" si="812"/>
        <v>43.183333333333337</v>
      </c>
      <c r="HN60">
        <f t="shared" ref="HN60:HU60" si="813">IF(HN35=0,0,HN35+15.7)</f>
        <v>31.766666666666666</v>
      </c>
      <c r="HO60">
        <f t="shared" si="813"/>
        <v>41.933333266666665</v>
      </c>
      <c r="HP60">
        <f t="shared" si="813"/>
        <v>53.383333333333326</v>
      </c>
      <c r="HQ60">
        <f t="shared" si="813"/>
        <v>57.75</v>
      </c>
      <c r="HR60">
        <f t="shared" si="813"/>
        <v>30.65</v>
      </c>
      <c r="HS60">
        <f t="shared" si="813"/>
        <v>27.2</v>
      </c>
      <c r="HU60">
        <f t="shared" si="813"/>
        <v>60.716666666666669</v>
      </c>
      <c r="HW60">
        <f t="shared" ref="HW60:IQ60" si="814">IF(HW35=0,0,HW35+15.7)</f>
        <v>28.966666666666669</v>
      </c>
      <c r="HX60">
        <f t="shared" si="814"/>
        <v>28.333333333333332</v>
      </c>
      <c r="HY60">
        <f t="shared" si="814"/>
        <v>27.2</v>
      </c>
      <c r="HZ60">
        <f t="shared" si="814"/>
        <v>42.599999999999994</v>
      </c>
      <c r="IA60">
        <f t="shared" si="814"/>
        <v>29.766666666666666</v>
      </c>
      <c r="IB60">
        <f t="shared" si="814"/>
        <v>44.95</v>
      </c>
      <c r="IC60">
        <f t="shared" si="814"/>
        <v>28.666666666666664</v>
      </c>
      <c r="ID60">
        <f t="shared" si="814"/>
        <v>27.633333333333333</v>
      </c>
      <c r="IE60">
        <f t="shared" si="814"/>
        <v>28.616666666666667</v>
      </c>
      <c r="IF60">
        <f t="shared" si="814"/>
        <v>29.316666666666666</v>
      </c>
      <c r="IG60">
        <f t="shared" si="814"/>
        <v>29.766666666666666</v>
      </c>
      <c r="IH60">
        <f t="shared" si="814"/>
        <v>28.1</v>
      </c>
      <c r="II60">
        <f t="shared" si="814"/>
        <v>34.833333333333329</v>
      </c>
      <c r="IJ60">
        <f t="shared" si="814"/>
        <v>27.616666666666667</v>
      </c>
      <c r="IK60">
        <f t="shared" si="814"/>
        <v>27.45</v>
      </c>
      <c r="IL60">
        <f t="shared" si="814"/>
        <v>56.099999999999994</v>
      </c>
      <c r="IM60">
        <f t="shared" si="814"/>
        <v>49.366666666666674</v>
      </c>
      <c r="IN60">
        <f t="shared" si="814"/>
        <v>28.93333333333333</v>
      </c>
      <c r="IO60">
        <f t="shared" si="814"/>
        <v>30.266666666666666</v>
      </c>
      <c r="IP60">
        <f t="shared" si="814"/>
        <v>30.133333333333333</v>
      </c>
      <c r="IQ60">
        <f t="shared" si="814"/>
        <v>27.45</v>
      </c>
      <c r="IW60">
        <f t="shared" ref="IW60:JF60" si="815">IF(IW35=0,0,IW35+15.7)</f>
        <v>60.2</v>
      </c>
      <c r="IX60">
        <f t="shared" si="815"/>
        <v>23.783333333333331</v>
      </c>
      <c r="IY60">
        <f t="shared" si="815"/>
        <v>26.233333333333334</v>
      </c>
      <c r="IZ60">
        <f t="shared" si="815"/>
        <v>27.049999999999997</v>
      </c>
      <c r="JA60">
        <f t="shared" si="815"/>
        <v>25.383333333333333</v>
      </c>
      <c r="JB60">
        <f t="shared" si="815"/>
        <v>24.866666666666667</v>
      </c>
      <c r="JC60">
        <f t="shared" si="815"/>
        <v>29.799999999999997</v>
      </c>
      <c r="JD60">
        <f t="shared" si="815"/>
        <v>26.4</v>
      </c>
      <c r="JE60">
        <f t="shared" si="815"/>
        <v>31.466666666666669</v>
      </c>
      <c r="JF60">
        <f t="shared" si="815"/>
        <v>39.233333333333334</v>
      </c>
      <c r="JH60">
        <f t="shared" ref="JH60:JP60" si="816">IF(JH35=0,0,JH35+15.7)</f>
        <v>26.666666666666664</v>
      </c>
      <c r="JI60">
        <f t="shared" si="816"/>
        <v>31.916666666666668</v>
      </c>
      <c r="JJ60">
        <f t="shared" si="816"/>
        <v>30.299999999999997</v>
      </c>
      <c r="JK60">
        <f t="shared" si="816"/>
        <v>28.166666666666664</v>
      </c>
      <c r="JL60">
        <f t="shared" si="816"/>
        <v>27.933333333333334</v>
      </c>
      <c r="JM60">
        <f t="shared" si="816"/>
        <v>29.666666666666664</v>
      </c>
      <c r="JN60">
        <f t="shared" si="816"/>
        <v>30.666666666666664</v>
      </c>
      <c r="JO60">
        <f t="shared" si="816"/>
        <v>34.799999999999997</v>
      </c>
      <c r="JP60">
        <f t="shared" si="816"/>
        <v>31.933333333333334</v>
      </c>
      <c r="JR60">
        <f>IF(JR35=0,0,JR35+15.7)</f>
        <v>28</v>
      </c>
      <c r="JT60">
        <f>IF(JT35=0,0,JT35+15.7)</f>
        <v>28.75</v>
      </c>
      <c r="JU60">
        <f>IF(JU35=0,0,JU35+15.7)</f>
        <v>34.4</v>
      </c>
      <c r="JV60">
        <f>IF(JV35=0,0,JV35+15.7)</f>
        <v>35.099999999999994</v>
      </c>
      <c r="JX60">
        <f>IF(JX35=0,0,JX35+15.7)</f>
        <v>35.85</v>
      </c>
      <c r="JY60">
        <f>IF(JY35=0,0,JY35+15.7)</f>
        <v>31.666666666666664</v>
      </c>
      <c r="JZ60">
        <f>IF(JZ35=0,0,JZ35+15.7)</f>
        <v>38.166666666666671</v>
      </c>
      <c r="KA60">
        <f>IF(KA35=0,0,KA35+15.7)</f>
        <v>41.616666666666667</v>
      </c>
    </row>
    <row r="61" spans="1:287" x14ac:dyDescent="0.25">
      <c r="A61" t="s">
        <v>226</v>
      </c>
      <c r="B61">
        <v>22.316666666666666</v>
      </c>
      <c r="C61">
        <v>22.816666666666666</v>
      </c>
      <c r="D61">
        <v>23.433333666666666</v>
      </c>
      <c r="E61">
        <v>23.466666666666665</v>
      </c>
      <c r="F61">
        <v>24.083326666666665</v>
      </c>
      <c r="G61">
        <v>24.150000666666667</v>
      </c>
      <c r="H61">
        <v>23.883333666666665</v>
      </c>
      <c r="I61">
        <v>24.100000666666666</v>
      </c>
      <c r="J61">
        <v>25.699999666666667</v>
      </c>
      <c r="K61">
        <v>27.883333666666665</v>
      </c>
      <c r="L61">
        <v>23.166666666666668</v>
      </c>
      <c r="M61">
        <v>22.666666666666668</v>
      </c>
      <c r="N61">
        <v>24.066663666666667</v>
      </c>
      <c r="O61">
        <v>24.766666666666666</v>
      </c>
      <c r="P61">
        <v>29.216666666666665</v>
      </c>
      <c r="Q61">
        <v>25.526666666666667</v>
      </c>
      <c r="R61">
        <v>30.196666666666665</v>
      </c>
      <c r="S61">
        <v>32.016666666666666</v>
      </c>
      <c r="T61">
        <v>28.436666666666667</v>
      </c>
      <c r="U61">
        <v>26.949996666666667</v>
      </c>
      <c r="V61">
        <v>26.816666666666666</v>
      </c>
      <c r="W61">
        <v>25.383333666666665</v>
      </c>
      <c r="X61">
        <v>26.183333666666666</v>
      </c>
      <c r="Y61">
        <v>26.216666666666665</v>
      </c>
      <c r="Z61">
        <v>32.316666666666663</v>
      </c>
      <c r="AA61">
        <v>34.316666666666663</v>
      </c>
      <c r="AB61">
        <v>38.066666666666663</v>
      </c>
      <c r="AC61">
        <v>53.516666666666666</v>
      </c>
      <c r="AD61">
        <v>48.069999666666661</v>
      </c>
      <c r="AE61">
        <v>34.266666666666666</v>
      </c>
      <c r="AG61">
        <v>37.566666666666663</v>
      </c>
      <c r="AH61">
        <v>32.983336666666666</v>
      </c>
      <c r="AI61">
        <v>15.933333333333334</v>
      </c>
      <c r="AJ61">
        <v>17.483333333333334</v>
      </c>
      <c r="AK61">
        <v>16.316666633333334</v>
      </c>
      <c r="AL61">
        <v>16.533333333333335</v>
      </c>
      <c r="AM61">
        <v>16.449993333333335</v>
      </c>
      <c r="AN61">
        <v>17.283333333333335</v>
      </c>
      <c r="AO61">
        <v>17.200000033333332</v>
      </c>
      <c r="AP61">
        <v>16.800000033333333</v>
      </c>
      <c r="AQ61">
        <v>16.716666663333335</v>
      </c>
      <c r="AR61">
        <v>16.333333333333332</v>
      </c>
      <c r="AS61">
        <v>16.950000033333332</v>
      </c>
      <c r="AT61">
        <v>19.600000003333335</v>
      </c>
      <c r="AU61">
        <v>17.233333333333334</v>
      </c>
      <c r="AV61">
        <v>17.466666633333332</v>
      </c>
      <c r="AW61">
        <v>17.000000033333333</v>
      </c>
      <c r="AX61">
        <v>17.783333333333335</v>
      </c>
      <c r="AY61">
        <v>16.666666663333334</v>
      </c>
      <c r="AZ61">
        <v>19.083333333333332</v>
      </c>
      <c r="BA61">
        <v>21.133333333333333</v>
      </c>
      <c r="BB61">
        <v>23.933333333333334</v>
      </c>
      <c r="BC61">
        <v>21.650000003333332</v>
      </c>
      <c r="BD61">
        <v>21.616666633333335</v>
      </c>
      <c r="BE61">
        <v>17.933333333333334</v>
      </c>
      <c r="BF61">
        <v>19.850000333333334</v>
      </c>
      <c r="BG61">
        <v>29.116666633333331</v>
      </c>
      <c r="BH61">
        <v>31.633333333333333</v>
      </c>
      <c r="BI61">
        <v>0</v>
      </c>
      <c r="BJ61">
        <f t="shared" ref="BJ61:CC61" si="817">IF(BJ35=0,0,BJ35+15.933333)</f>
        <v>19.283332999999999</v>
      </c>
      <c r="BK61">
        <f t="shared" si="817"/>
        <v>29.599999666666665</v>
      </c>
      <c r="BL61">
        <f t="shared" si="817"/>
        <v>20.349999666666665</v>
      </c>
      <c r="BM61">
        <f t="shared" si="817"/>
        <v>28.733333000000002</v>
      </c>
      <c r="BN61">
        <f t="shared" si="817"/>
        <v>20.033332999999999</v>
      </c>
      <c r="BO61">
        <f t="shared" si="817"/>
        <v>33.866666333333335</v>
      </c>
      <c r="BP61">
        <f t="shared" si="817"/>
        <v>24.549999666666665</v>
      </c>
      <c r="BQ61">
        <f t="shared" si="817"/>
        <v>23.983333000000002</v>
      </c>
      <c r="BR61">
        <f t="shared" si="817"/>
        <v>22.899999666666666</v>
      </c>
      <c r="BS61">
        <f t="shared" si="817"/>
        <v>23.683332999999998</v>
      </c>
      <c r="BT61">
        <f t="shared" si="817"/>
        <v>22.033332999999999</v>
      </c>
      <c r="BU61">
        <f t="shared" si="817"/>
        <v>24.333333</v>
      </c>
      <c r="BV61">
        <f t="shared" si="817"/>
        <v>24.883333</v>
      </c>
      <c r="BW61">
        <f t="shared" si="817"/>
        <v>33.349999666666662</v>
      </c>
      <c r="BX61">
        <f t="shared" si="817"/>
        <v>24.916666333333332</v>
      </c>
      <c r="BY61">
        <f t="shared" si="817"/>
        <v>30.06666633333333</v>
      </c>
      <c r="BZ61">
        <f t="shared" si="817"/>
        <v>26.466666333333333</v>
      </c>
      <c r="CA61">
        <f t="shared" si="817"/>
        <v>29.933332999999998</v>
      </c>
      <c r="CB61">
        <f t="shared" si="817"/>
        <v>24.149999666666666</v>
      </c>
      <c r="CC61">
        <f t="shared" si="817"/>
        <v>32.883333</v>
      </c>
      <c r="CE61">
        <f t="shared" ref="CE61:CL61" si="818">IF(CE35=0,0,CE35+15.933333)</f>
        <v>23.983333000000002</v>
      </c>
      <c r="CF61">
        <f t="shared" si="818"/>
        <v>26.433332999999998</v>
      </c>
      <c r="CG61">
        <f t="shared" si="818"/>
        <v>28.299999666666665</v>
      </c>
      <c r="CH61">
        <f t="shared" si="818"/>
        <v>25.733333000000002</v>
      </c>
      <c r="CI61">
        <f t="shared" si="818"/>
        <v>23.899999666666666</v>
      </c>
      <c r="CJ61">
        <f t="shared" si="818"/>
        <v>25.06666633333333</v>
      </c>
      <c r="CK61">
        <f t="shared" si="818"/>
        <v>26.56666633333333</v>
      </c>
      <c r="CL61">
        <f t="shared" si="818"/>
        <v>27.049999666666665</v>
      </c>
      <c r="CN61">
        <f t="shared" ref="CN61:DS61" si="819">IF(CN35=0,0,CN35+15.933333)</f>
        <v>27.466666333333333</v>
      </c>
      <c r="CO61">
        <f t="shared" si="819"/>
        <v>28.06666633333333</v>
      </c>
      <c r="CP61">
        <f t="shared" si="819"/>
        <v>23.266666333333333</v>
      </c>
      <c r="CQ61">
        <f t="shared" si="819"/>
        <v>36.233333000000002</v>
      </c>
      <c r="CR61">
        <f t="shared" si="819"/>
        <v>23.099999666666665</v>
      </c>
      <c r="CS61">
        <f t="shared" si="819"/>
        <v>23.399999666666666</v>
      </c>
      <c r="CT61">
        <f t="shared" si="819"/>
        <v>35.549999666666665</v>
      </c>
      <c r="CU61">
        <f t="shared" si="819"/>
        <v>24.116666333333335</v>
      </c>
      <c r="CV61">
        <f t="shared" si="819"/>
        <v>25.283332999999999</v>
      </c>
      <c r="CW61">
        <f t="shared" si="819"/>
        <v>26.333333</v>
      </c>
      <c r="CX61">
        <f t="shared" si="819"/>
        <v>25.233333000000002</v>
      </c>
      <c r="CY61">
        <f t="shared" si="819"/>
        <v>23.599999666666665</v>
      </c>
      <c r="CZ61">
        <f t="shared" si="819"/>
        <v>31.716666333333333</v>
      </c>
      <c r="DA61">
        <f t="shared" si="819"/>
        <v>22.783332999999999</v>
      </c>
      <c r="DB61">
        <f t="shared" si="819"/>
        <v>25.233333000000002</v>
      </c>
      <c r="DC61">
        <f t="shared" si="819"/>
        <v>28.766666333333333</v>
      </c>
      <c r="DD61">
        <f t="shared" si="819"/>
        <v>25.983333000000002</v>
      </c>
      <c r="DE61">
        <f t="shared" si="819"/>
        <v>36.449999666666663</v>
      </c>
      <c r="DF61">
        <f t="shared" si="819"/>
        <v>27.483333000000002</v>
      </c>
      <c r="DG61">
        <f t="shared" si="819"/>
        <v>30.516666333333333</v>
      </c>
      <c r="DH61">
        <f t="shared" si="819"/>
        <v>29.583333</v>
      </c>
      <c r="DI61">
        <f t="shared" si="819"/>
        <v>28.849999666666665</v>
      </c>
      <c r="DJ61">
        <f t="shared" si="819"/>
        <v>30.06666633333333</v>
      </c>
      <c r="DK61">
        <f t="shared" si="819"/>
        <v>30.849999666666665</v>
      </c>
      <c r="DL61">
        <f t="shared" si="819"/>
        <v>28.249999666666668</v>
      </c>
      <c r="DM61">
        <f t="shared" si="819"/>
        <v>30.06666633333333</v>
      </c>
      <c r="DN61">
        <f t="shared" si="819"/>
        <v>29.733333000000002</v>
      </c>
      <c r="DO61">
        <f t="shared" si="819"/>
        <v>26.166666333333332</v>
      </c>
      <c r="DP61">
        <f t="shared" si="819"/>
        <v>43.399999666666666</v>
      </c>
      <c r="DQ61">
        <f t="shared" si="819"/>
        <v>38.333332999999996</v>
      </c>
      <c r="DR61">
        <f t="shared" si="819"/>
        <v>31.483333000000002</v>
      </c>
      <c r="DS61">
        <f t="shared" si="819"/>
        <v>39.716666333333336</v>
      </c>
      <c r="DT61">
        <f t="shared" ref="DT61:EY61" si="820">IF(DT35=0,0,DT35+15.933333)</f>
        <v>28.166666333333332</v>
      </c>
      <c r="DU61">
        <f t="shared" si="820"/>
        <v>41.083332999999996</v>
      </c>
      <c r="DV61">
        <f t="shared" si="820"/>
        <v>38.966666333333336</v>
      </c>
      <c r="DW61">
        <f t="shared" si="820"/>
        <v>39.133333</v>
      </c>
      <c r="DX61">
        <f t="shared" si="820"/>
        <v>34.349999666666662</v>
      </c>
      <c r="DY61">
        <f t="shared" si="820"/>
        <v>27.283332999999999</v>
      </c>
      <c r="DZ61">
        <f t="shared" si="820"/>
        <v>21.049999666666665</v>
      </c>
      <c r="EA61">
        <f t="shared" si="820"/>
        <v>22.649999666666666</v>
      </c>
      <c r="EB61">
        <f t="shared" si="820"/>
        <v>22.06666633333333</v>
      </c>
      <c r="EC61">
        <f t="shared" si="820"/>
        <v>22.233332999999998</v>
      </c>
      <c r="ED61">
        <f t="shared" si="820"/>
        <v>27.133333</v>
      </c>
      <c r="EE61">
        <f t="shared" si="820"/>
        <v>25.299999666666665</v>
      </c>
      <c r="EF61">
        <f t="shared" si="820"/>
        <v>21.983332999999998</v>
      </c>
      <c r="EG61">
        <f t="shared" si="820"/>
        <v>28.366666333333335</v>
      </c>
      <c r="EH61">
        <f t="shared" si="820"/>
        <v>21.649999666666666</v>
      </c>
      <c r="EI61">
        <f t="shared" si="820"/>
        <v>25.883333</v>
      </c>
      <c r="EJ61">
        <f t="shared" si="820"/>
        <v>24.083333</v>
      </c>
      <c r="EK61">
        <f t="shared" si="820"/>
        <v>22.749999666666668</v>
      </c>
      <c r="EL61">
        <f t="shared" si="820"/>
        <v>29.908332999999999</v>
      </c>
      <c r="EM61">
        <f t="shared" si="820"/>
        <v>20.899999666666666</v>
      </c>
      <c r="EN61">
        <f t="shared" si="820"/>
        <v>24.683332999999998</v>
      </c>
      <c r="EO61">
        <f t="shared" si="820"/>
        <v>26.433332999999998</v>
      </c>
      <c r="EP61">
        <f t="shared" si="820"/>
        <v>26.216666333333333</v>
      </c>
      <c r="EQ61">
        <f t="shared" si="820"/>
        <v>22.099999666666665</v>
      </c>
      <c r="ER61">
        <f t="shared" si="820"/>
        <v>22.833333</v>
      </c>
      <c r="ES61">
        <f t="shared" si="820"/>
        <v>23.416666333333332</v>
      </c>
      <c r="ET61">
        <f t="shared" si="820"/>
        <v>32.383333</v>
      </c>
      <c r="EU61">
        <f t="shared" si="820"/>
        <v>21.949999666666667</v>
      </c>
      <c r="EV61">
        <f t="shared" si="820"/>
        <v>22.249999666666668</v>
      </c>
      <c r="EW61">
        <f t="shared" si="820"/>
        <v>22.383333</v>
      </c>
      <c r="EX61">
        <f t="shared" si="820"/>
        <v>27.866666333333335</v>
      </c>
      <c r="EY61">
        <f t="shared" si="820"/>
        <v>24.083333</v>
      </c>
      <c r="EZ61">
        <f t="shared" ref="EZ61:GE61" si="821">IF(EZ35=0,0,EZ35+15.933333)</f>
        <v>23.099999666666665</v>
      </c>
      <c r="FA61">
        <f t="shared" si="821"/>
        <v>23.399999666666666</v>
      </c>
      <c r="FB61">
        <f t="shared" si="821"/>
        <v>24.133333</v>
      </c>
      <c r="FC61">
        <f t="shared" si="821"/>
        <v>34.616666333333335</v>
      </c>
      <c r="FD61">
        <f t="shared" si="821"/>
        <v>23.816666333333334</v>
      </c>
      <c r="FE61">
        <f t="shared" si="821"/>
        <v>24.06666633333333</v>
      </c>
      <c r="FF61">
        <f t="shared" si="821"/>
        <v>32.783332999999999</v>
      </c>
      <c r="FG61">
        <f t="shared" si="821"/>
        <v>23.633333</v>
      </c>
      <c r="FH61">
        <f t="shared" si="821"/>
        <v>23.966666333333333</v>
      </c>
      <c r="FI61">
        <f t="shared" si="821"/>
        <v>25.916666333333332</v>
      </c>
      <c r="FJ61">
        <f t="shared" si="821"/>
        <v>35.683332999999998</v>
      </c>
      <c r="FK61">
        <f t="shared" si="821"/>
        <v>26.199999666666663</v>
      </c>
      <c r="FL61">
        <f t="shared" si="821"/>
        <v>36.099999666666669</v>
      </c>
      <c r="FM61">
        <f t="shared" si="821"/>
        <v>25.049999666666665</v>
      </c>
      <c r="FN61">
        <f t="shared" si="821"/>
        <v>37.799999666666665</v>
      </c>
      <c r="FO61">
        <f t="shared" si="821"/>
        <v>24.06666633333333</v>
      </c>
      <c r="FP61">
        <f t="shared" si="821"/>
        <v>25.499999666666668</v>
      </c>
      <c r="FQ61">
        <f t="shared" si="821"/>
        <v>25.433332999999998</v>
      </c>
      <c r="FR61">
        <f t="shared" si="821"/>
        <v>25.616666333333335</v>
      </c>
      <c r="FS61">
        <f t="shared" si="821"/>
        <v>26.083333</v>
      </c>
      <c r="FT61">
        <f t="shared" si="821"/>
        <v>25.31666633333333</v>
      </c>
      <c r="FU61">
        <f t="shared" si="821"/>
        <v>27.133333</v>
      </c>
      <c r="FV61">
        <f t="shared" si="821"/>
        <v>27.033332999999999</v>
      </c>
      <c r="FW61">
        <f t="shared" si="821"/>
        <v>27.116666333333335</v>
      </c>
      <c r="FX61">
        <f t="shared" si="821"/>
        <v>27.199999666666663</v>
      </c>
      <c r="FY61">
        <f t="shared" si="821"/>
        <v>25.733333000000002</v>
      </c>
      <c r="FZ61">
        <f t="shared" si="821"/>
        <v>43.416666333333332</v>
      </c>
      <c r="GA61">
        <f t="shared" si="821"/>
        <v>44.133333</v>
      </c>
      <c r="GB61">
        <f t="shared" si="821"/>
        <v>42.149999666666666</v>
      </c>
      <c r="GC61">
        <f t="shared" si="821"/>
        <v>27.999999666666668</v>
      </c>
      <c r="GD61">
        <f t="shared" si="821"/>
        <v>27.599999666666669</v>
      </c>
      <c r="GE61">
        <f t="shared" si="821"/>
        <v>26.81666633333333</v>
      </c>
      <c r="GF61">
        <f t="shared" ref="GF61:GL61" si="822">IF(GF35=0,0,GF35+15.933333)</f>
        <v>25.983333000000002</v>
      </c>
      <c r="GG61">
        <f t="shared" si="822"/>
        <v>27.766666333333333</v>
      </c>
      <c r="GH61">
        <f t="shared" si="822"/>
        <v>28.56666633333333</v>
      </c>
      <c r="GI61">
        <f t="shared" si="822"/>
        <v>28.299999666666665</v>
      </c>
      <c r="GJ61">
        <f t="shared" si="822"/>
        <v>30.599999666666665</v>
      </c>
      <c r="GK61">
        <f t="shared" si="822"/>
        <v>42.216666333333336</v>
      </c>
      <c r="GL61">
        <f t="shared" si="822"/>
        <v>27.766666333333333</v>
      </c>
      <c r="GM61">
        <f t="shared" ref="GM61:GS61" si="823">IF(GM35=0,0,GM35+15.933333)</f>
        <v>28.333333330000002</v>
      </c>
      <c r="GN61">
        <f t="shared" si="823"/>
        <v>33.133333</v>
      </c>
      <c r="GO61">
        <f t="shared" si="823"/>
        <v>32.499999666666668</v>
      </c>
      <c r="GP61">
        <f t="shared" si="823"/>
        <v>43.56666633333333</v>
      </c>
      <c r="GQ61">
        <f t="shared" si="823"/>
        <v>43.616666333333335</v>
      </c>
      <c r="GR61">
        <f t="shared" si="823"/>
        <v>31.116666000000002</v>
      </c>
      <c r="GS61">
        <f t="shared" si="823"/>
        <v>29.083332666666667</v>
      </c>
      <c r="GT61">
        <f t="shared" ref="GT61:HF61" si="824">IF(GT35=0,0,GT35+15.933333)</f>
        <v>45.533332999999999</v>
      </c>
      <c r="GU61">
        <f t="shared" si="824"/>
        <v>31.749999666666668</v>
      </c>
      <c r="GV61">
        <f t="shared" si="824"/>
        <v>28.166666299999999</v>
      </c>
      <c r="GW61">
        <f t="shared" si="824"/>
        <v>47.616666333333335</v>
      </c>
      <c r="GX61">
        <f t="shared" si="824"/>
        <v>28.916666329999998</v>
      </c>
      <c r="GY61">
        <f t="shared" si="824"/>
        <v>36.049999633333329</v>
      </c>
      <c r="GZ61">
        <f t="shared" si="824"/>
        <v>30.766666299999997</v>
      </c>
      <c r="HA61">
        <f t="shared" si="824"/>
        <v>29.499999633333331</v>
      </c>
      <c r="HB61">
        <f t="shared" si="824"/>
        <v>30.533332999999999</v>
      </c>
      <c r="HC61">
        <f t="shared" si="824"/>
        <v>29.399999666666666</v>
      </c>
      <c r="HD61">
        <f t="shared" si="824"/>
        <v>28.149999666666666</v>
      </c>
      <c r="HE61">
        <f t="shared" si="824"/>
        <v>44.899999666666666</v>
      </c>
      <c r="HF61">
        <f t="shared" si="824"/>
        <v>32.083332999999996</v>
      </c>
      <c r="HG61">
        <f t="shared" ref="HG61:HL61" si="825">IF(HG35=0,0,HG35+15.933333)</f>
        <v>40.999999599999995</v>
      </c>
      <c r="HH61">
        <f t="shared" si="825"/>
        <v>40.683332933333332</v>
      </c>
      <c r="HI61">
        <f t="shared" si="825"/>
        <v>50.166666333333332</v>
      </c>
      <c r="HJ61">
        <f t="shared" si="825"/>
        <v>50.199999666666663</v>
      </c>
      <c r="HK61">
        <f t="shared" si="825"/>
        <v>41.183332933333332</v>
      </c>
      <c r="HL61">
        <f t="shared" si="825"/>
        <v>43.416666333333332</v>
      </c>
      <c r="HN61">
        <f t="shared" ref="HN61:HU61" si="826">IF(HN35=0,0,HN35+15.933333)</f>
        <v>31.999999666666668</v>
      </c>
      <c r="HO61">
        <f t="shared" si="826"/>
        <v>42.166666266666667</v>
      </c>
      <c r="HP61">
        <f t="shared" si="826"/>
        <v>53.616666333333328</v>
      </c>
      <c r="HQ61">
        <f t="shared" si="826"/>
        <v>57.983332999999995</v>
      </c>
      <c r="HR61">
        <f t="shared" si="826"/>
        <v>30.883333</v>
      </c>
      <c r="HS61">
        <f t="shared" si="826"/>
        <v>27.433332999999998</v>
      </c>
      <c r="HU61">
        <f t="shared" si="826"/>
        <v>60.949999666666663</v>
      </c>
      <c r="HW61">
        <f t="shared" ref="HW61:IQ61" si="827">IF(HW35=0,0,HW35+15.933333)</f>
        <v>29.199999666666667</v>
      </c>
      <c r="HX61">
        <f t="shared" si="827"/>
        <v>28.56666633333333</v>
      </c>
      <c r="HY61">
        <f t="shared" si="827"/>
        <v>27.433332999999998</v>
      </c>
      <c r="HZ61">
        <f t="shared" si="827"/>
        <v>42.833332999999996</v>
      </c>
      <c r="IA61">
        <f t="shared" si="827"/>
        <v>29.999999666666668</v>
      </c>
      <c r="IB61">
        <f t="shared" si="827"/>
        <v>45.183332999999998</v>
      </c>
      <c r="IC61">
        <f t="shared" si="827"/>
        <v>28.899999666666666</v>
      </c>
      <c r="ID61">
        <f t="shared" si="827"/>
        <v>27.866666333333335</v>
      </c>
      <c r="IE61">
        <f t="shared" si="827"/>
        <v>28.849999666666665</v>
      </c>
      <c r="IF61">
        <f t="shared" si="827"/>
        <v>29.549999666666665</v>
      </c>
      <c r="IG61">
        <f t="shared" si="827"/>
        <v>29.999999666666668</v>
      </c>
      <c r="IH61">
        <f t="shared" si="827"/>
        <v>28.333333</v>
      </c>
      <c r="II61">
        <f t="shared" si="827"/>
        <v>35.06666633333333</v>
      </c>
      <c r="IJ61">
        <f t="shared" si="827"/>
        <v>27.849999666666665</v>
      </c>
      <c r="IK61">
        <f t="shared" si="827"/>
        <v>27.683332999999998</v>
      </c>
      <c r="IL61">
        <f t="shared" si="827"/>
        <v>56.333332999999996</v>
      </c>
      <c r="IM61">
        <f t="shared" si="827"/>
        <v>49.599999666666669</v>
      </c>
      <c r="IN61">
        <f t="shared" si="827"/>
        <v>29.166666333333332</v>
      </c>
      <c r="IO61">
        <f t="shared" si="827"/>
        <v>30.499999666666668</v>
      </c>
      <c r="IP61">
        <f t="shared" si="827"/>
        <v>30.366666333333335</v>
      </c>
      <c r="IQ61">
        <f t="shared" si="827"/>
        <v>27.683332999999998</v>
      </c>
      <c r="IW61">
        <f t="shared" ref="IW61:JF61" si="828">IF(IW35=0,0,IW35+15.933333)</f>
        <v>60.433332999999998</v>
      </c>
      <c r="IX61">
        <f t="shared" si="828"/>
        <v>24.016666333333333</v>
      </c>
      <c r="IY61">
        <f t="shared" si="828"/>
        <v>26.466666333333333</v>
      </c>
      <c r="IZ61">
        <f t="shared" si="828"/>
        <v>27.283332999999999</v>
      </c>
      <c r="JA61">
        <f t="shared" si="828"/>
        <v>25.616666333333335</v>
      </c>
      <c r="JB61">
        <f t="shared" si="828"/>
        <v>25.099999666666669</v>
      </c>
      <c r="JC61">
        <f t="shared" si="828"/>
        <v>30.033332999999999</v>
      </c>
      <c r="JD61">
        <f t="shared" si="828"/>
        <v>26.633333</v>
      </c>
      <c r="JE61">
        <f t="shared" si="828"/>
        <v>31.699999666666667</v>
      </c>
      <c r="JF61">
        <f t="shared" si="828"/>
        <v>39.466666333333336</v>
      </c>
      <c r="JH61">
        <f t="shared" ref="JH61:JP61" si="829">IF(JH35=0,0,JH35+15.933333)</f>
        <v>26.899999666666666</v>
      </c>
      <c r="JI61">
        <f t="shared" si="829"/>
        <v>32.149999666666666</v>
      </c>
      <c r="JJ61">
        <f t="shared" si="829"/>
        <v>30.533332999999999</v>
      </c>
      <c r="JK61">
        <f t="shared" si="829"/>
        <v>28.399999666666666</v>
      </c>
      <c r="JL61">
        <f t="shared" si="829"/>
        <v>28.166666333333332</v>
      </c>
      <c r="JM61">
        <f t="shared" si="829"/>
        <v>29.899999666666666</v>
      </c>
      <c r="JN61">
        <f t="shared" si="829"/>
        <v>30.899999666666666</v>
      </c>
      <c r="JO61">
        <f t="shared" si="829"/>
        <v>35.033332999999999</v>
      </c>
      <c r="JP61">
        <f t="shared" si="829"/>
        <v>32.166666333333332</v>
      </c>
      <c r="JR61">
        <f>IF(JR35=0,0,JR35+15.933333)</f>
        <v>28.233333000000002</v>
      </c>
      <c r="JT61">
        <f>IF(JT35=0,0,JT35+15.933333)</f>
        <v>28.983333000000002</v>
      </c>
      <c r="JU61">
        <f>IF(JU35=0,0,JU35+15.933333)</f>
        <v>34.633333</v>
      </c>
      <c r="JV61">
        <f>IF(JV35=0,0,JV35+15.933333)</f>
        <v>35.333332999999996</v>
      </c>
      <c r="JX61">
        <f>IF(JX35=0,0,JX35+15.933333)</f>
        <v>36.083333000000003</v>
      </c>
      <c r="JY61">
        <f>IF(JY35=0,0,JY35+15.933333)</f>
        <v>31.899999666666666</v>
      </c>
      <c r="JZ61">
        <f>IF(JZ35=0,0,JZ35+15.933333)</f>
        <v>38.399999666666666</v>
      </c>
      <c r="KA61">
        <f>IF(KA35=0,0,KA35+15.933333)</f>
        <v>41.849999666666669</v>
      </c>
    </row>
    <row r="62" spans="1:287" x14ac:dyDescent="0.25">
      <c r="A62" t="s">
        <v>225</v>
      </c>
      <c r="B62">
        <v>9.3166666666666664</v>
      </c>
      <c r="C62">
        <v>9.8166666666666664</v>
      </c>
      <c r="D62">
        <v>10.433333666666666</v>
      </c>
      <c r="E62">
        <v>10.466666666666667</v>
      </c>
      <c r="F62">
        <v>11.083326666666666</v>
      </c>
      <c r="G62">
        <v>11.150000666666665</v>
      </c>
      <c r="H62">
        <v>10.883333666666665</v>
      </c>
      <c r="I62">
        <v>11.100000666666666</v>
      </c>
      <c r="J62">
        <v>12.699999666666667</v>
      </c>
      <c r="K62">
        <v>14.883333666666665</v>
      </c>
      <c r="L62">
        <v>10.166666666666666</v>
      </c>
      <c r="M62">
        <v>9.6666666666666661</v>
      </c>
      <c r="N62">
        <v>11.066663666666667</v>
      </c>
      <c r="O62">
        <v>11.766666666666666</v>
      </c>
      <c r="P62">
        <v>16.216666666666665</v>
      </c>
      <c r="Q62">
        <v>12.526666666666666</v>
      </c>
      <c r="R62">
        <v>17.196666666666665</v>
      </c>
      <c r="S62">
        <v>19.016666666666666</v>
      </c>
      <c r="T62">
        <v>15.436666666666666</v>
      </c>
      <c r="U62">
        <v>13.949996666666665</v>
      </c>
      <c r="V62">
        <v>13.816666666666666</v>
      </c>
      <c r="W62">
        <v>12.383333666666665</v>
      </c>
      <c r="X62">
        <v>13.183333666666666</v>
      </c>
      <c r="Y62">
        <v>13.216666666666665</v>
      </c>
      <c r="Z62">
        <v>19.316666666666666</v>
      </c>
      <c r="AA62">
        <v>21.316666666666666</v>
      </c>
      <c r="AB62">
        <v>25.066666666666666</v>
      </c>
      <c r="AC62">
        <v>40.516666666666666</v>
      </c>
      <c r="AD62">
        <v>35.069999666666668</v>
      </c>
      <c r="AE62">
        <v>21.266666666666666</v>
      </c>
      <c r="AG62">
        <v>24.566666666666666</v>
      </c>
      <c r="AH62">
        <v>19.983336666666666</v>
      </c>
      <c r="AI62">
        <v>3.35</v>
      </c>
      <c r="AJ62">
        <v>4.9000000000000004</v>
      </c>
      <c r="AK62">
        <v>3.7333333</v>
      </c>
      <c r="AL62">
        <v>3.95</v>
      </c>
      <c r="AM62">
        <v>3.86666</v>
      </c>
      <c r="AN62">
        <v>4.7</v>
      </c>
      <c r="AO62">
        <v>4.6166666999999997</v>
      </c>
      <c r="AP62">
        <v>4.2166667000000002</v>
      </c>
      <c r="AQ62">
        <v>4.1333333300000001</v>
      </c>
      <c r="AR62">
        <v>3.75</v>
      </c>
      <c r="AS62">
        <v>4.3666666999999997</v>
      </c>
      <c r="AT62">
        <v>7.0166666700000002</v>
      </c>
      <c r="AU62">
        <v>4.6500000000000004</v>
      </c>
      <c r="AV62">
        <v>4.8833333000000003</v>
      </c>
      <c r="AW62">
        <v>4.4166667000000004</v>
      </c>
      <c r="AX62">
        <v>5.2</v>
      </c>
      <c r="AY62">
        <v>4.0833333300000003</v>
      </c>
      <c r="AZ62">
        <v>6.5</v>
      </c>
      <c r="BA62">
        <v>8.5500000000000007</v>
      </c>
      <c r="BB62">
        <v>11.35</v>
      </c>
      <c r="BC62">
        <v>9.06666667</v>
      </c>
      <c r="BD62">
        <v>9.0333333000000007</v>
      </c>
      <c r="BE62">
        <v>5.35</v>
      </c>
      <c r="BF62">
        <v>7.266667</v>
      </c>
      <c r="BG62">
        <v>16.533333299999999</v>
      </c>
      <c r="BH62">
        <v>19.05</v>
      </c>
      <c r="BI62">
        <v>19.283332999999999</v>
      </c>
      <c r="BJ62">
        <v>0</v>
      </c>
      <c r="BK62">
        <f t="shared" ref="BK62:CC62" si="830">IF(BK35=0,0,BK35+3.35)</f>
        <v>17.016666666666666</v>
      </c>
      <c r="BL62">
        <f t="shared" si="830"/>
        <v>7.7666666666666675</v>
      </c>
      <c r="BM62">
        <f t="shared" si="830"/>
        <v>16.150000000000002</v>
      </c>
      <c r="BN62">
        <f t="shared" si="830"/>
        <v>7.4499999999999993</v>
      </c>
      <c r="BO62">
        <f t="shared" si="830"/>
        <v>21.283333333333335</v>
      </c>
      <c r="BP62">
        <f t="shared" si="830"/>
        <v>11.966666666666667</v>
      </c>
      <c r="BQ62">
        <f t="shared" si="830"/>
        <v>11.4</v>
      </c>
      <c r="BR62">
        <f t="shared" si="830"/>
        <v>10.316666666666666</v>
      </c>
      <c r="BS62">
        <f t="shared" si="830"/>
        <v>11.1</v>
      </c>
      <c r="BT62">
        <f t="shared" si="830"/>
        <v>9.4499999999999993</v>
      </c>
      <c r="BU62">
        <f t="shared" si="830"/>
        <v>11.75</v>
      </c>
      <c r="BV62">
        <f t="shared" si="830"/>
        <v>12.299999999999999</v>
      </c>
      <c r="BW62">
        <f t="shared" si="830"/>
        <v>20.766666666666666</v>
      </c>
      <c r="BX62">
        <f t="shared" si="830"/>
        <v>12.333333333333334</v>
      </c>
      <c r="BY62">
        <f t="shared" si="830"/>
        <v>17.483333333333334</v>
      </c>
      <c r="BZ62">
        <f t="shared" si="830"/>
        <v>13.883333333333333</v>
      </c>
      <c r="CA62">
        <f t="shared" si="830"/>
        <v>17.350000000000001</v>
      </c>
      <c r="CB62">
        <f t="shared" si="830"/>
        <v>11.566666666666666</v>
      </c>
      <c r="CC62">
        <f t="shared" si="830"/>
        <v>20.3</v>
      </c>
      <c r="CE62">
        <f t="shared" ref="CE62:CL62" si="831">IF(CE35=0,0,CE35+3.35)</f>
        <v>11.4</v>
      </c>
      <c r="CF62">
        <f t="shared" si="831"/>
        <v>13.85</v>
      </c>
      <c r="CG62">
        <f t="shared" si="831"/>
        <v>15.716666666666667</v>
      </c>
      <c r="CH62">
        <f t="shared" si="831"/>
        <v>13.15</v>
      </c>
      <c r="CI62">
        <f t="shared" si="831"/>
        <v>11.316666666666666</v>
      </c>
      <c r="CJ62">
        <f t="shared" si="831"/>
        <v>12.483333333333333</v>
      </c>
      <c r="CK62">
        <f t="shared" si="831"/>
        <v>13.983333333333333</v>
      </c>
      <c r="CL62">
        <f t="shared" si="831"/>
        <v>14.466666666666667</v>
      </c>
      <c r="CN62">
        <f t="shared" ref="CN62:DS62" si="832">IF(CN35=0,0,CN35+3.35)</f>
        <v>14.883333333333333</v>
      </c>
      <c r="CO62">
        <f t="shared" si="832"/>
        <v>15.483333333333333</v>
      </c>
      <c r="CP62">
        <f t="shared" si="832"/>
        <v>10.683333333333334</v>
      </c>
      <c r="CQ62">
        <f t="shared" si="832"/>
        <v>23.650000000000002</v>
      </c>
      <c r="CR62">
        <f t="shared" si="832"/>
        <v>10.516666666666666</v>
      </c>
      <c r="CS62">
        <f t="shared" si="832"/>
        <v>10.816666666666666</v>
      </c>
      <c r="CT62">
        <f t="shared" si="832"/>
        <v>22.966666666666669</v>
      </c>
      <c r="CU62">
        <f t="shared" si="832"/>
        <v>11.533333333333333</v>
      </c>
      <c r="CV62">
        <f t="shared" si="832"/>
        <v>12.7</v>
      </c>
      <c r="CW62">
        <f t="shared" si="832"/>
        <v>13.75</v>
      </c>
      <c r="CX62">
        <f t="shared" si="832"/>
        <v>12.65</v>
      </c>
      <c r="CY62">
        <f t="shared" si="832"/>
        <v>11.016666666666666</v>
      </c>
      <c r="CZ62">
        <f t="shared" si="832"/>
        <v>19.133333333333333</v>
      </c>
      <c r="DA62">
        <f t="shared" si="832"/>
        <v>10.199999999999999</v>
      </c>
      <c r="DB62">
        <f t="shared" si="832"/>
        <v>12.65</v>
      </c>
      <c r="DC62">
        <f t="shared" si="832"/>
        <v>16.183333333333334</v>
      </c>
      <c r="DD62">
        <f t="shared" si="832"/>
        <v>13.4</v>
      </c>
      <c r="DE62">
        <f t="shared" si="832"/>
        <v>23.866666666666667</v>
      </c>
      <c r="DF62">
        <f t="shared" si="832"/>
        <v>14.9</v>
      </c>
      <c r="DG62">
        <f t="shared" si="832"/>
        <v>17.933333333333334</v>
      </c>
      <c r="DH62">
        <f t="shared" si="832"/>
        <v>17</v>
      </c>
      <c r="DI62">
        <f t="shared" si="832"/>
        <v>16.266666666666666</v>
      </c>
      <c r="DJ62">
        <f t="shared" si="832"/>
        <v>17.483333333333334</v>
      </c>
      <c r="DK62">
        <f t="shared" si="832"/>
        <v>18.266666666666666</v>
      </c>
      <c r="DL62">
        <f t="shared" si="832"/>
        <v>15.666666666666666</v>
      </c>
      <c r="DM62">
        <f t="shared" si="832"/>
        <v>17.483333333333334</v>
      </c>
      <c r="DN62">
        <f t="shared" si="832"/>
        <v>17.150000000000002</v>
      </c>
      <c r="DO62">
        <f t="shared" si="832"/>
        <v>13.583333333333334</v>
      </c>
      <c r="DP62">
        <f t="shared" si="832"/>
        <v>30.816666666666666</v>
      </c>
      <c r="DQ62">
        <f t="shared" si="832"/>
        <v>25.75</v>
      </c>
      <c r="DR62">
        <f t="shared" si="832"/>
        <v>18.900000000000002</v>
      </c>
      <c r="DS62">
        <f t="shared" si="832"/>
        <v>27.133333333333336</v>
      </c>
      <c r="DT62">
        <f t="shared" ref="DT62:EY62" si="833">IF(DT35=0,0,DT35+3.35)</f>
        <v>15.583333333333332</v>
      </c>
      <c r="DU62">
        <f t="shared" si="833"/>
        <v>28.5</v>
      </c>
      <c r="DV62">
        <f t="shared" si="833"/>
        <v>26.383333333333336</v>
      </c>
      <c r="DW62">
        <f t="shared" si="833"/>
        <v>26.55</v>
      </c>
      <c r="DX62">
        <f t="shared" si="833"/>
        <v>21.766666666666666</v>
      </c>
      <c r="DY62">
        <f t="shared" si="833"/>
        <v>14.7</v>
      </c>
      <c r="DZ62">
        <f t="shared" si="833"/>
        <v>8.4666666666666668</v>
      </c>
      <c r="EA62">
        <f t="shared" si="833"/>
        <v>10.066666666666666</v>
      </c>
      <c r="EB62">
        <f t="shared" si="833"/>
        <v>9.4833333333333325</v>
      </c>
      <c r="EC62">
        <f t="shared" si="833"/>
        <v>9.65</v>
      </c>
      <c r="ED62">
        <f t="shared" si="833"/>
        <v>14.549999999999999</v>
      </c>
      <c r="EE62">
        <f t="shared" si="833"/>
        <v>12.716666666666667</v>
      </c>
      <c r="EF62">
        <f t="shared" si="833"/>
        <v>9.4</v>
      </c>
      <c r="EG62">
        <f t="shared" si="833"/>
        <v>15.783333333333333</v>
      </c>
      <c r="EH62">
        <f t="shared" si="833"/>
        <v>9.0666666666666664</v>
      </c>
      <c r="EI62">
        <f t="shared" si="833"/>
        <v>13.299999999999999</v>
      </c>
      <c r="EJ62">
        <f t="shared" si="833"/>
        <v>11.5</v>
      </c>
      <c r="EK62">
        <f t="shared" si="833"/>
        <v>10.166666666666666</v>
      </c>
      <c r="EL62">
        <f t="shared" si="833"/>
        <v>17.324999999999999</v>
      </c>
      <c r="EM62">
        <f t="shared" si="833"/>
        <v>8.3166666666666664</v>
      </c>
      <c r="EN62">
        <f t="shared" si="833"/>
        <v>12.1</v>
      </c>
      <c r="EO62">
        <f t="shared" si="833"/>
        <v>13.85</v>
      </c>
      <c r="EP62">
        <f t="shared" si="833"/>
        <v>13.633333333333333</v>
      </c>
      <c r="EQ62">
        <f t="shared" si="833"/>
        <v>9.5166666666666657</v>
      </c>
      <c r="ER62">
        <f t="shared" si="833"/>
        <v>10.25</v>
      </c>
      <c r="ES62">
        <f t="shared" si="833"/>
        <v>10.833333333333334</v>
      </c>
      <c r="ET62">
        <f t="shared" si="833"/>
        <v>19.8</v>
      </c>
      <c r="EU62">
        <f t="shared" si="833"/>
        <v>9.3666666666666671</v>
      </c>
      <c r="EV62">
        <f t="shared" si="833"/>
        <v>9.6666666666666661</v>
      </c>
      <c r="EW62">
        <f t="shared" si="833"/>
        <v>9.8000000000000007</v>
      </c>
      <c r="EX62">
        <f t="shared" si="833"/>
        <v>15.283333333333333</v>
      </c>
      <c r="EY62">
        <f t="shared" si="833"/>
        <v>11.5</v>
      </c>
      <c r="EZ62">
        <f t="shared" ref="EZ62:GE62" si="834">IF(EZ35=0,0,EZ35+3.35)</f>
        <v>10.516666666666666</v>
      </c>
      <c r="FA62">
        <f t="shared" si="834"/>
        <v>10.816666666666666</v>
      </c>
      <c r="FB62">
        <f t="shared" si="834"/>
        <v>11.549999999999999</v>
      </c>
      <c r="FC62">
        <f t="shared" si="834"/>
        <v>22.033333333333335</v>
      </c>
      <c r="FD62">
        <f t="shared" si="834"/>
        <v>11.233333333333334</v>
      </c>
      <c r="FE62">
        <f t="shared" si="834"/>
        <v>11.483333333333333</v>
      </c>
      <c r="FF62">
        <f t="shared" si="834"/>
        <v>20.200000000000003</v>
      </c>
      <c r="FG62">
        <f t="shared" si="834"/>
        <v>11.05</v>
      </c>
      <c r="FH62">
        <f t="shared" si="834"/>
        <v>11.383333333333333</v>
      </c>
      <c r="FI62">
        <f t="shared" si="834"/>
        <v>13.333333333333334</v>
      </c>
      <c r="FJ62">
        <f t="shared" si="834"/>
        <v>23.1</v>
      </c>
      <c r="FK62">
        <f t="shared" si="834"/>
        <v>13.616666666666665</v>
      </c>
      <c r="FL62">
        <f t="shared" si="834"/>
        <v>23.516666666666669</v>
      </c>
      <c r="FM62">
        <f t="shared" si="834"/>
        <v>12.466666666666667</v>
      </c>
      <c r="FN62">
        <f t="shared" si="834"/>
        <v>25.216666666666669</v>
      </c>
      <c r="FO62">
        <f t="shared" si="834"/>
        <v>11.483333333333333</v>
      </c>
      <c r="FP62">
        <f t="shared" si="834"/>
        <v>12.916666666666666</v>
      </c>
      <c r="FQ62">
        <f t="shared" si="834"/>
        <v>12.85</v>
      </c>
      <c r="FR62">
        <f t="shared" si="834"/>
        <v>13.033333333333333</v>
      </c>
      <c r="FS62">
        <f t="shared" si="834"/>
        <v>13.5</v>
      </c>
      <c r="FT62">
        <f t="shared" si="834"/>
        <v>12.733333333333333</v>
      </c>
      <c r="FU62">
        <f t="shared" si="834"/>
        <v>14.549999999999999</v>
      </c>
      <c r="FV62">
        <f t="shared" si="834"/>
        <v>14.45</v>
      </c>
      <c r="FW62">
        <f t="shared" si="834"/>
        <v>14.533333333333333</v>
      </c>
      <c r="FX62">
        <f t="shared" si="834"/>
        <v>14.616666666666665</v>
      </c>
      <c r="FY62">
        <f t="shared" si="834"/>
        <v>13.15</v>
      </c>
      <c r="FZ62">
        <f t="shared" si="834"/>
        <v>30.833333333333336</v>
      </c>
      <c r="GA62">
        <f t="shared" si="834"/>
        <v>31.55</v>
      </c>
      <c r="GB62">
        <f t="shared" si="834"/>
        <v>29.566666666666666</v>
      </c>
      <c r="GC62">
        <f t="shared" si="834"/>
        <v>15.416666666666666</v>
      </c>
      <c r="GD62">
        <f t="shared" si="834"/>
        <v>15.016666666666667</v>
      </c>
      <c r="GE62">
        <f t="shared" si="834"/>
        <v>14.233333333333333</v>
      </c>
      <c r="GF62">
        <f t="shared" ref="GF62:GL62" si="835">IF(GF35=0,0,GF35+3.35)</f>
        <v>13.4</v>
      </c>
      <c r="GG62">
        <f t="shared" si="835"/>
        <v>15.183333333333334</v>
      </c>
      <c r="GH62">
        <f t="shared" si="835"/>
        <v>15.983333333333333</v>
      </c>
      <c r="GI62">
        <f t="shared" si="835"/>
        <v>15.716666666666667</v>
      </c>
      <c r="GJ62">
        <f t="shared" si="835"/>
        <v>18.016666666666666</v>
      </c>
      <c r="GK62">
        <f t="shared" si="835"/>
        <v>29.633333333333336</v>
      </c>
      <c r="GL62">
        <f t="shared" si="835"/>
        <v>15.183333333333334</v>
      </c>
      <c r="GM62">
        <f t="shared" ref="GM62:GS62" si="836">IF(GM35=0,0,GM35+3.35)</f>
        <v>15.750000330000001</v>
      </c>
      <c r="GN62">
        <f t="shared" si="836"/>
        <v>20.55</v>
      </c>
      <c r="GO62">
        <f t="shared" si="836"/>
        <v>19.916666666666668</v>
      </c>
      <c r="GP62">
        <f t="shared" si="836"/>
        <v>30.983333333333334</v>
      </c>
      <c r="GQ62">
        <f t="shared" si="836"/>
        <v>31.033333333333335</v>
      </c>
      <c r="GR62">
        <f t="shared" si="836"/>
        <v>18.533333000000002</v>
      </c>
      <c r="GS62">
        <f t="shared" si="836"/>
        <v>16.499999666666668</v>
      </c>
      <c r="GT62">
        <f t="shared" ref="GT62:HF62" si="837">IF(GT35=0,0,GT35+3.35)</f>
        <v>32.950000000000003</v>
      </c>
      <c r="GU62">
        <f t="shared" si="837"/>
        <v>19.166666666666668</v>
      </c>
      <c r="GV62">
        <f t="shared" si="837"/>
        <v>15.5833333</v>
      </c>
      <c r="GW62">
        <f t="shared" si="837"/>
        <v>35.033333333333331</v>
      </c>
      <c r="GX62">
        <f t="shared" si="837"/>
        <v>16.333333330000002</v>
      </c>
      <c r="GY62">
        <f t="shared" si="837"/>
        <v>23.466666633333332</v>
      </c>
      <c r="GZ62">
        <f t="shared" si="837"/>
        <v>18.183333300000001</v>
      </c>
      <c r="HA62">
        <f t="shared" si="837"/>
        <v>16.916666633333332</v>
      </c>
      <c r="HB62">
        <f t="shared" si="837"/>
        <v>17.95</v>
      </c>
      <c r="HC62">
        <f t="shared" si="837"/>
        <v>16.816666666666666</v>
      </c>
      <c r="HD62">
        <f t="shared" si="837"/>
        <v>15.566666666666666</v>
      </c>
      <c r="HE62">
        <f t="shared" si="837"/>
        <v>32.316666666666663</v>
      </c>
      <c r="HF62">
        <f t="shared" si="837"/>
        <v>19.5</v>
      </c>
      <c r="HG62">
        <f t="shared" ref="HG62:HL62" si="838">IF(HG35=0,0,HG35+3.35)</f>
        <v>28.416666599999999</v>
      </c>
      <c r="HH62">
        <f t="shared" si="838"/>
        <v>28.099999933333336</v>
      </c>
      <c r="HI62">
        <f t="shared" si="838"/>
        <v>37.583333333333336</v>
      </c>
      <c r="HJ62">
        <f t="shared" si="838"/>
        <v>37.616666666666667</v>
      </c>
      <c r="HK62">
        <f t="shared" si="838"/>
        <v>28.599999933333336</v>
      </c>
      <c r="HL62">
        <f t="shared" si="838"/>
        <v>30.833333333333336</v>
      </c>
      <c r="HN62">
        <f t="shared" ref="HN62:HU62" si="839">IF(HN35=0,0,HN35+3.35)</f>
        <v>19.416666666666668</v>
      </c>
      <c r="HO62">
        <f t="shared" si="839"/>
        <v>29.583333266666671</v>
      </c>
      <c r="HP62">
        <f t="shared" si="839"/>
        <v>41.033333333333331</v>
      </c>
      <c r="HQ62">
        <f t="shared" si="839"/>
        <v>45.4</v>
      </c>
      <c r="HR62">
        <f t="shared" si="839"/>
        <v>18.3</v>
      </c>
      <c r="HS62">
        <f t="shared" si="839"/>
        <v>14.85</v>
      </c>
      <c r="HU62">
        <f t="shared" si="839"/>
        <v>48.366666666666667</v>
      </c>
      <c r="HW62">
        <f t="shared" ref="HW62:IQ62" si="840">IF(HW35=0,0,HW35+3.35)</f>
        <v>16.616666666666667</v>
      </c>
      <c r="HX62">
        <f t="shared" si="840"/>
        <v>15.983333333333333</v>
      </c>
      <c r="HY62">
        <f t="shared" si="840"/>
        <v>14.85</v>
      </c>
      <c r="HZ62">
        <f t="shared" si="840"/>
        <v>30.25</v>
      </c>
      <c r="IA62">
        <f t="shared" si="840"/>
        <v>17.416666666666668</v>
      </c>
      <c r="IB62">
        <f t="shared" si="840"/>
        <v>32.6</v>
      </c>
      <c r="IC62">
        <f t="shared" si="840"/>
        <v>16.316666666666666</v>
      </c>
      <c r="ID62">
        <f t="shared" si="840"/>
        <v>15.283333333333333</v>
      </c>
      <c r="IE62">
        <f t="shared" si="840"/>
        <v>16.266666666666666</v>
      </c>
      <c r="IF62">
        <f t="shared" si="840"/>
        <v>16.966666666666669</v>
      </c>
      <c r="IG62">
        <f t="shared" si="840"/>
        <v>17.416666666666668</v>
      </c>
      <c r="IH62">
        <f t="shared" si="840"/>
        <v>15.75</v>
      </c>
      <c r="II62">
        <f t="shared" si="840"/>
        <v>22.483333333333334</v>
      </c>
      <c r="IJ62">
        <f t="shared" si="840"/>
        <v>15.266666666666666</v>
      </c>
      <c r="IK62">
        <f t="shared" si="840"/>
        <v>15.1</v>
      </c>
      <c r="IL62">
        <f t="shared" si="840"/>
        <v>43.75</v>
      </c>
      <c r="IM62">
        <f t="shared" si="840"/>
        <v>37.016666666666673</v>
      </c>
      <c r="IN62">
        <f t="shared" si="840"/>
        <v>16.583333333333332</v>
      </c>
      <c r="IO62">
        <f t="shared" si="840"/>
        <v>17.916666666666668</v>
      </c>
      <c r="IP62">
        <f t="shared" si="840"/>
        <v>17.783333333333335</v>
      </c>
      <c r="IQ62">
        <f t="shared" si="840"/>
        <v>15.1</v>
      </c>
      <c r="IW62">
        <f t="shared" ref="IW62:JF62" si="841">IF(IW35=0,0,IW35+3.35)</f>
        <v>47.85</v>
      </c>
      <c r="IX62">
        <f t="shared" si="841"/>
        <v>11.433333333333332</v>
      </c>
      <c r="IY62">
        <f t="shared" si="841"/>
        <v>13.883333333333333</v>
      </c>
      <c r="IZ62">
        <f t="shared" si="841"/>
        <v>14.7</v>
      </c>
      <c r="JA62">
        <f t="shared" si="841"/>
        <v>13.033333333333333</v>
      </c>
      <c r="JB62">
        <f t="shared" si="841"/>
        <v>12.516666666666667</v>
      </c>
      <c r="JC62">
        <f t="shared" si="841"/>
        <v>17.45</v>
      </c>
      <c r="JD62">
        <f t="shared" si="841"/>
        <v>14.049999999999999</v>
      </c>
      <c r="JE62">
        <f t="shared" si="841"/>
        <v>19.116666666666667</v>
      </c>
      <c r="JF62">
        <f t="shared" si="841"/>
        <v>26.883333333333336</v>
      </c>
      <c r="JH62">
        <f t="shared" ref="JH62:JP62" si="842">IF(JH35=0,0,JH35+3.35)</f>
        <v>14.316666666666666</v>
      </c>
      <c r="JI62">
        <f t="shared" si="842"/>
        <v>19.56666666666667</v>
      </c>
      <c r="JJ62">
        <f t="shared" si="842"/>
        <v>17.95</v>
      </c>
      <c r="JK62">
        <f t="shared" si="842"/>
        <v>15.816666666666666</v>
      </c>
      <c r="JL62">
        <f t="shared" si="842"/>
        <v>15.583333333333334</v>
      </c>
      <c r="JM62">
        <f t="shared" si="842"/>
        <v>17.316666666666666</v>
      </c>
      <c r="JN62">
        <f t="shared" si="842"/>
        <v>18.316666666666666</v>
      </c>
      <c r="JO62">
        <f t="shared" si="842"/>
        <v>22.450000000000003</v>
      </c>
      <c r="JP62">
        <f t="shared" si="842"/>
        <v>19.583333333333336</v>
      </c>
      <c r="JR62">
        <f>IF(JR35=0,0,JR35+3.35)</f>
        <v>15.65</v>
      </c>
      <c r="JT62">
        <f>IF(JT35=0,0,JT35+3.35)</f>
        <v>16.400000000000002</v>
      </c>
      <c r="JU62">
        <f>IF(JU35=0,0,JU35+3.35)</f>
        <v>22.05</v>
      </c>
      <c r="JV62">
        <f>IF(JV35=0,0,JV35+3.35)</f>
        <v>22.75</v>
      </c>
      <c r="JX62">
        <f>IF(JX35=0,0,JX35+3.35)</f>
        <v>23.500000000000004</v>
      </c>
      <c r="JY62">
        <f>IF(JY35=0,0,JY35+3.35)</f>
        <v>19.316666666666666</v>
      </c>
      <c r="JZ62">
        <f>IF(JZ35=0,0,JZ35+3.35)</f>
        <v>25.81666666666667</v>
      </c>
      <c r="KA62">
        <f>IF(KA35=0,0,KA35+3.35)</f>
        <v>29.266666666666669</v>
      </c>
    </row>
    <row r="63" spans="1:287" x14ac:dyDescent="0.25">
      <c r="A63" t="s">
        <v>224</v>
      </c>
      <c r="B63">
        <v>17.066666666666666</v>
      </c>
      <c r="C63">
        <v>17.566666666666666</v>
      </c>
      <c r="D63">
        <v>18.183333666666666</v>
      </c>
      <c r="E63">
        <v>18.216666666666665</v>
      </c>
      <c r="F63">
        <v>18.833326666666665</v>
      </c>
      <c r="G63">
        <v>18.900000666666667</v>
      </c>
      <c r="H63">
        <v>18.633333666666665</v>
      </c>
      <c r="I63">
        <v>18.850000666666666</v>
      </c>
      <c r="J63">
        <v>20.449999666666667</v>
      </c>
      <c r="K63">
        <v>22.633333666666665</v>
      </c>
      <c r="L63">
        <v>17.916666666666668</v>
      </c>
      <c r="M63">
        <v>17.416666666666668</v>
      </c>
      <c r="N63">
        <v>18.816663666666667</v>
      </c>
      <c r="O63">
        <v>19.516666666666666</v>
      </c>
      <c r="P63">
        <v>23.966666666666665</v>
      </c>
      <c r="Q63">
        <v>20.276666666666667</v>
      </c>
      <c r="R63">
        <v>24.946666666666665</v>
      </c>
      <c r="S63">
        <v>26.766666666666666</v>
      </c>
      <c r="T63">
        <v>23.186666666666667</v>
      </c>
      <c r="U63">
        <v>21.699996666666667</v>
      </c>
      <c r="V63">
        <v>21.566666666666666</v>
      </c>
      <c r="W63">
        <v>20.133333666666665</v>
      </c>
      <c r="X63">
        <v>20.933333666666666</v>
      </c>
      <c r="Y63">
        <v>20.966666666666665</v>
      </c>
      <c r="Z63">
        <v>27.066666666666666</v>
      </c>
      <c r="AA63">
        <v>29.066666666666666</v>
      </c>
      <c r="AB63">
        <v>32.816666666666663</v>
      </c>
      <c r="AC63">
        <v>48.266666666666666</v>
      </c>
      <c r="AD63">
        <v>42.819999666666668</v>
      </c>
      <c r="AE63">
        <v>29.016666666666666</v>
      </c>
      <c r="AG63">
        <v>32.316666666666663</v>
      </c>
      <c r="AH63">
        <v>27.733336666666666</v>
      </c>
      <c r="AI63">
        <v>13.666666666666666</v>
      </c>
      <c r="AJ63">
        <v>15.216666666666667</v>
      </c>
      <c r="AK63">
        <v>14.049999966666666</v>
      </c>
      <c r="AL63">
        <v>14.266666666666666</v>
      </c>
      <c r="AM63">
        <v>14.183326666666666</v>
      </c>
      <c r="AN63">
        <v>15.016666666666666</v>
      </c>
      <c r="AO63">
        <v>14.933333366666666</v>
      </c>
      <c r="AP63">
        <v>14.533333366666666</v>
      </c>
      <c r="AQ63">
        <v>14.449999996666666</v>
      </c>
      <c r="AR63">
        <v>14.066666666666666</v>
      </c>
      <c r="AS63">
        <v>14.683333366666666</v>
      </c>
      <c r="AT63">
        <v>17.333333336666666</v>
      </c>
      <c r="AU63">
        <v>14.966666666666667</v>
      </c>
      <c r="AV63">
        <v>15.199999966666667</v>
      </c>
      <c r="AW63">
        <v>14.733333366666667</v>
      </c>
      <c r="AX63">
        <v>15.516666666666666</v>
      </c>
      <c r="AY63">
        <v>14.399999996666667</v>
      </c>
      <c r="AZ63">
        <v>16.816666666666666</v>
      </c>
      <c r="BA63">
        <v>18.866666666666667</v>
      </c>
      <c r="BB63">
        <v>21.666666666666664</v>
      </c>
      <c r="BC63">
        <v>19.383333336666666</v>
      </c>
      <c r="BD63">
        <v>19.349999966666665</v>
      </c>
      <c r="BE63">
        <v>15.666666666666666</v>
      </c>
      <c r="BF63">
        <v>17.583333666666665</v>
      </c>
      <c r="BG63">
        <v>26.849999966666665</v>
      </c>
      <c r="BH63">
        <v>29.366666666666667</v>
      </c>
      <c r="BI63">
        <v>29.599999666666665</v>
      </c>
      <c r="BJ63">
        <v>17.016666666666666</v>
      </c>
      <c r="BK63">
        <v>0</v>
      </c>
      <c r="BL63">
        <f t="shared" ref="BL63:CC63" si="843">IF(BL35=0,0,BL35+13.666667)</f>
        <v>18.083333666666668</v>
      </c>
      <c r="BM63">
        <f t="shared" si="843"/>
        <v>26.466667000000001</v>
      </c>
      <c r="BN63">
        <f t="shared" si="843"/>
        <v>17.766666999999998</v>
      </c>
      <c r="BO63">
        <f t="shared" si="843"/>
        <v>31.600000333333334</v>
      </c>
      <c r="BP63">
        <f t="shared" si="843"/>
        <v>22.283333666666667</v>
      </c>
      <c r="BQ63">
        <f t="shared" si="843"/>
        <v>21.716667000000001</v>
      </c>
      <c r="BR63">
        <f t="shared" si="843"/>
        <v>20.633333666666665</v>
      </c>
      <c r="BS63">
        <f t="shared" si="843"/>
        <v>21.416667</v>
      </c>
      <c r="BT63">
        <f t="shared" si="843"/>
        <v>19.766666999999998</v>
      </c>
      <c r="BU63">
        <f t="shared" si="843"/>
        <v>22.066667000000002</v>
      </c>
      <c r="BV63">
        <f t="shared" si="843"/>
        <v>22.616667</v>
      </c>
      <c r="BW63">
        <f t="shared" si="843"/>
        <v>31.083333666666665</v>
      </c>
      <c r="BX63">
        <f t="shared" si="843"/>
        <v>22.650000333333335</v>
      </c>
      <c r="BY63">
        <f t="shared" si="843"/>
        <v>27.800000333333333</v>
      </c>
      <c r="BZ63">
        <f t="shared" si="843"/>
        <v>24.200000333333335</v>
      </c>
      <c r="CA63">
        <f t="shared" si="843"/>
        <v>27.666667</v>
      </c>
      <c r="CB63">
        <f t="shared" si="843"/>
        <v>21.883333666666665</v>
      </c>
      <c r="CC63">
        <f t="shared" si="843"/>
        <v>30.616667</v>
      </c>
      <c r="CE63">
        <f t="shared" ref="CE63:CL63" si="844">IF(CE35=0,0,CE35+13.666667)</f>
        <v>21.716667000000001</v>
      </c>
      <c r="CF63">
        <f t="shared" si="844"/>
        <v>24.166667</v>
      </c>
      <c r="CG63">
        <f t="shared" si="844"/>
        <v>26.033333666666667</v>
      </c>
      <c r="CH63">
        <f t="shared" si="844"/>
        <v>23.466667000000001</v>
      </c>
      <c r="CI63">
        <f t="shared" si="844"/>
        <v>21.633333666666665</v>
      </c>
      <c r="CJ63">
        <f t="shared" si="844"/>
        <v>22.800000333333333</v>
      </c>
      <c r="CK63">
        <f t="shared" si="844"/>
        <v>24.300000333333333</v>
      </c>
      <c r="CL63">
        <f t="shared" si="844"/>
        <v>24.783333666666667</v>
      </c>
      <c r="CN63">
        <f t="shared" ref="CN63:DS63" si="845">IF(CN35=0,0,CN35+13.666667)</f>
        <v>25.200000333333335</v>
      </c>
      <c r="CO63">
        <f t="shared" si="845"/>
        <v>25.800000333333333</v>
      </c>
      <c r="CP63">
        <f t="shared" si="845"/>
        <v>21.000000333333332</v>
      </c>
      <c r="CQ63">
        <f t="shared" si="845"/>
        <v>33.966667000000001</v>
      </c>
      <c r="CR63">
        <f t="shared" si="845"/>
        <v>20.833333666666668</v>
      </c>
      <c r="CS63">
        <f t="shared" si="845"/>
        <v>21.133333666666665</v>
      </c>
      <c r="CT63">
        <f t="shared" si="845"/>
        <v>33.283333666666664</v>
      </c>
      <c r="CU63">
        <f t="shared" si="845"/>
        <v>21.850000333333334</v>
      </c>
      <c r="CV63">
        <f t="shared" si="845"/>
        <v>23.016666999999998</v>
      </c>
      <c r="CW63">
        <f t="shared" si="845"/>
        <v>24.066667000000002</v>
      </c>
      <c r="CX63">
        <f t="shared" si="845"/>
        <v>22.966667000000001</v>
      </c>
      <c r="CY63">
        <f t="shared" si="845"/>
        <v>21.333333666666668</v>
      </c>
      <c r="CZ63">
        <f t="shared" si="845"/>
        <v>29.450000333333335</v>
      </c>
      <c r="DA63">
        <f t="shared" si="845"/>
        <v>20.516666999999998</v>
      </c>
      <c r="DB63">
        <f t="shared" si="845"/>
        <v>22.966667000000001</v>
      </c>
      <c r="DC63">
        <f t="shared" si="845"/>
        <v>26.500000333333332</v>
      </c>
      <c r="DD63">
        <f t="shared" si="845"/>
        <v>23.716667000000001</v>
      </c>
      <c r="DE63">
        <f t="shared" si="845"/>
        <v>34.18333366666667</v>
      </c>
      <c r="DF63">
        <f t="shared" si="845"/>
        <v>25.216667000000001</v>
      </c>
      <c r="DG63">
        <f t="shared" si="845"/>
        <v>28.250000333333332</v>
      </c>
      <c r="DH63">
        <f t="shared" si="845"/>
        <v>27.316667000000002</v>
      </c>
      <c r="DI63">
        <f t="shared" si="845"/>
        <v>26.583333666666668</v>
      </c>
      <c r="DJ63">
        <f t="shared" si="845"/>
        <v>27.800000333333333</v>
      </c>
      <c r="DK63">
        <f t="shared" si="845"/>
        <v>28.583333666666668</v>
      </c>
      <c r="DL63">
        <f t="shared" si="845"/>
        <v>25.983333666666667</v>
      </c>
      <c r="DM63">
        <f t="shared" si="845"/>
        <v>27.800000333333333</v>
      </c>
      <c r="DN63">
        <f t="shared" si="845"/>
        <v>27.466667000000001</v>
      </c>
      <c r="DO63">
        <f t="shared" si="845"/>
        <v>23.900000333333335</v>
      </c>
      <c r="DP63">
        <f t="shared" si="845"/>
        <v>41.133333666666665</v>
      </c>
      <c r="DQ63">
        <f t="shared" si="845"/>
        <v>36.066666999999995</v>
      </c>
      <c r="DR63">
        <f t="shared" si="845"/>
        <v>29.216667000000001</v>
      </c>
      <c r="DS63">
        <f t="shared" si="845"/>
        <v>37.450000333333335</v>
      </c>
      <c r="DT63">
        <f t="shared" ref="DT63:EY63" si="846">IF(DT35=0,0,DT35+13.666667)</f>
        <v>25.900000333333331</v>
      </c>
      <c r="DU63">
        <f t="shared" si="846"/>
        <v>38.816666999999995</v>
      </c>
      <c r="DV63">
        <f t="shared" si="846"/>
        <v>36.700000333333335</v>
      </c>
      <c r="DW63">
        <f t="shared" si="846"/>
        <v>36.866667</v>
      </c>
      <c r="DX63">
        <f t="shared" si="846"/>
        <v>32.083333666666661</v>
      </c>
      <c r="DY63">
        <f t="shared" si="846"/>
        <v>25.016666999999998</v>
      </c>
      <c r="DZ63">
        <f t="shared" si="846"/>
        <v>18.783333666666667</v>
      </c>
      <c r="EA63">
        <f t="shared" si="846"/>
        <v>20.383333666666665</v>
      </c>
      <c r="EB63">
        <f t="shared" si="846"/>
        <v>19.800000333333333</v>
      </c>
      <c r="EC63">
        <f t="shared" si="846"/>
        <v>19.966667000000001</v>
      </c>
      <c r="ED63">
        <f t="shared" si="846"/>
        <v>24.866667</v>
      </c>
      <c r="EE63">
        <f t="shared" si="846"/>
        <v>23.033333666666667</v>
      </c>
      <c r="EF63">
        <f t="shared" si="846"/>
        <v>19.716667000000001</v>
      </c>
      <c r="EG63">
        <f t="shared" si="846"/>
        <v>26.100000333333334</v>
      </c>
      <c r="EH63">
        <f t="shared" si="846"/>
        <v>19.383333666666665</v>
      </c>
      <c r="EI63">
        <f t="shared" si="846"/>
        <v>23.616667</v>
      </c>
      <c r="EJ63">
        <f t="shared" si="846"/>
        <v>21.816667000000002</v>
      </c>
      <c r="EK63">
        <f t="shared" si="846"/>
        <v>20.483333666666667</v>
      </c>
      <c r="EL63">
        <f t="shared" si="846"/>
        <v>27.641666999999998</v>
      </c>
      <c r="EM63">
        <f t="shared" si="846"/>
        <v>18.633333666666665</v>
      </c>
      <c r="EN63">
        <f t="shared" si="846"/>
        <v>22.416667</v>
      </c>
      <c r="EO63">
        <f t="shared" si="846"/>
        <v>24.166667</v>
      </c>
      <c r="EP63">
        <f t="shared" si="846"/>
        <v>23.950000333333335</v>
      </c>
      <c r="EQ63">
        <f t="shared" si="846"/>
        <v>19.833333666666668</v>
      </c>
      <c r="ER63">
        <f t="shared" si="846"/>
        <v>20.566667000000002</v>
      </c>
      <c r="ES63">
        <f t="shared" si="846"/>
        <v>21.150000333333335</v>
      </c>
      <c r="ET63">
        <f t="shared" si="846"/>
        <v>30.116667</v>
      </c>
      <c r="EU63">
        <f t="shared" si="846"/>
        <v>19.683333666666666</v>
      </c>
      <c r="EV63">
        <f t="shared" si="846"/>
        <v>19.983333666666667</v>
      </c>
      <c r="EW63">
        <f t="shared" si="846"/>
        <v>20.116667</v>
      </c>
      <c r="EX63">
        <f t="shared" si="846"/>
        <v>25.600000333333334</v>
      </c>
      <c r="EY63">
        <f t="shared" si="846"/>
        <v>21.816667000000002</v>
      </c>
      <c r="EZ63">
        <f t="shared" ref="EZ63:GE63" si="847">IF(EZ35=0,0,EZ35+13.666667)</f>
        <v>20.833333666666668</v>
      </c>
      <c r="FA63">
        <f t="shared" si="847"/>
        <v>21.133333666666665</v>
      </c>
      <c r="FB63">
        <f t="shared" si="847"/>
        <v>21.866667</v>
      </c>
      <c r="FC63">
        <f t="shared" si="847"/>
        <v>32.350000333333334</v>
      </c>
      <c r="FD63">
        <f t="shared" si="847"/>
        <v>21.550000333333333</v>
      </c>
      <c r="FE63">
        <f t="shared" si="847"/>
        <v>21.800000333333333</v>
      </c>
      <c r="FF63">
        <f t="shared" si="847"/>
        <v>30.516667000000002</v>
      </c>
      <c r="FG63">
        <f t="shared" si="847"/>
        <v>21.366667</v>
      </c>
      <c r="FH63">
        <f t="shared" si="847"/>
        <v>21.700000333333335</v>
      </c>
      <c r="FI63">
        <f t="shared" si="847"/>
        <v>23.650000333333335</v>
      </c>
      <c r="FJ63">
        <f t="shared" si="847"/>
        <v>33.416667000000004</v>
      </c>
      <c r="FK63">
        <f t="shared" si="847"/>
        <v>23.933333666666666</v>
      </c>
      <c r="FL63">
        <f t="shared" si="847"/>
        <v>33.833333666666668</v>
      </c>
      <c r="FM63">
        <f t="shared" si="847"/>
        <v>22.783333666666667</v>
      </c>
      <c r="FN63">
        <f t="shared" si="847"/>
        <v>35.533333666666664</v>
      </c>
      <c r="FO63">
        <f t="shared" si="847"/>
        <v>21.800000333333333</v>
      </c>
      <c r="FP63">
        <f t="shared" si="847"/>
        <v>23.233333666666667</v>
      </c>
      <c r="FQ63">
        <f t="shared" si="847"/>
        <v>23.166667</v>
      </c>
      <c r="FR63">
        <f t="shared" si="847"/>
        <v>23.350000333333334</v>
      </c>
      <c r="FS63">
        <f t="shared" si="847"/>
        <v>23.816667000000002</v>
      </c>
      <c r="FT63">
        <f t="shared" si="847"/>
        <v>23.050000333333333</v>
      </c>
      <c r="FU63">
        <f t="shared" si="847"/>
        <v>24.866667</v>
      </c>
      <c r="FV63">
        <f t="shared" si="847"/>
        <v>24.766666999999998</v>
      </c>
      <c r="FW63">
        <f t="shared" si="847"/>
        <v>24.850000333333334</v>
      </c>
      <c r="FX63">
        <f t="shared" si="847"/>
        <v>24.933333666666666</v>
      </c>
      <c r="FY63">
        <f t="shared" si="847"/>
        <v>23.466667000000001</v>
      </c>
      <c r="FZ63">
        <f t="shared" si="847"/>
        <v>41.150000333333338</v>
      </c>
      <c r="GA63">
        <f t="shared" si="847"/>
        <v>41.866667</v>
      </c>
      <c r="GB63">
        <f t="shared" si="847"/>
        <v>39.883333666666665</v>
      </c>
      <c r="GC63">
        <f t="shared" si="847"/>
        <v>25.733333666666667</v>
      </c>
      <c r="GD63">
        <f t="shared" si="847"/>
        <v>25.333333666666668</v>
      </c>
      <c r="GE63">
        <f t="shared" si="847"/>
        <v>24.550000333333333</v>
      </c>
      <c r="GF63">
        <f t="shared" ref="GF63:GL63" si="848">IF(GF35=0,0,GF35+13.666667)</f>
        <v>23.716667000000001</v>
      </c>
      <c r="GG63">
        <f t="shared" si="848"/>
        <v>25.500000333333332</v>
      </c>
      <c r="GH63">
        <f t="shared" si="848"/>
        <v>26.300000333333333</v>
      </c>
      <c r="GI63">
        <f t="shared" si="848"/>
        <v>26.033333666666667</v>
      </c>
      <c r="GJ63">
        <f t="shared" si="848"/>
        <v>28.333333666666668</v>
      </c>
      <c r="GK63">
        <f t="shared" si="848"/>
        <v>39.950000333333335</v>
      </c>
      <c r="GL63">
        <f t="shared" si="848"/>
        <v>25.500000333333332</v>
      </c>
      <c r="GM63">
        <f t="shared" ref="GM63:GS63" si="849">IF(GM35=0,0,GM35+13.666667)</f>
        <v>26.066667330000001</v>
      </c>
      <c r="GN63">
        <f t="shared" si="849"/>
        <v>30.866667</v>
      </c>
      <c r="GO63">
        <f t="shared" si="849"/>
        <v>30.233333666666667</v>
      </c>
      <c r="GP63">
        <f t="shared" si="849"/>
        <v>41.30000033333333</v>
      </c>
      <c r="GQ63">
        <f t="shared" si="849"/>
        <v>41.350000333333334</v>
      </c>
      <c r="GR63">
        <f t="shared" si="849"/>
        <v>28.85</v>
      </c>
      <c r="GS63">
        <f t="shared" si="849"/>
        <v>26.81666666666667</v>
      </c>
      <c r="GT63">
        <f t="shared" ref="GT63:HF63" si="850">IF(GT35=0,0,GT35+13.666667)</f>
        <v>43.266666999999998</v>
      </c>
      <c r="GU63">
        <f t="shared" si="850"/>
        <v>29.483333666666667</v>
      </c>
      <c r="GV63">
        <f t="shared" si="850"/>
        <v>25.900000300000002</v>
      </c>
      <c r="GW63">
        <f t="shared" si="850"/>
        <v>45.350000333333334</v>
      </c>
      <c r="GX63">
        <f t="shared" si="850"/>
        <v>26.650000330000001</v>
      </c>
      <c r="GY63">
        <f t="shared" si="850"/>
        <v>33.783333633333328</v>
      </c>
      <c r="GZ63">
        <f t="shared" si="850"/>
        <v>28.5000003</v>
      </c>
      <c r="HA63">
        <f t="shared" si="850"/>
        <v>27.233333633333331</v>
      </c>
      <c r="HB63">
        <f t="shared" si="850"/>
        <v>28.266666999999998</v>
      </c>
      <c r="HC63">
        <f t="shared" si="850"/>
        <v>27.133333666666665</v>
      </c>
      <c r="HD63">
        <f t="shared" si="850"/>
        <v>25.883333666666665</v>
      </c>
      <c r="HE63">
        <f t="shared" si="850"/>
        <v>42.633333666666665</v>
      </c>
      <c r="HF63">
        <f t="shared" si="850"/>
        <v>29.816666999999999</v>
      </c>
      <c r="HG63">
        <f t="shared" ref="HG63:HL63" si="851">IF(HG35=0,0,HG35+13.666667)</f>
        <v>38.733333599999995</v>
      </c>
      <c r="HH63">
        <f t="shared" si="851"/>
        <v>38.416666933333332</v>
      </c>
      <c r="HI63">
        <f t="shared" si="851"/>
        <v>47.900000333333338</v>
      </c>
      <c r="HJ63">
        <f t="shared" si="851"/>
        <v>47.93333366666667</v>
      </c>
      <c r="HK63">
        <f t="shared" si="851"/>
        <v>38.916666933333332</v>
      </c>
      <c r="HL63">
        <f t="shared" si="851"/>
        <v>41.150000333333338</v>
      </c>
      <c r="HN63">
        <f t="shared" ref="HN63:HU63" si="852">IF(HN35=0,0,HN35+13.666667)</f>
        <v>29.733333666666667</v>
      </c>
      <c r="HO63">
        <f t="shared" si="852"/>
        <v>39.900000266666666</v>
      </c>
      <c r="HP63">
        <f t="shared" si="852"/>
        <v>51.350000333333327</v>
      </c>
      <c r="HQ63">
        <f t="shared" si="852"/>
        <v>55.716667000000001</v>
      </c>
      <c r="HR63">
        <f t="shared" si="852"/>
        <v>28.616667</v>
      </c>
      <c r="HS63">
        <f t="shared" si="852"/>
        <v>25.166667</v>
      </c>
      <c r="HU63">
        <f t="shared" si="852"/>
        <v>58.68333366666667</v>
      </c>
      <c r="HW63">
        <f t="shared" ref="HW63:IQ63" si="853">IF(HW35=0,0,HW35+13.666667)</f>
        <v>26.93333366666667</v>
      </c>
      <c r="HX63">
        <f t="shared" si="853"/>
        <v>26.300000333333333</v>
      </c>
      <c r="HY63">
        <f t="shared" si="853"/>
        <v>25.166667</v>
      </c>
      <c r="HZ63">
        <f t="shared" si="853"/>
        <v>40.566666999999995</v>
      </c>
      <c r="IA63">
        <f t="shared" si="853"/>
        <v>27.733333666666667</v>
      </c>
      <c r="IB63">
        <f t="shared" si="853"/>
        <v>42.916667000000004</v>
      </c>
      <c r="IC63">
        <f t="shared" si="853"/>
        <v>26.633333666666665</v>
      </c>
      <c r="ID63">
        <f t="shared" si="853"/>
        <v>25.600000333333334</v>
      </c>
      <c r="IE63">
        <f t="shared" si="853"/>
        <v>26.583333666666668</v>
      </c>
      <c r="IF63">
        <f t="shared" si="853"/>
        <v>27.283333666666667</v>
      </c>
      <c r="IG63">
        <f t="shared" si="853"/>
        <v>27.733333666666667</v>
      </c>
      <c r="IH63">
        <f t="shared" si="853"/>
        <v>26.066667000000002</v>
      </c>
      <c r="II63">
        <f t="shared" si="853"/>
        <v>32.80000033333333</v>
      </c>
      <c r="IJ63">
        <f t="shared" si="853"/>
        <v>25.583333666666668</v>
      </c>
      <c r="IK63">
        <f t="shared" si="853"/>
        <v>25.416667</v>
      </c>
      <c r="IL63">
        <f t="shared" si="853"/>
        <v>54.066666999999995</v>
      </c>
      <c r="IM63">
        <f t="shared" si="853"/>
        <v>47.333333666666675</v>
      </c>
      <c r="IN63">
        <f t="shared" si="853"/>
        <v>26.900000333333331</v>
      </c>
      <c r="IO63">
        <f t="shared" si="853"/>
        <v>28.233333666666667</v>
      </c>
      <c r="IP63">
        <f t="shared" si="853"/>
        <v>28.100000333333334</v>
      </c>
      <c r="IQ63">
        <f t="shared" si="853"/>
        <v>25.416667</v>
      </c>
      <c r="IW63">
        <f t="shared" ref="IW63:JF63" si="854">IF(IW35=0,0,IW35+13.666667)</f>
        <v>58.166667000000004</v>
      </c>
      <c r="IX63">
        <f t="shared" si="854"/>
        <v>21.750000333333332</v>
      </c>
      <c r="IY63">
        <f t="shared" si="854"/>
        <v>24.200000333333335</v>
      </c>
      <c r="IZ63">
        <f t="shared" si="854"/>
        <v>25.016666999999998</v>
      </c>
      <c r="JA63">
        <f t="shared" si="854"/>
        <v>23.350000333333334</v>
      </c>
      <c r="JB63">
        <f t="shared" si="854"/>
        <v>22.833333666666668</v>
      </c>
      <c r="JC63">
        <f t="shared" si="854"/>
        <v>27.766666999999998</v>
      </c>
      <c r="JD63">
        <f t="shared" si="854"/>
        <v>24.366667</v>
      </c>
      <c r="JE63">
        <f t="shared" si="854"/>
        <v>29.43333366666667</v>
      </c>
      <c r="JF63">
        <f t="shared" si="854"/>
        <v>37.200000333333335</v>
      </c>
      <c r="JH63">
        <f t="shared" ref="JH63:JP63" si="855">IF(JH35=0,0,JH35+13.666667)</f>
        <v>24.633333666666665</v>
      </c>
      <c r="JI63">
        <f t="shared" si="855"/>
        <v>29.883333666666669</v>
      </c>
      <c r="JJ63">
        <f t="shared" si="855"/>
        <v>28.266666999999998</v>
      </c>
      <c r="JK63">
        <f t="shared" si="855"/>
        <v>26.133333666666665</v>
      </c>
      <c r="JL63">
        <f t="shared" si="855"/>
        <v>25.900000333333335</v>
      </c>
      <c r="JM63">
        <f t="shared" si="855"/>
        <v>27.633333666666665</v>
      </c>
      <c r="JN63">
        <f t="shared" si="855"/>
        <v>28.633333666666665</v>
      </c>
      <c r="JO63">
        <f t="shared" si="855"/>
        <v>32.766666999999998</v>
      </c>
      <c r="JP63">
        <f t="shared" si="855"/>
        <v>29.900000333333335</v>
      </c>
      <c r="JR63">
        <f>IF(JR35=0,0,JR35+13.666667)</f>
        <v>25.966667000000001</v>
      </c>
      <c r="JT63">
        <f>IF(JT35=0,0,JT35+13.666667)</f>
        <v>26.716667000000001</v>
      </c>
      <c r="JU63">
        <f>IF(JU35=0,0,JU35+13.666667)</f>
        <v>32.366667</v>
      </c>
      <c r="JV63">
        <f>IF(JV35=0,0,JV35+13.666667)</f>
        <v>33.066666999999995</v>
      </c>
      <c r="JX63">
        <f>IF(JX35=0,0,JX35+13.666667)</f>
        <v>33.816667000000002</v>
      </c>
      <c r="JY63">
        <f>IF(JY35=0,0,JY35+13.666667)</f>
        <v>29.633333666666665</v>
      </c>
      <c r="JZ63">
        <f>IF(JZ35=0,0,JZ35+13.666667)</f>
        <v>36.133333666666672</v>
      </c>
      <c r="KA63">
        <f>IF(KA35=0,0,KA35+13.666667)</f>
        <v>39.583333666666668</v>
      </c>
    </row>
    <row r="64" spans="1:287" x14ac:dyDescent="0.25">
      <c r="A64" t="s">
        <v>223</v>
      </c>
      <c r="B64">
        <v>10.85</v>
      </c>
      <c r="C64">
        <v>11.35</v>
      </c>
      <c r="D64">
        <v>11.966666999999999</v>
      </c>
      <c r="E64">
        <v>12</v>
      </c>
      <c r="F64">
        <v>12.61666</v>
      </c>
      <c r="G64">
        <v>12.683333999999999</v>
      </c>
      <c r="H64">
        <v>12.416666999999999</v>
      </c>
      <c r="I64">
        <v>12.633334</v>
      </c>
      <c r="J64">
        <v>14.233333</v>
      </c>
      <c r="K64">
        <v>16.416667</v>
      </c>
      <c r="L64">
        <v>11.7</v>
      </c>
      <c r="M64">
        <v>11.2</v>
      </c>
      <c r="N64">
        <v>12.599996999999998</v>
      </c>
      <c r="O64">
        <v>13.3</v>
      </c>
      <c r="P64">
        <v>17.75</v>
      </c>
      <c r="Q64">
        <v>14.06</v>
      </c>
      <c r="R64">
        <v>18.73</v>
      </c>
      <c r="S64">
        <v>20.55</v>
      </c>
      <c r="T64">
        <v>16.97</v>
      </c>
      <c r="U64">
        <v>15.48333</v>
      </c>
      <c r="V64">
        <v>15.350000000000001</v>
      </c>
      <c r="W64">
        <v>13.916667</v>
      </c>
      <c r="X64">
        <v>14.716667000000001</v>
      </c>
      <c r="Y64">
        <v>14.75</v>
      </c>
      <c r="Z64">
        <v>20.85</v>
      </c>
      <c r="AA64">
        <v>22.85</v>
      </c>
      <c r="AB64">
        <v>26.6</v>
      </c>
      <c r="AC64">
        <v>42.05</v>
      </c>
      <c r="AD64">
        <v>36.603332999999999</v>
      </c>
      <c r="AE64">
        <v>22.8</v>
      </c>
      <c r="AG64">
        <v>26.1</v>
      </c>
      <c r="AH64">
        <v>21.516670000000001</v>
      </c>
      <c r="AI64">
        <v>4.416666666666667</v>
      </c>
      <c r="AJ64">
        <v>5.9666666666666668</v>
      </c>
      <c r="AK64">
        <v>4.7999999666666673</v>
      </c>
      <c r="AL64">
        <v>5.0166666666666666</v>
      </c>
      <c r="AM64">
        <v>4.9333266666666669</v>
      </c>
      <c r="AN64">
        <v>5.7666666666666675</v>
      </c>
      <c r="AO64">
        <v>5.683333366666667</v>
      </c>
      <c r="AP64">
        <v>5.2833333666666666</v>
      </c>
      <c r="AQ64">
        <v>5.1999999966666675</v>
      </c>
      <c r="AR64">
        <v>4.8166666666666673</v>
      </c>
      <c r="AS64">
        <v>5.433333366666667</v>
      </c>
      <c r="AT64">
        <v>8.0833333366666658</v>
      </c>
      <c r="AU64">
        <v>5.7166666666666668</v>
      </c>
      <c r="AV64">
        <v>5.9499999666666668</v>
      </c>
      <c r="AW64">
        <v>5.4833333666666668</v>
      </c>
      <c r="AX64">
        <v>6.2666666666666675</v>
      </c>
      <c r="AY64">
        <v>5.1499999966666667</v>
      </c>
      <c r="AZ64">
        <v>7.5666666666666664</v>
      </c>
      <c r="BA64">
        <v>9.6166666666666671</v>
      </c>
      <c r="BB64">
        <v>12.416666666666668</v>
      </c>
      <c r="BC64">
        <v>10.133333336666666</v>
      </c>
      <c r="BD64">
        <v>10.099999966666667</v>
      </c>
      <c r="BE64">
        <v>6.416666666666667</v>
      </c>
      <c r="BF64">
        <v>8.3333336666666664</v>
      </c>
      <c r="BG64">
        <v>17.599999966666665</v>
      </c>
      <c r="BH64">
        <v>20.116666666666667</v>
      </c>
      <c r="BI64">
        <v>20.349999666666665</v>
      </c>
      <c r="BJ64">
        <v>7.7666666666666675</v>
      </c>
      <c r="BK64">
        <v>18.083333666666668</v>
      </c>
      <c r="BL64">
        <v>0</v>
      </c>
      <c r="BM64">
        <f t="shared" ref="BM64:CC64" si="856">IF(BM35=0,0,BM35+4.4166667)</f>
        <v>17.216666700000001</v>
      </c>
      <c r="BN64">
        <f t="shared" si="856"/>
        <v>8.5166667</v>
      </c>
      <c r="BO64">
        <f t="shared" si="856"/>
        <v>22.350000033333334</v>
      </c>
      <c r="BP64">
        <f t="shared" si="856"/>
        <v>13.033333366666668</v>
      </c>
      <c r="BQ64">
        <f t="shared" si="856"/>
        <v>12.466666700000001</v>
      </c>
      <c r="BR64">
        <f t="shared" si="856"/>
        <v>11.383333366666667</v>
      </c>
      <c r="BS64">
        <f t="shared" si="856"/>
        <v>12.1666667</v>
      </c>
      <c r="BT64">
        <f t="shared" si="856"/>
        <v>10.5166667</v>
      </c>
      <c r="BU64">
        <f t="shared" si="856"/>
        <v>12.816666700000001</v>
      </c>
      <c r="BV64">
        <f t="shared" si="856"/>
        <v>13.3666667</v>
      </c>
      <c r="BW64">
        <f t="shared" si="856"/>
        <v>21.833333366666665</v>
      </c>
      <c r="BX64">
        <f t="shared" si="856"/>
        <v>13.400000033333335</v>
      </c>
      <c r="BY64">
        <f t="shared" si="856"/>
        <v>18.550000033333333</v>
      </c>
      <c r="BZ64">
        <f t="shared" si="856"/>
        <v>14.950000033333334</v>
      </c>
      <c r="CA64">
        <f t="shared" si="856"/>
        <v>18.4166667</v>
      </c>
      <c r="CB64">
        <f t="shared" si="856"/>
        <v>12.633333366666667</v>
      </c>
      <c r="CC64">
        <f t="shared" si="856"/>
        <v>21.3666667</v>
      </c>
      <c r="CE64">
        <f t="shared" ref="CE64:CL64" si="857">IF(CE35=0,0,CE35+4.4166667)</f>
        <v>12.466666700000001</v>
      </c>
      <c r="CF64">
        <f t="shared" si="857"/>
        <v>14.9166667</v>
      </c>
      <c r="CG64">
        <f t="shared" si="857"/>
        <v>16.783333366666668</v>
      </c>
      <c r="CH64">
        <f t="shared" si="857"/>
        <v>14.216666700000001</v>
      </c>
      <c r="CI64">
        <f t="shared" si="857"/>
        <v>12.383333366666667</v>
      </c>
      <c r="CJ64">
        <f t="shared" si="857"/>
        <v>13.550000033333333</v>
      </c>
      <c r="CK64">
        <f t="shared" si="857"/>
        <v>15.050000033333333</v>
      </c>
      <c r="CL64">
        <f t="shared" si="857"/>
        <v>15.533333366666668</v>
      </c>
      <c r="CN64">
        <f t="shared" ref="CN64:DS64" si="858">IF(CN35=0,0,CN35+4.4166667)</f>
        <v>15.950000033333334</v>
      </c>
      <c r="CO64">
        <f t="shared" si="858"/>
        <v>16.550000033333333</v>
      </c>
      <c r="CP64">
        <f t="shared" si="858"/>
        <v>11.750000033333334</v>
      </c>
      <c r="CQ64">
        <f t="shared" si="858"/>
        <v>24.716666700000001</v>
      </c>
      <c r="CR64">
        <f t="shared" si="858"/>
        <v>11.583333366666666</v>
      </c>
      <c r="CS64">
        <f t="shared" si="858"/>
        <v>11.883333366666667</v>
      </c>
      <c r="CT64">
        <f t="shared" si="858"/>
        <v>24.033333366666668</v>
      </c>
      <c r="CU64">
        <f t="shared" si="858"/>
        <v>12.600000033333334</v>
      </c>
      <c r="CV64">
        <f t="shared" si="858"/>
        <v>13.7666667</v>
      </c>
      <c r="CW64">
        <f t="shared" si="858"/>
        <v>14.816666700000001</v>
      </c>
      <c r="CX64">
        <f t="shared" si="858"/>
        <v>13.716666700000001</v>
      </c>
      <c r="CY64">
        <f t="shared" si="858"/>
        <v>12.083333366666666</v>
      </c>
      <c r="CZ64">
        <f t="shared" si="858"/>
        <v>20.200000033333332</v>
      </c>
      <c r="DA64">
        <f t="shared" si="858"/>
        <v>11.2666667</v>
      </c>
      <c r="DB64">
        <f t="shared" si="858"/>
        <v>13.716666700000001</v>
      </c>
      <c r="DC64">
        <f t="shared" si="858"/>
        <v>17.250000033333336</v>
      </c>
      <c r="DD64">
        <f t="shared" si="858"/>
        <v>14.466666700000001</v>
      </c>
      <c r="DE64">
        <f t="shared" si="858"/>
        <v>24.933333366666666</v>
      </c>
      <c r="DF64">
        <f t="shared" si="858"/>
        <v>15.966666700000001</v>
      </c>
      <c r="DG64">
        <f t="shared" si="858"/>
        <v>19.000000033333336</v>
      </c>
      <c r="DH64">
        <f t="shared" si="858"/>
        <v>18.066666699999999</v>
      </c>
      <c r="DI64">
        <f t="shared" si="858"/>
        <v>17.333333366666665</v>
      </c>
      <c r="DJ64">
        <f t="shared" si="858"/>
        <v>18.550000033333333</v>
      </c>
      <c r="DK64">
        <f t="shared" si="858"/>
        <v>19.333333366666665</v>
      </c>
      <c r="DL64">
        <f t="shared" si="858"/>
        <v>16.733333366666667</v>
      </c>
      <c r="DM64">
        <f t="shared" si="858"/>
        <v>18.550000033333333</v>
      </c>
      <c r="DN64">
        <f t="shared" si="858"/>
        <v>18.216666700000001</v>
      </c>
      <c r="DO64">
        <f t="shared" si="858"/>
        <v>14.650000033333335</v>
      </c>
      <c r="DP64">
        <f t="shared" si="858"/>
        <v>31.883333366666665</v>
      </c>
      <c r="DQ64">
        <f t="shared" si="858"/>
        <v>26.816666699999999</v>
      </c>
      <c r="DR64">
        <f t="shared" si="858"/>
        <v>19.966666700000001</v>
      </c>
      <c r="DS64">
        <f t="shared" si="858"/>
        <v>28.200000033333335</v>
      </c>
      <c r="DT64">
        <f t="shared" ref="DT64:EY64" si="859">IF(DT35=0,0,DT35+4.4166667)</f>
        <v>16.650000033333335</v>
      </c>
      <c r="DU64">
        <f t="shared" si="859"/>
        <v>29.566666699999999</v>
      </c>
      <c r="DV64">
        <f t="shared" si="859"/>
        <v>27.450000033333335</v>
      </c>
      <c r="DW64">
        <f t="shared" si="859"/>
        <v>27.6166667</v>
      </c>
      <c r="DX64">
        <f t="shared" si="859"/>
        <v>22.833333366666665</v>
      </c>
      <c r="DY64">
        <f t="shared" si="859"/>
        <v>15.7666667</v>
      </c>
      <c r="DZ64">
        <f t="shared" si="859"/>
        <v>9.5333333666666675</v>
      </c>
      <c r="EA64">
        <f t="shared" si="859"/>
        <v>11.133333366666667</v>
      </c>
      <c r="EB64">
        <f t="shared" si="859"/>
        <v>10.550000033333333</v>
      </c>
      <c r="EC64">
        <f t="shared" si="859"/>
        <v>10.716666700000001</v>
      </c>
      <c r="ED64">
        <f t="shared" si="859"/>
        <v>15.6166667</v>
      </c>
      <c r="EE64">
        <f t="shared" si="859"/>
        <v>13.783333366666668</v>
      </c>
      <c r="EF64">
        <f t="shared" si="859"/>
        <v>10.466666700000001</v>
      </c>
      <c r="EG64">
        <f t="shared" si="859"/>
        <v>16.850000033333334</v>
      </c>
      <c r="EH64">
        <f t="shared" si="859"/>
        <v>10.133333366666667</v>
      </c>
      <c r="EI64">
        <f t="shared" si="859"/>
        <v>14.3666667</v>
      </c>
      <c r="EJ64">
        <f t="shared" si="859"/>
        <v>12.566666700000001</v>
      </c>
      <c r="EK64">
        <f t="shared" si="859"/>
        <v>11.233333366666667</v>
      </c>
      <c r="EL64">
        <f t="shared" si="859"/>
        <v>18.391666700000002</v>
      </c>
      <c r="EM64">
        <f t="shared" si="859"/>
        <v>9.3833333666666672</v>
      </c>
      <c r="EN64">
        <f t="shared" si="859"/>
        <v>13.1666667</v>
      </c>
      <c r="EO64">
        <f t="shared" si="859"/>
        <v>14.9166667</v>
      </c>
      <c r="EP64">
        <f t="shared" si="859"/>
        <v>14.700000033333334</v>
      </c>
      <c r="EQ64">
        <f t="shared" si="859"/>
        <v>10.583333366666666</v>
      </c>
      <c r="ER64">
        <f t="shared" si="859"/>
        <v>11.316666700000001</v>
      </c>
      <c r="ES64">
        <f t="shared" si="859"/>
        <v>11.900000033333335</v>
      </c>
      <c r="ET64">
        <f t="shared" si="859"/>
        <v>20.8666667</v>
      </c>
      <c r="EU64">
        <f t="shared" si="859"/>
        <v>10.433333366666666</v>
      </c>
      <c r="EV64">
        <f t="shared" si="859"/>
        <v>10.733333366666667</v>
      </c>
      <c r="EW64">
        <f t="shared" si="859"/>
        <v>10.8666667</v>
      </c>
      <c r="EX64">
        <f t="shared" si="859"/>
        <v>16.350000033333334</v>
      </c>
      <c r="EY64">
        <f t="shared" si="859"/>
        <v>12.566666700000001</v>
      </c>
      <c r="EZ64">
        <f t="shared" ref="EZ64:GE64" si="860">IF(EZ35=0,0,EZ35+4.4166667)</f>
        <v>11.583333366666666</v>
      </c>
      <c r="FA64">
        <f t="shared" si="860"/>
        <v>11.883333366666667</v>
      </c>
      <c r="FB64">
        <f t="shared" si="860"/>
        <v>12.6166667</v>
      </c>
      <c r="FC64">
        <f t="shared" si="860"/>
        <v>23.100000033333334</v>
      </c>
      <c r="FD64">
        <f t="shared" si="860"/>
        <v>12.300000033333333</v>
      </c>
      <c r="FE64">
        <f t="shared" si="860"/>
        <v>12.550000033333333</v>
      </c>
      <c r="FF64">
        <f t="shared" si="860"/>
        <v>21.266666700000002</v>
      </c>
      <c r="FG64">
        <f t="shared" si="860"/>
        <v>12.1166667</v>
      </c>
      <c r="FH64">
        <f t="shared" si="860"/>
        <v>12.450000033333334</v>
      </c>
      <c r="FI64">
        <f t="shared" si="860"/>
        <v>14.400000033333335</v>
      </c>
      <c r="FJ64">
        <f t="shared" si="860"/>
        <v>24.1666667</v>
      </c>
      <c r="FK64">
        <f t="shared" si="860"/>
        <v>14.683333366666666</v>
      </c>
      <c r="FL64">
        <f t="shared" si="860"/>
        <v>24.583333366666668</v>
      </c>
      <c r="FM64">
        <f t="shared" si="860"/>
        <v>13.533333366666668</v>
      </c>
      <c r="FN64">
        <f t="shared" si="860"/>
        <v>26.283333366666668</v>
      </c>
      <c r="FO64">
        <f t="shared" si="860"/>
        <v>12.550000033333333</v>
      </c>
      <c r="FP64">
        <f t="shared" si="860"/>
        <v>13.983333366666667</v>
      </c>
      <c r="FQ64">
        <f t="shared" si="860"/>
        <v>13.9166667</v>
      </c>
      <c r="FR64">
        <f t="shared" si="860"/>
        <v>14.100000033333334</v>
      </c>
      <c r="FS64">
        <f t="shared" si="860"/>
        <v>14.566666700000001</v>
      </c>
      <c r="FT64">
        <f t="shared" si="860"/>
        <v>13.800000033333333</v>
      </c>
      <c r="FU64">
        <f t="shared" si="860"/>
        <v>15.6166667</v>
      </c>
      <c r="FV64">
        <f t="shared" si="860"/>
        <v>15.5166667</v>
      </c>
      <c r="FW64">
        <f t="shared" si="860"/>
        <v>15.600000033333334</v>
      </c>
      <c r="FX64">
        <f t="shared" si="860"/>
        <v>15.683333366666666</v>
      </c>
      <c r="FY64">
        <f t="shared" si="860"/>
        <v>14.216666700000001</v>
      </c>
      <c r="FZ64">
        <f t="shared" si="860"/>
        <v>31.900000033333335</v>
      </c>
      <c r="GA64">
        <f t="shared" si="860"/>
        <v>32.616666699999996</v>
      </c>
      <c r="GB64">
        <f t="shared" si="860"/>
        <v>30.633333366666665</v>
      </c>
      <c r="GC64">
        <f t="shared" si="860"/>
        <v>16.483333366666667</v>
      </c>
      <c r="GD64">
        <f t="shared" si="860"/>
        <v>16.083333366666668</v>
      </c>
      <c r="GE64">
        <f t="shared" si="860"/>
        <v>15.300000033333333</v>
      </c>
      <c r="GF64">
        <f t="shared" ref="GF64:GL64" si="861">IF(GF35=0,0,GF35+4.4166667)</f>
        <v>14.466666700000001</v>
      </c>
      <c r="GG64">
        <f t="shared" si="861"/>
        <v>16.250000033333336</v>
      </c>
      <c r="GH64">
        <f t="shared" si="861"/>
        <v>17.050000033333333</v>
      </c>
      <c r="GI64">
        <f t="shared" si="861"/>
        <v>16.783333366666668</v>
      </c>
      <c r="GJ64">
        <f t="shared" si="861"/>
        <v>19.083333366666665</v>
      </c>
      <c r="GK64">
        <f t="shared" si="861"/>
        <v>30.700000033333335</v>
      </c>
      <c r="GL64">
        <f t="shared" si="861"/>
        <v>16.250000033333336</v>
      </c>
      <c r="GM64">
        <f t="shared" ref="GM64:GS64" si="862">IF(GM35=0,0,GM35+4.4166667)</f>
        <v>16.816667030000001</v>
      </c>
      <c r="GN64">
        <f t="shared" si="862"/>
        <v>21.6166667</v>
      </c>
      <c r="GO64">
        <f t="shared" si="862"/>
        <v>20.983333366666667</v>
      </c>
      <c r="GP64">
        <f t="shared" si="862"/>
        <v>32.050000033333333</v>
      </c>
      <c r="GQ64">
        <f t="shared" si="862"/>
        <v>32.10000003333333</v>
      </c>
      <c r="GR64">
        <f t="shared" si="862"/>
        <v>19.599999700000001</v>
      </c>
      <c r="GS64">
        <f t="shared" si="862"/>
        <v>17.566666366666666</v>
      </c>
      <c r="GT64">
        <f t="shared" ref="GT64:HF64" si="863">IF(GT35=0,0,GT35+4.4166667)</f>
        <v>34.016666700000002</v>
      </c>
      <c r="GU64">
        <f t="shared" si="863"/>
        <v>20.233333366666667</v>
      </c>
      <c r="GV64">
        <f t="shared" si="863"/>
        <v>16.649999999999999</v>
      </c>
      <c r="GW64">
        <f t="shared" si="863"/>
        <v>36.10000003333333</v>
      </c>
      <c r="GX64">
        <f t="shared" si="863"/>
        <v>17.400000030000001</v>
      </c>
      <c r="GY64">
        <f t="shared" si="863"/>
        <v>24.533333333333331</v>
      </c>
      <c r="GZ64">
        <f t="shared" si="863"/>
        <v>19.25</v>
      </c>
      <c r="HA64">
        <f t="shared" si="863"/>
        <v>17.983333333333331</v>
      </c>
      <c r="HB64">
        <f t="shared" si="863"/>
        <v>19.016666700000002</v>
      </c>
      <c r="HC64">
        <f t="shared" si="863"/>
        <v>17.883333366666669</v>
      </c>
      <c r="HD64">
        <f t="shared" si="863"/>
        <v>16.633333366666669</v>
      </c>
      <c r="HE64">
        <f t="shared" si="863"/>
        <v>33.383333366666662</v>
      </c>
      <c r="HF64">
        <f t="shared" si="863"/>
        <v>20.566666699999999</v>
      </c>
      <c r="HG64">
        <f t="shared" ref="HG64:HL64" si="864">IF(HG35=0,0,HG35+4.4166667)</f>
        <v>29.483333299999998</v>
      </c>
      <c r="HH64">
        <f t="shared" si="864"/>
        <v>29.166666633333335</v>
      </c>
      <c r="HI64">
        <f t="shared" si="864"/>
        <v>38.650000033333335</v>
      </c>
      <c r="HJ64">
        <f t="shared" si="864"/>
        <v>38.683333366666666</v>
      </c>
      <c r="HK64">
        <f t="shared" si="864"/>
        <v>29.666666633333335</v>
      </c>
      <c r="HL64">
        <f t="shared" si="864"/>
        <v>31.900000033333335</v>
      </c>
      <c r="HN64">
        <f t="shared" ref="HN64:HU64" si="865">IF(HN35=0,0,HN35+4.4166667)</f>
        <v>20.483333366666667</v>
      </c>
      <c r="HO64">
        <f t="shared" si="865"/>
        <v>30.64999996666667</v>
      </c>
      <c r="HP64">
        <f t="shared" si="865"/>
        <v>42.10000003333333</v>
      </c>
      <c r="HQ64">
        <f t="shared" si="865"/>
        <v>46.466666699999998</v>
      </c>
      <c r="HR64">
        <f t="shared" si="865"/>
        <v>19.3666667</v>
      </c>
      <c r="HS64">
        <f t="shared" si="865"/>
        <v>15.9166667</v>
      </c>
      <c r="HU64">
        <f t="shared" si="865"/>
        <v>49.433333366666666</v>
      </c>
      <c r="HW64">
        <f t="shared" ref="HW64:IQ64" si="866">IF(HW35=0,0,HW35+4.4166667)</f>
        <v>17.683333366666666</v>
      </c>
      <c r="HX64">
        <f t="shared" si="866"/>
        <v>17.050000033333333</v>
      </c>
      <c r="HY64">
        <f t="shared" si="866"/>
        <v>15.9166667</v>
      </c>
      <c r="HZ64">
        <f t="shared" si="866"/>
        <v>31.316666699999999</v>
      </c>
      <c r="IA64">
        <f t="shared" si="866"/>
        <v>18.483333366666667</v>
      </c>
      <c r="IB64">
        <f t="shared" si="866"/>
        <v>33.6666667</v>
      </c>
      <c r="IC64">
        <f t="shared" si="866"/>
        <v>17.383333366666669</v>
      </c>
      <c r="ID64">
        <f t="shared" si="866"/>
        <v>16.350000033333334</v>
      </c>
      <c r="IE64">
        <f t="shared" si="866"/>
        <v>17.333333366666665</v>
      </c>
      <c r="IF64">
        <f t="shared" si="866"/>
        <v>18.033333366666668</v>
      </c>
      <c r="IG64">
        <f t="shared" si="866"/>
        <v>18.483333366666667</v>
      </c>
      <c r="IH64">
        <f t="shared" si="866"/>
        <v>16.816666699999999</v>
      </c>
      <c r="II64">
        <f t="shared" si="866"/>
        <v>23.550000033333333</v>
      </c>
      <c r="IJ64">
        <f t="shared" si="866"/>
        <v>16.333333366666665</v>
      </c>
      <c r="IK64">
        <f t="shared" si="866"/>
        <v>16.1666667</v>
      </c>
      <c r="IL64">
        <f t="shared" si="866"/>
        <v>44.816666699999999</v>
      </c>
      <c r="IM64">
        <f t="shared" si="866"/>
        <v>38.083333366666672</v>
      </c>
      <c r="IN64">
        <f t="shared" si="866"/>
        <v>17.650000033333335</v>
      </c>
      <c r="IO64">
        <f t="shared" si="866"/>
        <v>18.983333366666667</v>
      </c>
      <c r="IP64">
        <f t="shared" si="866"/>
        <v>18.850000033333334</v>
      </c>
      <c r="IQ64">
        <f t="shared" si="866"/>
        <v>16.1666667</v>
      </c>
      <c r="IW64">
        <f t="shared" ref="IW64:JF64" si="867">IF(IW35=0,0,IW35+4.4166667)</f>
        <v>48.9166667</v>
      </c>
      <c r="IX64">
        <f t="shared" si="867"/>
        <v>12.500000033333333</v>
      </c>
      <c r="IY64">
        <f t="shared" si="867"/>
        <v>14.950000033333334</v>
      </c>
      <c r="IZ64">
        <f t="shared" si="867"/>
        <v>15.7666667</v>
      </c>
      <c r="JA64">
        <f t="shared" si="867"/>
        <v>14.100000033333334</v>
      </c>
      <c r="JB64">
        <f t="shared" si="867"/>
        <v>13.583333366666668</v>
      </c>
      <c r="JC64">
        <f t="shared" si="867"/>
        <v>18.516666700000002</v>
      </c>
      <c r="JD64">
        <f t="shared" si="867"/>
        <v>15.1166667</v>
      </c>
      <c r="JE64">
        <f t="shared" si="867"/>
        <v>20.183333366666666</v>
      </c>
      <c r="JF64">
        <f t="shared" si="867"/>
        <v>27.950000033333335</v>
      </c>
      <c r="JH64">
        <f t="shared" ref="JH64:JP64" si="868">IF(JH35=0,0,JH35+4.4166667)</f>
        <v>15.383333366666667</v>
      </c>
      <c r="JI64">
        <f t="shared" si="868"/>
        <v>20.633333366666669</v>
      </c>
      <c r="JJ64">
        <f t="shared" si="868"/>
        <v>19.016666700000002</v>
      </c>
      <c r="JK64">
        <f t="shared" si="868"/>
        <v>16.883333366666669</v>
      </c>
      <c r="JL64">
        <f t="shared" si="868"/>
        <v>16.650000033333335</v>
      </c>
      <c r="JM64">
        <f t="shared" si="868"/>
        <v>18.383333366666669</v>
      </c>
      <c r="JN64">
        <f t="shared" si="868"/>
        <v>19.383333366666669</v>
      </c>
      <c r="JO64">
        <f t="shared" si="868"/>
        <v>23.516666700000002</v>
      </c>
      <c r="JP64">
        <f t="shared" si="868"/>
        <v>20.650000033333335</v>
      </c>
      <c r="JR64">
        <f>IF(JR35=0,0,JR35+4.4166667)</f>
        <v>16.716666700000001</v>
      </c>
      <c r="JT64">
        <f>IF(JT35=0,0,JT35+4.4166667)</f>
        <v>17.466666700000001</v>
      </c>
      <c r="JU64">
        <f>IF(JU35=0,0,JU35+4.4166667)</f>
        <v>23.1166667</v>
      </c>
      <c r="JV64">
        <f>IF(JV35=0,0,JV35+4.4166667)</f>
        <v>23.816666699999999</v>
      </c>
      <c r="JX64">
        <f>IF(JX35=0,0,JX35+4.4166667)</f>
        <v>24.566666700000003</v>
      </c>
      <c r="JY64">
        <f>IF(JY35=0,0,JY35+4.4166667)</f>
        <v>20.383333366666669</v>
      </c>
      <c r="JZ64">
        <f>IF(JZ35=0,0,JZ35+4.4166667)</f>
        <v>26.883333366666669</v>
      </c>
      <c r="KA64">
        <f>IF(KA35=0,0,KA35+4.4166667)</f>
        <v>30.333333366666668</v>
      </c>
    </row>
    <row r="65" spans="1:287" x14ac:dyDescent="0.25">
      <c r="A65" t="s">
        <v>222</v>
      </c>
      <c r="B65">
        <v>18.966666666666665</v>
      </c>
      <c r="C65">
        <v>19.466666666666665</v>
      </c>
      <c r="D65">
        <v>20.083333666666665</v>
      </c>
      <c r="E65">
        <v>20.116666666666664</v>
      </c>
      <c r="F65">
        <v>20.733326666666663</v>
      </c>
      <c r="G65">
        <v>20.800000666666666</v>
      </c>
      <c r="H65">
        <v>20.533333666666664</v>
      </c>
      <c r="I65">
        <v>20.750000666666665</v>
      </c>
      <c r="J65">
        <v>22.349999666666665</v>
      </c>
      <c r="K65">
        <v>24.533333666666664</v>
      </c>
      <c r="L65">
        <v>19.816666666666666</v>
      </c>
      <c r="M65">
        <v>19.316666666666666</v>
      </c>
      <c r="N65">
        <v>20.716663666666665</v>
      </c>
      <c r="O65">
        <v>21.416666666666664</v>
      </c>
      <c r="P65">
        <v>25.866666666666664</v>
      </c>
      <c r="Q65">
        <v>22.176666666666666</v>
      </c>
      <c r="R65">
        <v>26.846666666666664</v>
      </c>
      <c r="S65">
        <v>28.666666666666664</v>
      </c>
      <c r="T65">
        <v>25.086666666666666</v>
      </c>
      <c r="U65">
        <v>23.599996666666666</v>
      </c>
      <c r="V65">
        <v>23.466666666666665</v>
      </c>
      <c r="W65">
        <v>22.033333666666664</v>
      </c>
      <c r="X65">
        <v>22.833333666666665</v>
      </c>
      <c r="Y65">
        <v>22.866666666666664</v>
      </c>
      <c r="Z65">
        <v>28.966666666666665</v>
      </c>
      <c r="AA65">
        <v>30.966666666666665</v>
      </c>
      <c r="AB65">
        <v>34.716666666666669</v>
      </c>
      <c r="AC65">
        <v>50.166666666666664</v>
      </c>
      <c r="AD65">
        <v>44.719999666666666</v>
      </c>
      <c r="AE65">
        <v>30.916666666666664</v>
      </c>
      <c r="AG65">
        <v>34.216666666666669</v>
      </c>
      <c r="AH65">
        <v>29.633336666666665</v>
      </c>
      <c r="AI65">
        <v>12.8</v>
      </c>
      <c r="AJ65">
        <v>14.350000000000001</v>
      </c>
      <c r="AK65">
        <v>13.183333300000001</v>
      </c>
      <c r="AL65">
        <v>13.4</v>
      </c>
      <c r="AM65">
        <v>13.316660000000001</v>
      </c>
      <c r="AN65">
        <v>14.15</v>
      </c>
      <c r="AO65">
        <v>14.066666700000001</v>
      </c>
      <c r="AP65">
        <v>13.6666667</v>
      </c>
      <c r="AQ65">
        <v>13.58333333</v>
      </c>
      <c r="AR65">
        <v>13.200000000000001</v>
      </c>
      <c r="AS65">
        <v>13.816666700000001</v>
      </c>
      <c r="AT65">
        <v>16.466666670000002</v>
      </c>
      <c r="AU65">
        <v>14.100000000000001</v>
      </c>
      <c r="AV65">
        <v>14.333333300000001</v>
      </c>
      <c r="AW65">
        <v>13.866666700000001</v>
      </c>
      <c r="AX65">
        <v>14.65</v>
      </c>
      <c r="AY65">
        <v>13.533333330000001</v>
      </c>
      <c r="AZ65">
        <v>15.950000000000001</v>
      </c>
      <c r="BA65">
        <v>18</v>
      </c>
      <c r="BB65">
        <v>20.8</v>
      </c>
      <c r="BC65">
        <v>18.516666669999999</v>
      </c>
      <c r="BD65">
        <v>18.483333300000002</v>
      </c>
      <c r="BE65">
        <v>14.8</v>
      </c>
      <c r="BF65">
        <v>16.716667000000001</v>
      </c>
      <c r="BG65">
        <v>25.983333299999998</v>
      </c>
      <c r="BH65">
        <v>28.5</v>
      </c>
      <c r="BI65">
        <v>28.733333000000002</v>
      </c>
      <c r="BJ65">
        <v>16.150000000000002</v>
      </c>
      <c r="BK65">
        <v>26.466667000000001</v>
      </c>
      <c r="BL65">
        <v>17.216666700000001</v>
      </c>
      <c r="BM65">
        <v>0</v>
      </c>
      <c r="BN65">
        <f t="shared" ref="BN65:CC65" si="869">IF(BN35=0,0,BN35+12.8)</f>
        <v>16.899999999999999</v>
      </c>
      <c r="BO65">
        <f t="shared" si="869"/>
        <v>30.733333333333334</v>
      </c>
      <c r="BP65">
        <f t="shared" si="869"/>
        <v>21.416666666666668</v>
      </c>
      <c r="BQ65">
        <f t="shared" si="869"/>
        <v>20.85</v>
      </c>
      <c r="BR65">
        <f t="shared" si="869"/>
        <v>19.766666666666666</v>
      </c>
      <c r="BS65">
        <f t="shared" si="869"/>
        <v>20.55</v>
      </c>
      <c r="BT65">
        <f t="shared" si="869"/>
        <v>18.899999999999999</v>
      </c>
      <c r="BU65">
        <f t="shared" si="869"/>
        <v>21.200000000000003</v>
      </c>
      <c r="BV65">
        <f t="shared" si="869"/>
        <v>21.75</v>
      </c>
      <c r="BW65">
        <f t="shared" si="869"/>
        <v>30.216666666666665</v>
      </c>
      <c r="BX65">
        <f t="shared" si="869"/>
        <v>21.783333333333335</v>
      </c>
      <c r="BY65">
        <f t="shared" si="869"/>
        <v>26.933333333333334</v>
      </c>
      <c r="BZ65">
        <f t="shared" si="869"/>
        <v>23.333333333333336</v>
      </c>
      <c r="CA65">
        <f t="shared" si="869"/>
        <v>26.8</v>
      </c>
      <c r="CB65">
        <f t="shared" si="869"/>
        <v>21.016666666666666</v>
      </c>
      <c r="CC65">
        <f t="shared" si="869"/>
        <v>29.75</v>
      </c>
      <c r="CE65">
        <f t="shared" ref="CE65:CL65" si="870">IF(CE35=0,0,CE35+12.8)</f>
        <v>20.85</v>
      </c>
      <c r="CF65">
        <f t="shared" si="870"/>
        <v>23.3</v>
      </c>
      <c r="CG65">
        <f t="shared" si="870"/>
        <v>25.166666666666668</v>
      </c>
      <c r="CH65">
        <f t="shared" si="870"/>
        <v>22.6</v>
      </c>
      <c r="CI65">
        <f t="shared" si="870"/>
        <v>20.766666666666666</v>
      </c>
      <c r="CJ65">
        <f t="shared" si="870"/>
        <v>21.933333333333334</v>
      </c>
      <c r="CK65">
        <f t="shared" si="870"/>
        <v>23.433333333333334</v>
      </c>
      <c r="CL65">
        <f t="shared" si="870"/>
        <v>23.916666666666668</v>
      </c>
      <c r="CN65">
        <f t="shared" ref="CN65:DS65" si="871">IF(CN35=0,0,CN35+12.8)</f>
        <v>24.333333333333336</v>
      </c>
      <c r="CO65">
        <f t="shared" si="871"/>
        <v>24.933333333333334</v>
      </c>
      <c r="CP65">
        <f t="shared" si="871"/>
        <v>20.133333333333333</v>
      </c>
      <c r="CQ65">
        <f t="shared" si="871"/>
        <v>33.1</v>
      </c>
      <c r="CR65">
        <f t="shared" si="871"/>
        <v>19.966666666666669</v>
      </c>
      <c r="CS65">
        <f t="shared" si="871"/>
        <v>20.266666666666666</v>
      </c>
      <c r="CT65">
        <f t="shared" si="871"/>
        <v>32.416666666666671</v>
      </c>
      <c r="CU65">
        <f t="shared" si="871"/>
        <v>20.983333333333334</v>
      </c>
      <c r="CV65">
        <f t="shared" si="871"/>
        <v>22.15</v>
      </c>
      <c r="CW65">
        <f t="shared" si="871"/>
        <v>23.200000000000003</v>
      </c>
      <c r="CX65">
        <f t="shared" si="871"/>
        <v>22.1</v>
      </c>
      <c r="CY65">
        <f t="shared" si="871"/>
        <v>20.466666666666669</v>
      </c>
      <c r="CZ65">
        <f t="shared" si="871"/>
        <v>28.583333333333336</v>
      </c>
      <c r="DA65">
        <f t="shared" si="871"/>
        <v>19.649999999999999</v>
      </c>
      <c r="DB65">
        <f t="shared" si="871"/>
        <v>22.1</v>
      </c>
      <c r="DC65">
        <f t="shared" si="871"/>
        <v>25.633333333333333</v>
      </c>
      <c r="DD65">
        <f t="shared" si="871"/>
        <v>22.85</v>
      </c>
      <c r="DE65">
        <f t="shared" si="871"/>
        <v>33.316666666666663</v>
      </c>
      <c r="DF65">
        <f t="shared" si="871"/>
        <v>24.35</v>
      </c>
      <c r="DG65">
        <f t="shared" si="871"/>
        <v>27.383333333333333</v>
      </c>
      <c r="DH65">
        <f t="shared" si="871"/>
        <v>26.450000000000003</v>
      </c>
      <c r="DI65">
        <f t="shared" si="871"/>
        <v>25.716666666666669</v>
      </c>
      <c r="DJ65">
        <f t="shared" si="871"/>
        <v>26.933333333333334</v>
      </c>
      <c r="DK65">
        <f t="shared" si="871"/>
        <v>27.716666666666669</v>
      </c>
      <c r="DL65">
        <f t="shared" si="871"/>
        <v>25.116666666666667</v>
      </c>
      <c r="DM65">
        <f t="shared" si="871"/>
        <v>26.933333333333334</v>
      </c>
      <c r="DN65">
        <f t="shared" si="871"/>
        <v>26.6</v>
      </c>
      <c r="DO65">
        <f t="shared" si="871"/>
        <v>23.033333333333335</v>
      </c>
      <c r="DP65">
        <f t="shared" si="871"/>
        <v>40.266666666666666</v>
      </c>
      <c r="DQ65">
        <f t="shared" si="871"/>
        <v>35.200000000000003</v>
      </c>
      <c r="DR65">
        <f t="shared" si="871"/>
        <v>28.35</v>
      </c>
      <c r="DS65">
        <f t="shared" si="871"/>
        <v>36.583333333333336</v>
      </c>
      <c r="DT65">
        <f t="shared" ref="DT65:EY65" si="872">IF(DT35=0,0,DT35+12.8)</f>
        <v>25.033333333333331</v>
      </c>
      <c r="DU65">
        <f t="shared" si="872"/>
        <v>37.950000000000003</v>
      </c>
      <c r="DV65">
        <f t="shared" si="872"/>
        <v>35.833333333333336</v>
      </c>
      <c r="DW65">
        <f t="shared" si="872"/>
        <v>36</v>
      </c>
      <c r="DX65">
        <f t="shared" si="872"/>
        <v>31.216666666666665</v>
      </c>
      <c r="DY65">
        <f t="shared" si="872"/>
        <v>24.15</v>
      </c>
      <c r="DZ65">
        <f t="shared" si="872"/>
        <v>17.916666666666668</v>
      </c>
      <c r="EA65">
        <f t="shared" si="872"/>
        <v>19.516666666666666</v>
      </c>
      <c r="EB65">
        <f t="shared" si="872"/>
        <v>18.933333333333334</v>
      </c>
      <c r="EC65">
        <f t="shared" si="872"/>
        <v>19.100000000000001</v>
      </c>
      <c r="ED65">
        <f t="shared" si="872"/>
        <v>24</v>
      </c>
      <c r="EE65">
        <f t="shared" si="872"/>
        <v>22.166666666666668</v>
      </c>
      <c r="EF65">
        <f t="shared" si="872"/>
        <v>18.850000000000001</v>
      </c>
      <c r="EG65">
        <f t="shared" si="872"/>
        <v>25.233333333333334</v>
      </c>
      <c r="EH65">
        <f t="shared" si="872"/>
        <v>18.516666666666666</v>
      </c>
      <c r="EI65">
        <f t="shared" si="872"/>
        <v>22.75</v>
      </c>
      <c r="EJ65">
        <f t="shared" si="872"/>
        <v>20.950000000000003</v>
      </c>
      <c r="EK65">
        <f t="shared" si="872"/>
        <v>19.616666666666667</v>
      </c>
      <c r="EL65">
        <f t="shared" si="872"/>
        <v>26.774999999999999</v>
      </c>
      <c r="EM65">
        <f t="shared" si="872"/>
        <v>17.766666666666666</v>
      </c>
      <c r="EN65">
        <f t="shared" si="872"/>
        <v>21.55</v>
      </c>
      <c r="EO65">
        <f t="shared" si="872"/>
        <v>23.3</v>
      </c>
      <c r="EP65">
        <f t="shared" si="872"/>
        <v>23.083333333333336</v>
      </c>
      <c r="EQ65">
        <f t="shared" si="872"/>
        <v>18.966666666666669</v>
      </c>
      <c r="ER65">
        <f t="shared" si="872"/>
        <v>19.700000000000003</v>
      </c>
      <c r="ES65">
        <f t="shared" si="872"/>
        <v>20.283333333333335</v>
      </c>
      <c r="ET65">
        <f t="shared" si="872"/>
        <v>29.25</v>
      </c>
      <c r="EU65">
        <f t="shared" si="872"/>
        <v>18.816666666666666</v>
      </c>
      <c r="EV65">
        <f t="shared" si="872"/>
        <v>19.116666666666667</v>
      </c>
      <c r="EW65">
        <f t="shared" si="872"/>
        <v>19.25</v>
      </c>
      <c r="EX65">
        <f t="shared" si="872"/>
        <v>24.733333333333334</v>
      </c>
      <c r="EY65">
        <f t="shared" si="872"/>
        <v>20.950000000000003</v>
      </c>
      <c r="EZ65">
        <f t="shared" ref="EZ65:GE65" si="873">IF(EZ35=0,0,EZ35+12.8)</f>
        <v>19.966666666666669</v>
      </c>
      <c r="FA65">
        <f t="shared" si="873"/>
        <v>20.266666666666666</v>
      </c>
      <c r="FB65">
        <f t="shared" si="873"/>
        <v>21</v>
      </c>
      <c r="FC65">
        <f t="shared" si="873"/>
        <v>31.483333333333334</v>
      </c>
      <c r="FD65">
        <f t="shared" si="873"/>
        <v>20.683333333333334</v>
      </c>
      <c r="FE65">
        <f t="shared" si="873"/>
        <v>20.933333333333334</v>
      </c>
      <c r="FF65">
        <f t="shared" si="873"/>
        <v>29.650000000000002</v>
      </c>
      <c r="FG65">
        <f t="shared" si="873"/>
        <v>20.5</v>
      </c>
      <c r="FH65">
        <f t="shared" si="873"/>
        <v>20.833333333333336</v>
      </c>
      <c r="FI65">
        <f t="shared" si="873"/>
        <v>22.783333333333335</v>
      </c>
      <c r="FJ65">
        <f t="shared" si="873"/>
        <v>32.549999999999997</v>
      </c>
      <c r="FK65">
        <f t="shared" si="873"/>
        <v>23.066666666666666</v>
      </c>
      <c r="FL65">
        <f t="shared" si="873"/>
        <v>32.966666666666669</v>
      </c>
      <c r="FM65">
        <f t="shared" si="873"/>
        <v>21.916666666666668</v>
      </c>
      <c r="FN65">
        <f t="shared" si="873"/>
        <v>34.666666666666671</v>
      </c>
      <c r="FO65">
        <f t="shared" si="873"/>
        <v>20.933333333333334</v>
      </c>
      <c r="FP65">
        <f t="shared" si="873"/>
        <v>22.366666666666667</v>
      </c>
      <c r="FQ65">
        <f t="shared" si="873"/>
        <v>22.3</v>
      </c>
      <c r="FR65">
        <f t="shared" si="873"/>
        <v>22.483333333333334</v>
      </c>
      <c r="FS65">
        <f t="shared" si="873"/>
        <v>22.950000000000003</v>
      </c>
      <c r="FT65">
        <f t="shared" si="873"/>
        <v>22.183333333333334</v>
      </c>
      <c r="FU65">
        <f t="shared" si="873"/>
        <v>24</v>
      </c>
      <c r="FV65">
        <f t="shared" si="873"/>
        <v>23.9</v>
      </c>
      <c r="FW65">
        <f t="shared" si="873"/>
        <v>23.983333333333334</v>
      </c>
      <c r="FX65">
        <f t="shared" si="873"/>
        <v>24.066666666666666</v>
      </c>
      <c r="FY65">
        <f t="shared" si="873"/>
        <v>22.6</v>
      </c>
      <c r="FZ65">
        <f t="shared" si="873"/>
        <v>40.283333333333331</v>
      </c>
      <c r="GA65">
        <f t="shared" si="873"/>
        <v>41</v>
      </c>
      <c r="GB65">
        <f t="shared" si="873"/>
        <v>39.016666666666666</v>
      </c>
      <c r="GC65">
        <f t="shared" si="873"/>
        <v>24.866666666666667</v>
      </c>
      <c r="GD65">
        <f t="shared" si="873"/>
        <v>24.466666666666669</v>
      </c>
      <c r="GE65">
        <f t="shared" si="873"/>
        <v>23.683333333333334</v>
      </c>
      <c r="GF65">
        <f t="shared" ref="GF65:GL65" si="874">IF(GF35=0,0,GF35+12.8)</f>
        <v>22.85</v>
      </c>
      <c r="GG65">
        <f t="shared" si="874"/>
        <v>24.633333333333333</v>
      </c>
      <c r="GH65">
        <f t="shared" si="874"/>
        <v>25.433333333333334</v>
      </c>
      <c r="GI65">
        <f t="shared" si="874"/>
        <v>25.166666666666668</v>
      </c>
      <c r="GJ65">
        <f t="shared" si="874"/>
        <v>27.466666666666669</v>
      </c>
      <c r="GK65">
        <f t="shared" si="874"/>
        <v>39.083333333333336</v>
      </c>
      <c r="GL65">
        <f t="shared" si="874"/>
        <v>24.633333333333333</v>
      </c>
      <c r="GM65">
        <f t="shared" ref="GM65:GS65" si="875">IF(GM35=0,0,GM35+12.8)</f>
        <v>25.200000330000002</v>
      </c>
      <c r="GN65">
        <f t="shared" si="875"/>
        <v>30</v>
      </c>
      <c r="GO65">
        <f t="shared" si="875"/>
        <v>29.366666666666667</v>
      </c>
      <c r="GP65">
        <f t="shared" si="875"/>
        <v>40.433333333333337</v>
      </c>
      <c r="GQ65">
        <f t="shared" si="875"/>
        <v>40.483333333333334</v>
      </c>
      <c r="GR65">
        <f t="shared" si="875"/>
        <v>27.983333000000002</v>
      </c>
      <c r="GS65">
        <f t="shared" si="875"/>
        <v>25.94999966666667</v>
      </c>
      <c r="GT65">
        <f t="shared" ref="GT65:HF65" si="876">IF(GT35=0,0,GT35+12.8)</f>
        <v>42.400000000000006</v>
      </c>
      <c r="GU65">
        <f t="shared" si="876"/>
        <v>28.616666666666667</v>
      </c>
      <c r="GV65">
        <f t="shared" si="876"/>
        <v>25.033333300000002</v>
      </c>
      <c r="GW65">
        <f t="shared" si="876"/>
        <v>44.483333333333334</v>
      </c>
      <c r="GX65">
        <f t="shared" si="876"/>
        <v>25.783333330000001</v>
      </c>
      <c r="GY65">
        <f t="shared" si="876"/>
        <v>32.916666633333335</v>
      </c>
      <c r="GZ65">
        <f t="shared" si="876"/>
        <v>27.6333333</v>
      </c>
      <c r="HA65">
        <f t="shared" si="876"/>
        <v>26.366666633333331</v>
      </c>
      <c r="HB65">
        <f t="shared" si="876"/>
        <v>27.4</v>
      </c>
      <c r="HC65">
        <f t="shared" si="876"/>
        <v>26.266666666666666</v>
      </c>
      <c r="HD65">
        <f t="shared" si="876"/>
        <v>25.016666666666666</v>
      </c>
      <c r="HE65">
        <f t="shared" si="876"/>
        <v>41.766666666666666</v>
      </c>
      <c r="HF65">
        <f t="shared" si="876"/>
        <v>28.95</v>
      </c>
      <c r="HG65">
        <f t="shared" ref="HG65:HL65" si="877">IF(HG35=0,0,HG35+12.8)</f>
        <v>37.866666600000002</v>
      </c>
      <c r="HH65">
        <f t="shared" si="877"/>
        <v>37.549999933333339</v>
      </c>
      <c r="HI65">
        <f t="shared" si="877"/>
        <v>47.033333333333331</v>
      </c>
      <c r="HJ65">
        <f t="shared" si="877"/>
        <v>47.066666666666663</v>
      </c>
      <c r="HK65">
        <f t="shared" si="877"/>
        <v>38.049999933333339</v>
      </c>
      <c r="HL65">
        <f t="shared" si="877"/>
        <v>40.283333333333331</v>
      </c>
      <c r="HN65">
        <f t="shared" ref="HN65:HU65" si="878">IF(HN35=0,0,HN35+12.8)</f>
        <v>28.866666666666667</v>
      </c>
      <c r="HO65">
        <f t="shared" si="878"/>
        <v>39.033333266666673</v>
      </c>
      <c r="HP65">
        <f t="shared" si="878"/>
        <v>50.483333333333334</v>
      </c>
      <c r="HQ65">
        <f t="shared" si="878"/>
        <v>54.849999999999994</v>
      </c>
      <c r="HR65">
        <f t="shared" si="878"/>
        <v>27.75</v>
      </c>
      <c r="HS65">
        <f t="shared" si="878"/>
        <v>24.3</v>
      </c>
      <c r="HU65">
        <f t="shared" si="878"/>
        <v>57.816666666666663</v>
      </c>
      <c r="HW65">
        <f t="shared" ref="HW65:IQ65" si="879">IF(HW35=0,0,HW35+12.8)</f>
        <v>26.06666666666667</v>
      </c>
      <c r="HX65">
        <f t="shared" si="879"/>
        <v>25.433333333333334</v>
      </c>
      <c r="HY65">
        <f t="shared" si="879"/>
        <v>24.3</v>
      </c>
      <c r="HZ65">
        <f t="shared" si="879"/>
        <v>39.700000000000003</v>
      </c>
      <c r="IA65">
        <f t="shared" si="879"/>
        <v>26.866666666666667</v>
      </c>
      <c r="IB65">
        <f t="shared" si="879"/>
        <v>42.05</v>
      </c>
      <c r="IC65">
        <f t="shared" si="879"/>
        <v>25.766666666666666</v>
      </c>
      <c r="ID65">
        <f t="shared" si="879"/>
        <v>24.733333333333334</v>
      </c>
      <c r="IE65">
        <f t="shared" si="879"/>
        <v>25.716666666666669</v>
      </c>
      <c r="IF65">
        <f t="shared" si="879"/>
        <v>26.416666666666668</v>
      </c>
      <c r="IG65">
        <f t="shared" si="879"/>
        <v>26.866666666666667</v>
      </c>
      <c r="IH65">
        <f t="shared" si="879"/>
        <v>25.200000000000003</v>
      </c>
      <c r="II65">
        <f t="shared" si="879"/>
        <v>31.933333333333334</v>
      </c>
      <c r="IJ65">
        <f t="shared" si="879"/>
        <v>24.716666666666669</v>
      </c>
      <c r="IK65">
        <f t="shared" si="879"/>
        <v>24.55</v>
      </c>
      <c r="IL65">
        <f t="shared" si="879"/>
        <v>53.2</v>
      </c>
      <c r="IM65">
        <f t="shared" si="879"/>
        <v>46.466666666666669</v>
      </c>
      <c r="IN65">
        <f t="shared" si="879"/>
        <v>26.033333333333331</v>
      </c>
      <c r="IO65">
        <f t="shared" si="879"/>
        <v>27.366666666666667</v>
      </c>
      <c r="IP65">
        <f t="shared" si="879"/>
        <v>27.233333333333334</v>
      </c>
      <c r="IQ65">
        <f t="shared" si="879"/>
        <v>24.55</v>
      </c>
      <c r="IW65">
        <f t="shared" ref="IW65:JF65" si="880">IF(IW35=0,0,IW35+12.8)</f>
        <v>57.3</v>
      </c>
      <c r="IX65">
        <f t="shared" si="880"/>
        <v>20.883333333333333</v>
      </c>
      <c r="IY65">
        <f t="shared" si="880"/>
        <v>23.333333333333336</v>
      </c>
      <c r="IZ65">
        <f t="shared" si="880"/>
        <v>24.15</v>
      </c>
      <c r="JA65">
        <f t="shared" si="880"/>
        <v>22.483333333333334</v>
      </c>
      <c r="JB65">
        <f t="shared" si="880"/>
        <v>21.966666666666669</v>
      </c>
      <c r="JC65">
        <f t="shared" si="880"/>
        <v>26.9</v>
      </c>
      <c r="JD65">
        <f t="shared" si="880"/>
        <v>23.5</v>
      </c>
      <c r="JE65">
        <f t="shared" si="880"/>
        <v>28.56666666666667</v>
      </c>
      <c r="JF65">
        <f t="shared" si="880"/>
        <v>36.333333333333336</v>
      </c>
      <c r="JH65">
        <f t="shared" ref="JH65:JP65" si="881">IF(JH35=0,0,JH35+12.8)</f>
        <v>23.766666666666666</v>
      </c>
      <c r="JI65">
        <f t="shared" si="881"/>
        <v>29.016666666666669</v>
      </c>
      <c r="JJ65">
        <f t="shared" si="881"/>
        <v>27.4</v>
      </c>
      <c r="JK65">
        <f t="shared" si="881"/>
        <v>25.266666666666666</v>
      </c>
      <c r="JL65">
        <f t="shared" si="881"/>
        <v>25.033333333333335</v>
      </c>
      <c r="JM65">
        <f t="shared" si="881"/>
        <v>26.766666666666666</v>
      </c>
      <c r="JN65">
        <f t="shared" si="881"/>
        <v>27.766666666666666</v>
      </c>
      <c r="JO65">
        <f t="shared" si="881"/>
        <v>31.900000000000002</v>
      </c>
      <c r="JP65">
        <f t="shared" si="881"/>
        <v>29.033333333333335</v>
      </c>
      <c r="JR65">
        <f>IF(JR35=0,0,JR35+12.8)</f>
        <v>25.1</v>
      </c>
      <c r="JT65">
        <f>IF(JT35=0,0,JT35+12.8)</f>
        <v>25.85</v>
      </c>
      <c r="JU65">
        <f>IF(JU35=0,0,JU35+12.8)</f>
        <v>31.5</v>
      </c>
      <c r="JV65">
        <f>IF(JV35=0,0,JV35+12.8)</f>
        <v>32.200000000000003</v>
      </c>
      <c r="JX65">
        <f>IF(JX35=0,0,JX35+12.8)</f>
        <v>32.950000000000003</v>
      </c>
      <c r="JY65">
        <f>IF(JY35=0,0,JY35+12.8)</f>
        <v>28.766666666666666</v>
      </c>
      <c r="JZ65">
        <f>IF(JZ35=0,0,JZ35+12.8)</f>
        <v>35.266666666666666</v>
      </c>
      <c r="KA65">
        <f>IF(KA35=0,0,KA35+12.8)</f>
        <v>38.716666666666669</v>
      </c>
    </row>
    <row r="66" spans="1:287" x14ac:dyDescent="0.25">
      <c r="A66" t="s">
        <v>221</v>
      </c>
      <c r="B66">
        <v>9.4333333333333336</v>
      </c>
      <c r="C66">
        <v>9.9333333333333336</v>
      </c>
      <c r="D66">
        <v>10.550000333333333</v>
      </c>
      <c r="E66">
        <v>10.583333333333334</v>
      </c>
      <c r="F66">
        <v>11.199993333333333</v>
      </c>
      <c r="G66">
        <v>11.266667333333332</v>
      </c>
      <c r="H66">
        <v>11.000000333333332</v>
      </c>
      <c r="I66">
        <v>11.216667333333334</v>
      </c>
      <c r="J66">
        <v>12.816666333333334</v>
      </c>
      <c r="K66">
        <v>15.000000333333332</v>
      </c>
      <c r="L66">
        <v>10.283333333333333</v>
      </c>
      <c r="M66">
        <v>9.7833333333333332</v>
      </c>
      <c r="N66">
        <v>11.183330333333334</v>
      </c>
      <c r="O66">
        <v>11.883333333333333</v>
      </c>
      <c r="P66">
        <v>16.333333333333332</v>
      </c>
      <c r="Q66">
        <v>12.643333333333333</v>
      </c>
      <c r="R66">
        <v>17.313333333333333</v>
      </c>
      <c r="S66">
        <v>19.133333333333333</v>
      </c>
      <c r="T66">
        <v>15.553333333333333</v>
      </c>
      <c r="U66">
        <v>14.066663333333333</v>
      </c>
      <c r="V66">
        <v>13.933333333333334</v>
      </c>
      <c r="W66">
        <v>12.500000333333332</v>
      </c>
      <c r="X66">
        <v>13.300000333333333</v>
      </c>
      <c r="Y66">
        <v>13.333333333333332</v>
      </c>
      <c r="Z66">
        <v>19.433333333333334</v>
      </c>
      <c r="AA66">
        <v>21.433333333333334</v>
      </c>
      <c r="AB66">
        <v>25.183333333333334</v>
      </c>
      <c r="AC66">
        <v>40.633333333333333</v>
      </c>
      <c r="AD66">
        <v>35.186666333333335</v>
      </c>
      <c r="AE66">
        <v>21.383333333333333</v>
      </c>
      <c r="AG66">
        <v>24.683333333333334</v>
      </c>
      <c r="AH66">
        <v>20.100003333333333</v>
      </c>
      <c r="AI66">
        <v>4.0999999999999996</v>
      </c>
      <c r="AJ66">
        <v>5.6499999999999995</v>
      </c>
      <c r="AK66">
        <v>4.4833333</v>
      </c>
      <c r="AL66">
        <v>4.6999999999999993</v>
      </c>
      <c r="AM66">
        <v>4.6166599999999995</v>
      </c>
      <c r="AN66">
        <v>5.4499999999999993</v>
      </c>
      <c r="AO66">
        <v>5.3666666999999997</v>
      </c>
      <c r="AP66">
        <v>4.9666666999999993</v>
      </c>
      <c r="AQ66">
        <v>4.8833333299999993</v>
      </c>
      <c r="AR66">
        <v>4.5</v>
      </c>
      <c r="AS66">
        <v>5.1166666999999997</v>
      </c>
      <c r="AT66">
        <v>7.7666666699999993</v>
      </c>
      <c r="AU66">
        <v>5.3999999999999995</v>
      </c>
      <c r="AV66">
        <v>5.6333332999999994</v>
      </c>
      <c r="AW66">
        <v>5.1666666999999995</v>
      </c>
      <c r="AX66">
        <v>5.9499999999999993</v>
      </c>
      <c r="AY66">
        <v>4.8333333299999994</v>
      </c>
      <c r="AZ66">
        <v>7.25</v>
      </c>
      <c r="BA66">
        <v>9.3000000000000007</v>
      </c>
      <c r="BB66">
        <v>12.1</v>
      </c>
      <c r="BC66">
        <v>9.81666667</v>
      </c>
      <c r="BD66">
        <v>9.7833332999999989</v>
      </c>
      <c r="BE66">
        <v>6.1</v>
      </c>
      <c r="BF66">
        <v>8.016667</v>
      </c>
      <c r="BG66">
        <v>17.283333299999999</v>
      </c>
      <c r="BH66">
        <v>19.799999999999997</v>
      </c>
      <c r="BI66">
        <v>20.033332999999999</v>
      </c>
      <c r="BJ66">
        <v>7.4499999999999993</v>
      </c>
      <c r="BK66">
        <v>17.766666999999998</v>
      </c>
      <c r="BL66">
        <v>8.5166667</v>
      </c>
      <c r="BM66">
        <v>16.899999999999999</v>
      </c>
      <c r="BN66">
        <v>0</v>
      </c>
      <c r="BO66">
        <f t="shared" ref="BO66:CC66" si="882">IF(BO35=0,0,BO35+4.1)</f>
        <v>22.033333333333331</v>
      </c>
      <c r="BP66">
        <f t="shared" si="882"/>
        <v>12.716666666666667</v>
      </c>
      <c r="BQ66">
        <f t="shared" si="882"/>
        <v>12.15</v>
      </c>
      <c r="BR66">
        <f t="shared" si="882"/>
        <v>11.066666666666666</v>
      </c>
      <c r="BS66">
        <f t="shared" si="882"/>
        <v>11.85</v>
      </c>
      <c r="BT66">
        <f t="shared" si="882"/>
        <v>10.199999999999999</v>
      </c>
      <c r="BU66">
        <f t="shared" si="882"/>
        <v>12.5</v>
      </c>
      <c r="BV66">
        <f t="shared" si="882"/>
        <v>13.049999999999999</v>
      </c>
      <c r="BW66">
        <f t="shared" si="882"/>
        <v>21.516666666666666</v>
      </c>
      <c r="BX66">
        <f t="shared" si="882"/>
        <v>13.083333333333334</v>
      </c>
      <c r="BY66">
        <f t="shared" si="882"/>
        <v>18.233333333333334</v>
      </c>
      <c r="BZ66">
        <f t="shared" si="882"/>
        <v>14.633333333333333</v>
      </c>
      <c r="CA66">
        <f t="shared" si="882"/>
        <v>18.100000000000001</v>
      </c>
      <c r="CB66">
        <f t="shared" si="882"/>
        <v>12.316666666666666</v>
      </c>
      <c r="CC66">
        <f t="shared" si="882"/>
        <v>21.049999999999997</v>
      </c>
      <c r="CE66">
        <f t="shared" ref="CE66:CL66" si="883">IF(CE35=0,0,CE35+4.1)</f>
        <v>12.15</v>
      </c>
      <c r="CF66">
        <f t="shared" si="883"/>
        <v>14.6</v>
      </c>
      <c r="CG66">
        <f t="shared" si="883"/>
        <v>16.466666666666669</v>
      </c>
      <c r="CH66">
        <f t="shared" si="883"/>
        <v>13.9</v>
      </c>
      <c r="CI66">
        <f t="shared" si="883"/>
        <v>12.066666666666666</v>
      </c>
      <c r="CJ66">
        <f t="shared" si="883"/>
        <v>13.233333333333333</v>
      </c>
      <c r="CK66">
        <f t="shared" si="883"/>
        <v>14.733333333333333</v>
      </c>
      <c r="CL66">
        <f t="shared" si="883"/>
        <v>15.216666666666667</v>
      </c>
      <c r="CN66">
        <f t="shared" ref="CN66:DS66" si="884">IF(CN35=0,0,CN35+4.1)</f>
        <v>15.633333333333333</v>
      </c>
      <c r="CO66">
        <f t="shared" si="884"/>
        <v>16.233333333333334</v>
      </c>
      <c r="CP66">
        <f t="shared" si="884"/>
        <v>11.433333333333334</v>
      </c>
      <c r="CQ66">
        <f t="shared" si="884"/>
        <v>24.4</v>
      </c>
      <c r="CR66">
        <f t="shared" si="884"/>
        <v>11.266666666666666</v>
      </c>
      <c r="CS66">
        <f t="shared" si="884"/>
        <v>11.566666666666666</v>
      </c>
      <c r="CT66">
        <f t="shared" si="884"/>
        <v>23.716666666666669</v>
      </c>
      <c r="CU66">
        <f t="shared" si="884"/>
        <v>12.283333333333333</v>
      </c>
      <c r="CV66">
        <f t="shared" si="884"/>
        <v>13.45</v>
      </c>
      <c r="CW66">
        <f t="shared" si="884"/>
        <v>14.5</v>
      </c>
      <c r="CX66">
        <f t="shared" si="884"/>
        <v>13.4</v>
      </c>
      <c r="CY66">
        <f t="shared" si="884"/>
        <v>11.766666666666666</v>
      </c>
      <c r="CZ66">
        <f t="shared" si="884"/>
        <v>19.883333333333333</v>
      </c>
      <c r="DA66">
        <f t="shared" si="884"/>
        <v>10.95</v>
      </c>
      <c r="DB66">
        <f t="shared" si="884"/>
        <v>13.4</v>
      </c>
      <c r="DC66">
        <f t="shared" si="884"/>
        <v>16.933333333333334</v>
      </c>
      <c r="DD66">
        <f t="shared" si="884"/>
        <v>14.15</v>
      </c>
      <c r="DE66">
        <f t="shared" si="884"/>
        <v>24.616666666666667</v>
      </c>
      <c r="DF66">
        <f t="shared" si="884"/>
        <v>15.65</v>
      </c>
      <c r="DG66">
        <f t="shared" si="884"/>
        <v>18.683333333333334</v>
      </c>
      <c r="DH66">
        <f t="shared" si="884"/>
        <v>17.75</v>
      </c>
      <c r="DI66">
        <f t="shared" si="884"/>
        <v>17.016666666666666</v>
      </c>
      <c r="DJ66">
        <f t="shared" si="884"/>
        <v>18.233333333333334</v>
      </c>
      <c r="DK66">
        <f t="shared" si="884"/>
        <v>19.016666666666666</v>
      </c>
      <c r="DL66">
        <f t="shared" si="884"/>
        <v>16.416666666666664</v>
      </c>
      <c r="DM66">
        <f t="shared" si="884"/>
        <v>18.233333333333334</v>
      </c>
      <c r="DN66">
        <f t="shared" si="884"/>
        <v>17.899999999999999</v>
      </c>
      <c r="DO66">
        <f t="shared" si="884"/>
        <v>14.333333333333334</v>
      </c>
      <c r="DP66">
        <f t="shared" si="884"/>
        <v>31.566666666666663</v>
      </c>
      <c r="DQ66">
        <f t="shared" si="884"/>
        <v>26.5</v>
      </c>
      <c r="DR66">
        <f t="shared" si="884"/>
        <v>19.649999999999999</v>
      </c>
      <c r="DS66">
        <f t="shared" si="884"/>
        <v>27.883333333333333</v>
      </c>
      <c r="DT66">
        <f t="shared" ref="DT66:EY66" si="885">IF(DT35=0,0,DT35+4.1)</f>
        <v>16.333333333333332</v>
      </c>
      <c r="DU66">
        <f t="shared" si="885"/>
        <v>29.25</v>
      </c>
      <c r="DV66">
        <f t="shared" si="885"/>
        <v>27.133333333333333</v>
      </c>
      <c r="DW66">
        <f t="shared" si="885"/>
        <v>27.299999999999997</v>
      </c>
      <c r="DX66">
        <f t="shared" si="885"/>
        <v>22.516666666666666</v>
      </c>
      <c r="DY66">
        <f t="shared" si="885"/>
        <v>15.45</v>
      </c>
      <c r="DZ66">
        <f t="shared" si="885"/>
        <v>9.2166666666666668</v>
      </c>
      <c r="EA66">
        <f t="shared" si="885"/>
        <v>10.816666666666666</v>
      </c>
      <c r="EB66">
        <f t="shared" si="885"/>
        <v>10.233333333333333</v>
      </c>
      <c r="EC66">
        <f t="shared" si="885"/>
        <v>10.399999999999999</v>
      </c>
      <c r="ED66">
        <f t="shared" si="885"/>
        <v>15.299999999999999</v>
      </c>
      <c r="EE66">
        <f t="shared" si="885"/>
        <v>13.466666666666667</v>
      </c>
      <c r="EF66">
        <f t="shared" si="885"/>
        <v>10.149999999999999</v>
      </c>
      <c r="EG66">
        <f t="shared" si="885"/>
        <v>16.533333333333331</v>
      </c>
      <c r="EH66">
        <f t="shared" si="885"/>
        <v>9.8166666666666664</v>
      </c>
      <c r="EI66">
        <f t="shared" si="885"/>
        <v>14.049999999999999</v>
      </c>
      <c r="EJ66">
        <f t="shared" si="885"/>
        <v>12.25</v>
      </c>
      <c r="EK66">
        <f t="shared" si="885"/>
        <v>10.916666666666666</v>
      </c>
      <c r="EL66">
        <f t="shared" si="885"/>
        <v>18.074999999999999</v>
      </c>
      <c r="EM66">
        <f t="shared" si="885"/>
        <v>9.0666666666666664</v>
      </c>
      <c r="EN66">
        <f t="shared" si="885"/>
        <v>12.85</v>
      </c>
      <c r="EO66">
        <f t="shared" si="885"/>
        <v>14.6</v>
      </c>
      <c r="EP66">
        <f t="shared" si="885"/>
        <v>14.383333333333333</v>
      </c>
      <c r="EQ66">
        <f t="shared" si="885"/>
        <v>10.266666666666666</v>
      </c>
      <c r="ER66">
        <f t="shared" si="885"/>
        <v>11</v>
      </c>
      <c r="ES66">
        <f t="shared" si="885"/>
        <v>11.583333333333332</v>
      </c>
      <c r="ET66">
        <f t="shared" si="885"/>
        <v>20.549999999999997</v>
      </c>
      <c r="EU66">
        <f t="shared" si="885"/>
        <v>10.116666666666667</v>
      </c>
      <c r="EV66">
        <f t="shared" si="885"/>
        <v>10.416666666666666</v>
      </c>
      <c r="EW66">
        <f t="shared" si="885"/>
        <v>10.55</v>
      </c>
      <c r="EX66">
        <f t="shared" si="885"/>
        <v>16.033333333333331</v>
      </c>
      <c r="EY66">
        <f t="shared" si="885"/>
        <v>12.25</v>
      </c>
      <c r="EZ66">
        <f t="shared" ref="EZ66:GE66" si="886">IF(EZ35=0,0,EZ35+4.1)</f>
        <v>11.266666666666666</v>
      </c>
      <c r="FA66">
        <f t="shared" si="886"/>
        <v>11.566666666666666</v>
      </c>
      <c r="FB66">
        <f t="shared" si="886"/>
        <v>12.299999999999999</v>
      </c>
      <c r="FC66">
        <f t="shared" si="886"/>
        <v>22.783333333333331</v>
      </c>
      <c r="FD66">
        <f t="shared" si="886"/>
        <v>11.983333333333334</v>
      </c>
      <c r="FE66">
        <f t="shared" si="886"/>
        <v>12.233333333333333</v>
      </c>
      <c r="FF66">
        <f t="shared" si="886"/>
        <v>20.950000000000003</v>
      </c>
      <c r="FG66">
        <f t="shared" si="886"/>
        <v>11.8</v>
      </c>
      <c r="FH66">
        <f t="shared" si="886"/>
        <v>12.133333333333333</v>
      </c>
      <c r="FI66">
        <f t="shared" si="886"/>
        <v>14.083333333333334</v>
      </c>
      <c r="FJ66">
        <f t="shared" si="886"/>
        <v>23.85</v>
      </c>
      <c r="FK66">
        <f t="shared" si="886"/>
        <v>14.366666666666665</v>
      </c>
      <c r="FL66">
        <f t="shared" si="886"/>
        <v>24.266666666666666</v>
      </c>
      <c r="FM66">
        <f t="shared" si="886"/>
        <v>13.216666666666667</v>
      </c>
      <c r="FN66">
        <f t="shared" si="886"/>
        <v>25.966666666666669</v>
      </c>
      <c r="FO66">
        <f t="shared" si="886"/>
        <v>12.233333333333333</v>
      </c>
      <c r="FP66">
        <f t="shared" si="886"/>
        <v>13.666666666666666</v>
      </c>
      <c r="FQ66">
        <f t="shared" si="886"/>
        <v>13.6</v>
      </c>
      <c r="FR66">
        <f t="shared" si="886"/>
        <v>13.783333333333333</v>
      </c>
      <c r="FS66">
        <f t="shared" si="886"/>
        <v>14.25</v>
      </c>
      <c r="FT66">
        <f t="shared" si="886"/>
        <v>13.483333333333333</v>
      </c>
      <c r="FU66">
        <f t="shared" si="886"/>
        <v>15.299999999999999</v>
      </c>
      <c r="FV66">
        <f t="shared" si="886"/>
        <v>15.2</v>
      </c>
      <c r="FW66">
        <f t="shared" si="886"/>
        <v>15.283333333333333</v>
      </c>
      <c r="FX66">
        <f t="shared" si="886"/>
        <v>15.366666666666665</v>
      </c>
      <c r="FY66">
        <f t="shared" si="886"/>
        <v>13.9</v>
      </c>
      <c r="FZ66">
        <f t="shared" si="886"/>
        <v>31.583333333333336</v>
      </c>
      <c r="GA66">
        <f t="shared" si="886"/>
        <v>32.299999999999997</v>
      </c>
      <c r="GB66">
        <f t="shared" si="886"/>
        <v>30.316666666666663</v>
      </c>
      <c r="GC66">
        <f t="shared" si="886"/>
        <v>16.166666666666664</v>
      </c>
      <c r="GD66">
        <f t="shared" si="886"/>
        <v>15.766666666666667</v>
      </c>
      <c r="GE66">
        <f t="shared" si="886"/>
        <v>14.983333333333333</v>
      </c>
      <c r="GF66">
        <f t="shared" ref="GF66:GL66" si="887">IF(GF35=0,0,GF35+4.1)</f>
        <v>14.15</v>
      </c>
      <c r="GG66">
        <f t="shared" si="887"/>
        <v>15.933333333333334</v>
      </c>
      <c r="GH66">
        <f t="shared" si="887"/>
        <v>16.733333333333334</v>
      </c>
      <c r="GI66">
        <f t="shared" si="887"/>
        <v>16.466666666666669</v>
      </c>
      <c r="GJ66">
        <f t="shared" si="887"/>
        <v>18.766666666666666</v>
      </c>
      <c r="GK66">
        <f t="shared" si="887"/>
        <v>30.383333333333333</v>
      </c>
      <c r="GL66">
        <f t="shared" si="887"/>
        <v>15.933333333333334</v>
      </c>
      <c r="GM66">
        <f t="shared" ref="GM66:GS66" si="888">IF(GM35=0,0,GM35+4.1)</f>
        <v>16.500000329999999</v>
      </c>
      <c r="GN66">
        <f t="shared" si="888"/>
        <v>21.299999999999997</v>
      </c>
      <c r="GO66">
        <f t="shared" si="888"/>
        <v>20.666666666666664</v>
      </c>
      <c r="GP66">
        <f t="shared" si="888"/>
        <v>31.733333333333334</v>
      </c>
      <c r="GQ66">
        <f t="shared" si="888"/>
        <v>31.783333333333331</v>
      </c>
      <c r="GR66">
        <f t="shared" si="888"/>
        <v>19.283332999999999</v>
      </c>
      <c r="GS66">
        <f t="shared" si="888"/>
        <v>17.249999666666668</v>
      </c>
      <c r="GT66">
        <f t="shared" ref="GT66:HF66" si="889">IF(GT35=0,0,GT35+4.1)</f>
        <v>33.700000000000003</v>
      </c>
      <c r="GU66">
        <f t="shared" si="889"/>
        <v>19.916666666666664</v>
      </c>
      <c r="GV66">
        <f t="shared" si="889"/>
        <v>16.3333333</v>
      </c>
      <c r="GW66">
        <f t="shared" si="889"/>
        <v>35.783333333333331</v>
      </c>
      <c r="GX66">
        <f t="shared" si="889"/>
        <v>17.083333330000002</v>
      </c>
      <c r="GY66">
        <f t="shared" si="889"/>
        <v>24.216666633333332</v>
      </c>
      <c r="GZ66">
        <f t="shared" si="889"/>
        <v>18.933333300000001</v>
      </c>
      <c r="HA66">
        <f t="shared" si="889"/>
        <v>17.666666633333328</v>
      </c>
      <c r="HB66">
        <f t="shared" si="889"/>
        <v>18.7</v>
      </c>
      <c r="HC66">
        <f t="shared" si="889"/>
        <v>17.566666666666666</v>
      </c>
      <c r="HD66">
        <f t="shared" si="889"/>
        <v>16.316666666666666</v>
      </c>
      <c r="HE66">
        <f t="shared" si="889"/>
        <v>33.066666666666663</v>
      </c>
      <c r="HF66">
        <f t="shared" si="889"/>
        <v>20.25</v>
      </c>
      <c r="HG66">
        <f t="shared" ref="HG66:HL66" si="890">IF(HG35=0,0,HG35+4.1)</f>
        <v>29.166666599999999</v>
      </c>
      <c r="HH66">
        <f t="shared" si="890"/>
        <v>28.849999933333336</v>
      </c>
      <c r="HI66">
        <f t="shared" si="890"/>
        <v>38.333333333333336</v>
      </c>
      <c r="HJ66">
        <f t="shared" si="890"/>
        <v>38.366666666666667</v>
      </c>
      <c r="HK66">
        <f t="shared" si="890"/>
        <v>29.349999933333336</v>
      </c>
      <c r="HL66">
        <f t="shared" si="890"/>
        <v>31.583333333333336</v>
      </c>
      <c r="HN66">
        <f t="shared" ref="HN66:HU66" si="891">IF(HN35=0,0,HN35+4.1)</f>
        <v>20.166666666666664</v>
      </c>
      <c r="HO66">
        <f t="shared" si="891"/>
        <v>30.333333266666671</v>
      </c>
      <c r="HP66">
        <f t="shared" si="891"/>
        <v>41.783333333333331</v>
      </c>
      <c r="HQ66">
        <f t="shared" si="891"/>
        <v>46.15</v>
      </c>
      <c r="HR66">
        <f t="shared" si="891"/>
        <v>19.049999999999997</v>
      </c>
      <c r="HS66">
        <f t="shared" si="891"/>
        <v>15.6</v>
      </c>
      <c r="HU66">
        <f t="shared" si="891"/>
        <v>49.116666666666667</v>
      </c>
      <c r="HW66">
        <f t="shared" ref="HW66:IQ66" si="892">IF(HW35=0,0,HW35+4.1)</f>
        <v>17.366666666666667</v>
      </c>
      <c r="HX66">
        <f t="shared" si="892"/>
        <v>16.733333333333334</v>
      </c>
      <c r="HY66">
        <f t="shared" si="892"/>
        <v>15.6</v>
      </c>
      <c r="HZ66">
        <f t="shared" si="892"/>
        <v>31</v>
      </c>
      <c r="IA66">
        <f t="shared" si="892"/>
        <v>18.166666666666664</v>
      </c>
      <c r="IB66">
        <f t="shared" si="892"/>
        <v>33.35</v>
      </c>
      <c r="IC66">
        <f t="shared" si="892"/>
        <v>17.066666666666666</v>
      </c>
      <c r="ID66">
        <f t="shared" si="892"/>
        <v>16.033333333333331</v>
      </c>
      <c r="IE66">
        <f t="shared" si="892"/>
        <v>17.016666666666666</v>
      </c>
      <c r="IF66">
        <f t="shared" si="892"/>
        <v>17.716666666666669</v>
      </c>
      <c r="IG66">
        <f t="shared" si="892"/>
        <v>18.166666666666664</v>
      </c>
      <c r="IH66">
        <f t="shared" si="892"/>
        <v>16.5</v>
      </c>
      <c r="II66">
        <f t="shared" si="892"/>
        <v>23.233333333333334</v>
      </c>
      <c r="IJ66">
        <f t="shared" si="892"/>
        <v>16.016666666666666</v>
      </c>
      <c r="IK66">
        <f t="shared" si="892"/>
        <v>15.85</v>
      </c>
      <c r="IL66">
        <f t="shared" si="892"/>
        <v>44.5</v>
      </c>
      <c r="IM66">
        <f t="shared" si="892"/>
        <v>37.766666666666673</v>
      </c>
      <c r="IN66">
        <f t="shared" si="892"/>
        <v>17.333333333333332</v>
      </c>
      <c r="IO66">
        <f t="shared" si="892"/>
        <v>18.666666666666664</v>
      </c>
      <c r="IP66">
        <f t="shared" si="892"/>
        <v>18.533333333333331</v>
      </c>
      <c r="IQ66">
        <f t="shared" si="892"/>
        <v>15.85</v>
      </c>
      <c r="IW66">
        <f t="shared" ref="IW66:JF66" si="893">IF(IW35=0,0,IW35+4.1)</f>
        <v>48.6</v>
      </c>
      <c r="IX66">
        <f t="shared" si="893"/>
        <v>12.183333333333332</v>
      </c>
      <c r="IY66">
        <f t="shared" si="893"/>
        <v>14.633333333333333</v>
      </c>
      <c r="IZ66">
        <f t="shared" si="893"/>
        <v>15.45</v>
      </c>
      <c r="JA66">
        <f t="shared" si="893"/>
        <v>13.783333333333333</v>
      </c>
      <c r="JB66">
        <f t="shared" si="893"/>
        <v>13.266666666666667</v>
      </c>
      <c r="JC66">
        <f t="shared" si="893"/>
        <v>18.2</v>
      </c>
      <c r="JD66">
        <f t="shared" si="893"/>
        <v>14.799999999999999</v>
      </c>
      <c r="JE66">
        <f t="shared" si="893"/>
        <v>19.866666666666667</v>
      </c>
      <c r="JF66">
        <f t="shared" si="893"/>
        <v>27.633333333333333</v>
      </c>
      <c r="JH66">
        <f t="shared" ref="JH66:JP66" si="894">IF(JH35=0,0,JH35+4.1)</f>
        <v>15.066666666666666</v>
      </c>
      <c r="JI66">
        <f t="shared" si="894"/>
        <v>20.31666666666667</v>
      </c>
      <c r="JJ66">
        <f t="shared" si="894"/>
        <v>18.7</v>
      </c>
      <c r="JK66">
        <f t="shared" si="894"/>
        <v>16.566666666666666</v>
      </c>
      <c r="JL66">
        <f t="shared" si="894"/>
        <v>16.333333333333336</v>
      </c>
      <c r="JM66">
        <f t="shared" si="894"/>
        <v>18.066666666666666</v>
      </c>
      <c r="JN66">
        <f t="shared" si="894"/>
        <v>19.066666666666666</v>
      </c>
      <c r="JO66">
        <f t="shared" si="894"/>
        <v>23.200000000000003</v>
      </c>
      <c r="JP66">
        <f t="shared" si="894"/>
        <v>20.333333333333336</v>
      </c>
      <c r="JR66">
        <f>IF(JR35=0,0,JR35+4.1)</f>
        <v>16.399999999999999</v>
      </c>
      <c r="JT66">
        <f>IF(JT35=0,0,JT35+4.1)</f>
        <v>17.149999999999999</v>
      </c>
      <c r="JU66">
        <f>IF(JU35=0,0,JU35+4.1)</f>
        <v>22.799999999999997</v>
      </c>
      <c r="JV66">
        <f>IF(JV35=0,0,JV35+4.1)</f>
        <v>23.5</v>
      </c>
      <c r="JX66">
        <f>IF(JX35=0,0,JX35+4.1)</f>
        <v>24.25</v>
      </c>
      <c r="JY66">
        <f>IF(JY35=0,0,JY35+4.1)</f>
        <v>20.066666666666666</v>
      </c>
      <c r="JZ66">
        <f>IF(JZ35=0,0,JZ35+4.1)</f>
        <v>26.56666666666667</v>
      </c>
      <c r="KA66">
        <f>IF(KA35=0,0,KA35+4.1)</f>
        <v>30.016666666666666</v>
      </c>
    </row>
    <row r="67" spans="1:287" x14ac:dyDescent="0.25">
      <c r="A67" t="s">
        <v>220</v>
      </c>
      <c r="B67">
        <v>21</v>
      </c>
      <c r="C67">
        <v>21.5</v>
      </c>
      <c r="D67">
        <v>22.116667</v>
      </c>
      <c r="E67">
        <v>22.15</v>
      </c>
      <c r="F67">
        <v>22.766660000000002</v>
      </c>
      <c r="G67">
        <v>22.833334000000001</v>
      </c>
      <c r="H67">
        <v>22.566666999999999</v>
      </c>
      <c r="I67">
        <v>22.783334</v>
      </c>
      <c r="J67">
        <v>24.383333</v>
      </c>
      <c r="K67">
        <v>26.566666999999999</v>
      </c>
      <c r="L67">
        <v>21.85</v>
      </c>
      <c r="M67">
        <v>21.35</v>
      </c>
      <c r="N67">
        <v>22.749997</v>
      </c>
      <c r="O67">
        <v>23.45</v>
      </c>
      <c r="P67">
        <v>27.9</v>
      </c>
      <c r="Q67">
        <v>24.21</v>
      </c>
      <c r="R67">
        <v>28.88</v>
      </c>
      <c r="S67">
        <v>30.7</v>
      </c>
      <c r="T67">
        <v>27.119999999999997</v>
      </c>
      <c r="U67">
        <v>25.633330000000001</v>
      </c>
      <c r="V67">
        <v>25.5</v>
      </c>
      <c r="W67">
        <v>24.066666999999999</v>
      </c>
      <c r="X67">
        <v>24.866667</v>
      </c>
      <c r="Y67">
        <v>24.9</v>
      </c>
      <c r="Z67">
        <v>31</v>
      </c>
      <c r="AA67">
        <v>33</v>
      </c>
      <c r="AB67">
        <v>36.75</v>
      </c>
      <c r="AC67">
        <v>52.2</v>
      </c>
      <c r="AD67">
        <v>46.753332999999998</v>
      </c>
      <c r="AE67">
        <v>32.950000000000003</v>
      </c>
      <c r="AG67">
        <v>36.25</v>
      </c>
      <c r="AH67">
        <v>31.66667</v>
      </c>
      <c r="AI67">
        <v>17.933333333333334</v>
      </c>
      <c r="AJ67">
        <v>19.483333333333334</v>
      </c>
      <c r="AK67">
        <v>18.316666633333334</v>
      </c>
      <c r="AL67">
        <v>18.533333333333335</v>
      </c>
      <c r="AM67">
        <v>18.449993333333335</v>
      </c>
      <c r="AN67">
        <v>19.283333333333335</v>
      </c>
      <c r="AO67">
        <v>19.200000033333332</v>
      </c>
      <c r="AP67">
        <v>18.800000033333333</v>
      </c>
      <c r="AQ67">
        <v>18.716666663333335</v>
      </c>
      <c r="AR67">
        <v>18.333333333333332</v>
      </c>
      <c r="AS67">
        <v>18.950000033333332</v>
      </c>
      <c r="AT67">
        <v>21.600000003333335</v>
      </c>
      <c r="AU67">
        <v>19.233333333333334</v>
      </c>
      <c r="AV67">
        <v>19.466666633333332</v>
      </c>
      <c r="AW67">
        <v>19.000000033333333</v>
      </c>
      <c r="AX67">
        <v>19.783333333333335</v>
      </c>
      <c r="AY67">
        <v>18.666666663333334</v>
      </c>
      <c r="AZ67">
        <v>21.083333333333332</v>
      </c>
      <c r="BA67">
        <v>23.133333333333333</v>
      </c>
      <c r="BB67">
        <v>25.933333333333334</v>
      </c>
      <c r="BC67">
        <v>23.650000003333332</v>
      </c>
      <c r="BD67">
        <v>23.616666633333335</v>
      </c>
      <c r="BE67">
        <v>19.933333333333334</v>
      </c>
      <c r="BF67">
        <v>21.850000333333334</v>
      </c>
      <c r="BG67">
        <v>31.116666633333331</v>
      </c>
      <c r="BH67">
        <v>33.633333333333333</v>
      </c>
      <c r="BI67">
        <v>33.866666333333335</v>
      </c>
      <c r="BJ67">
        <v>21.283333333333335</v>
      </c>
      <c r="BK67">
        <v>31.600000333333334</v>
      </c>
      <c r="BL67">
        <v>22.350000033333334</v>
      </c>
      <c r="BM67">
        <v>30.733333333333334</v>
      </c>
      <c r="BN67">
        <v>22.033333333333331</v>
      </c>
      <c r="BO67">
        <v>0</v>
      </c>
      <c r="BP67">
        <f t="shared" ref="BP67:CC67" si="895">IF(BP35=0,0,BP35+17.933333)</f>
        <v>26.549999666666668</v>
      </c>
      <c r="BQ67">
        <f t="shared" si="895"/>
        <v>25.983333000000002</v>
      </c>
      <c r="BR67">
        <f t="shared" si="895"/>
        <v>24.899999666666666</v>
      </c>
      <c r="BS67">
        <f t="shared" si="895"/>
        <v>25.683333000000001</v>
      </c>
      <c r="BT67">
        <f t="shared" si="895"/>
        <v>24.033332999999999</v>
      </c>
      <c r="BU67">
        <f t="shared" si="895"/>
        <v>26.333333000000003</v>
      </c>
      <c r="BV67">
        <f t="shared" si="895"/>
        <v>26.883333</v>
      </c>
      <c r="BW67">
        <f t="shared" si="895"/>
        <v>35.349999666666662</v>
      </c>
      <c r="BX67">
        <f t="shared" si="895"/>
        <v>26.916666333333335</v>
      </c>
      <c r="BY67">
        <f t="shared" si="895"/>
        <v>32.06666633333333</v>
      </c>
      <c r="BZ67">
        <f t="shared" si="895"/>
        <v>28.466666333333336</v>
      </c>
      <c r="CA67">
        <f t="shared" si="895"/>
        <v>31.933333000000001</v>
      </c>
      <c r="CB67">
        <f t="shared" si="895"/>
        <v>26.149999666666666</v>
      </c>
      <c r="CC67">
        <f t="shared" si="895"/>
        <v>34.883333</v>
      </c>
      <c r="CE67">
        <f t="shared" ref="CE67:CL67" si="896">IF(CE35=0,0,CE35+17.933333)</f>
        <v>25.983333000000002</v>
      </c>
      <c r="CF67">
        <f t="shared" si="896"/>
        <v>28.433333000000001</v>
      </c>
      <c r="CG67">
        <f t="shared" si="896"/>
        <v>30.299999666666668</v>
      </c>
      <c r="CH67">
        <f t="shared" si="896"/>
        <v>27.733333000000002</v>
      </c>
      <c r="CI67">
        <f t="shared" si="896"/>
        <v>25.899999666666666</v>
      </c>
      <c r="CJ67">
        <f t="shared" si="896"/>
        <v>27.066666333333334</v>
      </c>
      <c r="CK67">
        <f t="shared" si="896"/>
        <v>28.566666333333334</v>
      </c>
      <c r="CL67">
        <f t="shared" si="896"/>
        <v>29.049999666666668</v>
      </c>
      <c r="CN67">
        <f t="shared" ref="CN67:DS67" si="897">IF(CN35=0,0,CN35+17.933333)</f>
        <v>29.466666333333336</v>
      </c>
      <c r="CO67">
        <f t="shared" si="897"/>
        <v>30.066666333333334</v>
      </c>
      <c r="CP67">
        <f t="shared" si="897"/>
        <v>25.266666333333333</v>
      </c>
      <c r="CQ67">
        <f t="shared" si="897"/>
        <v>38.233333000000002</v>
      </c>
      <c r="CR67">
        <f t="shared" si="897"/>
        <v>25.099999666666669</v>
      </c>
      <c r="CS67">
        <f t="shared" si="897"/>
        <v>25.399999666666666</v>
      </c>
      <c r="CT67">
        <f t="shared" si="897"/>
        <v>37.549999666666665</v>
      </c>
      <c r="CU67">
        <f t="shared" si="897"/>
        <v>26.116666333333335</v>
      </c>
      <c r="CV67">
        <f t="shared" si="897"/>
        <v>27.283332999999999</v>
      </c>
      <c r="CW67">
        <f t="shared" si="897"/>
        <v>28.333333000000003</v>
      </c>
      <c r="CX67">
        <f t="shared" si="897"/>
        <v>27.233333000000002</v>
      </c>
      <c r="CY67">
        <f t="shared" si="897"/>
        <v>25.599999666666669</v>
      </c>
      <c r="CZ67">
        <f t="shared" si="897"/>
        <v>33.716666333333336</v>
      </c>
      <c r="DA67">
        <f t="shared" si="897"/>
        <v>24.783332999999999</v>
      </c>
      <c r="DB67">
        <f t="shared" si="897"/>
        <v>27.233333000000002</v>
      </c>
      <c r="DC67">
        <f t="shared" si="897"/>
        <v>30.766666333333333</v>
      </c>
      <c r="DD67">
        <f t="shared" si="897"/>
        <v>27.983333000000002</v>
      </c>
      <c r="DE67">
        <f t="shared" si="897"/>
        <v>38.44999966666667</v>
      </c>
      <c r="DF67">
        <f t="shared" si="897"/>
        <v>29.483333000000002</v>
      </c>
      <c r="DG67">
        <f t="shared" si="897"/>
        <v>32.516666333333333</v>
      </c>
      <c r="DH67">
        <f t="shared" si="897"/>
        <v>31.583333000000003</v>
      </c>
      <c r="DI67">
        <f t="shared" si="897"/>
        <v>30.849999666666669</v>
      </c>
      <c r="DJ67">
        <f t="shared" si="897"/>
        <v>32.06666633333333</v>
      </c>
      <c r="DK67">
        <f t="shared" si="897"/>
        <v>32.849999666666669</v>
      </c>
      <c r="DL67">
        <f t="shared" si="897"/>
        <v>30.249999666666668</v>
      </c>
      <c r="DM67">
        <f t="shared" si="897"/>
        <v>32.06666633333333</v>
      </c>
      <c r="DN67">
        <f t="shared" si="897"/>
        <v>31.733333000000002</v>
      </c>
      <c r="DO67">
        <f t="shared" si="897"/>
        <v>28.166666333333335</v>
      </c>
      <c r="DP67">
        <f t="shared" si="897"/>
        <v>45.399999666666666</v>
      </c>
      <c r="DQ67">
        <f t="shared" si="897"/>
        <v>40.333332999999996</v>
      </c>
      <c r="DR67">
        <f t="shared" si="897"/>
        <v>33.483333000000002</v>
      </c>
      <c r="DS67">
        <f t="shared" si="897"/>
        <v>41.716666333333336</v>
      </c>
      <c r="DT67">
        <f t="shared" ref="DT67:EY67" si="898">IF(DT35=0,0,DT35+17.933333)</f>
        <v>30.166666333333332</v>
      </c>
      <c r="DU67">
        <f t="shared" si="898"/>
        <v>43.083332999999996</v>
      </c>
      <c r="DV67">
        <f t="shared" si="898"/>
        <v>40.966666333333336</v>
      </c>
      <c r="DW67">
        <f t="shared" si="898"/>
        <v>41.133333</v>
      </c>
      <c r="DX67">
        <f t="shared" si="898"/>
        <v>36.349999666666662</v>
      </c>
      <c r="DY67">
        <f t="shared" si="898"/>
        <v>29.283332999999999</v>
      </c>
      <c r="DZ67">
        <f t="shared" si="898"/>
        <v>23.049999666666668</v>
      </c>
      <c r="EA67">
        <f t="shared" si="898"/>
        <v>24.649999666666666</v>
      </c>
      <c r="EB67">
        <f t="shared" si="898"/>
        <v>24.066666333333334</v>
      </c>
      <c r="EC67">
        <f t="shared" si="898"/>
        <v>24.233333000000002</v>
      </c>
      <c r="ED67">
        <f t="shared" si="898"/>
        <v>29.133333</v>
      </c>
      <c r="EE67">
        <f t="shared" si="898"/>
        <v>27.299999666666668</v>
      </c>
      <c r="EF67">
        <f t="shared" si="898"/>
        <v>23.983333000000002</v>
      </c>
      <c r="EG67">
        <f t="shared" si="898"/>
        <v>30.366666333333335</v>
      </c>
      <c r="EH67">
        <f t="shared" si="898"/>
        <v>23.649999666666666</v>
      </c>
      <c r="EI67">
        <f t="shared" si="898"/>
        <v>27.883333</v>
      </c>
      <c r="EJ67">
        <f t="shared" si="898"/>
        <v>26.083333000000003</v>
      </c>
      <c r="EK67">
        <f t="shared" si="898"/>
        <v>24.749999666666668</v>
      </c>
      <c r="EL67">
        <f t="shared" si="898"/>
        <v>31.908332999999999</v>
      </c>
      <c r="EM67">
        <f t="shared" si="898"/>
        <v>22.899999666666666</v>
      </c>
      <c r="EN67">
        <f t="shared" si="898"/>
        <v>26.683333000000001</v>
      </c>
      <c r="EO67">
        <f t="shared" si="898"/>
        <v>28.433333000000001</v>
      </c>
      <c r="EP67">
        <f t="shared" si="898"/>
        <v>28.216666333333336</v>
      </c>
      <c r="EQ67">
        <f t="shared" si="898"/>
        <v>24.099999666666669</v>
      </c>
      <c r="ER67">
        <f t="shared" si="898"/>
        <v>24.833333000000003</v>
      </c>
      <c r="ES67">
        <f t="shared" si="898"/>
        <v>25.416666333333335</v>
      </c>
      <c r="ET67">
        <f t="shared" si="898"/>
        <v>34.383333</v>
      </c>
      <c r="EU67">
        <f t="shared" si="898"/>
        <v>23.949999666666667</v>
      </c>
      <c r="EV67">
        <f t="shared" si="898"/>
        <v>24.249999666666668</v>
      </c>
      <c r="EW67">
        <f t="shared" si="898"/>
        <v>24.383333</v>
      </c>
      <c r="EX67">
        <f t="shared" si="898"/>
        <v>29.866666333333335</v>
      </c>
      <c r="EY67">
        <f t="shared" si="898"/>
        <v>26.083333000000003</v>
      </c>
      <c r="EZ67">
        <f t="shared" ref="EZ67:GE67" si="899">IF(EZ35=0,0,EZ35+17.933333)</f>
        <v>25.099999666666669</v>
      </c>
      <c r="FA67">
        <f t="shared" si="899"/>
        <v>25.399999666666666</v>
      </c>
      <c r="FB67">
        <f t="shared" si="899"/>
        <v>26.133333</v>
      </c>
      <c r="FC67">
        <f t="shared" si="899"/>
        <v>36.616666333333335</v>
      </c>
      <c r="FD67">
        <f t="shared" si="899"/>
        <v>25.816666333333334</v>
      </c>
      <c r="FE67">
        <f t="shared" si="899"/>
        <v>26.066666333333334</v>
      </c>
      <c r="FF67">
        <f t="shared" si="899"/>
        <v>34.783332999999999</v>
      </c>
      <c r="FG67">
        <f t="shared" si="899"/>
        <v>25.633333</v>
      </c>
      <c r="FH67">
        <f t="shared" si="899"/>
        <v>25.966666333333336</v>
      </c>
      <c r="FI67">
        <f t="shared" si="899"/>
        <v>27.916666333333335</v>
      </c>
      <c r="FJ67">
        <f t="shared" si="899"/>
        <v>37.683333000000005</v>
      </c>
      <c r="FK67">
        <f t="shared" si="899"/>
        <v>28.199999666666667</v>
      </c>
      <c r="FL67">
        <f t="shared" si="899"/>
        <v>38.099999666666669</v>
      </c>
      <c r="FM67">
        <f t="shared" si="899"/>
        <v>27.049999666666668</v>
      </c>
      <c r="FN67">
        <f t="shared" si="899"/>
        <v>39.799999666666665</v>
      </c>
      <c r="FO67">
        <f t="shared" si="899"/>
        <v>26.066666333333334</v>
      </c>
      <c r="FP67">
        <f t="shared" si="899"/>
        <v>27.499999666666668</v>
      </c>
      <c r="FQ67">
        <f t="shared" si="899"/>
        <v>27.433333000000001</v>
      </c>
      <c r="FR67">
        <f t="shared" si="899"/>
        <v>27.616666333333335</v>
      </c>
      <c r="FS67">
        <f t="shared" si="899"/>
        <v>28.083333000000003</v>
      </c>
      <c r="FT67">
        <f t="shared" si="899"/>
        <v>27.316666333333334</v>
      </c>
      <c r="FU67">
        <f t="shared" si="899"/>
        <v>29.133333</v>
      </c>
      <c r="FV67">
        <f t="shared" si="899"/>
        <v>29.033332999999999</v>
      </c>
      <c r="FW67">
        <f t="shared" si="899"/>
        <v>29.116666333333335</v>
      </c>
      <c r="FX67">
        <f t="shared" si="899"/>
        <v>29.199999666666667</v>
      </c>
      <c r="FY67">
        <f t="shared" si="899"/>
        <v>27.733333000000002</v>
      </c>
      <c r="FZ67">
        <f t="shared" si="899"/>
        <v>45.416666333333339</v>
      </c>
      <c r="GA67">
        <f t="shared" si="899"/>
        <v>46.133333</v>
      </c>
      <c r="GB67">
        <f t="shared" si="899"/>
        <v>44.149999666666666</v>
      </c>
      <c r="GC67">
        <f t="shared" si="899"/>
        <v>29.999999666666668</v>
      </c>
      <c r="GD67">
        <f t="shared" si="899"/>
        <v>29.599999666666669</v>
      </c>
      <c r="GE67">
        <f t="shared" si="899"/>
        <v>28.816666333333334</v>
      </c>
      <c r="GF67">
        <f t="shared" ref="GF67:GL67" si="900">IF(GF35=0,0,GF35+17.933333)</f>
        <v>27.983333000000002</v>
      </c>
      <c r="GG67">
        <f t="shared" si="900"/>
        <v>29.766666333333333</v>
      </c>
      <c r="GH67">
        <f t="shared" si="900"/>
        <v>30.566666333333334</v>
      </c>
      <c r="GI67">
        <f t="shared" si="900"/>
        <v>30.299999666666668</v>
      </c>
      <c r="GJ67">
        <f t="shared" si="900"/>
        <v>32.599999666666669</v>
      </c>
      <c r="GK67">
        <f t="shared" si="900"/>
        <v>44.216666333333336</v>
      </c>
      <c r="GL67">
        <f t="shared" si="900"/>
        <v>29.766666333333333</v>
      </c>
      <c r="GM67">
        <f t="shared" ref="GM67:GS67" si="901">IF(GM35=0,0,GM35+17.933333)</f>
        <v>30.333333330000002</v>
      </c>
      <c r="GN67">
        <f t="shared" si="901"/>
        <v>35.133333</v>
      </c>
      <c r="GO67">
        <f t="shared" si="901"/>
        <v>34.499999666666668</v>
      </c>
      <c r="GP67">
        <f t="shared" si="901"/>
        <v>45.56666633333333</v>
      </c>
      <c r="GQ67">
        <f t="shared" si="901"/>
        <v>45.616666333333335</v>
      </c>
      <c r="GR67">
        <f t="shared" si="901"/>
        <v>33.116666000000002</v>
      </c>
      <c r="GS67">
        <f t="shared" si="901"/>
        <v>31.083332666666671</v>
      </c>
      <c r="GT67">
        <f t="shared" ref="GT67:HF67" si="902">IF(GT35=0,0,GT35+17.933333)</f>
        <v>47.533332999999999</v>
      </c>
      <c r="GU67">
        <f t="shared" si="902"/>
        <v>33.749999666666668</v>
      </c>
      <c r="GV67">
        <f t="shared" si="902"/>
        <v>30.166666300000003</v>
      </c>
      <c r="GW67">
        <f t="shared" si="902"/>
        <v>49.616666333333335</v>
      </c>
      <c r="GX67">
        <f t="shared" si="902"/>
        <v>30.916666330000002</v>
      </c>
      <c r="GY67">
        <f t="shared" si="902"/>
        <v>38.049999633333329</v>
      </c>
      <c r="GZ67">
        <f t="shared" si="902"/>
        <v>32.766666299999997</v>
      </c>
      <c r="HA67">
        <f t="shared" si="902"/>
        <v>31.499999633333331</v>
      </c>
      <c r="HB67">
        <f t="shared" si="902"/>
        <v>32.533332999999999</v>
      </c>
      <c r="HC67">
        <f t="shared" si="902"/>
        <v>31.399999666666666</v>
      </c>
      <c r="HD67">
        <f t="shared" si="902"/>
        <v>30.149999666666666</v>
      </c>
      <c r="HE67">
        <f t="shared" si="902"/>
        <v>46.899999666666666</v>
      </c>
      <c r="HF67">
        <f t="shared" si="902"/>
        <v>34.083332999999996</v>
      </c>
      <c r="HG67">
        <f t="shared" ref="HG67:HL67" si="903">IF(HG35=0,0,HG35+17.933333)</f>
        <v>42.999999599999995</v>
      </c>
      <c r="HH67">
        <f t="shared" si="903"/>
        <v>42.683332933333332</v>
      </c>
      <c r="HI67">
        <f t="shared" si="903"/>
        <v>52.166666333333339</v>
      </c>
      <c r="HJ67">
        <f t="shared" si="903"/>
        <v>52.19999966666667</v>
      </c>
      <c r="HK67">
        <f t="shared" si="903"/>
        <v>43.183332933333332</v>
      </c>
      <c r="HL67">
        <f t="shared" si="903"/>
        <v>45.416666333333339</v>
      </c>
      <c r="HN67">
        <f t="shared" ref="HN67:HU67" si="904">IF(HN35=0,0,HN35+17.933333)</f>
        <v>33.999999666666668</v>
      </c>
      <c r="HO67">
        <f t="shared" si="904"/>
        <v>44.166666266666667</v>
      </c>
      <c r="HP67">
        <f t="shared" si="904"/>
        <v>55.616666333333328</v>
      </c>
      <c r="HQ67">
        <f t="shared" si="904"/>
        <v>59.983333000000002</v>
      </c>
      <c r="HR67">
        <f t="shared" si="904"/>
        <v>32.883333</v>
      </c>
      <c r="HS67">
        <f t="shared" si="904"/>
        <v>29.433333000000001</v>
      </c>
      <c r="HU67">
        <f t="shared" si="904"/>
        <v>62.94999966666667</v>
      </c>
      <c r="HW67">
        <f t="shared" ref="HW67:IQ67" si="905">IF(HW35=0,0,HW35+17.933333)</f>
        <v>31.19999966666667</v>
      </c>
      <c r="HX67">
        <f t="shared" si="905"/>
        <v>30.566666333333334</v>
      </c>
      <c r="HY67">
        <f t="shared" si="905"/>
        <v>29.433333000000001</v>
      </c>
      <c r="HZ67">
        <f t="shared" si="905"/>
        <v>44.833332999999996</v>
      </c>
      <c r="IA67">
        <f t="shared" si="905"/>
        <v>31.999999666666668</v>
      </c>
      <c r="IB67">
        <f t="shared" si="905"/>
        <v>47.183333000000005</v>
      </c>
      <c r="IC67">
        <f t="shared" si="905"/>
        <v>30.899999666666666</v>
      </c>
      <c r="ID67">
        <f t="shared" si="905"/>
        <v>29.866666333333335</v>
      </c>
      <c r="IE67">
        <f t="shared" si="905"/>
        <v>30.849999666666669</v>
      </c>
      <c r="IF67">
        <f t="shared" si="905"/>
        <v>31.549999666666668</v>
      </c>
      <c r="IG67">
        <f t="shared" si="905"/>
        <v>31.999999666666668</v>
      </c>
      <c r="IH67">
        <f t="shared" si="905"/>
        <v>30.333333000000003</v>
      </c>
      <c r="II67">
        <f t="shared" si="905"/>
        <v>37.06666633333333</v>
      </c>
      <c r="IJ67">
        <f t="shared" si="905"/>
        <v>29.849999666666669</v>
      </c>
      <c r="IK67">
        <f t="shared" si="905"/>
        <v>29.683333000000001</v>
      </c>
      <c r="IL67">
        <f t="shared" si="905"/>
        <v>58.333332999999996</v>
      </c>
      <c r="IM67">
        <f t="shared" si="905"/>
        <v>51.599999666666676</v>
      </c>
      <c r="IN67">
        <f t="shared" si="905"/>
        <v>31.166666333333332</v>
      </c>
      <c r="IO67">
        <f t="shared" si="905"/>
        <v>32.499999666666668</v>
      </c>
      <c r="IP67">
        <f t="shared" si="905"/>
        <v>32.366666333333335</v>
      </c>
      <c r="IQ67">
        <f t="shared" si="905"/>
        <v>29.683333000000001</v>
      </c>
      <c r="IW67">
        <f t="shared" ref="IW67:JF67" si="906">IF(IW35=0,0,IW35+17.933333)</f>
        <v>62.433333000000005</v>
      </c>
      <c r="IX67">
        <f t="shared" si="906"/>
        <v>26.016666333333333</v>
      </c>
      <c r="IY67">
        <f t="shared" si="906"/>
        <v>28.466666333333336</v>
      </c>
      <c r="IZ67">
        <f t="shared" si="906"/>
        <v>29.283332999999999</v>
      </c>
      <c r="JA67">
        <f t="shared" si="906"/>
        <v>27.616666333333335</v>
      </c>
      <c r="JB67">
        <f t="shared" si="906"/>
        <v>27.099999666666669</v>
      </c>
      <c r="JC67">
        <f t="shared" si="906"/>
        <v>32.033332999999999</v>
      </c>
      <c r="JD67">
        <f t="shared" si="906"/>
        <v>28.633333</v>
      </c>
      <c r="JE67">
        <f t="shared" si="906"/>
        <v>33.69999966666667</v>
      </c>
      <c r="JF67">
        <f t="shared" si="906"/>
        <v>41.466666333333336</v>
      </c>
      <c r="JH67">
        <f t="shared" ref="JH67:JP67" si="907">IF(JH35=0,0,JH35+17.933333)</f>
        <v>28.899999666666666</v>
      </c>
      <c r="JI67">
        <f t="shared" si="907"/>
        <v>34.149999666666673</v>
      </c>
      <c r="JJ67">
        <f t="shared" si="907"/>
        <v>32.533332999999999</v>
      </c>
      <c r="JK67">
        <f t="shared" si="907"/>
        <v>30.399999666666666</v>
      </c>
      <c r="JL67">
        <f t="shared" si="907"/>
        <v>30.166666333333335</v>
      </c>
      <c r="JM67">
        <f t="shared" si="907"/>
        <v>31.899999666666666</v>
      </c>
      <c r="JN67">
        <f t="shared" si="907"/>
        <v>32.899999666666666</v>
      </c>
      <c r="JO67">
        <f t="shared" si="907"/>
        <v>37.033332999999999</v>
      </c>
      <c r="JP67">
        <f t="shared" si="907"/>
        <v>34.166666333333339</v>
      </c>
      <c r="JR67">
        <f>IF(JR35=0,0,JR35+17.933333)</f>
        <v>30.233333000000002</v>
      </c>
      <c r="JT67">
        <f>IF(JT35=0,0,JT35+17.933333)</f>
        <v>30.983333000000002</v>
      </c>
      <c r="JU67">
        <f>IF(JU35=0,0,JU35+17.933333)</f>
        <v>36.633333</v>
      </c>
      <c r="JV67">
        <f>IF(JV35=0,0,JV35+17.933333)</f>
        <v>37.333332999999996</v>
      </c>
      <c r="JX67">
        <f>IF(JX35=0,0,JX35+17.933333)</f>
        <v>38.083333000000003</v>
      </c>
      <c r="JY67">
        <f>IF(JY35=0,0,JY35+17.933333)</f>
        <v>33.899999666666666</v>
      </c>
      <c r="JZ67">
        <f>IF(JZ35=0,0,JZ35+17.933333)</f>
        <v>40.399999666666673</v>
      </c>
      <c r="KA67">
        <f>IF(KA35=0,0,KA35+17.933333)</f>
        <v>43.849999666666669</v>
      </c>
    </row>
    <row r="68" spans="1:287" x14ac:dyDescent="0.25">
      <c r="A68" t="s">
        <v>219</v>
      </c>
      <c r="B68">
        <v>19.55</v>
      </c>
      <c r="C68">
        <v>20.05</v>
      </c>
      <c r="D68">
        <v>20.666667</v>
      </c>
      <c r="E68">
        <v>20.7</v>
      </c>
      <c r="F68">
        <v>21.316659999999999</v>
      </c>
      <c r="G68">
        <v>21.383334000000001</v>
      </c>
      <c r="H68">
        <v>21.116667</v>
      </c>
      <c r="I68">
        <v>21.333334000000001</v>
      </c>
      <c r="J68">
        <v>22.933333000000001</v>
      </c>
      <c r="K68">
        <v>25.116667</v>
      </c>
      <c r="L68">
        <v>20.400000000000002</v>
      </c>
      <c r="M68">
        <v>19.900000000000002</v>
      </c>
      <c r="N68">
        <v>21.299997000000001</v>
      </c>
      <c r="O68">
        <v>22</v>
      </c>
      <c r="P68">
        <v>26.45</v>
      </c>
      <c r="Q68">
        <v>22.76</v>
      </c>
      <c r="R68">
        <v>27.43</v>
      </c>
      <c r="S68">
        <v>29.25</v>
      </c>
      <c r="T68">
        <v>25.67</v>
      </c>
      <c r="U68">
        <v>24.183330000000002</v>
      </c>
      <c r="V68">
        <v>24.05</v>
      </c>
      <c r="W68">
        <v>22.616667</v>
      </c>
      <c r="X68">
        <v>23.416667</v>
      </c>
      <c r="Y68">
        <v>23.45</v>
      </c>
      <c r="Z68">
        <v>29.55</v>
      </c>
      <c r="AA68">
        <v>31.55</v>
      </c>
      <c r="AB68">
        <v>35.299999999999997</v>
      </c>
      <c r="AC68">
        <v>50.75</v>
      </c>
      <c r="AD68">
        <v>45.303333000000002</v>
      </c>
      <c r="AE68">
        <v>31.5</v>
      </c>
      <c r="AG68">
        <v>34.799999999999997</v>
      </c>
      <c r="AH68">
        <v>30.216670000000001</v>
      </c>
      <c r="AI68">
        <v>8.6166666666666671</v>
      </c>
      <c r="AJ68">
        <v>10.166666666666668</v>
      </c>
      <c r="AK68">
        <v>8.9999999666666675</v>
      </c>
      <c r="AL68">
        <v>9.2166666666666668</v>
      </c>
      <c r="AM68">
        <v>9.133326666666667</v>
      </c>
      <c r="AN68">
        <v>9.9666666666666668</v>
      </c>
      <c r="AO68">
        <v>9.8833333666666672</v>
      </c>
      <c r="AP68">
        <v>9.4833333666666668</v>
      </c>
      <c r="AQ68">
        <v>9.3999999966666667</v>
      </c>
      <c r="AR68">
        <v>9.0166666666666675</v>
      </c>
      <c r="AS68">
        <v>9.6333333666666672</v>
      </c>
      <c r="AT68">
        <v>12.283333336666669</v>
      </c>
      <c r="AU68">
        <v>9.9166666666666679</v>
      </c>
      <c r="AV68">
        <v>10.149999966666668</v>
      </c>
      <c r="AW68">
        <v>9.6833333666666679</v>
      </c>
      <c r="AX68">
        <v>10.466666666666667</v>
      </c>
      <c r="AY68">
        <v>9.3499999966666678</v>
      </c>
      <c r="AZ68">
        <v>11.766666666666667</v>
      </c>
      <c r="BA68">
        <v>13.816666666666666</v>
      </c>
      <c r="BB68">
        <v>16.616666666666667</v>
      </c>
      <c r="BC68">
        <v>14.333333336666668</v>
      </c>
      <c r="BD68">
        <v>14.299999966666668</v>
      </c>
      <c r="BE68">
        <v>10.616666666666667</v>
      </c>
      <c r="BF68">
        <v>12.533333666666667</v>
      </c>
      <c r="BG68">
        <v>21.799999966666668</v>
      </c>
      <c r="BH68">
        <v>24.316666666666666</v>
      </c>
      <c r="BI68">
        <v>24.549999666666665</v>
      </c>
      <c r="BJ68">
        <v>11.966666666666667</v>
      </c>
      <c r="BK68">
        <v>22.283333666666667</v>
      </c>
      <c r="BL68">
        <v>13.033333366666668</v>
      </c>
      <c r="BM68">
        <v>21.416666666666668</v>
      </c>
      <c r="BN68">
        <v>12.716666666666667</v>
      </c>
      <c r="BO68">
        <v>26.549999666666668</v>
      </c>
      <c r="BP68">
        <v>0</v>
      </c>
      <c r="BQ68">
        <f t="shared" ref="BQ68:CC68" si="908">IF(BQ35=0,0,BQ35+8.6166667)</f>
        <v>16.6666667</v>
      </c>
      <c r="BR68">
        <f t="shared" si="908"/>
        <v>15.583333366666666</v>
      </c>
      <c r="BS68">
        <f t="shared" si="908"/>
        <v>16.3666667</v>
      </c>
      <c r="BT68">
        <f t="shared" si="908"/>
        <v>14.716666699999999</v>
      </c>
      <c r="BU68">
        <f t="shared" si="908"/>
        <v>17.016666700000002</v>
      </c>
      <c r="BV68">
        <f t="shared" si="908"/>
        <v>17.566666699999999</v>
      </c>
      <c r="BW68">
        <f t="shared" si="908"/>
        <v>26.033333366666664</v>
      </c>
      <c r="BX68">
        <f t="shared" si="908"/>
        <v>17.600000033333334</v>
      </c>
      <c r="BY68">
        <f t="shared" si="908"/>
        <v>22.750000033333333</v>
      </c>
      <c r="BZ68">
        <f t="shared" si="908"/>
        <v>19.150000033333335</v>
      </c>
      <c r="CA68">
        <f t="shared" si="908"/>
        <v>22.6166667</v>
      </c>
      <c r="CB68">
        <f t="shared" si="908"/>
        <v>16.833333366666665</v>
      </c>
      <c r="CC68">
        <f t="shared" si="908"/>
        <v>25.566666699999999</v>
      </c>
      <c r="CE68">
        <f t="shared" ref="CE68:CL68" si="909">IF(CE35=0,0,CE35+8.6166667)</f>
        <v>16.6666667</v>
      </c>
      <c r="CF68">
        <f t="shared" si="909"/>
        <v>19.1166667</v>
      </c>
      <c r="CG68">
        <f t="shared" si="909"/>
        <v>20.983333366666667</v>
      </c>
      <c r="CH68">
        <f t="shared" si="909"/>
        <v>18.4166667</v>
      </c>
      <c r="CI68">
        <f t="shared" si="909"/>
        <v>16.583333366666665</v>
      </c>
      <c r="CJ68">
        <f t="shared" si="909"/>
        <v>17.750000033333333</v>
      </c>
      <c r="CK68">
        <f t="shared" si="909"/>
        <v>19.250000033333333</v>
      </c>
      <c r="CL68">
        <f t="shared" si="909"/>
        <v>19.733333366666667</v>
      </c>
      <c r="CN68">
        <f t="shared" ref="CN68:DS68" si="910">IF(CN35=0,0,CN35+8.6166667)</f>
        <v>20.150000033333335</v>
      </c>
      <c r="CO68">
        <f t="shared" si="910"/>
        <v>20.750000033333333</v>
      </c>
      <c r="CP68">
        <f t="shared" si="910"/>
        <v>15.950000033333334</v>
      </c>
      <c r="CQ68">
        <f t="shared" si="910"/>
        <v>28.9166667</v>
      </c>
      <c r="CR68">
        <f t="shared" si="910"/>
        <v>15.783333366666666</v>
      </c>
      <c r="CS68">
        <f t="shared" si="910"/>
        <v>16.083333366666665</v>
      </c>
      <c r="CT68">
        <f t="shared" si="910"/>
        <v>28.233333366666667</v>
      </c>
      <c r="CU68">
        <f t="shared" si="910"/>
        <v>16.800000033333333</v>
      </c>
      <c r="CV68">
        <f t="shared" si="910"/>
        <v>17.966666699999998</v>
      </c>
      <c r="CW68">
        <f t="shared" si="910"/>
        <v>19.016666700000002</v>
      </c>
      <c r="CX68">
        <f t="shared" si="910"/>
        <v>17.9166667</v>
      </c>
      <c r="CY68">
        <f t="shared" si="910"/>
        <v>16.283333366666668</v>
      </c>
      <c r="CZ68">
        <f t="shared" si="910"/>
        <v>24.400000033333335</v>
      </c>
      <c r="DA68">
        <f t="shared" si="910"/>
        <v>15.466666699999999</v>
      </c>
      <c r="DB68">
        <f t="shared" si="910"/>
        <v>17.9166667</v>
      </c>
      <c r="DC68">
        <f t="shared" si="910"/>
        <v>21.450000033333332</v>
      </c>
      <c r="DD68">
        <f t="shared" si="910"/>
        <v>18.6666667</v>
      </c>
      <c r="DE68">
        <f t="shared" si="910"/>
        <v>29.133333366666665</v>
      </c>
      <c r="DF68">
        <f t="shared" si="910"/>
        <v>20.1666667</v>
      </c>
      <c r="DG68">
        <f t="shared" si="910"/>
        <v>23.200000033333332</v>
      </c>
      <c r="DH68">
        <f t="shared" si="910"/>
        <v>22.266666700000002</v>
      </c>
      <c r="DI68">
        <f t="shared" si="910"/>
        <v>21.533333366666668</v>
      </c>
      <c r="DJ68">
        <f t="shared" si="910"/>
        <v>22.750000033333333</v>
      </c>
      <c r="DK68">
        <f t="shared" si="910"/>
        <v>23.533333366666668</v>
      </c>
      <c r="DL68">
        <f t="shared" si="910"/>
        <v>20.933333366666666</v>
      </c>
      <c r="DM68">
        <f t="shared" si="910"/>
        <v>22.750000033333333</v>
      </c>
      <c r="DN68">
        <f t="shared" si="910"/>
        <v>22.4166667</v>
      </c>
      <c r="DO68">
        <f t="shared" si="910"/>
        <v>18.850000033333334</v>
      </c>
      <c r="DP68">
        <f t="shared" si="910"/>
        <v>36.083333366666665</v>
      </c>
      <c r="DQ68">
        <f t="shared" si="910"/>
        <v>31.016666699999998</v>
      </c>
      <c r="DR68">
        <f t="shared" si="910"/>
        <v>24.1666667</v>
      </c>
      <c r="DS68">
        <f t="shared" si="910"/>
        <v>32.400000033333335</v>
      </c>
      <c r="DT68">
        <f t="shared" ref="DT68:EY68" si="911">IF(DT35=0,0,DT35+8.6166667)</f>
        <v>20.85000003333333</v>
      </c>
      <c r="DU68">
        <f t="shared" si="911"/>
        <v>33.766666700000002</v>
      </c>
      <c r="DV68">
        <f t="shared" si="911"/>
        <v>31.650000033333335</v>
      </c>
      <c r="DW68">
        <f t="shared" si="911"/>
        <v>31.816666699999999</v>
      </c>
      <c r="DX68">
        <f t="shared" si="911"/>
        <v>27.033333366666664</v>
      </c>
      <c r="DY68">
        <f t="shared" si="911"/>
        <v>19.966666699999998</v>
      </c>
      <c r="DZ68">
        <f t="shared" si="911"/>
        <v>13.733333366666667</v>
      </c>
      <c r="EA68">
        <f t="shared" si="911"/>
        <v>15.333333366666666</v>
      </c>
      <c r="EB68">
        <f t="shared" si="911"/>
        <v>14.750000033333333</v>
      </c>
      <c r="EC68">
        <f t="shared" si="911"/>
        <v>14.9166667</v>
      </c>
      <c r="ED68">
        <f t="shared" si="911"/>
        <v>19.816666699999999</v>
      </c>
      <c r="EE68">
        <f t="shared" si="911"/>
        <v>17.983333366666667</v>
      </c>
      <c r="EF68">
        <f t="shared" si="911"/>
        <v>14.6666667</v>
      </c>
      <c r="EG68">
        <f t="shared" si="911"/>
        <v>21.050000033333333</v>
      </c>
      <c r="EH68">
        <f t="shared" si="911"/>
        <v>14.333333366666666</v>
      </c>
      <c r="EI68">
        <f t="shared" si="911"/>
        <v>18.566666699999999</v>
      </c>
      <c r="EJ68">
        <f t="shared" si="911"/>
        <v>16.766666700000002</v>
      </c>
      <c r="EK68">
        <f t="shared" si="911"/>
        <v>15.433333366666666</v>
      </c>
      <c r="EL68">
        <f t="shared" si="911"/>
        <v>22.591666699999998</v>
      </c>
      <c r="EM68">
        <f t="shared" si="911"/>
        <v>13.583333366666666</v>
      </c>
      <c r="EN68">
        <f t="shared" si="911"/>
        <v>17.3666667</v>
      </c>
      <c r="EO68">
        <f t="shared" si="911"/>
        <v>19.1166667</v>
      </c>
      <c r="EP68">
        <f t="shared" si="911"/>
        <v>18.900000033333335</v>
      </c>
      <c r="EQ68">
        <f t="shared" si="911"/>
        <v>14.783333366666666</v>
      </c>
      <c r="ER68">
        <f t="shared" si="911"/>
        <v>15.5166667</v>
      </c>
      <c r="ES68">
        <f t="shared" si="911"/>
        <v>16.100000033333334</v>
      </c>
      <c r="ET68">
        <f t="shared" si="911"/>
        <v>25.066666699999999</v>
      </c>
      <c r="EU68">
        <f t="shared" si="911"/>
        <v>14.633333366666665</v>
      </c>
      <c r="EV68">
        <f t="shared" si="911"/>
        <v>14.933333366666666</v>
      </c>
      <c r="EW68">
        <f t="shared" si="911"/>
        <v>15.066666699999999</v>
      </c>
      <c r="EX68">
        <f t="shared" si="911"/>
        <v>20.550000033333333</v>
      </c>
      <c r="EY68">
        <f t="shared" si="911"/>
        <v>16.766666700000002</v>
      </c>
      <c r="EZ68">
        <f t="shared" ref="EZ68:GE68" si="912">IF(EZ35=0,0,EZ35+8.6166667)</f>
        <v>15.783333366666666</v>
      </c>
      <c r="FA68">
        <f t="shared" si="912"/>
        <v>16.083333366666665</v>
      </c>
      <c r="FB68">
        <f t="shared" si="912"/>
        <v>16.816666699999999</v>
      </c>
      <c r="FC68">
        <f t="shared" si="912"/>
        <v>27.300000033333333</v>
      </c>
      <c r="FD68">
        <f t="shared" si="912"/>
        <v>16.500000033333333</v>
      </c>
      <c r="FE68">
        <f t="shared" si="912"/>
        <v>16.750000033333333</v>
      </c>
      <c r="FF68">
        <f t="shared" si="912"/>
        <v>25.466666700000001</v>
      </c>
      <c r="FG68">
        <f t="shared" si="912"/>
        <v>16.316666699999999</v>
      </c>
      <c r="FH68">
        <f t="shared" si="912"/>
        <v>16.650000033333335</v>
      </c>
      <c r="FI68">
        <f t="shared" si="912"/>
        <v>18.600000033333334</v>
      </c>
      <c r="FJ68">
        <f t="shared" si="912"/>
        <v>28.3666667</v>
      </c>
      <c r="FK68">
        <f t="shared" si="912"/>
        <v>18.883333366666665</v>
      </c>
      <c r="FL68">
        <f t="shared" si="912"/>
        <v>28.783333366666668</v>
      </c>
      <c r="FM68">
        <f t="shared" si="912"/>
        <v>17.733333366666667</v>
      </c>
      <c r="FN68">
        <f t="shared" si="912"/>
        <v>30.483333366666667</v>
      </c>
      <c r="FO68">
        <f t="shared" si="912"/>
        <v>16.750000033333333</v>
      </c>
      <c r="FP68">
        <f t="shared" si="912"/>
        <v>18.183333366666666</v>
      </c>
      <c r="FQ68">
        <f t="shared" si="912"/>
        <v>18.1166667</v>
      </c>
      <c r="FR68">
        <f t="shared" si="912"/>
        <v>18.300000033333333</v>
      </c>
      <c r="FS68">
        <f t="shared" si="912"/>
        <v>18.766666700000002</v>
      </c>
      <c r="FT68">
        <f t="shared" si="912"/>
        <v>18.000000033333333</v>
      </c>
      <c r="FU68">
        <f t="shared" si="912"/>
        <v>19.816666699999999</v>
      </c>
      <c r="FV68">
        <f t="shared" si="912"/>
        <v>19.716666699999998</v>
      </c>
      <c r="FW68">
        <f t="shared" si="912"/>
        <v>19.800000033333333</v>
      </c>
      <c r="FX68">
        <f t="shared" si="912"/>
        <v>19.883333366666665</v>
      </c>
      <c r="FY68">
        <f t="shared" si="912"/>
        <v>18.4166667</v>
      </c>
      <c r="FZ68">
        <f t="shared" si="912"/>
        <v>36.10000003333333</v>
      </c>
      <c r="GA68">
        <f t="shared" si="912"/>
        <v>36.816666699999999</v>
      </c>
      <c r="GB68">
        <f t="shared" si="912"/>
        <v>34.833333366666665</v>
      </c>
      <c r="GC68">
        <f t="shared" si="912"/>
        <v>20.683333366666666</v>
      </c>
      <c r="GD68">
        <f t="shared" si="912"/>
        <v>20.283333366666668</v>
      </c>
      <c r="GE68">
        <f t="shared" si="912"/>
        <v>19.500000033333333</v>
      </c>
      <c r="GF68">
        <f t="shared" ref="GF68:GL68" si="913">IF(GF35=0,0,GF35+8.6166667)</f>
        <v>18.6666667</v>
      </c>
      <c r="GG68">
        <f t="shared" si="913"/>
        <v>20.450000033333332</v>
      </c>
      <c r="GH68">
        <f t="shared" si="913"/>
        <v>21.250000033333333</v>
      </c>
      <c r="GI68">
        <f t="shared" si="913"/>
        <v>20.983333366666667</v>
      </c>
      <c r="GJ68">
        <f t="shared" si="913"/>
        <v>23.283333366666668</v>
      </c>
      <c r="GK68">
        <f t="shared" si="913"/>
        <v>34.900000033333335</v>
      </c>
      <c r="GL68">
        <f t="shared" si="913"/>
        <v>20.450000033333332</v>
      </c>
      <c r="GM68">
        <f t="shared" ref="GM68:GS68" si="914">IF(GM35=0,0,GM35+8.6166667)</f>
        <v>21.016667030000001</v>
      </c>
      <c r="GN68">
        <f t="shared" si="914"/>
        <v>25.816666699999999</v>
      </c>
      <c r="GO68">
        <f t="shared" si="914"/>
        <v>25.183333366666666</v>
      </c>
      <c r="GP68">
        <f t="shared" si="914"/>
        <v>36.250000033333336</v>
      </c>
      <c r="GQ68">
        <f t="shared" si="914"/>
        <v>36.300000033333333</v>
      </c>
      <c r="GR68">
        <f t="shared" si="914"/>
        <v>23.799999700000001</v>
      </c>
      <c r="GS68">
        <f t="shared" si="914"/>
        <v>21.766666366666669</v>
      </c>
      <c r="GT68">
        <f t="shared" ref="GT68:HF68" si="915">IF(GT35=0,0,GT35+8.6166667)</f>
        <v>38.216666700000005</v>
      </c>
      <c r="GU68">
        <f t="shared" si="915"/>
        <v>24.433333366666666</v>
      </c>
      <c r="GV68">
        <f t="shared" si="915"/>
        <v>20.85</v>
      </c>
      <c r="GW68">
        <f t="shared" si="915"/>
        <v>40.300000033333333</v>
      </c>
      <c r="GX68">
        <f t="shared" si="915"/>
        <v>21.60000003</v>
      </c>
      <c r="GY68">
        <f t="shared" si="915"/>
        <v>28.733333333333331</v>
      </c>
      <c r="GZ68">
        <f t="shared" si="915"/>
        <v>23.45</v>
      </c>
      <c r="HA68">
        <f t="shared" si="915"/>
        <v>22.18333333333333</v>
      </c>
      <c r="HB68">
        <f t="shared" si="915"/>
        <v>23.216666699999998</v>
      </c>
      <c r="HC68">
        <f t="shared" si="915"/>
        <v>22.083333366666665</v>
      </c>
      <c r="HD68">
        <f t="shared" si="915"/>
        <v>20.833333366666665</v>
      </c>
      <c r="HE68">
        <f t="shared" si="915"/>
        <v>37.583333366666665</v>
      </c>
      <c r="HF68">
        <f t="shared" si="915"/>
        <v>24.766666699999998</v>
      </c>
      <c r="HG68">
        <f t="shared" ref="HG68:HL68" si="916">IF(HG35=0,0,HG35+8.6166667)</f>
        <v>33.683333300000001</v>
      </c>
      <c r="HH68">
        <f t="shared" si="916"/>
        <v>33.366666633333338</v>
      </c>
      <c r="HI68">
        <f t="shared" si="916"/>
        <v>42.85000003333333</v>
      </c>
      <c r="HJ68">
        <f t="shared" si="916"/>
        <v>42.883333366666662</v>
      </c>
      <c r="HK68">
        <f t="shared" si="916"/>
        <v>33.866666633333338</v>
      </c>
      <c r="HL68">
        <f t="shared" si="916"/>
        <v>36.10000003333333</v>
      </c>
      <c r="HN68">
        <f t="shared" ref="HN68:HU68" si="917">IF(HN35=0,0,HN35+8.6166667)</f>
        <v>24.683333366666666</v>
      </c>
      <c r="HO68">
        <f t="shared" si="917"/>
        <v>34.849999966666672</v>
      </c>
      <c r="HP68">
        <f t="shared" si="917"/>
        <v>46.300000033333333</v>
      </c>
      <c r="HQ68">
        <f t="shared" si="917"/>
        <v>50.666666699999993</v>
      </c>
      <c r="HR68">
        <f t="shared" si="917"/>
        <v>23.566666699999999</v>
      </c>
      <c r="HS68">
        <f t="shared" si="917"/>
        <v>20.1166667</v>
      </c>
      <c r="HU68">
        <f t="shared" si="917"/>
        <v>53.633333366666662</v>
      </c>
      <c r="HW68">
        <f t="shared" ref="HW68:IQ68" si="918">IF(HW35=0,0,HW35+8.6166667)</f>
        <v>21.883333366666669</v>
      </c>
      <c r="HX68">
        <f t="shared" si="918"/>
        <v>21.250000033333333</v>
      </c>
      <c r="HY68">
        <f t="shared" si="918"/>
        <v>20.1166667</v>
      </c>
      <c r="HZ68">
        <f t="shared" si="918"/>
        <v>35.516666700000002</v>
      </c>
      <c r="IA68">
        <f t="shared" si="918"/>
        <v>22.683333366666666</v>
      </c>
      <c r="IB68">
        <f t="shared" si="918"/>
        <v>37.866666699999996</v>
      </c>
      <c r="IC68">
        <f t="shared" si="918"/>
        <v>21.583333366666665</v>
      </c>
      <c r="ID68">
        <f t="shared" si="918"/>
        <v>20.550000033333333</v>
      </c>
      <c r="IE68">
        <f t="shared" si="918"/>
        <v>21.533333366666668</v>
      </c>
      <c r="IF68">
        <f t="shared" si="918"/>
        <v>22.233333366666667</v>
      </c>
      <c r="IG68">
        <f t="shared" si="918"/>
        <v>22.683333366666666</v>
      </c>
      <c r="IH68">
        <f t="shared" si="918"/>
        <v>21.016666700000002</v>
      </c>
      <c r="II68">
        <f t="shared" si="918"/>
        <v>27.750000033333333</v>
      </c>
      <c r="IJ68">
        <f t="shared" si="918"/>
        <v>20.533333366666668</v>
      </c>
      <c r="IK68">
        <f t="shared" si="918"/>
        <v>20.3666667</v>
      </c>
      <c r="IL68">
        <f t="shared" si="918"/>
        <v>49.016666700000002</v>
      </c>
      <c r="IM68">
        <f t="shared" si="918"/>
        <v>42.283333366666668</v>
      </c>
      <c r="IN68">
        <f t="shared" si="918"/>
        <v>21.85000003333333</v>
      </c>
      <c r="IO68">
        <f t="shared" si="918"/>
        <v>23.183333366666666</v>
      </c>
      <c r="IP68">
        <f t="shared" si="918"/>
        <v>23.050000033333333</v>
      </c>
      <c r="IQ68">
        <f t="shared" si="918"/>
        <v>20.3666667</v>
      </c>
      <c r="IW68">
        <f t="shared" ref="IW68:JF68" si="919">IF(IW35=0,0,IW35+8.6166667)</f>
        <v>53.116666699999996</v>
      </c>
      <c r="IX68">
        <f t="shared" si="919"/>
        <v>16.700000033333332</v>
      </c>
      <c r="IY68">
        <f t="shared" si="919"/>
        <v>19.150000033333335</v>
      </c>
      <c r="IZ68">
        <f t="shared" si="919"/>
        <v>19.966666699999998</v>
      </c>
      <c r="JA68">
        <f t="shared" si="919"/>
        <v>18.300000033333333</v>
      </c>
      <c r="JB68">
        <f t="shared" si="919"/>
        <v>17.783333366666668</v>
      </c>
      <c r="JC68">
        <f t="shared" si="919"/>
        <v>22.716666699999998</v>
      </c>
      <c r="JD68">
        <f t="shared" si="919"/>
        <v>19.316666699999999</v>
      </c>
      <c r="JE68">
        <f t="shared" si="919"/>
        <v>24.383333366666669</v>
      </c>
      <c r="JF68">
        <f t="shared" si="919"/>
        <v>32.150000033333335</v>
      </c>
      <c r="JH68">
        <f t="shared" ref="JH68:JP68" si="920">IF(JH35=0,0,JH35+8.6166667)</f>
        <v>19.583333366666665</v>
      </c>
      <c r="JI68">
        <f t="shared" si="920"/>
        <v>24.833333366666668</v>
      </c>
      <c r="JJ68">
        <f t="shared" si="920"/>
        <v>23.216666699999998</v>
      </c>
      <c r="JK68">
        <f t="shared" si="920"/>
        <v>21.083333366666665</v>
      </c>
      <c r="JL68">
        <f t="shared" si="920"/>
        <v>20.850000033333334</v>
      </c>
      <c r="JM68">
        <f t="shared" si="920"/>
        <v>22.583333366666665</v>
      </c>
      <c r="JN68">
        <f t="shared" si="920"/>
        <v>23.583333366666665</v>
      </c>
      <c r="JO68">
        <f t="shared" si="920"/>
        <v>27.716666700000001</v>
      </c>
      <c r="JP68">
        <f t="shared" si="920"/>
        <v>24.850000033333334</v>
      </c>
      <c r="JR68">
        <f>IF(JR35=0,0,JR35+8.6166667)</f>
        <v>20.9166667</v>
      </c>
      <c r="JT68">
        <f>IF(JT35=0,0,JT35+8.6166667)</f>
        <v>21.6666667</v>
      </c>
      <c r="JU68">
        <f>IF(JU35=0,0,JU35+8.6166667)</f>
        <v>27.316666699999999</v>
      </c>
      <c r="JV68">
        <f>IF(JV35=0,0,JV35+8.6166667)</f>
        <v>28.016666699999998</v>
      </c>
      <c r="JX68">
        <f>IF(JX35=0,0,JX35+8.6166667)</f>
        <v>28.766666700000002</v>
      </c>
      <c r="JY68">
        <f>IF(JY35=0,0,JY35+8.6166667)</f>
        <v>24.583333366666665</v>
      </c>
      <c r="JZ68">
        <f>IF(JZ35=0,0,JZ35+8.6166667)</f>
        <v>31.083333366666668</v>
      </c>
      <c r="KA68">
        <f>IF(KA35=0,0,KA35+8.6166667)</f>
        <v>34.533333366666668</v>
      </c>
    </row>
    <row r="69" spans="1:287" x14ac:dyDescent="0.25">
      <c r="A69" t="s">
        <v>218</v>
      </c>
      <c r="B69">
        <v>4.3</v>
      </c>
      <c r="C69">
        <v>4.8</v>
      </c>
      <c r="D69">
        <v>5.4166670000000003</v>
      </c>
      <c r="E69">
        <v>5.4499999999999993</v>
      </c>
      <c r="F69">
        <v>6.0666599999999997</v>
      </c>
      <c r="G69">
        <v>6.1333340000000005</v>
      </c>
      <c r="H69">
        <v>5.8666670000000005</v>
      </c>
      <c r="I69">
        <v>6.0833340000000007</v>
      </c>
      <c r="J69">
        <v>7.6833329999999993</v>
      </c>
      <c r="K69">
        <v>9.8666669999999996</v>
      </c>
      <c r="L69">
        <v>5.1499999999999995</v>
      </c>
      <c r="M69">
        <v>4.6499999999999995</v>
      </c>
      <c r="N69">
        <v>6.0499970000000003</v>
      </c>
      <c r="O69">
        <v>8.85</v>
      </c>
      <c r="P69">
        <v>13.3</v>
      </c>
      <c r="Q69">
        <v>9.61</v>
      </c>
      <c r="R69">
        <v>14.28</v>
      </c>
      <c r="S69">
        <v>16.100000000000001</v>
      </c>
      <c r="T69">
        <v>12.52</v>
      </c>
      <c r="U69">
        <v>11.033329999999999</v>
      </c>
      <c r="V69">
        <v>10.899999999999999</v>
      </c>
      <c r="W69">
        <v>9.4666669999999993</v>
      </c>
      <c r="X69">
        <v>10.266667</v>
      </c>
      <c r="Y69">
        <v>10.299999999999999</v>
      </c>
      <c r="Z69">
        <v>24.916666666666668</v>
      </c>
      <c r="AA69">
        <v>26.916666666666668</v>
      </c>
      <c r="AB69">
        <v>30.666666666666668</v>
      </c>
      <c r="AC69">
        <v>46.116666666666667</v>
      </c>
      <c r="AD69">
        <v>40.669999666666669</v>
      </c>
      <c r="AE69">
        <v>26.866666666666667</v>
      </c>
      <c r="AG69">
        <v>30.166666666666668</v>
      </c>
      <c r="AH69">
        <v>25.583336666666668</v>
      </c>
      <c r="AI69">
        <v>8.0500000000000007</v>
      </c>
      <c r="AJ69">
        <v>9.6000000000000014</v>
      </c>
      <c r="AK69">
        <v>8.433333300000001</v>
      </c>
      <c r="AL69">
        <v>8.65</v>
      </c>
      <c r="AM69">
        <v>8.5666600000000006</v>
      </c>
      <c r="AN69">
        <v>9.4</v>
      </c>
      <c r="AO69">
        <v>9.3166667000000007</v>
      </c>
      <c r="AP69">
        <v>8.9166667000000004</v>
      </c>
      <c r="AQ69">
        <v>8.8333333300000003</v>
      </c>
      <c r="AR69">
        <v>8.4500000000000011</v>
      </c>
      <c r="AS69">
        <v>9.0666667000000007</v>
      </c>
      <c r="AT69">
        <v>11.716666670000002</v>
      </c>
      <c r="AU69">
        <v>9.3500000000000014</v>
      </c>
      <c r="AV69">
        <v>9.5833333000000014</v>
      </c>
      <c r="AW69">
        <v>9.1166667000000015</v>
      </c>
      <c r="AX69">
        <v>9.9</v>
      </c>
      <c r="AY69">
        <v>8.7833333300000014</v>
      </c>
      <c r="AZ69">
        <v>11.200000000000001</v>
      </c>
      <c r="BA69">
        <v>13.25</v>
      </c>
      <c r="BB69">
        <v>16.05</v>
      </c>
      <c r="BC69">
        <v>13.766666670000001</v>
      </c>
      <c r="BD69">
        <v>13.733333300000002</v>
      </c>
      <c r="BE69">
        <v>10.050000000000001</v>
      </c>
      <c r="BF69">
        <v>11.966667000000001</v>
      </c>
      <c r="BG69">
        <v>21.233333299999998</v>
      </c>
      <c r="BH69">
        <v>23.75</v>
      </c>
      <c r="BI69">
        <v>23.983333000000002</v>
      </c>
      <c r="BJ69">
        <v>11.4</v>
      </c>
      <c r="BK69">
        <v>21.716667000000001</v>
      </c>
      <c r="BL69">
        <v>12.466666700000001</v>
      </c>
      <c r="BM69">
        <v>20.85</v>
      </c>
      <c r="BN69">
        <v>12.15</v>
      </c>
      <c r="BO69">
        <v>25.983333000000002</v>
      </c>
      <c r="BP69">
        <v>16.6666667</v>
      </c>
      <c r="BQ69">
        <v>0</v>
      </c>
      <c r="BR69">
        <f>59/60</f>
        <v>0.98333333333333328</v>
      </c>
      <c r="BS69">
        <f>28/60</f>
        <v>0.46666666666666667</v>
      </c>
      <c r="BT69">
        <f>2+8/60</f>
        <v>2.1333333333333333</v>
      </c>
      <c r="BU69">
        <f>47/60</f>
        <v>0.78333333333333333</v>
      </c>
      <c r="BV69">
        <f>23/60</f>
        <v>0.38333333333333336</v>
      </c>
      <c r="BW69">
        <f>BR69+2</f>
        <v>2.9833333333333334</v>
      </c>
      <c r="BX69">
        <f>11+25/60</f>
        <v>11.416666666666666</v>
      </c>
      <c r="BY69">
        <f>BZ69+3</f>
        <v>6.9833333333333334</v>
      </c>
      <c r="BZ69">
        <f>BR69+3</f>
        <v>3.9833333333333334</v>
      </c>
      <c r="CA69">
        <f>BR69+48/60</f>
        <v>1.7833333333333332</v>
      </c>
      <c r="CB69">
        <v>1</v>
      </c>
      <c r="CC69">
        <f>BR69+1+22/60</f>
        <v>2.35</v>
      </c>
      <c r="CE69">
        <f>45/60</f>
        <v>0.75</v>
      </c>
      <c r="CF69">
        <f>1+39/60</f>
        <v>1.65</v>
      </c>
      <c r="CG69">
        <f>3+7/60</f>
        <v>3.1166666666666667</v>
      </c>
      <c r="CH69">
        <f>27/60</f>
        <v>0.45</v>
      </c>
      <c r="CI69">
        <f>1+58/60</f>
        <v>1.9666666666666668</v>
      </c>
      <c r="CJ69">
        <f>1+13/60</f>
        <v>1.2166666666666668</v>
      </c>
      <c r="CK69">
        <f>1+35/60</f>
        <v>1.5833333333333335</v>
      </c>
      <c r="CL69">
        <f>2+9/60</f>
        <v>2.15</v>
      </c>
      <c r="CN69">
        <f>2+45/60</f>
        <v>2.75</v>
      </c>
      <c r="CO69">
        <f>2+21/60</f>
        <v>2.35</v>
      </c>
      <c r="CP69">
        <f>2+5/60</f>
        <v>2.0833333333333335</v>
      </c>
      <c r="CQ69">
        <f>2+29/60</f>
        <v>2.4833333333333334</v>
      </c>
      <c r="CR69">
        <f>2+4/60</f>
        <v>2.0666666666666669</v>
      </c>
      <c r="CS69">
        <f>3+46/60</f>
        <v>3.7666666666666666</v>
      </c>
      <c r="CT69">
        <f>2+3/60</f>
        <v>2.0499999999999998</v>
      </c>
      <c r="CU69">
        <f>3+52/60</f>
        <v>3.8666666666666667</v>
      </c>
      <c r="CV69">
        <f>3+9/60</f>
        <v>3.15</v>
      </c>
      <c r="CW69">
        <f>3+52/60</f>
        <v>3.8666666666666667</v>
      </c>
      <c r="CX69">
        <f>2+26/60</f>
        <v>2.4333333333333336</v>
      </c>
      <c r="CY69">
        <f>1+40/60</f>
        <v>1.6666666666666665</v>
      </c>
      <c r="CZ69">
        <f>8+32/60</f>
        <v>8.5333333333333332</v>
      </c>
      <c r="DA69">
        <f>2+18/60</f>
        <v>2.2999999999999998</v>
      </c>
      <c r="DB69">
        <f>2+51/60</f>
        <v>2.85</v>
      </c>
      <c r="DC69">
        <f>10+19/60</f>
        <v>10.316666666666666</v>
      </c>
      <c r="DD69">
        <f>3+31/60</f>
        <v>3.5166666666666666</v>
      </c>
      <c r="DE69">
        <f>7+48/60</f>
        <v>7.8</v>
      </c>
      <c r="DF69">
        <f>3+39/60</f>
        <v>3.65</v>
      </c>
      <c r="DG69">
        <f>5+16/60</f>
        <v>5.2666666666666666</v>
      </c>
      <c r="DH69">
        <f>4+26/60</f>
        <v>4.4333333333333336</v>
      </c>
      <c r="DI69">
        <f>4+14/60</f>
        <v>4.2333333333333334</v>
      </c>
      <c r="DJ69">
        <f>5+52/60</f>
        <v>5.8666666666666671</v>
      </c>
      <c r="DK69">
        <f>6+23/60</f>
        <v>6.3833333333333337</v>
      </c>
      <c r="DL69">
        <f>3+42/60</f>
        <v>3.7</v>
      </c>
      <c r="DM69">
        <f>5+37/60</f>
        <v>5.6166666666666671</v>
      </c>
      <c r="DN69">
        <f>5+28/60</f>
        <v>5.4666666666666668</v>
      </c>
      <c r="DO69">
        <f>3</f>
        <v>3</v>
      </c>
      <c r="DP69">
        <f>3+56/60</f>
        <v>3.9333333333333336</v>
      </c>
      <c r="DQ69">
        <f>4+33/60</f>
        <v>4.55</v>
      </c>
      <c r="DR69">
        <f>4+59/60</f>
        <v>4.9833333333333334</v>
      </c>
      <c r="DS69">
        <f>4+21/60</f>
        <v>4.3499999999999996</v>
      </c>
      <c r="DT69">
        <f>2+39/60</f>
        <v>2.65</v>
      </c>
      <c r="DU69">
        <f>11+24/60</f>
        <v>11.4</v>
      </c>
      <c r="DV69">
        <f>9+31/6</f>
        <v>14.166666666666668</v>
      </c>
      <c r="DW69">
        <f>4+1/60</f>
        <v>4.0166666666666666</v>
      </c>
      <c r="DX69">
        <f>DO69+37/60</f>
        <v>3.6166666666666667</v>
      </c>
      <c r="DY69">
        <f>DO69+55/60</f>
        <v>3.9166666666666665</v>
      </c>
      <c r="DZ69">
        <f>2+59/60</f>
        <v>2.9833333333333334</v>
      </c>
      <c r="EA69">
        <f>EA130+2.9833333</f>
        <v>4.649999966666666</v>
      </c>
      <c r="EB69">
        <f t="shared" ref="EB69:EP69" si="921">EB130+2.9833333</f>
        <v>3.3499999666666667</v>
      </c>
      <c r="EC69">
        <f t="shared" si="921"/>
        <v>3.8166666333333334</v>
      </c>
      <c r="ED69">
        <f t="shared" si="921"/>
        <v>6.3166666333333339</v>
      </c>
      <c r="EE69">
        <f t="shared" si="921"/>
        <v>5.5833332999999996</v>
      </c>
      <c r="EF69">
        <f t="shared" si="921"/>
        <v>3.8333333000000001</v>
      </c>
      <c r="EG69">
        <f t="shared" si="921"/>
        <v>5.6333333000000003</v>
      </c>
      <c r="EH69">
        <f t="shared" si="921"/>
        <v>3.2666666333333332</v>
      </c>
      <c r="EI69">
        <f t="shared" si="921"/>
        <v>6.1999999666666668</v>
      </c>
      <c r="EJ69">
        <f t="shared" si="921"/>
        <v>5.3333332999999996</v>
      </c>
      <c r="EK69">
        <f t="shared" si="921"/>
        <v>4.649999966666666</v>
      </c>
      <c r="EL69">
        <f t="shared" si="921"/>
        <v>6.7166666333333334</v>
      </c>
      <c r="EM69">
        <f t="shared" si="921"/>
        <v>3.3833332999999999</v>
      </c>
      <c r="EN69">
        <f t="shared" si="921"/>
        <v>4.4666666333333334</v>
      </c>
      <c r="EO69">
        <f t="shared" si="921"/>
        <v>7.5166666333333332</v>
      </c>
      <c r="EP69">
        <f t="shared" si="921"/>
        <v>5.8166666333333339</v>
      </c>
      <c r="EQ69">
        <f>3+57/60</f>
        <v>3.95</v>
      </c>
      <c r="ER69">
        <f>ER147+3.95</f>
        <v>4.2833333333333332</v>
      </c>
      <c r="ES69">
        <f t="shared" ref="ES69:FG69" si="922">ES147+3.95</f>
        <v>4.55</v>
      </c>
      <c r="ET69">
        <f t="shared" si="922"/>
        <v>7.0500000000000007</v>
      </c>
      <c r="EU69">
        <f t="shared" si="922"/>
        <v>4.6333333333333337</v>
      </c>
      <c r="EV69">
        <f t="shared" si="922"/>
        <v>4.4666666666666668</v>
      </c>
      <c r="EW69">
        <f t="shared" si="922"/>
        <v>4.2833333333333332</v>
      </c>
      <c r="EX69">
        <f t="shared" si="922"/>
        <v>4.5166666666666666</v>
      </c>
      <c r="EY69">
        <f t="shared" si="922"/>
        <v>8.0166666666666657</v>
      </c>
      <c r="EZ69">
        <f t="shared" si="922"/>
        <v>4.3166666666666664</v>
      </c>
      <c r="FA69">
        <f t="shared" si="922"/>
        <v>4.5</v>
      </c>
      <c r="FB69">
        <f t="shared" si="922"/>
        <v>4.9833333333333334</v>
      </c>
      <c r="FC69">
        <f t="shared" si="922"/>
        <v>7.95</v>
      </c>
      <c r="FD69">
        <f t="shared" si="922"/>
        <v>4.7833333333333332</v>
      </c>
      <c r="FE69">
        <f t="shared" si="922"/>
        <v>5.0833333333333339</v>
      </c>
      <c r="FF69">
        <f t="shared" si="922"/>
        <v>7.1166666666666671</v>
      </c>
      <c r="FG69">
        <f t="shared" si="922"/>
        <v>4.7166666666666668</v>
      </c>
      <c r="FH69">
        <f>3+55/60</f>
        <v>3.9166666666666665</v>
      </c>
      <c r="FI69">
        <f>FI164+3.9166667</f>
        <v>4.3666666999999997</v>
      </c>
      <c r="FJ69">
        <f t="shared" ref="FJ69:FS69" si="923">FJ164+3.9166667</f>
        <v>7.5333333666666666</v>
      </c>
      <c r="FK69">
        <f t="shared" si="923"/>
        <v>5.6333333666666672</v>
      </c>
      <c r="FL69">
        <f t="shared" si="923"/>
        <v>5.9666666999999993</v>
      </c>
      <c r="FM69">
        <f t="shared" si="923"/>
        <v>4.2833333666666666</v>
      </c>
      <c r="FN69">
        <f t="shared" si="923"/>
        <v>6.9166667000000004</v>
      </c>
      <c r="FO69">
        <f t="shared" si="923"/>
        <v>4.3833333666666663</v>
      </c>
      <c r="FP69">
        <f t="shared" si="923"/>
        <v>5.1333333666666672</v>
      </c>
      <c r="FQ69">
        <f t="shared" si="923"/>
        <v>4.3666666999999997</v>
      </c>
      <c r="FR69">
        <f t="shared" si="923"/>
        <v>4.3166666999999999</v>
      </c>
      <c r="FS69">
        <f t="shared" si="923"/>
        <v>5.1333333666666672</v>
      </c>
      <c r="FT69">
        <f>4+25/60</f>
        <v>4.416666666666667</v>
      </c>
      <c r="FU69">
        <f>FU176+4.4166667</f>
        <v>4.6666667000000004</v>
      </c>
      <c r="FV69">
        <f t="shared" ref="FV69:GF69" si="924">FV176+4.4166667</f>
        <v>4.6500000333333338</v>
      </c>
      <c r="FW69">
        <f t="shared" si="924"/>
        <v>5.0333333666666675</v>
      </c>
      <c r="FX69">
        <f t="shared" si="924"/>
        <v>5.183333366666667</v>
      </c>
      <c r="FY69">
        <f t="shared" si="924"/>
        <v>4.9666667000000002</v>
      </c>
      <c r="FZ69">
        <f t="shared" si="924"/>
        <v>6.2166667000000002</v>
      </c>
      <c r="GA69">
        <f t="shared" si="924"/>
        <v>9.2166667000000011</v>
      </c>
      <c r="GB69">
        <f t="shared" si="924"/>
        <v>5.3000000333333332</v>
      </c>
      <c r="GC69">
        <f t="shared" si="924"/>
        <v>5.5000000333333334</v>
      </c>
      <c r="GD69">
        <f t="shared" si="924"/>
        <v>6.0166667</v>
      </c>
      <c r="GE69">
        <f t="shared" si="924"/>
        <v>5.7833333666666675</v>
      </c>
      <c r="GF69">
        <f t="shared" si="924"/>
        <v>5.0000000333333334</v>
      </c>
      <c r="GG69">
        <f>6+51/60</f>
        <v>6.85</v>
      </c>
      <c r="GH69">
        <f>GH189+6.85</f>
        <v>7.6999999999999993</v>
      </c>
      <c r="GI69">
        <f t="shared" ref="GI69:GW69" si="925">GI189+6.85</f>
        <v>7.333333333333333</v>
      </c>
      <c r="GJ69">
        <f t="shared" si="925"/>
        <v>7.75</v>
      </c>
      <c r="GK69">
        <f t="shared" si="925"/>
        <v>9.6833333333333336</v>
      </c>
      <c r="GL69">
        <f t="shared" si="925"/>
        <v>7.1499999999999995</v>
      </c>
      <c r="GM69">
        <f t="shared" ref="GM69:GS69" si="926">GM189+6.85</f>
        <v>7.4166666666666661</v>
      </c>
      <c r="GN69">
        <f t="shared" si="926"/>
        <v>9.5500000000000007</v>
      </c>
      <c r="GO69">
        <f t="shared" si="926"/>
        <v>8.9666666666666668</v>
      </c>
      <c r="GP69">
        <f t="shared" si="926"/>
        <v>7.4166666666666661</v>
      </c>
      <c r="GQ69">
        <f t="shared" si="926"/>
        <v>7.8666666666666663</v>
      </c>
      <c r="GR69">
        <f t="shared" si="926"/>
        <v>10.25</v>
      </c>
      <c r="GS69">
        <f t="shared" si="926"/>
        <v>8.2166666666666668</v>
      </c>
      <c r="GT69">
        <f t="shared" si="925"/>
        <v>9.4166666666666661</v>
      </c>
      <c r="GU69">
        <f t="shared" si="925"/>
        <v>8.25</v>
      </c>
      <c r="GV69">
        <f t="shared" si="925"/>
        <v>7.25</v>
      </c>
      <c r="GW69">
        <f t="shared" si="925"/>
        <v>7.3166666666666664</v>
      </c>
      <c r="GX69">
        <f t="shared" ref="GX69:HA69" si="927">GX189+6.85</f>
        <v>7.1499999999999995</v>
      </c>
      <c r="GY69">
        <f t="shared" si="927"/>
        <v>14.283333333333333</v>
      </c>
      <c r="GZ69">
        <f t="shared" si="927"/>
        <v>9</v>
      </c>
      <c r="HA69">
        <f t="shared" si="927"/>
        <v>7.7333333333333325</v>
      </c>
      <c r="HB69">
        <f>11+27/60</f>
        <v>11.45</v>
      </c>
      <c r="HC69">
        <f>HC210+11.45</f>
        <v>12.433333333333332</v>
      </c>
      <c r="HD69">
        <f t="shared" ref="HD69:HN69" si="928">HD210+11.45</f>
        <v>13.833333333333332</v>
      </c>
      <c r="HE69">
        <f t="shared" si="928"/>
        <v>12.916666666666666</v>
      </c>
      <c r="HF69">
        <f t="shared" si="928"/>
        <v>12.666666666666666</v>
      </c>
      <c r="HG69">
        <f t="shared" ref="HG69:HL69" si="929">HG210+11.45</f>
        <v>12.45</v>
      </c>
      <c r="HH69">
        <f t="shared" si="929"/>
        <v>12.133333333333333</v>
      </c>
      <c r="HI69">
        <f t="shared" si="929"/>
        <v>12.133333333333333</v>
      </c>
      <c r="HJ69">
        <f t="shared" si="929"/>
        <v>13.083333333333332</v>
      </c>
      <c r="HK69">
        <f t="shared" si="929"/>
        <v>12.633333333333333</v>
      </c>
      <c r="HL69">
        <f t="shared" si="929"/>
        <v>15.5</v>
      </c>
      <c r="HN69">
        <f t="shared" si="928"/>
        <v>12.149999999999999</v>
      </c>
      <c r="HO69">
        <f t="shared" ref="HO69" si="930">HO210+11.45</f>
        <v>13.616666666666665</v>
      </c>
      <c r="HP69">
        <f>34+39/60</f>
        <v>34.65</v>
      </c>
      <c r="HQ69">
        <f>HP69+5</f>
        <v>39.65</v>
      </c>
      <c r="HR69">
        <f>10+23/60</f>
        <v>10.383333333333333</v>
      </c>
      <c r="HS69">
        <f>11+10/60</f>
        <v>11.166666666666666</v>
      </c>
      <c r="HU69">
        <f>HU227+11.166667</f>
        <v>22.566667000000002</v>
      </c>
      <c r="HW69">
        <f>HW227+11.166667</f>
        <v>11.550000333333333</v>
      </c>
      <c r="HX69">
        <f t="shared" ref="HX69:IJ69" si="931">HX227+11.166667</f>
        <v>11.766667</v>
      </c>
      <c r="HY69">
        <f t="shared" si="931"/>
        <v>12.583333666666666</v>
      </c>
      <c r="HZ69">
        <f t="shared" si="931"/>
        <v>12.100000333333334</v>
      </c>
      <c r="IA69">
        <f t="shared" si="931"/>
        <v>11.833333666666666</v>
      </c>
      <c r="IB69">
        <f t="shared" si="931"/>
        <v>11.933333666666668</v>
      </c>
      <c r="IC69">
        <f t="shared" si="931"/>
        <v>12.633333666666667</v>
      </c>
      <c r="ID69">
        <f t="shared" si="931"/>
        <v>11.600000333333334</v>
      </c>
      <c r="IE69">
        <f t="shared" si="931"/>
        <v>12.583333666666666</v>
      </c>
      <c r="IF69">
        <f t="shared" si="931"/>
        <v>13.283333666666667</v>
      </c>
      <c r="IG69">
        <f t="shared" si="931"/>
        <v>13.733333666666667</v>
      </c>
      <c r="IH69">
        <f t="shared" si="931"/>
        <v>12.066667000000001</v>
      </c>
      <c r="II69">
        <f t="shared" si="931"/>
        <v>18.800000333333333</v>
      </c>
      <c r="IJ69">
        <f t="shared" si="931"/>
        <v>11.583333666666666</v>
      </c>
      <c r="IK69">
        <f>8+18/60</f>
        <v>8.3000000000000007</v>
      </c>
      <c r="IL69">
        <f>IL245+8.3</f>
        <v>11.633333333333335</v>
      </c>
      <c r="IM69">
        <f t="shared" ref="IM69:IQ69" si="932">IM245+8.3</f>
        <v>9.0666666666666682</v>
      </c>
      <c r="IN69">
        <f t="shared" si="932"/>
        <v>8.7833333333333332</v>
      </c>
      <c r="IO69">
        <f>10+39/60</f>
        <v>10.65</v>
      </c>
      <c r="IP69">
        <f t="shared" si="932"/>
        <v>10.883333333333335</v>
      </c>
      <c r="IQ69">
        <f t="shared" si="932"/>
        <v>11.533333333333335</v>
      </c>
      <c r="IW69">
        <f>47+27/60</f>
        <v>47.45</v>
      </c>
      <c r="IX69">
        <f>5+56/60</f>
        <v>5.9333333333333336</v>
      </c>
      <c r="IY69">
        <f>IY2-4.333333+5.9333333</f>
        <v>8.3833336333333328</v>
      </c>
      <c r="IZ69">
        <f>IZ2-4.333333+5.9333333</f>
        <v>9.2000002999999992</v>
      </c>
      <c r="JA69">
        <f t="shared" ref="JA69:JF69" si="933">JA2-4.333333+5.9333333</f>
        <v>7.5333336333333341</v>
      </c>
      <c r="JB69">
        <f t="shared" si="933"/>
        <v>7.0166669666666674</v>
      </c>
      <c r="JC69">
        <f t="shared" si="933"/>
        <v>11.950000299999999</v>
      </c>
      <c r="JD69">
        <f t="shared" si="933"/>
        <v>8.5500003000000007</v>
      </c>
      <c r="JE69">
        <f t="shared" si="933"/>
        <v>13.616666966666667</v>
      </c>
      <c r="JF69">
        <f t="shared" si="933"/>
        <v>21.383333633333336</v>
      </c>
      <c r="JH69">
        <f>10+35/60</f>
        <v>10.583333333333334</v>
      </c>
      <c r="JI69">
        <f>JI2-7.216666667+10.58333333</f>
        <v>15.833333329666667</v>
      </c>
      <c r="JJ69">
        <f t="shared" ref="JJ69:KA69" si="934">JJ2-7.216666667+10.58333333</f>
        <v>14.216666663</v>
      </c>
      <c r="JK69">
        <f t="shared" si="934"/>
        <v>12.083333329666667</v>
      </c>
      <c r="JL69">
        <f t="shared" si="934"/>
        <v>11.849999996333334</v>
      </c>
      <c r="JM69">
        <f t="shared" si="934"/>
        <v>13.583333329666667</v>
      </c>
      <c r="JN69">
        <f t="shared" si="934"/>
        <v>14.583333329666667</v>
      </c>
      <c r="JO69">
        <f t="shared" si="934"/>
        <v>18.716666662999998</v>
      </c>
      <c r="JP69">
        <f t="shared" si="934"/>
        <v>15.849999996333334</v>
      </c>
      <c r="JR69">
        <f t="shared" si="934"/>
        <v>11.916666663000001</v>
      </c>
      <c r="JT69">
        <f t="shared" si="934"/>
        <v>12.666666663000001</v>
      </c>
      <c r="JU69">
        <f t="shared" si="934"/>
        <v>18.316666662999999</v>
      </c>
      <c r="JV69">
        <f t="shared" si="934"/>
        <v>19.016666663000002</v>
      </c>
      <c r="JX69">
        <f t="shared" si="934"/>
        <v>19.766666663000002</v>
      </c>
      <c r="JY69">
        <f t="shared" si="934"/>
        <v>15.583333329666667</v>
      </c>
      <c r="JZ69">
        <f t="shared" si="934"/>
        <v>22.083333329666669</v>
      </c>
      <c r="KA69">
        <f t="shared" si="934"/>
        <v>25.533333329666668</v>
      </c>
    </row>
    <row r="70" spans="1:287" x14ac:dyDescent="0.25">
      <c r="A70" t="s">
        <v>217</v>
      </c>
      <c r="B70">
        <v>3.2166666666666668</v>
      </c>
      <c r="C70">
        <v>3.7166666666666668</v>
      </c>
      <c r="D70">
        <v>4.7833333333333332</v>
      </c>
      <c r="E70">
        <v>4.3666666666666671</v>
      </c>
      <c r="F70">
        <v>4.9833266666666667</v>
      </c>
      <c r="G70">
        <v>5.5000003333333334</v>
      </c>
      <c r="H70">
        <v>5.2333333333333334</v>
      </c>
      <c r="I70">
        <v>5.4500003333333336</v>
      </c>
      <c r="J70">
        <v>6.5999996666666672</v>
      </c>
      <c r="K70">
        <v>8.7833336666666675</v>
      </c>
      <c r="L70">
        <v>4.0666666666666664</v>
      </c>
      <c r="M70">
        <v>3.5666666666666669</v>
      </c>
      <c r="N70">
        <v>5.4166633333333332</v>
      </c>
      <c r="O70">
        <v>7.333333333333333</v>
      </c>
      <c r="P70">
        <v>11.783333333333333</v>
      </c>
      <c r="Q70">
        <v>8.0933333333333337</v>
      </c>
      <c r="R70">
        <v>12.763333333333332</v>
      </c>
      <c r="S70">
        <v>14.583333333333332</v>
      </c>
      <c r="T70">
        <v>11.003333333333334</v>
      </c>
      <c r="U70">
        <v>9.5166633333333337</v>
      </c>
      <c r="V70">
        <v>9.3833333333333329</v>
      </c>
      <c r="W70">
        <v>7.9500003333333327</v>
      </c>
      <c r="X70">
        <v>8.7500003333333325</v>
      </c>
      <c r="Y70">
        <v>8.7833333333333332</v>
      </c>
      <c r="Z70">
        <v>20.516666666666666</v>
      </c>
      <c r="AA70">
        <v>22.516666666666666</v>
      </c>
      <c r="AB70">
        <v>26.266666666666666</v>
      </c>
      <c r="AC70">
        <v>41.716666666666669</v>
      </c>
      <c r="AD70">
        <v>36.269999666666664</v>
      </c>
      <c r="AE70">
        <v>22.466666666666665</v>
      </c>
      <c r="AG70">
        <v>25.766666666666666</v>
      </c>
      <c r="AH70">
        <v>21.183336666666666</v>
      </c>
      <c r="AI70">
        <v>6.9666666666666668</v>
      </c>
      <c r="AJ70">
        <v>8.5166666666666675</v>
      </c>
      <c r="AK70">
        <v>7.3499999666666671</v>
      </c>
      <c r="AL70">
        <v>7.5666666666666664</v>
      </c>
      <c r="AM70">
        <v>7.4833266666666667</v>
      </c>
      <c r="AN70">
        <v>8.3166666666666664</v>
      </c>
      <c r="AO70">
        <v>8.2333333666666668</v>
      </c>
      <c r="AP70">
        <v>7.8333333666666665</v>
      </c>
      <c r="AQ70">
        <v>7.7499999966666664</v>
      </c>
      <c r="AR70">
        <v>7.3666666666666671</v>
      </c>
      <c r="AS70">
        <v>7.9833333666666668</v>
      </c>
      <c r="AT70">
        <v>10.633333336666666</v>
      </c>
      <c r="AU70">
        <v>8.2666666666666675</v>
      </c>
      <c r="AV70">
        <v>8.4999999666666675</v>
      </c>
      <c r="AW70">
        <v>8.0333333666666675</v>
      </c>
      <c r="AX70">
        <v>8.8166666666666664</v>
      </c>
      <c r="AY70">
        <v>7.6999999966666666</v>
      </c>
      <c r="AZ70">
        <v>10.116666666666667</v>
      </c>
      <c r="BA70">
        <v>12.166666666666668</v>
      </c>
      <c r="BB70">
        <v>14.966666666666667</v>
      </c>
      <c r="BC70">
        <v>12.683333336666667</v>
      </c>
      <c r="BD70">
        <v>12.649999966666666</v>
      </c>
      <c r="BE70">
        <v>8.9666666666666668</v>
      </c>
      <c r="BF70">
        <v>10.883333666666667</v>
      </c>
      <c r="BG70">
        <v>20.149999966666666</v>
      </c>
      <c r="BH70">
        <v>22.666666666666664</v>
      </c>
      <c r="BI70">
        <v>22.899999666666666</v>
      </c>
      <c r="BJ70">
        <v>10.316666666666666</v>
      </c>
      <c r="BK70">
        <v>20.633333666666665</v>
      </c>
      <c r="BL70">
        <v>11.383333366666667</v>
      </c>
      <c r="BM70">
        <v>19.766666666666666</v>
      </c>
      <c r="BN70">
        <v>11.066666666666666</v>
      </c>
      <c r="BO70">
        <v>24.899999666666666</v>
      </c>
      <c r="BP70">
        <v>15.583333366666666</v>
      </c>
      <c r="BQ70">
        <v>0.98333333333333328</v>
      </c>
      <c r="BR70">
        <v>0</v>
      </c>
      <c r="BS70">
        <f>43/60</f>
        <v>0.71666666666666667</v>
      </c>
      <c r="BT70">
        <f>1+7/60</f>
        <v>1.1166666666666667</v>
      </c>
      <c r="BU70">
        <f>31/60</f>
        <v>0.51666666666666672</v>
      </c>
      <c r="BV70">
        <f>45/60</f>
        <v>0.75</v>
      </c>
      <c r="BW70">
        <v>2</v>
      </c>
      <c r="BX70">
        <f>7+23/60</f>
        <v>7.3833333333333337</v>
      </c>
      <c r="BY70">
        <f t="shared" ref="BY70:BY75" si="935">BZ70+3</f>
        <v>5.9833333333333334</v>
      </c>
      <c r="BZ70">
        <f>2+59/60</f>
        <v>2.9833333333333334</v>
      </c>
      <c r="CA70">
        <f>48/60</f>
        <v>0.8</v>
      </c>
      <c r="CB70">
        <f>19/60</f>
        <v>0.31666666666666665</v>
      </c>
      <c r="CC70">
        <f>1+22/60</f>
        <v>1.3666666666666667</v>
      </c>
      <c r="CE70">
        <f>1+2/60</f>
        <v>1.0333333333333334</v>
      </c>
      <c r="CF70">
        <f>CF83+1.033333</f>
        <v>1.8166663333333335</v>
      </c>
      <c r="CG70">
        <f t="shared" ref="CG70:CO70" si="936">CG83+1.033333</f>
        <v>3.1166663333333338</v>
      </c>
      <c r="CH70">
        <f t="shared" si="936"/>
        <v>1.4166663333333334</v>
      </c>
      <c r="CI70">
        <f t="shared" si="936"/>
        <v>1.3833329999999999</v>
      </c>
      <c r="CJ70">
        <f t="shared" si="936"/>
        <v>1.3333330000000001</v>
      </c>
      <c r="CK70">
        <f t="shared" si="936"/>
        <v>1.7499996666666666</v>
      </c>
      <c r="CL70">
        <f t="shared" si="936"/>
        <v>2.1333330000000004</v>
      </c>
      <c r="CN70">
        <f t="shared" si="936"/>
        <v>2.8833330000000004</v>
      </c>
      <c r="CO70">
        <f t="shared" si="936"/>
        <v>2.4333330000000002</v>
      </c>
      <c r="CP70">
        <f>52/60</f>
        <v>0.8666666666666667</v>
      </c>
      <c r="CQ70">
        <f>CQ94+0.86666667</f>
        <v>2.3000000033333334</v>
      </c>
      <c r="CR70">
        <f t="shared" ref="CR70:DE70" si="937">CR94+0.86666667</f>
        <v>1.6166666699999999</v>
      </c>
      <c r="CS70">
        <f t="shared" si="937"/>
        <v>1.3000000033333334</v>
      </c>
      <c r="CT70">
        <f t="shared" si="937"/>
        <v>3.5166666699999998</v>
      </c>
      <c r="CU70">
        <f t="shared" si="937"/>
        <v>3.3333333366666666</v>
      </c>
      <c r="CV70">
        <f t="shared" si="937"/>
        <v>1.46666667</v>
      </c>
      <c r="CW70">
        <f t="shared" si="937"/>
        <v>2.6000000033333333</v>
      </c>
      <c r="CX70">
        <f t="shared" si="937"/>
        <v>2.2000000033333333</v>
      </c>
      <c r="CY70">
        <f t="shared" si="937"/>
        <v>5.6833333366666663</v>
      </c>
      <c r="CZ70">
        <f t="shared" si="937"/>
        <v>3.1500000033333331</v>
      </c>
      <c r="DA70">
        <f t="shared" si="937"/>
        <v>2.0000000033333332</v>
      </c>
      <c r="DB70">
        <f t="shared" si="937"/>
        <v>1.26666667</v>
      </c>
      <c r="DC70">
        <f t="shared" si="937"/>
        <v>4.31666667</v>
      </c>
      <c r="DD70">
        <f t="shared" si="937"/>
        <v>2.2500000033333332</v>
      </c>
      <c r="DE70">
        <f t="shared" si="937"/>
        <v>5.0833333366666666</v>
      </c>
      <c r="DF70">
        <f>5+3/60</f>
        <v>5.05</v>
      </c>
      <c r="DG70">
        <f>DG110+5.05</f>
        <v>6.35</v>
      </c>
      <c r="DH70">
        <f t="shared" ref="DH70:DN70" si="938">DH110+5.05</f>
        <v>5.45</v>
      </c>
      <c r="DI70">
        <f t="shared" si="938"/>
        <v>6.2833333333333332</v>
      </c>
      <c r="DJ70">
        <f t="shared" si="938"/>
        <v>5.8999999999999995</v>
      </c>
      <c r="DK70">
        <f t="shared" si="938"/>
        <v>6.7333333333333334</v>
      </c>
      <c r="DL70">
        <f t="shared" si="938"/>
        <v>5.6166666666666663</v>
      </c>
      <c r="DM70">
        <f t="shared" si="938"/>
        <v>7.5166666666666666</v>
      </c>
      <c r="DN70">
        <f t="shared" si="938"/>
        <v>5.6666666666666661</v>
      </c>
      <c r="DO70">
        <f>4+12/60</f>
        <v>4.2</v>
      </c>
      <c r="DP70">
        <f>DP119+4.2</f>
        <v>6.3833333333333329</v>
      </c>
      <c r="DQ70">
        <f t="shared" ref="DQ70:DY70" si="939">DQ119+4.2</f>
        <v>5.1166666666666671</v>
      </c>
      <c r="DR70">
        <f t="shared" si="939"/>
        <v>5.1333333333333337</v>
      </c>
      <c r="DS70">
        <f t="shared" si="939"/>
        <v>4.7333333333333334</v>
      </c>
      <c r="DT70">
        <f t="shared" si="939"/>
        <v>4.7666666666666666</v>
      </c>
      <c r="DU70">
        <f t="shared" si="939"/>
        <v>8.1333333333333329</v>
      </c>
      <c r="DV70">
        <f t="shared" si="939"/>
        <v>6.2166666666666668</v>
      </c>
      <c r="DW70">
        <f t="shared" si="939"/>
        <v>4.9000000000000004</v>
      </c>
      <c r="DX70">
        <f t="shared" si="939"/>
        <v>4.8166666666666664</v>
      </c>
      <c r="DY70">
        <f t="shared" si="939"/>
        <v>5.1166666666666671</v>
      </c>
      <c r="DZ70">
        <f>1+57/60</f>
        <v>1.95</v>
      </c>
      <c r="EA70">
        <f>EA130+1.95</f>
        <v>3.6166666666666663</v>
      </c>
      <c r="EB70">
        <f t="shared" ref="EB70:EP70" si="940">EB130+1.95</f>
        <v>2.3166666666666664</v>
      </c>
      <c r="EC70">
        <f t="shared" si="940"/>
        <v>2.7833333333333332</v>
      </c>
      <c r="ED70">
        <f t="shared" si="940"/>
        <v>5.2833333333333332</v>
      </c>
      <c r="EE70">
        <f t="shared" si="940"/>
        <v>4.55</v>
      </c>
      <c r="EF70">
        <f t="shared" si="940"/>
        <v>2.8</v>
      </c>
      <c r="EG70">
        <f t="shared" si="940"/>
        <v>4.5999999999999996</v>
      </c>
      <c r="EH70">
        <f t="shared" si="940"/>
        <v>2.2333333333333334</v>
      </c>
      <c r="EI70">
        <f t="shared" si="940"/>
        <v>5.166666666666667</v>
      </c>
      <c r="EJ70">
        <f t="shared" si="940"/>
        <v>4.3</v>
      </c>
      <c r="EK70">
        <f t="shared" si="940"/>
        <v>3.6166666666666663</v>
      </c>
      <c r="EL70">
        <f t="shared" si="940"/>
        <v>5.6833333333333336</v>
      </c>
      <c r="EM70">
        <f t="shared" si="940"/>
        <v>2.35</v>
      </c>
      <c r="EN70">
        <f t="shared" si="940"/>
        <v>3.4333333333333336</v>
      </c>
      <c r="EO70">
        <f t="shared" si="940"/>
        <v>6.4833333333333334</v>
      </c>
      <c r="EP70">
        <f t="shared" si="940"/>
        <v>4.7833333333333332</v>
      </c>
      <c r="EQ70">
        <f>2+48/60</f>
        <v>2.8</v>
      </c>
      <c r="ER70">
        <f>ER147+2.8</f>
        <v>3.1333333333333333</v>
      </c>
      <c r="ES70">
        <f t="shared" ref="ES70:FG70" si="941">ES147+2.8</f>
        <v>3.4</v>
      </c>
      <c r="ET70">
        <f t="shared" si="941"/>
        <v>5.9</v>
      </c>
      <c r="EU70">
        <f t="shared" si="941"/>
        <v>3.4833333333333334</v>
      </c>
      <c r="EV70">
        <f t="shared" si="941"/>
        <v>3.3166666666666664</v>
      </c>
      <c r="EW70">
        <f t="shared" si="941"/>
        <v>3.1333333333333333</v>
      </c>
      <c r="EX70">
        <f t="shared" si="941"/>
        <v>3.3666666666666663</v>
      </c>
      <c r="EY70">
        <f t="shared" si="941"/>
        <v>6.8666666666666663</v>
      </c>
      <c r="EZ70">
        <f t="shared" si="941"/>
        <v>3.1666666666666665</v>
      </c>
      <c r="FA70">
        <f t="shared" si="941"/>
        <v>3.3499999999999996</v>
      </c>
      <c r="FB70">
        <f t="shared" si="941"/>
        <v>3.833333333333333</v>
      </c>
      <c r="FC70">
        <f t="shared" si="941"/>
        <v>6.8</v>
      </c>
      <c r="FD70">
        <f t="shared" si="941"/>
        <v>3.6333333333333333</v>
      </c>
      <c r="FE70">
        <f t="shared" si="941"/>
        <v>3.9333333333333331</v>
      </c>
      <c r="FF70">
        <f t="shared" si="941"/>
        <v>5.9666666666666668</v>
      </c>
      <c r="FG70">
        <f t="shared" si="941"/>
        <v>3.5666666666666664</v>
      </c>
      <c r="FH70">
        <f>2+34/60</f>
        <v>2.5666666666666664</v>
      </c>
      <c r="FI70">
        <f>FI164+2.5666667</f>
        <v>3.0166667</v>
      </c>
      <c r="FJ70">
        <f t="shared" ref="FJ70:FS70" si="942">FJ164+2.5666667</f>
        <v>6.1833333666666661</v>
      </c>
      <c r="FK70">
        <f t="shared" si="942"/>
        <v>4.2833333666666666</v>
      </c>
      <c r="FL70">
        <f t="shared" si="942"/>
        <v>4.6166666999999997</v>
      </c>
      <c r="FM70">
        <f t="shared" si="942"/>
        <v>2.9333333666666666</v>
      </c>
      <c r="FN70">
        <f t="shared" si="942"/>
        <v>5.5666666999999999</v>
      </c>
      <c r="FO70">
        <f t="shared" si="942"/>
        <v>3.0333333666666666</v>
      </c>
      <c r="FP70">
        <f t="shared" si="942"/>
        <v>3.7833333666666666</v>
      </c>
      <c r="FQ70">
        <f t="shared" si="942"/>
        <v>3.0166667</v>
      </c>
      <c r="FR70">
        <f t="shared" si="942"/>
        <v>2.9666666999999998</v>
      </c>
      <c r="FS70">
        <f t="shared" si="942"/>
        <v>3.7833333666666666</v>
      </c>
      <c r="FT70">
        <f>4+21/60</f>
        <v>4.3499999999999996</v>
      </c>
      <c r="FU70">
        <f>FU176+4.35</f>
        <v>4.5999999999999996</v>
      </c>
      <c r="FV70">
        <f t="shared" ref="FV70:GF70" si="943">FV176+4.35</f>
        <v>4.583333333333333</v>
      </c>
      <c r="FW70">
        <f t="shared" si="943"/>
        <v>4.9666666666666668</v>
      </c>
      <c r="FX70">
        <f t="shared" si="943"/>
        <v>5.1166666666666663</v>
      </c>
      <c r="FY70">
        <f t="shared" si="943"/>
        <v>4.8999999999999995</v>
      </c>
      <c r="FZ70">
        <f t="shared" si="943"/>
        <v>6.1499999999999995</v>
      </c>
      <c r="GA70">
        <f t="shared" si="943"/>
        <v>9.1499999999999986</v>
      </c>
      <c r="GB70">
        <f t="shared" si="943"/>
        <v>5.2333333333333325</v>
      </c>
      <c r="GC70">
        <f t="shared" si="943"/>
        <v>5.4333333333333327</v>
      </c>
      <c r="GD70">
        <f t="shared" si="943"/>
        <v>5.9499999999999993</v>
      </c>
      <c r="GE70">
        <f t="shared" si="943"/>
        <v>5.7166666666666668</v>
      </c>
      <c r="GF70">
        <f t="shared" si="943"/>
        <v>4.9333333333333327</v>
      </c>
      <c r="GG70">
        <f>7+17/60</f>
        <v>7.2833333333333332</v>
      </c>
      <c r="GH70">
        <f>GH189+7.2833333</f>
        <v>8.1333333000000003</v>
      </c>
      <c r="GI70">
        <f t="shared" ref="GI70:GW70" si="944">GI189+7.2833333</f>
        <v>7.7666666333333332</v>
      </c>
      <c r="GJ70">
        <f t="shared" si="944"/>
        <v>8.1833332999999993</v>
      </c>
      <c r="GK70">
        <f t="shared" si="944"/>
        <v>10.116666633333333</v>
      </c>
      <c r="GL70">
        <f t="shared" si="944"/>
        <v>7.5833332999999996</v>
      </c>
      <c r="GM70">
        <f t="shared" ref="GM70:GS70" si="945">GM189+7.2833333</f>
        <v>7.8499999666666662</v>
      </c>
      <c r="GN70">
        <f t="shared" si="945"/>
        <v>9.9833333</v>
      </c>
      <c r="GO70">
        <f t="shared" si="945"/>
        <v>9.399999966666666</v>
      </c>
      <c r="GP70">
        <f t="shared" si="945"/>
        <v>7.8499999666666662</v>
      </c>
      <c r="GQ70">
        <f t="shared" si="945"/>
        <v>8.2999999666666664</v>
      </c>
      <c r="GR70">
        <f t="shared" si="945"/>
        <v>10.683333299999999</v>
      </c>
      <c r="GS70">
        <f t="shared" si="945"/>
        <v>8.649999966666666</v>
      </c>
      <c r="GT70">
        <f t="shared" si="944"/>
        <v>9.8499999666666653</v>
      </c>
      <c r="GU70">
        <f t="shared" si="944"/>
        <v>8.6833332999999993</v>
      </c>
      <c r="GV70">
        <f t="shared" si="944"/>
        <v>7.6833333000000001</v>
      </c>
      <c r="GW70">
        <f t="shared" si="944"/>
        <v>7.7499999666666666</v>
      </c>
      <c r="GX70">
        <f t="shared" ref="GX70:HA70" si="946">GX189+7.2833333</f>
        <v>7.5833332999999996</v>
      </c>
      <c r="GY70">
        <f t="shared" si="946"/>
        <v>14.716666633333332</v>
      </c>
      <c r="GZ70">
        <f t="shared" si="946"/>
        <v>9.4333332999999993</v>
      </c>
      <c r="HA70">
        <f t="shared" si="946"/>
        <v>8.1666666333333335</v>
      </c>
      <c r="HB70">
        <f>10+35/60</f>
        <v>10.583333333333334</v>
      </c>
      <c r="HC70">
        <f>HC210+10.5833333</f>
        <v>11.566666633333332</v>
      </c>
      <c r="HD70">
        <f t="shared" ref="HD70:HN70" si="947">HD210+10.5833333</f>
        <v>12.966666633333332</v>
      </c>
      <c r="HE70">
        <f t="shared" si="947"/>
        <v>12.049999966666666</v>
      </c>
      <c r="HF70">
        <f t="shared" si="947"/>
        <v>11.799999966666666</v>
      </c>
      <c r="HG70">
        <f t="shared" ref="HG70:HL70" si="948">HG210+10.5833333</f>
        <v>11.5833333</v>
      </c>
      <c r="HH70">
        <f t="shared" si="948"/>
        <v>11.266666633333333</v>
      </c>
      <c r="HI70">
        <f t="shared" si="948"/>
        <v>11.266666633333333</v>
      </c>
      <c r="HJ70">
        <f t="shared" si="948"/>
        <v>12.216666633333332</v>
      </c>
      <c r="HK70">
        <f t="shared" si="948"/>
        <v>11.766666633333333</v>
      </c>
      <c r="HL70">
        <f t="shared" si="948"/>
        <v>14.6333333</v>
      </c>
      <c r="HN70">
        <f t="shared" si="947"/>
        <v>11.283333299999999</v>
      </c>
      <c r="HO70">
        <f t="shared" ref="HO70" si="949">HO210+10.5833333</f>
        <v>12.749999966666666</v>
      </c>
      <c r="HP70">
        <f>HP69+1.5</f>
        <v>36.15</v>
      </c>
      <c r="HQ70">
        <f>HQ69+1.5</f>
        <v>41.15</v>
      </c>
      <c r="HR70">
        <f>8+35/60</f>
        <v>8.5833333333333339</v>
      </c>
      <c r="HS70">
        <f>9+38/60</f>
        <v>9.6333333333333329</v>
      </c>
      <c r="HU70">
        <f>HU227+9.633333</f>
        <v>21.033332999999999</v>
      </c>
      <c r="HW70">
        <f t="shared" ref="HW70:IJ70" si="950">HW227+9.633333</f>
        <v>10.016666333333333</v>
      </c>
      <c r="HX70">
        <f t="shared" si="950"/>
        <v>10.233333</v>
      </c>
      <c r="HY70">
        <f t="shared" si="950"/>
        <v>11.049999666666666</v>
      </c>
      <c r="HZ70">
        <f t="shared" si="950"/>
        <v>10.566666333333334</v>
      </c>
      <c r="IA70">
        <f t="shared" si="950"/>
        <v>10.299999666666666</v>
      </c>
      <c r="IB70">
        <f t="shared" si="950"/>
        <v>10.399999666666668</v>
      </c>
      <c r="IC70">
        <f t="shared" si="950"/>
        <v>11.099999666666667</v>
      </c>
      <c r="ID70">
        <f t="shared" si="950"/>
        <v>10.066666333333334</v>
      </c>
      <c r="IE70">
        <f t="shared" si="950"/>
        <v>11.049999666666666</v>
      </c>
      <c r="IF70">
        <f t="shared" si="950"/>
        <v>11.749999666666668</v>
      </c>
      <c r="IG70">
        <f t="shared" si="950"/>
        <v>12.199999666666667</v>
      </c>
      <c r="IH70">
        <f t="shared" si="950"/>
        <v>10.533333000000001</v>
      </c>
      <c r="II70">
        <f t="shared" si="950"/>
        <v>17.266666333333333</v>
      </c>
      <c r="IJ70">
        <f t="shared" si="950"/>
        <v>10.049999666666666</v>
      </c>
      <c r="IK70">
        <f>7+56/60</f>
        <v>7.9333333333333336</v>
      </c>
      <c r="IL70">
        <f>IL245+7.9333333</f>
        <v>11.266666633333333</v>
      </c>
      <c r="IM70">
        <f t="shared" ref="IM70:IQ70" si="951">IM245+7.9333333</f>
        <v>8.6999999666666668</v>
      </c>
      <c r="IN70">
        <f t="shared" si="951"/>
        <v>8.4166666333333335</v>
      </c>
      <c r="IO70">
        <f>10+34/60</f>
        <v>10.566666666666666</v>
      </c>
      <c r="IP70">
        <f t="shared" si="951"/>
        <v>10.516666633333333</v>
      </c>
      <c r="IQ70">
        <f t="shared" si="951"/>
        <v>11.166666633333334</v>
      </c>
      <c r="IW70">
        <f>44+34/60</f>
        <v>44.56666666666667</v>
      </c>
      <c r="IX70">
        <f>4+46/60</f>
        <v>4.7666666666666666</v>
      </c>
      <c r="IY70">
        <f>IY2-4.333333+4.7666667</f>
        <v>7.2166670333333336</v>
      </c>
      <c r="IZ70">
        <f>IZ2-4.333333+4.7666667</f>
        <v>8.0333337</v>
      </c>
      <c r="JA70">
        <f>JA2-4.333333+4.7666667</f>
        <v>6.3666670333333339</v>
      </c>
      <c r="JB70">
        <f t="shared" ref="JB70:JF70" si="952">JB2-4.333333+4.7666667</f>
        <v>5.8500003666666673</v>
      </c>
      <c r="JC70">
        <f t="shared" si="952"/>
        <v>10.7833337</v>
      </c>
      <c r="JD70">
        <f t="shared" si="952"/>
        <v>7.3833337000000006</v>
      </c>
      <c r="JE70">
        <f t="shared" si="952"/>
        <v>12.450000366666668</v>
      </c>
      <c r="JF70">
        <f t="shared" si="952"/>
        <v>20.216667033333337</v>
      </c>
      <c r="JH70">
        <f>9+6/60</f>
        <v>9.1</v>
      </c>
      <c r="JI70">
        <f>JI2-7.216666667+9.1</f>
        <v>14.349999999666666</v>
      </c>
      <c r="JJ70">
        <f t="shared" ref="JJ70:KA70" si="953">JJ2-7.216666667+9.1</f>
        <v>12.733333332999999</v>
      </c>
      <c r="JK70">
        <f t="shared" si="953"/>
        <v>10.599999999666666</v>
      </c>
      <c r="JL70">
        <f t="shared" si="953"/>
        <v>10.366666666333334</v>
      </c>
      <c r="JM70">
        <f t="shared" si="953"/>
        <v>12.099999999666666</v>
      </c>
      <c r="JN70">
        <f t="shared" si="953"/>
        <v>13.099999999666666</v>
      </c>
      <c r="JO70">
        <f t="shared" si="953"/>
        <v>17.233333332999997</v>
      </c>
      <c r="JP70">
        <f t="shared" si="953"/>
        <v>14.366666666333334</v>
      </c>
      <c r="JR70">
        <f t="shared" si="953"/>
        <v>10.433333333</v>
      </c>
      <c r="JT70">
        <f t="shared" si="953"/>
        <v>11.183333333</v>
      </c>
      <c r="JU70">
        <f t="shared" si="953"/>
        <v>16.833333332999999</v>
      </c>
      <c r="JV70">
        <f t="shared" si="953"/>
        <v>17.533333333000002</v>
      </c>
      <c r="JX70">
        <f t="shared" si="953"/>
        <v>18.283333333000002</v>
      </c>
      <c r="JY70">
        <f t="shared" si="953"/>
        <v>14.099999999666666</v>
      </c>
      <c r="JZ70">
        <f t="shared" si="953"/>
        <v>20.599999999666668</v>
      </c>
      <c r="KA70">
        <f t="shared" si="953"/>
        <v>24.049999999666667</v>
      </c>
    </row>
    <row r="71" spans="1:287" x14ac:dyDescent="0.25">
      <c r="A71" t="s">
        <v>216</v>
      </c>
      <c r="B71">
        <v>4</v>
      </c>
      <c r="C71">
        <v>4.5</v>
      </c>
      <c r="D71">
        <v>5.1166669999999996</v>
      </c>
      <c r="E71">
        <v>5.15</v>
      </c>
      <c r="F71">
        <v>5.7666599999999999</v>
      </c>
      <c r="G71">
        <v>5.8333339999999998</v>
      </c>
      <c r="H71">
        <v>5.5666669999999998</v>
      </c>
      <c r="I71">
        <v>5.783334</v>
      </c>
      <c r="J71">
        <v>7.3833330000000004</v>
      </c>
      <c r="K71">
        <v>9.5666669999999989</v>
      </c>
      <c r="L71">
        <v>4.8499999999999996</v>
      </c>
      <c r="M71">
        <v>4.3499999999999996</v>
      </c>
      <c r="N71">
        <v>5.7499969999999996</v>
      </c>
      <c r="O71">
        <v>9.3166666666666664</v>
      </c>
      <c r="P71">
        <v>13.766666666666666</v>
      </c>
      <c r="Q71">
        <v>10.076666666666666</v>
      </c>
      <c r="R71">
        <v>14.746666666666666</v>
      </c>
      <c r="S71">
        <v>16.566666666666666</v>
      </c>
      <c r="T71">
        <v>12.986666666666666</v>
      </c>
      <c r="U71">
        <v>11.499996666666666</v>
      </c>
      <c r="V71">
        <v>11.366666666666667</v>
      </c>
      <c r="W71">
        <v>9.9333336666666661</v>
      </c>
      <c r="X71">
        <v>10.733333666666667</v>
      </c>
      <c r="Y71">
        <v>10.766666666666666</v>
      </c>
      <c r="Z71">
        <v>25.383333666666665</v>
      </c>
      <c r="AA71">
        <v>27.383333666666665</v>
      </c>
      <c r="AB71">
        <v>31.133333666666665</v>
      </c>
      <c r="AC71">
        <v>46.583333666666661</v>
      </c>
      <c r="AD71">
        <v>41.136666666666663</v>
      </c>
      <c r="AE71">
        <v>27.333333666666665</v>
      </c>
      <c r="AG71">
        <v>30.633333666666665</v>
      </c>
      <c r="AH71">
        <v>26.050003666666665</v>
      </c>
      <c r="AI71">
        <v>7.75</v>
      </c>
      <c r="AJ71">
        <v>9.3000000000000007</v>
      </c>
      <c r="AK71">
        <v>8.1333333000000003</v>
      </c>
      <c r="AL71">
        <v>8.35</v>
      </c>
      <c r="AM71">
        <v>8.2666599999999999</v>
      </c>
      <c r="AN71">
        <v>9.1</v>
      </c>
      <c r="AO71">
        <v>9.0166667</v>
      </c>
      <c r="AP71">
        <v>8.6166666999999997</v>
      </c>
      <c r="AQ71">
        <v>8.5333333299999996</v>
      </c>
      <c r="AR71">
        <v>8.15</v>
      </c>
      <c r="AS71">
        <v>8.7666667</v>
      </c>
      <c r="AT71">
        <v>11.416666670000001</v>
      </c>
      <c r="AU71">
        <v>9.0500000000000007</v>
      </c>
      <c r="AV71">
        <v>9.2833333000000007</v>
      </c>
      <c r="AW71">
        <v>8.8166667000000007</v>
      </c>
      <c r="AX71">
        <v>9.6</v>
      </c>
      <c r="AY71">
        <v>8.4833333300000007</v>
      </c>
      <c r="AZ71">
        <v>10.9</v>
      </c>
      <c r="BA71">
        <v>12.95</v>
      </c>
      <c r="BB71">
        <v>15.75</v>
      </c>
      <c r="BC71">
        <v>13.46666667</v>
      </c>
      <c r="BD71">
        <v>13.433333300000001</v>
      </c>
      <c r="BE71">
        <v>9.75</v>
      </c>
      <c r="BF71">
        <v>11.666667</v>
      </c>
      <c r="BG71">
        <v>20.933333300000001</v>
      </c>
      <c r="BH71">
        <v>23.45</v>
      </c>
      <c r="BI71">
        <v>23.683332999999998</v>
      </c>
      <c r="BJ71">
        <v>11.1</v>
      </c>
      <c r="BK71">
        <v>21.416667</v>
      </c>
      <c r="BL71">
        <v>12.1666667</v>
      </c>
      <c r="BM71">
        <v>20.55</v>
      </c>
      <c r="BN71">
        <v>11.85</v>
      </c>
      <c r="BO71">
        <v>25.683333000000001</v>
      </c>
      <c r="BP71">
        <v>16.3666667</v>
      </c>
      <c r="BQ71">
        <v>0.46666666666666667</v>
      </c>
      <c r="BR71">
        <v>0.71666666666666667</v>
      </c>
      <c r="BS71">
        <v>0</v>
      </c>
      <c r="BT71">
        <f>1+59/60</f>
        <v>1.9833333333333334</v>
      </c>
      <c r="BU71">
        <f>10/60</f>
        <v>0.16666666666666666</v>
      </c>
      <c r="BV71">
        <f>10/60</f>
        <v>0.16666666666666666</v>
      </c>
      <c r="BW71">
        <f>BW70+0.71666667</f>
        <v>2.71666667</v>
      </c>
      <c r="BX71">
        <f>9+40/60</f>
        <v>9.6666666666666661</v>
      </c>
      <c r="BY71">
        <f t="shared" si="935"/>
        <v>6.7000000033333329</v>
      </c>
      <c r="BZ71">
        <f>BZ70+0.71666667</f>
        <v>3.7000000033333333</v>
      </c>
      <c r="CA71">
        <f t="shared" ref="CA71:CC71" si="954">CA70+0.71666667</f>
        <v>1.51666667</v>
      </c>
      <c r="CB71">
        <f t="shared" si="954"/>
        <v>1.0333333366666666</v>
      </c>
      <c r="CC71">
        <f t="shared" si="954"/>
        <v>2.0833333366666666</v>
      </c>
      <c r="CE71">
        <f>IF(CE70=0,0,CE70+0.7166667)</f>
        <v>1.7500000333333334</v>
      </c>
      <c r="CF71">
        <f t="shared" ref="CF71:EQ71" si="955">IF(CF70=0,0,CF70+0.7166667)</f>
        <v>2.5333330333333333</v>
      </c>
      <c r="CG71">
        <f t="shared" si="955"/>
        <v>3.833333033333334</v>
      </c>
      <c r="CH71">
        <f t="shared" si="955"/>
        <v>2.1333330333333334</v>
      </c>
      <c r="CI71">
        <f t="shared" si="955"/>
        <v>2.0999996999999997</v>
      </c>
      <c r="CJ71">
        <f t="shared" si="955"/>
        <v>2.0499996999999999</v>
      </c>
      <c r="CK71">
        <f t="shared" si="955"/>
        <v>2.4666663666666668</v>
      </c>
      <c r="CL71">
        <f t="shared" si="955"/>
        <v>2.8499997000000006</v>
      </c>
      <c r="CN71">
        <f t="shared" si="955"/>
        <v>3.5999997000000006</v>
      </c>
      <c r="CO71">
        <f t="shared" si="955"/>
        <v>3.1499997000000004</v>
      </c>
      <c r="CP71">
        <f t="shared" si="955"/>
        <v>1.5833333666666667</v>
      </c>
      <c r="CQ71">
        <f t="shared" si="955"/>
        <v>3.0166667033333336</v>
      </c>
      <c r="CR71">
        <f t="shared" si="955"/>
        <v>2.3333333700000001</v>
      </c>
      <c r="CS71">
        <f t="shared" si="955"/>
        <v>2.0166667033333336</v>
      </c>
      <c r="CT71">
        <f t="shared" si="955"/>
        <v>4.2333333699999995</v>
      </c>
      <c r="CU71">
        <f t="shared" si="955"/>
        <v>4.0500000366666669</v>
      </c>
      <c r="CV71">
        <f t="shared" si="955"/>
        <v>2.1833333699999997</v>
      </c>
      <c r="CW71">
        <f t="shared" si="955"/>
        <v>3.3166667033333335</v>
      </c>
      <c r="CX71">
        <f t="shared" si="955"/>
        <v>2.9166667033333331</v>
      </c>
      <c r="CY71">
        <f t="shared" si="955"/>
        <v>6.4000000366666665</v>
      </c>
      <c r="CZ71">
        <f t="shared" si="955"/>
        <v>3.8666667033333333</v>
      </c>
      <c r="DA71">
        <f t="shared" si="955"/>
        <v>2.7166667033333329</v>
      </c>
      <c r="DB71">
        <f t="shared" si="955"/>
        <v>1.98333337</v>
      </c>
      <c r="DC71">
        <f t="shared" si="955"/>
        <v>5.0333333700000003</v>
      </c>
      <c r="DD71">
        <f t="shared" si="955"/>
        <v>2.9666667033333329</v>
      </c>
      <c r="DE71">
        <f t="shared" si="955"/>
        <v>5.8000000366666669</v>
      </c>
      <c r="DF71">
        <f t="shared" si="955"/>
        <v>5.7666667</v>
      </c>
      <c r="DG71">
        <f t="shared" si="955"/>
        <v>7.0666666999999999</v>
      </c>
      <c r="DH71">
        <f t="shared" si="955"/>
        <v>6.1666667000000004</v>
      </c>
      <c r="DI71">
        <f t="shared" si="955"/>
        <v>7.0000000333333334</v>
      </c>
      <c r="DJ71">
        <f t="shared" si="955"/>
        <v>6.6166666999999997</v>
      </c>
      <c r="DK71">
        <f t="shared" si="955"/>
        <v>7.4500000333333336</v>
      </c>
      <c r="DL71">
        <f t="shared" si="955"/>
        <v>6.3333333666666665</v>
      </c>
      <c r="DM71">
        <f t="shared" si="955"/>
        <v>8.2333333666666668</v>
      </c>
      <c r="DN71">
        <f t="shared" si="955"/>
        <v>6.3833333666666663</v>
      </c>
      <c r="DO71">
        <f t="shared" si="955"/>
        <v>4.9166667000000004</v>
      </c>
      <c r="DP71">
        <f t="shared" si="955"/>
        <v>7.1000000333333331</v>
      </c>
      <c r="DQ71">
        <f t="shared" si="955"/>
        <v>5.8333333666666674</v>
      </c>
      <c r="DR71">
        <f t="shared" si="955"/>
        <v>5.850000033333334</v>
      </c>
      <c r="DS71">
        <f t="shared" si="955"/>
        <v>5.4500000333333336</v>
      </c>
      <c r="DT71">
        <f t="shared" si="955"/>
        <v>5.4833333666666668</v>
      </c>
      <c r="DU71">
        <f t="shared" si="955"/>
        <v>8.8500000333333322</v>
      </c>
      <c r="DV71">
        <f t="shared" si="955"/>
        <v>6.933333366666667</v>
      </c>
      <c r="DW71">
        <f t="shared" si="955"/>
        <v>5.6166667000000006</v>
      </c>
      <c r="DX71">
        <f t="shared" si="955"/>
        <v>5.5333333666666666</v>
      </c>
      <c r="DY71">
        <f t="shared" si="955"/>
        <v>5.8333333666666674</v>
      </c>
      <c r="DZ71">
        <f t="shared" si="955"/>
        <v>2.6666666999999999</v>
      </c>
      <c r="EA71">
        <f t="shared" si="955"/>
        <v>4.3333333666666665</v>
      </c>
      <c r="EB71">
        <f t="shared" si="955"/>
        <v>3.0333333666666666</v>
      </c>
      <c r="EC71">
        <f t="shared" si="955"/>
        <v>3.5000000333333334</v>
      </c>
      <c r="ED71">
        <f t="shared" si="955"/>
        <v>6.0000000333333334</v>
      </c>
      <c r="EE71">
        <f t="shared" si="955"/>
        <v>5.2666667</v>
      </c>
      <c r="EF71">
        <f t="shared" si="955"/>
        <v>3.5166667</v>
      </c>
      <c r="EG71">
        <f t="shared" si="955"/>
        <v>5.3166666999999999</v>
      </c>
      <c r="EH71">
        <f t="shared" si="955"/>
        <v>2.9500000333333336</v>
      </c>
      <c r="EI71">
        <f t="shared" si="955"/>
        <v>5.8833333666666672</v>
      </c>
      <c r="EJ71">
        <f t="shared" si="955"/>
        <v>5.0166667</v>
      </c>
      <c r="EK71">
        <f t="shared" si="955"/>
        <v>4.3333333666666665</v>
      </c>
      <c r="EL71">
        <f t="shared" si="955"/>
        <v>6.4000000333333338</v>
      </c>
      <c r="EM71">
        <f t="shared" si="955"/>
        <v>3.0666666999999999</v>
      </c>
      <c r="EN71">
        <f t="shared" si="955"/>
        <v>4.1500000333333338</v>
      </c>
      <c r="EO71">
        <f t="shared" si="955"/>
        <v>7.2000000333333336</v>
      </c>
      <c r="EP71">
        <f t="shared" si="955"/>
        <v>5.5000000333333334</v>
      </c>
      <c r="EQ71">
        <f t="shared" si="955"/>
        <v>3.5166667</v>
      </c>
      <c r="ER71">
        <f t="shared" ref="ER71:HC71" si="956">IF(ER70=0,0,ER70+0.7166667)</f>
        <v>3.8500000333333331</v>
      </c>
      <c r="ES71">
        <f t="shared" si="956"/>
        <v>4.1166666999999997</v>
      </c>
      <c r="ET71">
        <f t="shared" si="956"/>
        <v>6.6166667000000006</v>
      </c>
      <c r="EU71">
        <f t="shared" si="956"/>
        <v>4.2000000333333336</v>
      </c>
      <c r="EV71">
        <f t="shared" si="956"/>
        <v>4.0333333666666666</v>
      </c>
      <c r="EW71">
        <f t="shared" si="956"/>
        <v>3.8500000333333331</v>
      </c>
      <c r="EX71">
        <f t="shared" si="956"/>
        <v>4.0833333666666665</v>
      </c>
      <c r="EY71">
        <f t="shared" si="956"/>
        <v>7.5833333666666665</v>
      </c>
      <c r="EZ71">
        <f t="shared" si="956"/>
        <v>3.8833333666666663</v>
      </c>
      <c r="FA71">
        <f t="shared" si="956"/>
        <v>4.0666666999999999</v>
      </c>
      <c r="FB71">
        <f t="shared" si="956"/>
        <v>4.5500000333333332</v>
      </c>
      <c r="FC71">
        <f t="shared" si="956"/>
        <v>7.5166667</v>
      </c>
      <c r="FD71">
        <f t="shared" si="956"/>
        <v>4.3500000333333331</v>
      </c>
      <c r="FE71">
        <f t="shared" si="956"/>
        <v>4.6500000333333329</v>
      </c>
      <c r="FF71">
        <f t="shared" si="956"/>
        <v>6.683333366666667</v>
      </c>
      <c r="FG71">
        <f t="shared" si="956"/>
        <v>4.2833333666666666</v>
      </c>
      <c r="FH71">
        <f t="shared" si="956"/>
        <v>3.2833333666666666</v>
      </c>
      <c r="FI71">
        <f t="shared" si="956"/>
        <v>3.7333334000000002</v>
      </c>
      <c r="FJ71">
        <f t="shared" si="956"/>
        <v>6.9000000666666663</v>
      </c>
      <c r="FK71">
        <f t="shared" si="956"/>
        <v>5.0000000666666669</v>
      </c>
      <c r="FL71">
        <f t="shared" si="956"/>
        <v>5.3333333999999999</v>
      </c>
      <c r="FM71">
        <f t="shared" si="956"/>
        <v>3.6500000666666663</v>
      </c>
      <c r="FN71">
        <f t="shared" si="956"/>
        <v>6.2833334000000001</v>
      </c>
      <c r="FO71">
        <f t="shared" si="956"/>
        <v>3.7500000666666669</v>
      </c>
      <c r="FP71">
        <f t="shared" si="956"/>
        <v>4.5000000666666669</v>
      </c>
      <c r="FQ71">
        <f t="shared" si="956"/>
        <v>3.7333334000000002</v>
      </c>
      <c r="FR71">
        <f t="shared" si="956"/>
        <v>3.6833333999999995</v>
      </c>
      <c r="FS71">
        <f t="shared" si="956"/>
        <v>4.5000000666666669</v>
      </c>
      <c r="FT71">
        <f t="shared" si="956"/>
        <v>5.0666666999999999</v>
      </c>
      <c r="FU71">
        <f t="shared" si="956"/>
        <v>5.3166666999999999</v>
      </c>
      <c r="FV71">
        <f t="shared" si="956"/>
        <v>5.3000000333333332</v>
      </c>
      <c r="FW71">
        <f t="shared" si="956"/>
        <v>5.683333366666667</v>
      </c>
      <c r="FX71">
        <f t="shared" si="956"/>
        <v>5.8333333666666665</v>
      </c>
      <c r="FY71">
        <f t="shared" si="956"/>
        <v>5.6166666999999997</v>
      </c>
      <c r="FZ71">
        <f t="shared" si="956"/>
        <v>6.8666666999999997</v>
      </c>
      <c r="GA71">
        <f t="shared" si="956"/>
        <v>9.8666666999999979</v>
      </c>
      <c r="GB71">
        <f t="shared" si="956"/>
        <v>5.9500000333333327</v>
      </c>
      <c r="GC71">
        <f t="shared" si="956"/>
        <v>6.1500000333333329</v>
      </c>
      <c r="GD71">
        <f t="shared" si="956"/>
        <v>6.6666666999999995</v>
      </c>
      <c r="GE71">
        <f t="shared" si="956"/>
        <v>6.433333366666667</v>
      </c>
      <c r="GF71">
        <f t="shared" si="956"/>
        <v>5.6500000333333329</v>
      </c>
      <c r="GG71">
        <f t="shared" si="956"/>
        <v>8.0000000333333325</v>
      </c>
      <c r="GH71">
        <f t="shared" si="956"/>
        <v>8.85</v>
      </c>
      <c r="GI71">
        <f t="shared" si="956"/>
        <v>8.4833333333333325</v>
      </c>
      <c r="GJ71">
        <f t="shared" si="956"/>
        <v>8.8999999999999986</v>
      </c>
      <c r="GK71">
        <f t="shared" si="956"/>
        <v>10.833333333333332</v>
      </c>
      <c r="GL71">
        <f t="shared" si="956"/>
        <v>8.2999999999999989</v>
      </c>
      <c r="GM71">
        <f t="shared" ref="GM71" si="957">IF(GM70=0,0,GM70+0.7166667)</f>
        <v>8.5666666666666664</v>
      </c>
      <c r="GN71">
        <f t="shared" ref="GN71" si="958">IF(GN70=0,0,GN70+0.7166667)</f>
        <v>10.7</v>
      </c>
      <c r="GO71">
        <f t="shared" ref="GO71" si="959">IF(GO70=0,0,GO70+0.7166667)</f>
        <v>10.116666666666665</v>
      </c>
      <c r="GP71">
        <f t="shared" ref="GP71" si="960">IF(GP70=0,0,GP70+0.7166667)</f>
        <v>8.5666666666666664</v>
      </c>
      <c r="GQ71">
        <f t="shared" ref="GQ71" si="961">IF(GQ70=0,0,GQ70+0.7166667)</f>
        <v>9.0166666666666657</v>
      </c>
      <c r="GR71">
        <f t="shared" ref="GR71" si="962">IF(GR70=0,0,GR70+0.7166667)</f>
        <v>11.399999999999999</v>
      </c>
      <c r="GS71">
        <f t="shared" ref="GS71" si="963">IF(GS70=0,0,GS70+0.7166667)</f>
        <v>9.3666666666666654</v>
      </c>
      <c r="GT71">
        <f t="shared" si="956"/>
        <v>10.566666666666665</v>
      </c>
      <c r="GU71">
        <f t="shared" si="956"/>
        <v>9.3999999999999986</v>
      </c>
      <c r="GV71">
        <f t="shared" si="956"/>
        <v>8.4</v>
      </c>
      <c r="GW71">
        <f t="shared" si="956"/>
        <v>8.4666666666666668</v>
      </c>
      <c r="GX71">
        <f t="shared" ref="GX71" si="964">IF(GX70=0,0,GX70+0.7166667)</f>
        <v>8.2999999999999989</v>
      </c>
      <c r="GY71">
        <f t="shared" ref="GY71" si="965">IF(GY70=0,0,GY70+0.7166667)</f>
        <v>15.433333333333332</v>
      </c>
      <c r="GZ71">
        <f t="shared" ref="GZ71" si="966">IF(GZ70=0,0,GZ70+0.7166667)</f>
        <v>10.149999999999999</v>
      </c>
      <c r="HA71">
        <f t="shared" ref="HA71" si="967">IF(HA70=0,0,HA70+0.7166667)</f>
        <v>8.8833333333333329</v>
      </c>
      <c r="HB71">
        <f t="shared" si="956"/>
        <v>11.300000033333333</v>
      </c>
      <c r="HC71">
        <f t="shared" si="956"/>
        <v>12.283333333333331</v>
      </c>
      <c r="HD71">
        <f t="shared" ref="HD71:JO71" si="968">IF(HD70=0,0,HD70+0.7166667)</f>
        <v>13.683333333333332</v>
      </c>
      <c r="HE71">
        <f t="shared" si="968"/>
        <v>12.766666666666666</v>
      </c>
      <c r="HF71">
        <f t="shared" si="968"/>
        <v>12.516666666666666</v>
      </c>
      <c r="HG71">
        <f t="shared" ref="HG71" si="969">IF(HG70=0,0,HG70+0.7166667)</f>
        <v>12.299999999999999</v>
      </c>
      <c r="HH71">
        <f t="shared" ref="HH71" si="970">IF(HH70=0,0,HH70+0.7166667)</f>
        <v>11.983333333333333</v>
      </c>
      <c r="HI71">
        <f t="shared" ref="HI71" si="971">IF(HI70=0,0,HI70+0.7166667)</f>
        <v>11.983333333333333</v>
      </c>
      <c r="HJ71">
        <f t="shared" ref="HJ71" si="972">IF(HJ70=0,0,HJ70+0.7166667)</f>
        <v>12.933333333333332</v>
      </c>
      <c r="HK71">
        <f t="shared" ref="HK71" si="973">IF(HK70=0,0,HK70+0.7166667)</f>
        <v>12.483333333333333</v>
      </c>
      <c r="HL71">
        <f t="shared" ref="HL71" si="974">IF(HL70=0,0,HL70+0.7166667)</f>
        <v>15.35</v>
      </c>
      <c r="HN71">
        <f t="shared" si="968"/>
        <v>11.999999999999998</v>
      </c>
      <c r="HO71">
        <f t="shared" si="968"/>
        <v>13.466666666666665</v>
      </c>
      <c r="HP71">
        <f t="shared" si="968"/>
        <v>36.866666699999996</v>
      </c>
      <c r="HQ71">
        <f t="shared" si="968"/>
        <v>41.866666699999996</v>
      </c>
      <c r="HR71">
        <f t="shared" si="968"/>
        <v>9.3000000333333332</v>
      </c>
      <c r="HS71">
        <f t="shared" si="968"/>
        <v>10.350000033333332</v>
      </c>
      <c r="HU71">
        <f t="shared" si="968"/>
        <v>21.7499997</v>
      </c>
      <c r="HW71">
        <f t="shared" si="968"/>
        <v>10.733333033333333</v>
      </c>
      <c r="HX71">
        <f t="shared" si="968"/>
        <v>10.949999699999999</v>
      </c>
      <c r="HY71">
        <f t="shared" si="968"/>
        <v>11.766666366666666</v>
      </c>
      <c r="HZ71">
        <f t="shared" si="968"/>
        <v>11.283333033333333</v>
      </c>
      <c r="IA71">
        <f t="shared" si="968"/>
        <v>11.016666366666666</v>
      </c>
      <c r="IB71">
        <f t="shared" si="968"/>
        <v>11.116666366666667</v>
      </c>
      <c r="IC71">
        <f t="shared" si="968"/>
        <v>11.816666366666666</v>
      </c>
      <c r="ID71">
        <f t="shared" si="968"/>
        <v>10.783333033333333</v>
      </c>
      <c r="IE71">
        <f t="shared" si="968"/>
        <v>11.766666366666666</v>
      </c>
      <c r="IF71">
        <f t="shared" si="968"/>
        <v>12.466666366666667</v>
      </c>
      <c r="IG71">
        <f t="shared" si="968"/>
        <v>12.916666366666666</v>
      </c>
      <c r="IH71">
        <f t="shared" si="968"/>
        <v>11.2499997</v>
      </c>
      <c r="II71">
        <f t="shared" si="968"/>
        <v>17.983333033333334</v>
      </c>
      <c r="IJ71">
        <f t="shared" si="968"/>
        <v>10.766666366666666</v>
      </c>
      <c r="IK71">
        <f t="shared" si="968"/>
        <v>8.6500000333333329</v>
      </c>
      <c r="IL71">
        <f t="shared" si="968"/>
        <v>11.983333333333333</v>
      </c>
      <c r="IM71">
        <f t="shared" si="968"/>
        <v>9.4166666666666661</v>
      </c>
      <c r="IN71">
        <f t="shared" si="968"/>
        <v>9.1333333333333329</v>
      </c>
      <c r="IO71">
        <f t="shared" si="968"/>
        <v>11.283333366666666</v>
      </c>
      <c r="IP71">
        <f t="shared" si="968"/>
        <v>11.233333333333333</v>
      </c>
      <c r="IQ71">
        <f t="shared" si="968"/>
        <v>11.883333333333333</v>
      </c>
      <c r="IW71">
        <f t="shared" si="968"/>
        <v>45.283333366666668</v>
      </c>
      <c r="IX71">
        <f t="shared" si="968"/>
        <v>5.4833333666666668</v>
      </c>
      <c r="IY71">
        <f t="shared" si="968"/>
        <v>7.9333337333333338</v>
      </c>
      <c r="IZ71">
        <f t="shared" si="968"/>
        <v>8.7500003999999993</v>
      </c>
      <c r="JA71">
        <f t="shared" si="968"/>
        <v>7.0833337333333342</v>
      </c>
      <c r="JB71">
        <f t="shared" si="968"/>
        <v>6.5666670666666676</v>
      </c>
      <c r="JC71">
        <f t="shared" si="968"/>
        <v>11.500000399999999</v>
      </c>
      <c r="JD71">
        <f t="shared" si="968"/>
        <v>8.1000004000000008</v>
      </c>
      <c r="JE71">
        <f t="shared" si="968"/>
        <v>13.166667066666667</v>
      </c>
      <c r="JF71">
        <f t="shared" si="968"/>
        <v>20.933333733333338</v>
      </c>
      <c r="JH71">
        <f t="shared" si="968"/>
        <v>9.816666699999999</v>
      </c>
      <c r="JI71">
        <f t="shared" si="968"/>
        <v>15.066666699666666</v>
      </c>
      <c r="JJ71">
        <f t="shared" si="968"/>
        <v>13.450000032999998</v>
      </c>
      <c r="JK71">
        <f t="shared" si="968"/>
        <v>11.316666699666666</v>
      </c>
      <c r="JL71">
        <f t="shared" si="968"/>
        <v>11.083333366333333</v>
      </c>
      <c r="JM71">
        <f t="shared" si="968"/>
        <v>12.816666699666666</v>
      </c>
      <c r="JN71">
        <f t="shared" si="968"/>
        <v>13.816666699666666</v>
      </c>
      <c r="JO71">
        <f t="shared" si="968"/>
        <v>17.950000032999998</v>
      </c>
      <c r="JP71">
        <f t="shared" ref="JP71:KA71" si="975">IF(JP70=0,0,JP70+0.7166667)</f>
        <v>15.083333366333333</v>
      </c>
      <c r="JR71">
        <f t="shared" si="975"/>
        <v>11.150000033</v>
      </c>
      <c r="JT71">
        <f t="shared" si="975"/>
        <v>11.900000033</v>
      </c>
      <c r="JU71">
        <f t="shared" si="975"/>
        <v>17.550000033</v>
      </c>
      <c r="JV71">
        <f t="shared" si="975"/>
        <v>18.250000033000003</v>
      </c>
      <c r="JX71">
        <f t="shared" si="975"/>
        <v>19.000000033000003</v>
      </c>
      <c r="JY71">
        <f t="shared" si="975"/>
        <v>14.816666699666666</v>
      </c>
      <c r="JZ71">
        <f t="shared" si="975"/>
        <v>21.316666699666669</v>
      </c>
      <c r="KA71">
        <f t="shared" si="975"/>
        <v>24.766666699666668</v>
      </c>
    </row>
    <row r="72" spans="1:287" x14ac:dyDescent="0.25">
      <c r="A72" t="s">
        <v>215</v>
      </c>
      <c r="B72">
        <v>2.35</v>
      </c>
      <c r="C72">
        <v>2.85</v>
      </c>
      <c r="D72">
        <v>3.4666670000000002</v>
      </c>
      <c r="E72">
        <v>3.5</v>
      </c>
      <c r="F72">
        <v>4.1166599999999995</v>
      </c>
      <c r="G72">
        <v>4.1833340000000003</v>
      </c>
      <c r="H72">
        <v>3.9166670000000003</v>
      </c>
      <c r="I72">
        <v>4.1333340000000005</v>
      </c>
      <c r="J72">
        <v>5.733333</v>
      </c>
      <c r="K72">
        <v>7.9166670000000003</v>
      </c>
      <c r="L72">
        <v>3.2</v>
      </c>
      <c r="M72">
        <v>2.7</v>
      </c>
      <c r="N72">
        <v>4.0999970000000001</v>
      </c>
      <c r="O72">
        <v>10.983333333333333</v>
      </c>
      <c r="P72">
        <v>15.433333333333334</v>
      </c>
      <c r="Q72">
        <v>11.743333333333332</v>
      </c>
      <c r="R72">
        <v>16.413333333333334</v>
      </c>
      <c r="S72">
        <v>18.233333333333334</v>
      </c>
      <c r="T72">
        <v>14.653333333333332</v>
      </c>
      <c r="U72">
        <v>13.166663333333332</v>
      </c>
      <c r="V72">
        <v>13.033333333333331</v>
      </c>
      <c r="W72">
        <v>11.600000333333332</v>
      </c>
      <c r="X72">
        <v>12.400000333333333</v>
      </c>
      <c r="Y72">
        <v>12.433333333333332</v>
      </c>
      <c r="Z72">
        <v>27.050000333333333</v>
      </c>
      <c r="AA72">
        <v>29.050000333333333</v>
      </c>
      <c r="AB72">
        <v>32.80000033333333</v>
      </c>
      <c r="AC72">
        <v>48.250000333333332</v>
      </c>
      <c r="AD72">
        <v>42.803333333333335</v>
      </c>
      <c r="AE72">
        <v>29.000000333333332</v>
      </c>
      <c r="AG72">
        <v>32.30000033333333</v>
      </c>
      <c r="AH72">
        <v>27.716670333333333</v>
      </c>
      <c r="AI72">
        <v>6.1</v>
      </c>
      <c r="AJ72">
        <v>7.6499999999999995</v>
      </c>
      <c r="AK72">
        <v>6.4833333</v>
      </c>
      <c r="AL72">
        <v>6.6999999999999993</v>
      </c>
      <c r="AM72">
        <v>6.6166599999999995</v>
      </c>
      <c r="AN72">
        <v>7.4499999999999993</v>
      </c>
      <c r="AO72">
        <v>7.3666666999999997</v>
      </c>
      <c r="AP72">
        <v>6.9666666999999993</v>
      </c>
      <c r="AQ72">
        <v>6.8833333299999993</v>
      </c>
      <c r="AR72">
        <v>6.5</v>
      </c>
      <c r="AS72">
        <v>7.1166666999999997</v>
      </c>
      <c r="AT72">
        <v>9.7666666699999993</v>
      </c>
      <c r="AU72">
        <v>7.3999999999999995</v>
      </c>
      <c r="AV72">
        <v>7.6333332999999994</v>
      </c>
      <c r="AW72">
        <v>7.1666666999999995</v>
      </c>
      <c r="AX72">
        <v>7.9499999999999993</v>
      </c>
      <c r="AY72">
        <v>6.8333333299999994</v>
      </c>
      <c r="AZ72">
        <v>9.25</v>
      </c>
      <c r="BA72">
        <v>11.3</v>
      </c>
      <c r="BB72">
        <v>14.1</v>
      </c>
      <c r="BC72">
        <v>11.81666667</v>
      </c>
      <c r="BD72">
        <v>11.783333299999999</v>
      </c>
      <c r="BE72">
        <v>8.1</v>
      </c>
      <c r="BF72">
        <v>10.016667</v>
      </c>
      <c r="BG72">
        <v>19.283333299999999</v>
      </c>
      <c r="BH72">
        <v>21.799999999999997</v>
      </c>
      <c r="BI72">
        <v>22.033332999999999</v>
      </c>
      <c r="BJ72">
        <v>9.4499999999999993</v>
      </c>
      <c r="BK72">
        <v>19.766666999999998</v>
      </c>
      <c r="BL72">
        <v>10.5166667</v>
      </c>
      <c r="BM72">
        <v>18.899999999999999</v>
      </c>
      <c r="BN72">
        <v>10.199999999999999</v>
      </c>
      <c r="BO72">
        <v>24.033332999999999</v>
      </c>
      <c r="BP72">
        <v>14.716666699999999</v>
      </c>
      <c r="BQ72">
        <v>2.1333333333333333</v>
      </c>
      <c r="BR72">
        <v>1.1166666666666667</v>
      </c>
      <c r="BS72">
        <v>1.9833333333333334</v>
      </c>
      <c r="BT72">
        <v>0</v>
      </c>
      <c r="BU72">
        <f>IF(BU70=0,0,BU70+1.11666667)</f>
        <v>1.6333333366666669</v>
      </c>
      <c r="BV72">
        <f t="shared" ref="BV72:BZ72" si="976">IF(BV70=0,0,BV70+1.11666667)</f>
        <v>1.8666666700000001</v>
      </c>
      <c r="BW72">
        <f t="shared" si="976"/>
        <v>3.1166666699999999</v>
      </c>
      <c r="BX72">
        <f t="shared" si="976"/>
        <v>8.5000000033333336</v>
      </c>
      <c r="BY72">
        <f t="shared" si="935"/>
        <v>7.1000000033333333</v>
      </c>
      <c r="BZ72">
        <f t="shared" si="976"/>
        <v>4.1000000033333333</v>
      </c>
      <c r="CA72">
        <f t="shared" ref="CA72:CC72" si="977">IF(CA70=0,0,CA70+1.11666667)</f>
        <v>1.9166666700000001</v>
      </c>
      <c r="CB72">
        <f t="shared" si="977"/>
        <v>1.4333333366666667</v>
      </c>
      <c r="CC72">
        <f t="shared" si="977"/>
        <v>2.483333336666667</v>
      </c>
      <c r="CE72">
        <f t="shared" ref="CE72" si="978">IF(CE70=0,0,CE70+1.11666667)</f>
        <v>2.1500000033333335</v>
      </c>
      <c r="CF72">
        <f t="shared" ref="CF72:EQ72" si="979">IF(CF70=0,0,CF70+1.11666667)</f>
        <v>2.9333330033333338</v>
      </c>
      <c r="CG72">
        <f t="shared" si="979"/>
        <v>4.2333330033333336</v>
      </c>
      <c r="CH72">
        <f t="shared" si="979"/>
        <v>2.5333330033333334</v>
      </c>
      <c r="CI72">
        <f t="shared" si="979"/>
        <v>2.4999996700000002</v>
      </c>
      <c r="CJ72">
        <f t="shared" si="979"/>
        <v>2.4499996700000004</v>
      </c>
      <c r="CK72">
        <f t="shared" si="979"/>
        <v>2.8666663366666665</v>
      </c>
      <c r="CL72">
        <f t="shared" si="979"/>
        <v>3.2499996700000002</v>
      </c>
      <c r="CN72">
        <f t="shared" si="979"/>
        <v>3.9999996700000002</v>
      </c>
      <c r="CO72">
        <f t="shared" si="979"/>
        <v>3.5499996700000001</v>
      </c>
      <c r="CP72">
        <f t="shared" si="979"/>
        <v>1.9833333366666668</v>
      </c>
      <c r="CQ72">
        <f t="shared" si="979"/>
        <v>3.4166666733333333</v>
      </c>
      <c r="CR72">
        <f t="shared" si="979"/>
        <v>2.7333333399999997</v>
      </c>
      <c r="CS72">
        <f t="shared" si="979"/>
        <v>2.4166666733333333</v>
      </c>
      <c r="CT72">
        <f t="shared" si="979"/>
        <v>4.6333333400000001</v>
      </c>
      <c r="CU72">
        <f t="shared" si="979"/>
        <v>4.4500000066666665</v>
      </c>
      <c r="CV72">
        <f t="shared" si="979"/>
        <v>2.5833333400000003</v>
      </c>
      <c r="CW72">
        <f t="shared" si="979"/>
        <v>3.7166666733333331</v>
      </c>
      <c r="CX72">
        <f t="shared" si="979"/>
        <v>3.3166666733333336</v>
      </c>
      <c r="CY72">
        <f t="shared" si="979"/>
        <v>6.8000000066666662</v>
      </c>
      <c r="CZ72">
        <f t="shared" si="979"/>
        <v>4.2666666733333329</v>
      </c>
      <c r="DA72">
        <f t="shared" si="979"/>
        <v>3.1166666733333335</v>
      </c>
      <c r="DB72">
        <f t="shared" si="979"/>
        <v>2.3833333400000001</v>
      </c>
      <c r="DC72">
        <f t="shared" si="979"/>
        <v>5.4333333399999999</v>
      </c>
      <c r="DD72">
        <f t="shared" si="979"/>
        <v>3.3666666733333335</v>
      </c>
      <c r="DE72">
        <f t="shared" si="979"/>
        <v>6.2000000066666665</v>
      </c>
      <c r="DF72">
        <f t="shared" si="979"/>
        <v>6.1666666699999997</v>
      </c>
      <c r="DG72">
        <f t="shared" si="979"/>
        <v>7.4666666699999995</v>
      </c>
      <c r="DH72">
        <f t="shared" si="979"/>
        <v>6.56666667</v>
      </c>
      <c r="DI72">
        <f t="shared" si="979"/>
        <v>7.4000000033333331</v>
      </c>
      <c r="DJ72">
        <f t="shared" si="979"/>
        <v>7.0166666699999993</v>
      </c>
      <c r="DK72">
        <f t="shared" si="979"/>
        <v>7.8500000033333333</v>
      </c>
      <c r="DL72">
        <f t="shared" si="979"/>
        <v>6.7333333366666661</v>
      </c>
      <c r="DM72">
        <f t="shared" si="979"/>
        <v>8.6333333366666665</v>
      </c>
      <c r="DN72">
        <f t="shared" si="979"/>
        <v>6.7833333366666659</v>
      </c>
      <c r="DO72">
        <f t="shared" si="979"/>
        <v>5.31666667</v>
      </c>
      <c r="DP72">
        <f t="shared" si="979"/>
        <v>7.5000000033333327</v>
      </c>
      <c r="DQ72">
        <f t="shared" si="979"/>
        <v>6.233333336666667</v>
      </c>
      <c r="DR72">
        <f t="shared" si="979"/>
        <v>6.2500000033333336</v>
      </c>
      <c r="DS72">
        <f t="shared" si="979"/>
        <v>5.8500000033333333</v>
      </c>
      <c r="DT72">
        <f t="shared" si="979"/>
        <v>5.8833333366666665</v>
      </c>
      <c r="DU72">
        <f t="shared" si="979"/>
        <v>9.2500000033333336</v>
      </c>
      <c r="DV72">
        <f t="shared" si="979"/>
        <v>7.3333333366666666</v>
      </c>
      <c r="DW72">
        <f t="shared" si="979"/>
        <v>6.0166666700000002</v>
      </c>
      <c r="DX72">
        <f t="shared" si="979"/>
        <v>5.9333333366666663</v>
      </c>
      <c r="DY72">
        <f t="shared" si="979"/>
        <v>6.233333336666667</v>
      </c>
      <c r="DZ72">
        <f t="shared" si="979"/>
        <v>3.06666667</v>
      </c>
      <c r="EA72">
        <f t="shared" si="979"/>
        <v>4.7333333366666661</v>
      </c>
      <c r="EB72">
        <f t="shared" si="979"/>
        <v>3.4333333366666663</v>
      </c>
      <c r="EC72">
        <f t="shared" si="979"/>
        <v>3.9000000033333331</v>
      </c>
      <c r="ED72">
        <f t="shared" si="979"/>
        <v>6.4000000033333331</v>
      </c>
      <c r="EE72">
        <f t="shared" si="979"/>
        <v>5.6666666699999997</v>
      </c>
      <c r="EF72">
        <f t="shared" si="979"/>
        <v>3.9166666699999997</v>
      </c>
      <c r="EG72">
        <f t="shared" si="979"/>
        <v>5.7166666699999995</v>
      </c>
      <c r="EH72">
        <f t="shared" si="979"/>
        <v>3.3500000033333333</v>
      </c>
      <c r="EI72">
        <f t="shared" si="979"/>
        <v>6.2833333366666668</v>
      </c>
      <c r="EJ72">
        <f t="shared" si="979"/>
        <v>5.4166666699999997</v>
      </c>
      <c r="EK72">
        <f t="shared" si="979"/>
        <v>4.7333333366666661</v>
      </c>
      <c r="EL72">
        <f t="shared" si="979"/>
        <v>6.8000000033333334</v>
      </c>
      <c r="EM72">
        <f t="shared" si="979"/>
        <v>3.4666666700000004</v>
      </c>
      <c r="EN72">
        <f t="shared" si="979"/>
        <v>4.5500000033333334</v>
      </c>
      <c r="EO72">
        <f t="shared" si="979"/>
        <v>7.6000000033333333</v>
      </c>
      <c r="EP72">
        <f t="shared" si="979"/>
        <v>5.9000000033333331</v>
      </c>
      <c r="EQ72">
        <f t="shared" si="979"/>
        <v>3.9166666699999997</v>
      </c>
      <c r="ER72">
        <f t="shared" ref="ER72:HC72" si="980">IF(ER70=0,0,ER70+1.11666667)</f>
        <v>4.2500000033333336</v>
      </c>
      <c r="ES72">
        <f t="shared" si="980"/>
        <v>4.5166666700000002</v>
      </c>
      <c r="ET72">
        <f t="shared" si="980"/>
        <v>7.0166666700000002</v>
      </c>
      <c r="EU72">
        <f t="shared" si="980"/>
        <v>4.6000000033333333</v>
      </c>
      <c r="EV72">
        <f t="shared" si="980"/>
        <v>4.4333333366666663</v>
      </c>
      <c r="EW72">
        <f t="shared" si="980"/>
        <v>4.2500000033333336</v>
      </c>
      <c r="EX72">
        <f t="shared" si="980"/>
        <v>4.4833333366666661</v>
      </c>
      <c r="EY72">
        <f t="shared" si="980"/>
        <v>7.9833333366666661</v>
      </c>
      <c r="EZ72">
        <f t="shared" si="980"/>
        <v>4.2833333366666668</v>
      </c>
      <c r="FA72">
        <f t="shared" si="980"/>
        <v>4.4666666699999995</v>
      </c>
      <c r="FB72">
        <f t="shared" si="980"/>
        <v>4.9500000033333329</v>
      </c>
      <c r="FC72">
        <f t="shared" si="980"/>
        <v>7.9166666699999997</v>
      </c>
      <c r="FD72">
        <f t="shared" si="980"/>
        <v>4.7500000033333336</v>
      </c>
      <c r="FE72">
        <f t="shared" si="980"/>
        <v>5.0500000033333334</v>
      </c>
      <c r="FF72">
        <f t="shared" si="980"/>
        <v>7.0833333366666666</v>
      </c>
      <c r="FG72">
        <f t="shared" si="980"/>
        <v>4.6833333366666663</v>
      </c>
      <c r="FH72">
        <f t="shared" si="980"/>
        <v>3.6833333366666663</v>
      </c>
      <c r="FI72">
        <f t="shared" si="980"/>
        <v>4.1333333699999999</v>
      </c>
      <c r="FJ72">
        <f t="shared" si="980"/>
        <v>7.300000036666666</v>
      </c>
      <c r="FK72">
        <f t="shared" si="980"/>
        <v>5.4000000366666665</v>
      </c>
      <c r="FL72">
        <f t="shared" si="980"/>
        <v>5.7333333699999995</v>
      </c>
      <c r="FM72">
        <f t="shared" si="980"/>
        <v>4.0500000366666669</v>
      </c>
      <c r="FN72">
        <f t="shared" si="980"/>
        <v>6.6833333699999997</v>
      </c>
      <c r="FO72">
        <f t="shared" si="980"/>
        <v>4.1500000366666665</v>
      </c>
      <c r="FP72">
        <f t="shared" si="980"/>
        <v>4.9000000366666665</v>
      </c>
      <c r="FQ72">
        <f t="shared" si="980"/>
        <v>4.1333333699999999</v>
      </c>
      <c r="FR72">
        <f t="shared" si="980"/>
        <v>4.0833333700000001</v>
      </c>
      <c r="FS72">
        <f t="shared" si="980"/>
        <v>4.9000000366666665</v>
      </c>
      <c r="FT72">
        <f t="shared" si="980"/>
        <v>5.4666666699999995</v>
      </c>
      <c r="FU72">
        <f t="shared" si="980"/>
        <v>5.7166666699999995</v>
      </c>
      <c r="FV72">
        <f t="shared" si="980"/>
        <v>5.7000000033333329</v>
      </c>
      <c r="FW72">
        <f t="shared" si="980"/>
        <v>6.0833333366666666</v>
      </c>
      <c r="FX72">
        <f t="shared" si="980"/>
        <v>6.2333333366666661</v>
      </c>
      <c r="FY72">
        <f t="shared" si="980"/>
        <v>6.0166666699999993</v>
      </c>
      <c r="FZ72">
        <f t="shared" si="980"/>
        <v>7.2666666699999993</v>
      </c>
      <c r="GA72">
        <f t="shared" si="980"/>
        <v>10.266666669999999</v>
      </c>
      <c r="GB72">
        <f t="shared" si="980"/>
        <v>6.3500000033333324</v>
      </c>
      <c r="GC72">
        <f t="shared" si="980"/>
        <v>6.5500000033333325</v>
      </c>
      <c r="GD72">
        <f t="shared" si="980"/>
        <v>7.0666666699999992</v>
      </c>
      <c r="GE72">
        <f t="shared" si="980"/>
        <v>6.8333333366666666</v>
      </c>
      <c r="GF72">
        <f t="shared" si="980"/>
        <v>6.0500000033333325</v>
      </c>
      <c r="GG72">
        <f t="shared" si="980"/>
        <v>8.400000003333334</v>
      </c>
      <c r="GH72">
        <f t="shared" si="980"/>
        <v>9.2499999700000011</v>
      </c>
      <c r="GI72">
        <f t="shared" si="980"/>
        <v>8.8833333033333339</v>
      </c>
      <c r="GJ72">
        <f t="shared" si="980"/>
        <v>9.29999997</v>
      </c>
      <c r="GK72">
        <f t="shared" si="980"/>
        <v>11.233333303333334</v>
      </c>
      <c r="GL72">
        <f t="shared" si="980"/>
        <v>8.6999999700000004</v>
      </c>
      <c r="GM72">
        <f t="shared" ref="GM72:GS72" si="981">IF(GM70=0,0,GM70+1.11666667)</f>
        <v>8.9666666366666661</v>
      </c>
      <c r="GN72">
        <f t="shared" si="981"/>
        <v>11.099999970000001</v>
      </c>
      <c r="GO72">
        <f t="shared" si="981"/>
        <v>10.516666636666667</v>
      </c>
      <c r="GP72">
        <f t="shared" si="981"/>
        <v>8.9666666366666661</v>
      </c>
      <c r="GQ72">
        <f t="shared" si="981"/>
        <v>9.4166666366666671</v>
      </c>
      <c r="GR72">
        <f t="shared" si="981"/>
        <v>11.79999997</v>
      </c>
      <c r="GS72">
        <f t="shared" si="981"/>
        <v>9.7666666366666668</v>
      </c>
      <c r="GT72">
        <f t="shared" si="980"/>
        <v>10.966666636666666</v>
      </c>
      <c r="GU72">
        <f t="shared" si="980"/>
        <v>9.79999997</v>
      </c>
      <c r="GV72">
        <f t="shared" si="980"/>
        <v>8.79999997</v>
      </c>
      <c r="GW72">
        <f t="shared" si="980"/>
        <v>8.8666666366666664</v>
      </c>
      <c r="GX72">
        <f t="shared" ref="GX72:HA72" si="982">IF(GX70=0,0,GX70+1.11666667)</f>
        <v>8.6999999700000004</v>
      </c>
      <c r="GY72">
        <f t="shared" si="982"/>
        <v>15.833333303333333</v>
      </c>
      <c r="GZ72">
        <f t="shared" si="982"/>
        <v>10.54999997</v>
      </c>
      <c r="HA72">
        <f t="shared" si="982"/>
        <v>9.2833333033333343</v>
      </c>
      <c r="HB72">
        <f t="shared" si="980"/>
        <v>11.700000003333335</v>
      </c>
      <c r="HC72">
        <f t="shared" si="980"/>
        <v>12.683333303333333</v>
      </c>
      <c r="HD72">
        <f t="shared" ref="HD72:JO72" si="983">IF(HD70=0,0,HD70+1.11666667)</f>
        <v>14.083333303333333</v>
      </c>
      <c r="HE72">
        <f t="shared" si="983"/>
        <v>13.166666636666667</v>
      </c>
      <c r="HF72">
        <f t="shared" si="983"/>
        <v>12.916666636666667</v>
      </c>
      <c r="HG72">
        <f t="shared" ref="HG72:HL72" si="984">IF(HG70=0,0,HG70+1.11666667)</f>
        <v>12.69999997</v>
      </c>
      <c r="HH72">
        <f t="shared" si="984"/>
        <v>12.383333303333334</v>
      </c>
      <c r="HI72">
        <f t="shared" si="984"/>
        <v>12.383333303333334</v>
      </c>
      <c r="HJ72">
        <f t="shared" si="984"/>
        <v>13.333333303333333</v>
      </c>
      <c r="HK72">
        <f t="shared" si="984"/>
        <v>12.883333303333334</v>
      </c>
      <c r="HL72">
        <f t="shared" si="984"/>
        <v>15.749999970000001</v>
      </c>
      <c r="HN72">
        <f t="shared" si="983"/>
        <v>12.39999997</v>
      </c>
      <c r="HO72">
        <f t="shared" ref="HO72" si="985">IF(HO70=0,0,HO70+1.11666667)</f>
        <v>13.866666636666666</v>
      </c>
      <c r="HP72">
        <f t="shared" si="983"/>
        <v>37.266666669999999</v>
      </c>
      <c r="HQ72">
        <f t="shared" si="983"/>
        <v>42.266666669999999</v>
      </c>
      <c r="HR72">
        <f t="shared" si="983"/>
        <v>9.7000000033333347</v>
      </c>
      <c r="HS72">
        <f t="shared" si="983"/>
        <v>10.750000003333334</v>
      </c>
      <c r="HU72">
        <f t="shared" si="983"/>
        <v>22.14999967</v>
      </c>
      <c r="HW72">
        <f t="shared" si="983"/>
        <v>11.133333003333334</v>
      </c>
      <c r="HX72">
        <f t="shared" si="983"/>
        <v>11.349999670000001</v>
      </c>
      <c r="HY72">
        <f t="shared" si="983"/>
        <v>12.166666336666667</v>
      </c>
      <c r="HZ72">
        <f t="shared" si="983"/>
        <v>11.683333003333335</v>
      </c>
      <c r="IA72">
        <f t="shared" si="983"/>
        <v>11.416666336666667</v>
      </c>
      <c r="IB72">
        <f t="shared" si="983"/>
        <v>11.516666336666669</v>
      </c>
      <c r="IC72">
        <f t="shared" si="983"/>
        <v>12.216666336666668</v>
      </c>
      <c r="ID72">
        <f t="shared" si="983"/>
        <v>11.183333003333335</v>
      </c>
      <c r="IE72">
        <f t="shared" si="983"/>
        <v>12.166666336666667</v>
      </c>
      <c r="IF72">
        <f t="shared" si="983"/>
        <v>12.866666336666668</v>
      </c>
      <c r="IG72">
        <f t="shared" si="983"/>
        <v>13.316666336666668</v>
      </c>
      <c r="IH72">
        <f t="shared" si="983"/>
        <v>11.649999670000001</v>
      </c>
      <c r="II72">
        <f t="shared" si="983"/>
        <v>18.383333003333334</v>
      </c>
      <c r="IJ72">
        <f t="shared" si="983"/>
        <v>11.166666336666667</v>
      </c>
      <c r="IK72">
        <f t="shared" si="983"/>
        <v>9.0500000033333343</v>
      </c>
      <c r="IL72">
        <f t="shared" si="983"/>
        <v>12.383333303333334</v>
      </c>
      <c r="IM72">
        <f t="shared" si="983"/>
        <v>9.8166666366666675</v>
      </c>
      <c r="IN72">
        <f t="shared" si="983"/>
        <v>9.5333333033333343</v>
      </c>
      <c r="IO72">
        <f t="shared" si="983"/>
        <v>11.683333336666667</v>
      </c>
      <c r="IP72">
        <f t="shared" si="983"/>
        <v>11.633333303333334</v>
      </c>
      <c r="IQ72">
        <f t="shared" si="983"/>
        <v>12.283333303333334</v>
      </c>
      <c r="IW72">
        <f t="shared" si="983"/>
        <v>45.683333336666671</v>
      </c>
      <c r="IX72">
        <f t="shared" si="983"/>
        <v>5.8833333366666665</v>
      </c>
      <c r="IY72">
        <f t="shared" si="983"/>
        <v>8.3333337033333343</v>
      </c>
      <c r="IZ72">
        <f t="shared" ref="IZ72" si="986">IF(IZ70=0,0,IZ70+1.11666667)</f>
        <v>9.1500003700000008</v>
      </c>
      <c r="JA72">
        <f t="shared" si="983"/>
        <v>7.4833337033333338</v>
      </c>
      <c r="JB72">
        <f t="shared" si="983"/>
        <v>6.9666670366666672</v>
      </c>
      <c r="JC72">
        <f t="shared" si="983"/>
        <v>11.900000370000001</v>
      </c>
      <c r="JD72">
        <f t="shared" si="983"/>
        <v>8.5000003700000004</v>
      </c>
      <c r="JE72">
        <f t="shared" si="983"/>
        <v>13.566667036666669</v>
      </c>
      <c r="JF72">
        <f t="shared" si="983"/>
        <v>21.333333703333338</v>
      </c>
      <c r="JH72">
        <f t="shared" si="983"/>
        <v>10.21666667</v>
      </c>
      <c r="JI72">
        <f t="shared" si="983"/>
        <v>15.466666669666667</v>
      </c>
      <c r="JJ72">
        <f t="shared" si="983"/>
        <v>13.850000003</v>
      </c>
      <c r="JK72">
        <f t="shared" si="983"/>
        <v>11.716666669666667</v>
      </c>
      <c r="JL72">
        <f t="shared" si="983"/>
        <v>11.483333336333335</v>
      </c>
      <c r="JM72">
        <f t="shared" si="983"/>
        <v>13.216666669666667</v>
      </c>
      <c r="JN72">
        <f t="shared" si="983"/>
        <v>14.216666669666667</v>
      </c>
      <c r="JO72">
        <f t="shared" si="983"/>
        <v>18.350000002999998</v>
      </c>
      <c r="JP72">
        <f t="shared" ref="JP72:KA72" si="987">IF(JP70=0,0,JP70+1.11666667)</f>
        <v>15.483333336333335</v>
      </c>
      <c r="JR72">
        <f t="shared" si="987"/>
        <v>11.550000003000001</v>
      </c>
      <c r="JT72">
        <f t="shared" si="987"/>
        <v>12.300000003000001</v>
      </c>
      <c r="JU72">
        <f t="shared" si="987"/>
        <v>17.950000003</v>
      </c>
      <c r="JV72">
        <f t="shared" si="987"/>
        <v>18.650000003000002</v>
      </c>
      <c r="JX72">
        <f t="shared" si="987"/>
        <v>19.400000003000002</v>
      </c>
      <c r="JY72">
        <f t="shared" si="987"/>
        <v>15.216666669666667</v>
      </c>
      <c r="JZ72">
        <f t="shared" si="987"/>
        <v>21.716666669666669</v>
      </c>
      <c r="KA72">
        <f t="shared" si="987"/>
        <v>25.166666669666668</v>
      </c>
    </row>
    <row r="73" spans="1:287" x14ac:dyDescent="0.25">
      <c r="A73" t="s">
        <v>214</v>
      </c>
      <c r="B73">
        <v>4.6500000000000004</v>
      </c>
      <c r="C73">
        <v>5.15</v>
      </c>
      <c r="D73">
        <v>5.766667</v>
      </c>
      <c r="E73">
        <v>5.8000000000000007</v>
      </c>
      <c r="F73">
        <v>6.4166600000000003</v>
      </c>
      <c r="G73">
        <v>6.4833340000000002</v>
      </c>
      <c r="H73">
        <v>6.2166670000000002</v>
      </c>
      <c r="I73">
        <v>6.4333340000000003</v>
      </c>
      <c r="J73">
        <v>8.0333330000000007</v>
      </c>
      <c r="K73">
        <v>10.216667000000001</v>
      </c>
      <c r="L73">
        <v>5.5</v>
      </c>
      <c r="M73">
        <v>5</v>
      </c>
      <c r="N73">
        <v>6.3999969999999999</v>
      </c>
      <c r="O73">
        <v>9.6333333333333329</v>
      </c>
      <c r="P73">
        <v>14.083333333333332</v>
      </c>
      <c r="Q73">
        <v>10.393333333333333</v>
      </c>
      <c r="R73">
        <v>15.063333333333333</v>
      </c>
      <c r="S73">
        <v>16.883333333333333</v>
      </c>
      <c r="T73">
        <v>13.303333333333333</v>
      </c>
      <c r="U73">
        <v>11.816663333333333</v>
      </c>
      <c r="V73">
        <v>11.683333333333334</v>
      </c>
      <c r="W73">
        <v>10.250000333333332</v>
      </c>
      <c r="X73">
        <v>11.050000333333333</v>
      </c>
      <c r="Y73">
        <v>11.083333333333332</v>
      </c>
      <c r="Z73">
        <v>25.700000333333335</v>
      </c>
      <c r="AA73">
        <v>27.700000333333335</v>
      </c>
      <c r="AB73">
        <v>31.450000333333335</v>
      </c>
      <c r="AC73">
        <v>46.900000333333338</v>
      </c>
      <c r="AD73">
        <v>41.453333333333333</v>
      </c>
      <c r="AE73">
        <v>27.650000333333335</v>
      </c>
      <c r="AG73">
        <v>30.950000333333335</v>
      </c>
      <c r="AH73">
        <v>26.366670333333335</v>
      </c>
      <c r="AI73">
        <v>8.4</v>
      </c>
      <c r="AJ73">
        <v>9.9500000000000011</v>
      </c>
      <c r="AK73">
        <v>8.7833333000000007</v>
      </c>
      <c r="AL73">
        <v>9</v>
      </c>
      <c r="AM73">
        <v>8.9166600000000003</v>
      </c>
      <c r="AN73">
        <v>9.75</v>
      </c>
      <c r="AO73">
        <v>9.6666667000000004</v>
      </c>
      <c r="AP73">
        <v>9.2666667</v>
      </c>
      <c r="AQ73">
        <v>9.18333333</v>
      </c>
      <c r="AR73">
        <v>8.8000000000000007</v>
      </c>
      <c r="AS73">
        <v>9.4166667000000004</v>
      </c>
      <c r="AT73">
        <v>12.06666667</v>
      </c>
      <c r="AU73">
        <v>9.7000000000000011</v>
      </c>
      <c r="AV73">
        <v>9.933333300000001</v>
      </c>
      <c r="AW73">
        <v>9.4666667000000011</v>
      </c>
      <c r="AX73">
        <v>10.25</v>
      </c>
      <c r="AY73">
        <v>9.133333330000001</v>
      </c>
      <c r="AZ73">
        <v>11.55</v>
      </c>
      <c r="BA73">
        <v>13.600000000000001</v>
      </c>
      <c r="BB73">
        <v>16.399999999999999</v>
      </c>
      <c r="BC73">
        <v>14.116666670000001</v>
      </c>
      <c r="BD73">
        <v>14.0833333</v>
      </c>
      <c r="BE73">
        <v>10.4</v>
      </c>
      <c r="BF73">
        <v>12.316667000000001</v>
      </c>
      <c r="BG73">
        <v>21.5833333</v>
      </c>
      <c r="BH73">
        <v>24.1</v>
      </c>
      <c r="BI73">
        <v>24.333333</v>
      </c>
      <c r="BJ73">
        <v>11.75</v>
      </c>
      <c r="BK73">
        <v>22.066667000000002</v>
      </c>
      <c r="BL73">
        <v>12.816666700000001</v>
      </c>
      <c r="BM73">
        <v>21.200000000000003</v>
      </c>
      <c r="BN73">
        <v>12.5</v>
      </c>
      <c r="BO73">
        <v>26.333333000000003</v>
      </c>
      <c r="BP73">
        <v>17.016666700000002</v>
      </c>
      <c r="BQ73">
        <v>0.78333333333333333</v>
      </c>
      <c r="BR73">
        <v>0.51666666666666672</v>
      </c>
      <c r="BS73">
        <v>0.16666666666666666</v>
      </c>
      <c r="BT73">
        <v>1.6333333366666669</v>
      </c>
      <c r="BU73">
        <v>0</v>
      </c>
      <c r="BV73">
        <f>IF(BV70=0,0,BV70+0.51666667)</f>
        <v>1.26666667</v>
      </c>
      <c r="BW73">
        <f t="shared" ref="BW73:BZ73" si="988">IF(BW70=0,0,BW70+0.51666667)</f>
        <v>2.5166666700000002</v>
      </c>
      <c r="BX73">
        <f t="shared" si="988"/>
        <v>7.900000003333334</v>
      </c>
      <c r="BY73">
        <f t="shared" si="935"/>
        <v>6.5000000033333336</v>
      </c>
      <c r="BZ73">
        <f t="shared" si="988"/>
        <v>3.5000000033333336</v>
      </c>
      <c r="CA73">
        <f t="shared" ref="CA73:CC73" si="989">IF(CA70=0,0,CA70+0.51666667)</f>
        <v>1.31666667</v>
      </c>
      <c r="CB73">
        <f t="shared" si="989"/>
        <v>0.83333333666666665</v>
      </c>
      <c r="CC73">
        <f t="shared" si="989"/>
        <v>1.8833333366666667</v>
      </c>
      <c r="CE73">
        <f t="shared" ref="CE73" si="990">IF(CE70=0,0,CE70+0.51666667)</f>
        <v>1.5500000033333334</v>
      </c>
      <c r="CF73">
        <f t="shared" ref="CF73:EQ73" si="991">IF(CF70=0,0,CF70+0.51666667)</f>
        <v>2.3333330033333333</v>
      </c>
      <c r="CG73">
        <f t="shared" si="991"/>
        <v>3.633333003333334</v>
      </c>
      <c r="CH73">
        <f t="shared" si="991"/>
        <v>1.9333330033333334</v>
      </c>
      <c r="CI73">
        <f t="shared" si="991"/>
        <v>1.8999996699999999</v>
      </c>
      <c r="CJ73">
        <f t="shared" si="991"/>
        <v>1.8499996700000001</v>
      </c>
      <c r="CK73">
        <f t="shared" si="991"/>
        <v>2.2666663366666668</v>
      </c>
      <c r="CL73">
        <f t="shared" si="991"/>
        <v>2.6499996700000006</v>
      </c>
      <c r="CN73">
        <f t="shared" si="991"/>
        <v>3.3999996700000006</v>
      </c>
      <c r="CO73">
        <f t="shared" si="991"/>
        <v>2.9499996700000004</v>
      </c>
      <c r="CP73">
        <f t="shared" si="991"/>
        <v>1.3833333366666667</v>
      </c>
      <c r="CQ73">
        <f t="shared" si="991"/>
        <v>2.8166666733333336</v>
      </c>
      <c r="CR73">
        <f t="shared" si="991"/>
        <v>2.1333333400000001</v>
      </c>
      <c r="CS73">
        <f t="shared" si="991"/>
        <v>1.8166666733333334</v>
      </c>
      <c r="CT73">
        <f t="shared" si="991"/>
        <v>4.0333333399999995</v>
      </c>
      <c r="CU73">
        <f t="shared" si="991"/>
        <v>3.8500000066666669</v>
      </c>
      <c r="CV73">
        <f t="shared" si="991"/>
        <v>1.9833333399999999</v>
      </c>
      <c r="CW73">
        <f t="shared" si="991"/>
        <v>3.1166666733333335</v>
      </c>
      <c r="CX73">
        <f t="shared" si="991"/>
        <v>2.7166666733333331</v>
      </c>
      <c r="CY73">
        <f t="shared" si="991"/>
        <v>6.2000000066666665</v>
      </c>
      <c r="CZ73">
        <f t="shared" si="991"/>
        <v>3.6666666733333333</v>
      </c>
      <c r="DA73">
        <f t="shared" si="991"/>
        <v>2.5166666733333329</v>
      </c>
      <c r="DB73">
        <f t="shared" si="991"/>
        <v>1.78333334</v>
      </c>
      <c r="DC73">
        <f t="shared" si="991"/>
        <v>4.8333333400000003</v>
      </c>
      <c r="DD73">
        <f t="shared" si="991"/>
        <v>2.7666666733333329</v>
      </c>
      <c r="DE73">
        <f t="shared" si="991"/>
        <v>5.6000000066666669</v>
      </c>
      <c r="DF73">
        <f t="shared" si="991"/>
        <v>5.56666667</v>
      </c>
      <c r="DG73">
        <f t="shared" si="991"/>
        <v>6.8666666699999999</v>
      </c>
      <c r="DH73">
        <f t="shared" si="991"/>
        <v>5.9666666700000004</v>
      </c>
      <c r="DI73">
        <f t="shared" si="991"/>
        <v>6.8000000033333334</v>
      </c>
      <c r="DJ73">
        <f t="shared" si="991"/>
        <v>6.4166666699999997</v>
      </c>
      <c r="DK73">
        <f t="shared" si="991"/>
        <v>7.2500000033333336</v>
      </c>
      <c r="DL73">
        <f t="shared" si="991"/>
        <v>6.1333333366666665</v>
      </c>
      <c r="DM73">
        <f t="shared" si="991"/>
        <v>8.0333333366666668</v>
      </c>
      <c r="DN73">
        <f t="shared" si="991"/>
        <v>6.1833333366666663</v>
      </c>
      <c r="DO73">
        <f t="shared" si="991"/>
        <v>4.7166666700000004</v>
      </c>
      <c r="DP73">
        <f t="shared" si="991"/>
        <v>6.9000000033333331</v>
      </c>
      <c r="DQ73">
        <f t="shared" si="991"/>
        <v>5.6333333366666674</v>
      </c>
      <c r="DR73">
        <f t="shared" si="991"/>
        <v>5.650000003333334</v>
      </c>
      <c r="DS73">
        <f t="shared" si="991"/>
        <v>5.2500000033333336</v>
      </c>
      <c r="DT73">
        <f t="shared" si="991"/>
        <v>5.2833333366666668</v>
      </c>
      <c r="DU73">
        <f t="shared" si="991"/>
        <v>8.6500000033333322</v>
      </c>
      <c r="DV73">
        <f t="shared" si="991"/>
        <v>6.733333336666667</v>
      </c>
      <c r="DW73">
        <f t="shared" si="991"/>
        <v>5.4166666700000006</v>
      </c>
      <c r="DX73">
        <f t="shared" si="991"/>
        <v>5.3333333366666666</v>
      </c>
      <c r="DY73">
        <f t="shared" si="991"/>
        <v>5.6333333366666674</v>
      </c>
      <c r="DZ73">
        <f t="shared" si="991"/>
        <v>2.46666667</v>
      </c>
      <c r="EA73">
        <f t="shared" si="991"/>
        <v>4.1333333366666665</v>
      </c>
      <c r="EB73">
        <f t="shared" si="991"/>
        <v>2.8333333366666666</v>
      </c>
      <c r="EC73">
        <f t="shared" si="991"/>
        <v>3.3000000033333334</v>
      </c>
      <c r="ED73">
        <f t="shared" si="991"/>
        <v>5.8000000033333334</v>
      </c>
      <c r="EE73">
        <f t="shared" si="991"/>
        <v>5.06666667</v>
      </c>
      <c r="EF73">
        <f t="shared" si="991"/>
        <v>3.31666667</v>
      </c>
      <c r="EG73">
        <f t="shared" si="991"/>
        <v>5.1166666699999999</v>
      </c>
      <c r="EH73">
        <f t="shared" si="991"/>
        <v>2.7500000033333336</v>
      </c>
      <c r="EI73">
        <f t="shared" si="991"/>
        <v>5.6833333366666672</v>
      </c>
      <c r="EJ73">
        <f t="shared" si="991"/>
        <v>4.81666667</v>
      </c>
      <c r="EK73">
        <f t="shared" si="991"/>
        <v>4.1333333366666665</v>
      </c>
      <c r="EL73">
        <f t="shared" si="991"/>
        <v>6.2000000033333338</v>
      </c>
      <c r="EM73">
        <f t="shared" si="991"/>
        <v>2.8666666699999999</v>
      </c>
      <c r="EN73">
        <f t="shared" si="991"/>
        <v>3.9500000033333338</v>
      </c>
      <c r="EO73">
        <f t="shared" si="991"/>
        <v>7.0000000033333336</v>
      </c>
      <c r="EP73">
        <f t="shared" si="991"/>
        <v>5.3000000033333334</v>
      </c>
      <c r="EQ73">
        <f t="shared" si="991"/>
        <v>3.31666667</v>
      </c>
      <c r="ER73">
        <f t="shared" ref="ER73:HC73" si="992">IF(ER70=0,0,ER70+0.51666667)</f>
        <v>3.6500000033333331</v>
      </c>
      <c r="ES73">
        <f t="shared" si="992"/>
        <v>3.9166666699999997</v>
      </c>
      <c r="ET73">
        <f t="shared" si="992"/>
        <v>6.4166666700000006</v>
      </c>
      <c r="EU73">
        <f t="shared" si="992"/>
        <v>4.0000000033333336</v>
      </c>
      <c r="EV73">
        <f t="shared" si="992"/>
        <v>3.8333333366666666</v>
      </c>
      <c r="EW73">
        <f t="shared" si="992"/>
        <v>3.6500000033333331</v>
      </c>
      <c r="EX73">
        <f t="shared" si="992"/>
        <v>3.8833333366666665</v>
      </c>
      <c r="EY73">
        <f t="shared" si="992"/>
        <v>7.3833333366666665</v>
      </c>
      <c r="EZ73">
        <f t="shared" si="992"/>
        <v>3.6833333366666663</v>
      </c>
      <c r="FA73">
        <f t="shared" si="992"/>
        <v>3.8666666699999999</v>
      </c>
      <c r="FB73">
        <f t="shared" si="992"/>
        <v>4.3500000033333333</v>
      </c>
      <c r="FC73">
        <f t="shared" si="992"/>
        <v>7.31666667</v>
      </c>
      <c r="FD73">
        <f t="shared" si="992"/>
        <v>4.1500000033333331</v>
      </c>
      <c r="FE73">
        <f t="shared" si="992"/>
        <v>4.4500000033333329</v>
      </c>
      <c r="FF73">
        <f t="shared" si="992"/>
        <v>6.483333336666667</v>
      </c>
      <c r="FG73">
        <f t="shared" si="992"/>
        <v>4.0833333366666666</v>
      </c>
      <c r="FH73">
        <f t="shared" si="992"/>
        <v>3.0833333366666666</v>
      </c>
      <c r="FI73">
        <f t="shared" si="992"/>
        <v>3.5333333700000003</v>
      </c>
      <c r="FJ73">
        <f t="shared" si="992"/>
        <v>6.7000000366666663</v>
      </c>
      <c r="FK73">
        <f t="shared" si="992"/>
        <v>4.8000000366666669</v>
      </c>
      <c r="FL73">
        <f t="shared" si="992"/>
        <v>5.1333333699999999</v>
      </c>
      <c r="FM73">
        <f t="shared" si="992"/>
        <v>3.4500000366666663</v>
      </c>
      <c r="FN73">
        <f t="shared" si="992"/>
        <v>6.0833333700000001</v>
      </c>
      <c r="FO73">
        <f t="shared" si="992"/>
        <v>3.5500000366666669</v>
      </c>
      <c r="FP73">
        <f t="shared" si="992"/>
        <v>4.3000000366666669</v>
      </c>
      <c r="FQ73">
        <f t="shared" si="992"/>
        <v>3.5333333700000003</v>
      </c>
      <c r="FR73">
        <f t="shared" si="992"/>
        <v>3.4833333699999995</v>
      </c>
      <c r="FS73">
        <f t="shared" si="992"/>
        <v>4.3000000366666669</v>
      </c>
      <c r="FT73">
        <f t="shared" si="992"/>
        <v>4.8666666699999999</v>
      </c>
      <c r="FU73">
        <f t="shared" si="992"/>
        <v>5.1166666699999999</v>
      </c>
      <c r="FV73">
        <f t="shared" si="992"/>
        <v>5.1000000033333333</v>
      </c>
      <c r="FW73">
        <f t="shared" si="992"/>
        <v>5.483333336666667</v>
      </c>
      <c r="FX73">
        <f t="shared" si="992"/>
        <v>5.6333333366666665</v>
      </c>
      <c r="FY73">
        <f t="shared" si="992"/>
        <v>5.4166666699999997</v>
      </c>
      <c r="FZ73">
        <f t="shared" si="992"/>
        <v>6.6666666699999997</v>
      </c>
      <c r="GA73">
        <f t="shared" si="992"/>
        <v>9.6666666699999979</v>
      </c>
      <c r="GB73">
        <f t="shared" si="992"/>
        <v>5.7500000033333327</v>
      </c>
      <c r="GC73">
        <f t="shared" si="992"/>
        <v>5.9500000033333329</v>
      </c>
      <c r="GD73">
        <f t="shared" si="992"/>
        <v>6.4666666699999995</v>
      </c>
      <c r="GE73">
        <f t="shared" si="992"/>
        <v>6.233333336666667</v>
      </c>
      <c r="GF73">
        <f t="shared" si="992"/>
        <v>5.4500000033333329</v>
      </c>
      <c r="GG73">
        <f t="shared" si="992"/>
        <v>7.8000000033333334</v>
      </c>
      <c r="GH73">
        <f t="shared" si="992"/>
        <v>8.6499999699999996</v>
      </c>
      <c r="GI73">
        <f t="shared" si="992"/>
        <v>8.2833333033333325</v>
      </c>
      <c r="GJ73">
        <f t="shared" si="992"/>
        <v>8.6999999699999986</v>
      </c>
      <c r="GK73">
        <f t="shared" si="992"/>
        <v>10.633333303333332</v>
      </c>
      <c r="GL73">
        <f t="shared" si="992"/>
        <v>8.0999999699999989</v>
      </c>
      <c r="GM73">
        <f t="shared" ref="GM73:GS73" si="993">IF(GM70=0,0,GM70+0.51666667)</f>
        <v>8.3666666366666664</v>
      </c>
      <c r="GN73">
        <f t="shared" si="993"/>
        <v>10.499999969999999</v>
      </c>
      <c r="GO73">
        <f t="shared" si="993"/>
        <v>9.9166666366666654</v>
      </c>
      <c r="GP73">
        <f t="shared" si="993"/>
        <v>8.3666666366666664</v>
      </c>
      <c r="GQ73">
        <f t="shared" si="993"/>
        <v>8.8166666366666657</v>
      </c>
      <c r="GR73">
        <f t="shared" si="993"/>
        <v>11.199999969999999</v>
      </c>
      <c r="GS73">
        <f t="shared" si="993"/>
        <v>9.1666666366666654</v>
      </c>
      <c r="GT73">
        <f t="shared" si="992"/>
        <v>10.366666636666665</v>
      </c>
      <c r="GU73">
        <f t="shared" si="992"/>
        <v>9.1999999699999986</v>
      </c>
      <c r="GV73">
        <f t="shared" si="992"/>
        <v>8.1999999700000004</v>
      </c>
      <c r="GW73">
        <f t="shared" si="992"/>
        <v>8.2666666366666668</v>
      </c>
      <c r="GX73">
        <f t="shared" ref="GX73:HA73" si="994">IF(GX70=0,0,GX70+0.51666667)</f>
        <v>8.0999999699999989</v>
      </c>
      <c r="GY73">
        <f t="shared" si="994"/>
        <v>15.233333303333332</v>
      </c>
      <c r="GZ73">
        <f t="shared" si="994"/>
        <v>9.9499999699999986</v>
      </c>
      <c r="HA73">
        <f t="shared" si="994"/>
        <v>8.6833333033333329</v>
      </c>
      <c r="HB73">
        <f t="shared" si="992"/>
        <v>11.100000003333333</v>
      </c>
      <c r="HC73">
        <f t="shared" si="992"/>
        <v>12.083333303333331</v>
      </c>
      <c r="HD73">
        <f t="shared" ref="HD73:JO73" si="995">IF(HD70=0,0,HD70+0.51666667)</f>
        <v>13.483333303333332</v>
      </c>
      <c r="HE73">
        <f t="shared" si="995"/>
        <v>12.566666636666666</v>
      </c>
      <c r="HF73">
        <f t="shared" si="995"/>
        <v>12.316666636666666</v>
      </c>
      <c r="HG73">
        <f t="shared" ref="HG73:HL73" si="996">IF(HG70=0,0,HG70+0.51666667)</f>
        <v>12.099999969999999</v>
      </c>
      <c r="HH73">
        <f t="shared" si="996"/>
        <v>11.783333303333333</v>
      </c>
      <c r="HI73">
        <f t="shared" si="996"/>
        <v>11.783333303333333</v>
      </c>
      <c r="HJ73">
        <f t="shared" si="996"/>
        <v>12.733333303333332</v>
      </c>
      <c r="HK73">
        <f t="shared" si="996"/>
        <v>12.283333303333333</v>
      </c>
      <c r="HL73">
        <f t="shared" si="996"/>
        <v>15.14999997</v>
      </c>
      <c r="HN73">
        <f t="shared" si="995"/>
        <v>11.799999969999998</v>
      </c>
      <c r="HO73">
        <f t="shared" ref="HO73" si="997">IF(HO70=0,0,HO70+0.51666667)</f>
        <v>13.266666636666665</v>
      </c>
      <c r="HP73">
        <f t="shared" si="995"/>
        <v>36.666666669999998</v>
      </c>
      <c r="HQ73">
        <f t="shared" si="995"/>
        <v>41.666666669999998</v>
      </c>
      <c r="HR73">
        <f t="shared" si="995"/>
        <v>9.1000000033333333</v>
      </c>
      <c r="HS73">
        <f t="shared" si="995"/>
        <v>10.150000003333332</v>
      </c>
      <c r="HU73">
        <f t="shared" si="995"/>
        <v>21.549999669999998</v>
      </c>
      <c r="HW73">
        <f t="shared" si="995"/>
        <v>10.533333003333333</v>
      </c>
      <c r="HX73">
        <f t="shared" si="995"/>
        <v>10.749999669999999</v>
      </c>
      <c r="HY73">
        <f t="shared" si="995"/>
        <v>11.566666336666666</v>
      </c>
      <c r="HZ73">
        <f t="shared" si="995"/>
        <v>11.083333003333333</v>
      </c>
      <c r="IA73">
        <f t="shared" si="995"/>
        <v>10.816666336666666</v>
      </c>
      <c r="IB73">
        <f t="shared" si="995"/>
        <v>10.916666336666667</v>
      </c>
      <c r="IC73">
        <f t="shared" si="995"/>
        <v>11.616666336666666</v>
      </c>
      <c r="ID73">
        <f t="shared" si="995"/>
        <v>10.583333003333333</v>
      </c>
      <c r="IE73">
        <f t="shared" si="995"/>
        <v>11.566666336666666</v>
      </c>
      <c r="IF73">
        <f t="shared" si="995"/>
        <v>12.266666336666667</v>
      </c>
      <c r="IG73">
        <f t="shared" si="995"/>
        <v>12.716666336666666</v>
      </c>
      <c r="IH73">
        <f t="shared" si="995"/>
        <v>11.04999967</v>
      </c>
      <c r="II73">
        <f t="shared" si="995"/>
        <v>17.783333003333333</v>
      </c>
      <c r="IJ73">
        <f t="shared" si="995"/>
        <v>10.566666336666666</v>
      </c>
      <c r="IK73">
        <f t="shared" si="995"/>
        <v>8.4500000033333329</v>
      </c>
      <c r="IL73">
        <f t="shared" si="995"/>
        <v>11.783333303333333</v>
      </c>
      <c r="IM73">
        <f t="shared" si="995"/>
        <v>9.2166666366666661</v>
      </c>
      <c r="IN73">
        <f t="shared" si="995"/>
        <v>8.9333333033333329</v>
      </c>
      <c r="IO73">
        <f t="shared" si="995"/>
        <v>11.083333336666666</v>
      </c>
      <c r="IP73">
        <f t="shared" si="995"/>
        <v>11.033333303333333</v>
      </c>
      <c r="IQ73">
        <f t="shared" si="995"/>
        <v>11.683333303333333</v>
      </c>
      <c r="IW73">
        <f t="shared" si="995"/>
        <v>45.083333336666669</v>
      </c>
      <c r="IX73">
        <f t="shared" si="995"/>
        <v>5.2833333366666668</v>
      </c>
      <c r="IY73">
        <f t="shared" si="995"/>
        <v>7.7333337033333338</v>
      </c>
      <c r="IZ73">
        <f t="shared" ref="IZ73" si="998">IF(IZ70=0,0,IZ70+0.51666667)</f>
        <v>8.5500003699999994</v>
      </c>
      <c r="JA73">
        <f t="shared" si="995"/>
        <v>6.8833337033333342</v>
      </c>
      <c r="JB73">
        <f t="shared" si="995"/>
        <v>6.3666670366666676</v>
      </c>
      <c r="JC73">
        <f t="shared" si="995"/>
        <v>11.300000369999999</v>
      </c>
      <c r="JD73">
        <f t="shared" si="995"/>
        <v>7.9000003700000008</v>
      </c>
      <c r="JE73">
        <f t="shared" si="995"/>
        <v>12.966667036666667</v>
      </c>
      <c r="JF73">
        <f t="shared" si="995"/>
        <v>20.733333703333336</v>
      </c>
      <c r="JH73">
        <f t="shared" si="995"/>
        <v>9.616666669999999</v>
      </c>
      <c r="JI73">
        <f t="shared" si="995"/>
        <v>14.866666669666666</v>
      </c>
      <c r="JJ73">
        <f t="shared" si="995"/>
        <v>13.250000002999998</v>
      </c>
      <c r="JK73">
        <f t="shared" si="995"/>
        <v>11.116666669666666</v>
      </c>
      <c r="JL73">
        <f t="shared" si="995"/>
        <v>10.883333336333333</v>
      </c>
      <c r="JM73">
        <f t="shared" si="995"/>
        <v>12.616666669666666</v>
      </c>
      <c r="JN73">
        <f t="shared" si="995"/>
        <v>13.616666669666666</v>
      </c>
      <c r="JO73">
        <f t="shared" si="995"/>
        <v>17.750000002999997</v>
      </c>
      <c r="JP73">
        <f t="shared" ref="JP73:KA73" si="999">IF(JP70=0,0,JP70+0.51666667)</f>
        <v>14.883333336333333</v>
      </c>
      <c r="JR73">
        <f t="shared" si="999"/>
        <v>10.950000003</v>
      </c>
      <c r="JT73">
        <f t="shared" si="999"/>
        <v>11.700000003</v>
      </c>
      <c r="JU73">
        <f t="shared" si="999"/>
        <v>17.350000002999998</v>
      </c>
      <c r="JV73">
        <f t="shared" si="999"/>
        <v>18.050000003000001</v>
      </c>
      <c r="JX73">
        <f t="shared" si="999"/>
        <v>18.800000003000001</v>
      </c>
      <c r="JY73">
        <f t="shared" si="999"/>
        <v>14.616666669666666</v>
      </c>
      <c r="JZ73">
        <f t="shared" si="999"/>
        <v>21.116666669666667</v>
      </c>
      <c r="KA73">
        <f t="shared" si="999"/>
        <v>24.566666669666667</v>
      </c>
    </row>
    <row r="74" spans="1:287" x14ac:dyDescent="0.25">
      <c r="A74" t="s">
        <v>213</v>
      </c>
      <c r="B74">
        <v>5.2</v>
      </c>
      <c r="C74">
        <v>5.7</v>
      </c>
      <c r="D74">
        <v>6.3166670000000007</v>
      </c>
      <c r="E74">
        <v>6.35</v>
      </c>
      <c r="F74">
        <v>6.9666600000000001</v>
      </c>
      <c r="G74">
        <v>7.0333340000000009</v>
      </c>
      <c r="H74">
        <v>6.7666670000000009</v>
      </c>
      <c r="I74">
        <v>6.983334000000001</v>
      </c>
      <c r="J74">
        <v>8.5833329999999997</v>
      </c>
      <c r="K74">
        <v>10.766667</v>
      </c>
      <c r="L74">
        <v>6.05</v>
      </c>
      <c r="M74">
        <v>5.55</v>
      </c>
      <c r="N74">
        <v>6.9499970000000006</v>
      </c>
      <c r="O74">
        <v>9.2333333333333325</v>
      </c>
      <c r="P74">
        <v>13.683333333333334</v>
      </c>
      <c r="Q74">
        <v>9.9933333333333323</v>
      </c>
      <c r="R74">
        <v>14.663333333333332</v>
      </c>
      <c r="S74">
        <v>16.483333333333334</v>
      </c>
      <c r="T74">
        <v>12.903333333333332</v>
      </c>
      <c r="U74">
        <v>11.416663333333332</v>
      </c>
      <c r="V74">
        <v>11.283333333333331</v>
      </c>
      <c r="W74">
        <v>9.8500003333333321</v>
      </c>
      <c r="X74">
        <v>10.650000333333333</v>
      </c>
      <c r="Y74">
        <v>10.683333333333332</v>
      </c>
      <c r="Z74">
        <v>25.300000333333333</v>
      </c>
      <c r="AA74">
        <v>27.300000333333333</v>
      </c>
      <c r="AB74">
        <v>31.050000333333333</v>
      </c>
      <c r="AC74">
        <v>46.500000333333332</v>
      </c>
      <c r="AD74">
        <v>41.053333333333335</v>
      </c>
      <c r="AE74">
        <v>27.250000333333332</v>
      </c>
      <c r="AG74">
        <v>30.550000333333333</v>
      </c>
      <c r="AH74">
        <v>25.966670333333333</v>
      </c>
      <c r="AI74">
        <v>8.9499999999999993</v>
      </c>
      <c r="AJ74">
        <v>10.5</v>
      </c>
      <c r="AK74">
        <v>9.3333332999999996</v>
      </c>
      <c r="AL74">
        <v>9.5499999999999989</v>
      </c>
      <c r="AM74">
        <v>9.4666599999999992</v>
      </c>
      <c r="AN74">
        <v>10.299999999999999</v>
      </c>
      <c r="AO74">
        <v>10.216666699999999</v>
      </c>
      <c r="AP74">
        <v>9.816666699999999</v>
      </c>
      <c r="AQ74">
        <v>9.7333333299999989</v>
      </c>
      <c r="AR74">
        <v>9.35</v>
      </c>
      <c r="AS74">
        <v>9.9666666999999993</v>
      </c>
      <c r="AT74">
        <v>12.616666670000001</v>
      </c>
      <c r="AU74">
        <v>10.25</v>
      </c>
      <c r="AV74">
        <v>10.4833333</v>
      </c>
      <c r="AW74">
        <v>10.0166667</v>
      </c>
      <c r="AX74">
        <v>10.799999999999999</v>
      </c>
      <c r="AY74">
        <v>9.68333333</v>
      </c>
      <c r="AZ74">
        <v>12.1</v>
      </c>
      <c r="BA74">
        <v>14.149999999999999</v>
      </c>
      <c r="BB74">
        <v>16.95</v>
      </c>
      <c r="BC74">
        <v>14.66666667</v>
      </c>
      <c r="BD74">
        <v>14.6333333</v>
      </c>
      <c r="BE74">
        <v>10.95</v>
      </c>
      <c r="BF74">
        <v>12.866667</v>
      </c>
      <c r="BG74">
        <v>22.133333299999997</v>
      </c>
      <c r="BH74">
        <v>24.65</v>
      </c>
      <c r="BI74">
        <v>24.883333</v>
      </c>
      <c r="BJ74">
        <v>12.299999999999999</v>
      </c>
      <c r="BK74">
        <v>22.616667</v>
      </c>
      <c r="BL74">
        <v>13.3666667</v>
      </c>
      <c r="BM74">
        <v>21.75</v>
      </c>
      <c r="BN74">
        <v>13.049999999999999</v>
      </c>
      <c r="BO74">
        <v>26.883333</v>
      </c>
      <c r="BP74">
        <v>17.566666699999999</v>
      </c>
      <c r="BQ74">
        <v>0.38333333333333336</v>
      </c>
      <c r="BR74">
        <v>0.75</v>
      </c>
      <c r="BS74">
        <v>0.16666666666666666</v>
      </c>
      <c r="BT74">
        <v>1.8666666700000001</v>
      </c>
      <c r="BU74">
        <v>1.26666667</v>
      </c>
      <c r="BV74">
        <v>0</v>
      </c>
      <c r="BW74">
        <f>IF(BW70=0,0,BW70+0.75)</f>
        <v>2.75</v>
      </c>
      <c r="BX74">
        <f>IF(BX70=0,0,BX70+0.75)</f>
        <v>8.1333333333333329</v>
      </c>
      <c r="BY74">
        <f t="shared" si="935"/>
        <v>6.7333333333333334</v>
      </c>
      <c r="BZ74">
        <f>IF(BZ70=0,0,BZ70+0.75)</f>
        <v>3.7333333333333334</v>
      </c>
      <c r="CA74">
        <f t="shared" ref="CA74:CC74" si="1000">IF(CA70=0,0,CA70+0.75)</f>
        <v>1.55</v>
      </c>
      <c r="CB74">
        <f t="shared" si="1000"/>
        <v>1.0666666666666667</v>
      </c>
      <c r="CC74">
        <f t="shared" si="1000"/>
        <v>2.1166666666666667</v>
      </c>
      <c r="CE74">
        <f t="shared" ref="CE74" si="1001">IF(CE70=0,0,CE70+0.75)</f>
        <v>1.7833333333333334</v>
      </c>
      <c r="CF74">
        <f t="shared" ref="CF74:EQ74" si="1002">IF(CF70=0,0,CF70+0.75)</f>
        <v>2.5666663333333335</v>
      </c>
      <c r="CG74">
        <f t="shared" si="1002"/>
        <v>3.8666663333333338</v>
      </c>
      <c r="CH74">
        <f t="shared" si="1002"/>
        <v>2.1666663333333336</v>
      </c>
      <c r="CI74">
        <f t="shared" si="1002"/>
        <v>2.1333329999999999</v>
      </c>
      <c r="CJ74">
        <f t="shared" si="1002"/>
        <v>2.0833330000000001</v>
      </c>
      <c r="CK74">
        <f t="shared" si="1002"/>
        <v>2.4999996666666666</v>
      </c>
      <c r="CL74">
        <f t="shared" si="1002"/>
        <v>2.8833330000000004</v>
      </c>
      <c r="CN74">
        <f t="shared" si="1002"/>
        <v>3.6333330000000004</v>
      </c>
      <c r="CO74">
        <f t="shared" si="1002"/>
        <v>3.1833330000000002</v>
      </c>
      <c r="CP74">
        <f t="shared" si="1002"/>
        <v>1.6166666666666667</v>
      </c>
      <c r="CQ74">
        <f t="shared" si="1002"/>
        <v>3.0500000033333334</v>
      </c>
      <c r="CR74">
        <f t="shared" si="1002"/>
        <v>2.3666666699999999</v>
      </c>
      <c r="CS74">
        <f t="shared" si="1002"/>
        <v>2.0500000033333334</v>
      </c>
      <c r="CT74">
        <f t="shared" si="1002"/>
        <v>4.2666666699999993</v>
      </c>
      <c r="CU74">
        <f t="shared" si="1002"/>
        <v>4.0833333366666666</v>
      </c>
      <c r="CV74">
        <f t="shared" si="1002"/>
        <v>2.21666667</v>
      </c>
      <c r="CW74">
        <f t="shared" si="1002"/>
        <v>3.3500000033333333</v>
      </c>
      <c r="CX74">
        <f t="shared" si="1002"/>
        <v>2.9500000033333333</v>
      </c>
      <c r="CY74">
        <f t="shared" si="1002"/>
        <v>6.4333333366666663</v>
      </c>
      <c r="CZ74">
        <f t="shared" si="1002"/>
        <v>3.9000000033333331</v>
      </c>
      <c r="DA74">
        <f t="shared" si="1002"/>
        <v>2.7500000033333332</v>
      </c>
      <c r="DB74">
        <f t="shared" si="1002"/>
        <v>2.0166666700000002</v>
      </c>
      <c r="DC74">
        <f t="shared" si="1002"/>
        <v>5.06666667</v>
      </c>
      <c r="DD74">
        <f t="shared" si="1002"/>
        <v>3.0000000033333332</v>
      </c>
      <c r="DE74">
        <f t="shared" si="1002"/>
        <v>5.8333333366666666</v>
      </c>
      <c r="DF74">
        <f t="shared" si="1002"/>
        <v>5.8</v>
      </c>
      <c r="DG74">
        <f t="shared" si="1002"/>
        <v>7.1</v>
      </c>
      <c r="DH74">
        <f t="shared" si="1002"/>
        <v>6.2</v>
      </c>
      <c r="DI74">
        <f t="shared" si="1002"/>
        <v>7.0333333333333332</v>
      </c>
      <c r="DJ74">
        <f t="shared" si="1002"/>
        <v>6.6499999999999995</v>
      </c>
      <c r="DK74">
        <f t="shared" si="1002"/>
        <v>7.4833333333333334</v>
      </c>
      <c r="DL74">
        <f t="shared" si="1002"/>
        <v>6.3666666666666663</v>
      </c>
      <c r="DM74">
        <f t="shared" si="1002"/>
        <v>8.2666666666666657</v>
      </c>
      <c r="DN74">
        <f t="shared" si="1002"/>
        <v>6.4166666666666661</v>
      </c>
      <c r="DO74">
        <f t="shared" si="1002"/>
        <v>4.95</v>
      </c>
      <c r="DP74">
        <f t="shared" si="1002"/>
        <v>7.1333333333333329</v>
      </c>
      <c r="DQ74">
        <f t="shared" si="1002"/>
        <v>5.8666666666666671</v>
      </c>
      <c r="DR74">
        <f t="shared" si="1002"/>
        <v>5.8833333333333337</v>
      </c>
      <c r="DS74">
        <f t="shared" si="1002"/>
        <v>5.4833333333333334</v>
      </c>
      <c r="DT74">
        <f t="shared" si="1002"/>
        <v>5.5166666666666666</v>
      </c>
      <c r="DU74">
        <f t="shared" si="1002"/>
        <v>8.8833333333333329</v>
      </c>
      <c r="DV74">
        <f t="shared" si="1002"/>
        <v>6.9666666666666668</v>
      </c>
      <c r="DW74">
        <f t="shared" si="1002"/>
        <v>5.65</v>
      </c>
      <c r="DX74">
        <f t="shared" si="1002"/>
        <v>5.5666666666666664</v>
      </c>
      <c r="DY74">
        <f t="shared" si="1002"/>
        <v>5.8666666666666671</v>
      </c>
      <c r="DZ74">
        <f t="shared" si="1002"/>
        <v>2.7</v>
      </c>
      <c r="EA74">
        <f t="shared" si="1002"/>
        <v>4.3666666666666663</v>
      </c>
      <c r="EB74">
        <f t="shared" si="1002"/>
        <v>3.0666666666666664</v>
      </c>
      <c r="EC74">
        <f t="shared" si="1002"/>
        <v>3.5333333333333332</v>
      </c>
      <c r="ED74">
        <f t="shared" si="1002"/>
        <v>6.0333333333333332</v>
      </c>
      <c r="EE74">
        <f t="shared" si="1002"/>
        <v>5.3</v>
      </c>
      <c r="EF74">
        <f t="shared" si="1002"/>
        <v>3.55</v>
      </c>
      <c r="EG74">
        <f t="shared" si="1002"/>
        <v>5.35</v>
      </c>
      <c r="EH74">
        <f t="shared" si="1002"/>
        <v>2.9833333333333334</v>
      </c>
      <c r="EI74">
        <f t="shared" si="1002"/>
        <v>5.916666666666667</v>
      </c>
      <c r="EJ74">
        <f t="shared" si="1002"/>
        <v>5.05</v>
      </c>
      <c r="EK74">
        <f t="shared" si="1002"/>
        <v>4.3666666666666663</v>
      </c>
      <c r="EL74">
        <f t="shared" si="1002"/>
        <v>6.4333333333333336</v>
      </c>
      <c r="EM74">
        <f t="shared" si="1002"/>
        <v>3.1</v>
      </c>
      <c r="EN74">
        <f t="shared" si="1002"/>
        <v>4.1833333333333336</v>
      </c>
      <c r="EO74">
        <f t="shared" si="1002"/>
        <v>7.2333333333333334</v>
      </c>
      <c r="EP74">
        <f t="shared" si="1002"/>
        <v>5.5333333333333332</v>
      </c>
      <c r="EQ74">
        <f t="shared" si="1002"/>
        <v>3.55</v>
      </c>
      <c r="ER74">
        <f t="shared" ref="ER74:HC74" si="1003">IF(ER70=0,0,ER70+0.75)</f>
        <v>3.8833333333333333</v>
      </c>
      <c r="ES74">
        <f t="shared" si="1003"/>
        <v>4.1500000000000004</v>
      </c>
      <c r="ET74">
        <f t="shared" si="1003"/>
        <v>6.65</v>
      </c>
      <c r="EU74">
        <f t="shared" si="1003"/>
        <v>4.2333333333333334</v>
      </c>
      <c r="EV74">
        <f t="shared" si="1003"/>
        <v>4.0666666666666664</v>
      </c>
      <c r="EW74">
        <f t="shared" si="1003"/>
        <v>3.8833333333333333</v>
      </c>
      <c r="EX74">
        <f t="shared" si="1003"/>
        <v>4.1166666666666663</v>
      </c>
      <c r="EY74">
        <f t="shared" si="1003"/>
        <v>7.6166666666666663</v>
      </c>
      <c r="EZ74">
        <f t="shared" si="1003"/>
        <v>3.9166666666666665</v>
      </c>
      <c r="FA74">
        <f t="shared" si="1003"/>
        <v>4.0999999999999996</v>
      </c>
      <c r="FB74">
        <f t="shared" si="1003"/>
        <v>4.583333333333333</v>
      </c>
      <c r="FC74">
        <f t="shared" si="1003"/>
        <v>7.55</v>
      </c>
      <c r="FD74">
        <f t="shared" si="1003"/>
        <v>4.3833333333333329</v>
      </c>
      <c r="FE74">
        <f t="shared" si="1003"/>
        <v>4.6833333333333336</v>
      </c>
      <c r="FF74">
        <f t="shared" si="1003"/>
        <v>6.7166666666666668</v>
      </c>
      <c r="FG74">
        <f t="shared" si="1003"/>
        <v>4.3166666666666664</v>
      </c>
      <c r="FH74">
        <f t="shared" si="1003"/>
        <v>3.3166666666666664</v>
      </c>
      <c r="FI74">
        <f t="shared" si="1003"/>
        <v>3.7666667</v>
      </c>
      <c r="FJ74">
        <f t="shared" si="1003"/>
        <v>6.9333333666666661</v>
      </c>
      <c r="FK74">
        <f t="shared" si="1003"/>
        <v>5.0333333666666666</v>
      </c>
      <c r="FL74">
        <f t="shared" si="1003"/>
        <v>5.3666666999999997</v>
      </c>
      <c r="FM74">
        <f t="shared" si="1003"/>
        <v>3.6833333666666666</v>
      </c>
      <c r="FN74">
        <f t="shared" si="1003"/>
        <v>6.3166666999999999</v>
      </c>
      <c r="FO74">
        <f t="shared" si="1003"/>
        <v>3.7833333666666666</v>
      </c>
      <c r="FP74">
        <f t="shared" si="1003"/>
        <v>4.5333333666666666</v>
      </c>
      <c r="FQ74">
        <f t="shared" si="1003"/>
        <v>3.7666667</v>
      </c>
      <c r="FR74">
        <f t="shared" si="1003"/>
        <v>3.7166666999999998</v>
      </c>
      <c r="FS74">
        <f t="shared" si="1003"/>
        <v>4.5333333666666666</v>
      </c>
      <c r="FT74">
        <f t="shared" si="1003"/>
        <v>5.0999999999999996</v>
      </c>
      <c r="FU74">
        <f t="shared" si="1003"/>
        <v>5.35</v>
      </c>
      <c r="FV74">
        <f t="shared" si="1003"/>
        <v>5.333333333333333</v>
      </c>
      <c r="FW74">
        <f t="shared" si="1003"/>
        <v>5.7166666666666668</v>
      </c>
      <c r="FX74">
        <f t="shared" si="1003"/>
        <v>5.8666666666666663</v>
      </c>
      <c r="FY74">
        <f t="shared" si="1003"/>
        <v>5.6499999999999995</v>
      </c>
      <c r="FZ74">
        <f t="shared" si="1003"/>
        <v>6.8999999999999995</v>
      </c>
      <c r="GA74">
        <f t="shared" si="1003"/>
        <v>9.8999999999999986</v>
      </c>
      <c r="GB74">
        <f t="shared" si="1003"/>
        <v>5.9833333333333325</v>
      </c>
      <c r="GC74">
        <f t="shared" si="1003"/>
        <v>6.1833333333333327</v>
      </c>
      <c r="GD74">
        <f t="shared" si="1003"/>
        <v>6.6999999999999993</v>
      </c>
      <c r="GE74">
        <f t="shared" si="1003"/>
        <v>6.4666666666666668</v>
      </c>
      <c r="GF74">
        <f t="shared" si="1003"/>
        <v>5.6833333333333327</v>
      </c>
      <c r="GG74">
        <f t="shared" si="1003"/>
        <v>8.0333333333333332</v>
      </c>
      <c r="GH74">
        <f t="shared" si="1003"/>
        <v>8.8833333000000003</v>
      </c>
      <c r="GI74">
        <f t="shared" si="1003"/>
        <v>8.5166666333333332</v>
      </c>
      <c r="GJ74">
        <f t="shared" si="1003"/>
        <v>8.9333332999999993</v>
      </c>
      <c r="GK74">
        <f t="shared" si="1003"/>
        <v>10.866666633333333</v>
      </c>
      <c r="GL74">
        <f t="shared" si="1003"/>
        <v>8.3333332999999996</v>
      </c>
      <c r="GM74">
        <f t="shared" ref="GM74:GS74" si="1004">IF(GM70=0,0,GM70+0.75)</f>
        <v>8.5999999666666653</v>
      </c>
      <c r="GN74">
        <f t="shared" si="1004"/>
        <v>10.7333333</v>
      </c>
      <c r="GO74">
        <f t="shared" si="1004"/>
        <v>10.149999966666666</v>
      </c>
      <c r="GP74">
        <f t="shared" si="1004"/>
        <v>8.5999999666666653</v>
      </c>
      <c r="GQ74">
        <f t="shared" si="1004"/>
        <v>9.0499999666666664</v>
      </c>
      <c r="GR74">
        <f t="shared" si="1004"/>
        <v>11.433333299999999</v>
      </c>
      <c r="GS74">
        <f t="shared" si="1004"/>
        <v>9.399999966666666</v>
      </c>
      <c r="GT74">
        <f t="shared" si="1003"/>
        <v>10.599999966666665</v>
      </c>
      <c r="GU74">
        <f t="shared" si="1003"/>
        <v>9.4333332999999993</v>
      </c>
      <c r="GV74">
        <f t="shared" si="1003"/>
        <v>8.433333300000001</v>
      </c>
      <c r="GW74">
        <f t="shared" si="1003"/>
        <v>8.4999999666666675</v>
      </c>
      <c r="GX74">
        <f t="shared" ref="GX74:HA74" si="1005">IF(GX70=0,0,GX70+0.75)</f>
        <v>8.3333332999999996</v>
      </c>
      <c r="GY74">
        <f t="shared" si="1005"/>
        <v>15.466666633333332</v>
      </c>
      <c r="GZ74">
        <f t="shared" si="1005"/>
        <v>10.183333299999999</v>
      </c>
      <c r="HA74">
        <f t="shared" si="1005"/>
        <v>8.9166666333333335</v>
      </c>
      <c r="HB74">
        <f t="shared" si="1003"/>
        <v>11.333333333333334</v>
      </c>
      <c r="HC74">
        <f t="shared" si="1003"/>
        <v>12.316666633333332</v>
      </c>
      <c r="HD74">
        <f t="shared" ref="HD74:JO74" si="1006">IF(HD70=0,0,HD70+0.75)</f>
        <v>13.716666633333332</v>
      </c>
      <c r="HE74">
        <f t="shared" si="1006"/>
        <v>12.799999966666666</v>
      </c>
      <c r="HF74">
        <f t="shared" si="1006"/>
        <v>12.549999966666666</v>
      </c>
      <c r="HG74">
        <f t="shared" ref="HG74:HL74" si="1007">IF(HG70=0,0,HG70+0.75)</f>
        <v>12.3333333</v>
      </c>
      <c r="HH74">
        <f t="shared" si="1007"/>
        <v>12.016666633333333</v>
      </c>
      <c r="HI74">
        <f t="shared" si="1007"/>
        <v>12.016666633333333</v>
      </c>
      <c r="HJ74">
        <f t="shared" si="1007"/>
        <v>12.966666633333332</v>
      </c>
      <c r="HK74">
        <f t="shared" si="1007"/>
        <v>12.516666633333333</v>
      </c>
      <c r="HL74">
        <f t="shared" si="1007"/>
        <v>15.3833333</v>
      </c>
      <c r="HN74">
        <f t="shared" si="1006"/>
        <v>12.033333299999999</v>
      </c>
      <c r="HO74">
        <f t="shared" ref="HO74" si="1008">IF(HO70=0,0,HO70+0.75)</f>
        <v>13.499999966666666</v>
      </c>
      <c r="HP74">
        <f t="shared" si="1006"/>
        <v>36.9</v>
      </c>
      <c r="HQ74">
        <f t="shared" si="1006"/>
        <v>41.9</v>
      </c>
      <c r="HR74">
        <f t="shared" si="1006"/>
        <v>9.3333333333333339</v>
      </c>
      <c r="HS74">
        <f t="shared" si="1006"/>
        <v>10.383333333333333</v>
      </c>
      <c r="HU74">
        <f t="shared" si="1006"/>
        <v>21.783332999999999</v>
      </c>
      <c r="HW74">
        <f t="shared" si="1006"/>
        <v>10.766666333333333</v>
      </c>
      <c r="HX74">
        <f t="shared" si="1006"/>
        <v>10.983333</v>
      </c>
      <c r="HY74">
        <f t="shared" si="1006"/>
        <v>11.799999666666666</v>
      </c>
      <c r="HZ74">
        <f t="shared" si="1006"/>
        <v>11.316666333333334</v>
      </c>
      <c r="IA74">
        <f t="shared" si="1006"/>
        <v>11.049999666666666</v>
      </c>
      <c r="IB74">
        <f t="shared" si="1006"/>
        <v>11.149999666666668</v>
      </c>
      <c r="IC74">
        <f t="shared" si="1006"/>
        <v>11.849999666666667</v>
      </c>
      <c r="ID74">
        <f t="shared" si="1006"/>
        <v>10.816666333333334</v>
      </c>
      <c r="IE74">
        <f t="shared" si="1006"/>
        <v>11.799999666666666</v>
      </c>
      <c r="IF74">
        <f t="shared" si="1006"/>
        <v>12.499999666666668</v>
      </c>
      <c r="IG74">
        <f t="shared" si="1006"/>
        <v>12.949999666666667</v>
      </c>
      <c r="IH74">
        <f t="shared" si="1006"/>
        <v>11.283333000000001</v>
      </c>
      <c r="II74">
        <f t="shared" si="1006"/>
        <v>18.016666333333333</v>
      </c>
      <c r="IJ74">
        <f t="shared" si="1006"/>
        <v>10.799999666666666</v>
      </c>
      <c r="IK74">
        <f t="shared" si="1006"/>
        <v>8.6833333333333336</v>
      </c>
      <c r="IL74">
        <f t="shared" si="1006"/>
        <v>12.016666633333333</v>
      </c>
      <c r="IM74">
        <f t="shared" si="1006"/>
        <v>9.4499999666666668</v>
      </c>
      <c r="IN74">
        <f t="shared" si="1006"/>
        <v>9.1666666333333335</v>
      </c>
      <c r="IO74">
        <f t="shared" si="1006"/>
        <v>11.316666666666666</v>
      </c>
      <c r="IP74">
        <f t="shared" si="1006"/>
        <v>11.266666633333333</v>
      </c>
      <c r="IQ74">
        <f t="shared" si="1006"/>
        <v>11.916666633333334</v>
      </c>
      <c r="IW74">
        <f t="shared" si="1006"/>
        <v>45.31666666666667</v>
      </c>
      <c r="IX74">
        <f t="shared" si="1006"/>
        <v>5.5166666666666666</v>
      </c>
      <c r="IY74">
        <f t="shared" si="1006"/>
        <v>7.9666670333333336</v>
      </c>
      <c r="IZ74">
        <f t="shared" ref="IZ74" si="1009">IF(IZ70=0,0,IZ70+0.75)</f>
        <v>8.7833337</v>
      </c>
      <c r="JA74">
        <f t="shared" si="1006"/>
        <v>7.1166670333333339</v>
      </c>
      <c r="JB74">
        <f t="shared" si="1006"/>
        <v>6.6000003666666673</v>
      </c>
      <c r="JC74">
        <f t="shared" si="1006"/>
        <v>11.5333337</v>
      </c>
      <c r="JD74">
        <f t="shared" si="1006"/>
        <v>8.1333337000000014</v>
      </c>
      <c r="JE74">
        <f t="shared" si="1006"/>
        <v>13.200000366666668</v>
      </c>
      <c r="JF74">
        <f t="shared" si="1006"/>
        <v>20.966667033333337</v>
      </c>
      <c r="JH74">
        <f t="shared" si="1006"/>
        <v>9.85</v>
      </c>
      <c r="JI74">
        <f t="shared" si="1006"/>
        <v>15.099999999666666</v>
      </c>
      <c r="JJ74">
        <f t="shared" si="1006"/>
        <v>13.483333332999999</v>
      </c>
      <c r="JK74">
        <f t="shared" si="1006"/>
        <v>11.349999999666666</v>
      </c>
      <c r="JL74">
        <f t="shared" si="1006"/>
        <v>11.116666666333334</v>
      </c>
      <c r="JM74">
        <f t="shared" si="1006"/>
        <v>12.849999999666666</v>
      </c>
      <c r="JN74">
        <f t="shared" si="1006"/>
        <v>13.849999999666666</v>
      </c>
      <c r="JO74">
        <f t="shared" si="1006"/>
        <v>17.983333332999997</v>
      </c>
      <c r="JP74">
        <f t="shared" ref="JP74:KA74" si="1010">IF(JP70=0,0,JP70+0.75)</f>
        <v>15.116666666333334</v>
      </c>
      <c r="JR74">
        <f t="shared" si="1010"/>
        <v>11.183333333</v>
      </c>
      <c r="JT74">
        <f t="shared" si="1010"/>
        <v>11.933333333</v>
      </c>
      <c r="JU74">
        <f t="shared" si="1010"/>
        <v>17.583333332999999</v>
      </c>
      <c r="JV74">
        <f t="shared" si="1010"/>
        <v>18.283333333000002</v>
      </c>
      <c r="JX74">
        <f t="shared" si="1010"/>
        <v>19.033333333000002</v>
      </c>
      <c r="JY74">
        <f t="shared" si="1010"/>
        <v>14.849999999666666</v>
      </c>
      <c r="JZ74">
        <f t="shared" si="1010"/>
        <v>21.349999999666668</v>
      </c>
      <c r="KA74">
        <f t="shared" si="1010"/>
        <v>24.799999999666667</v>
      </c>
    </row>
    <row r="75" spans="1:287" x14ac:dyDescent="0.25">
      <c r="A75" t="s">
        <v>212</v>
      </c>
      <c r="B75">
        <v>13.666666666666666</v>
      </c>
      <c r="C75">
        <v>14.166666666666666</v>
      </c>
      <c r="D75">
        <v>14.783333666666666</v>
      </c>
      <c r="E75">
        <v>14.816666666666666</v>
      </c>
      <c r="F75">
        <v>15.433326666666666</v>
      </c>
      <c r="G75">
        <v>15.500000666666665</v>
      </c>
      <c r="H75">
        <v>15.233333666666665</v>
      </c>
      <c r="I75">
        <v>15.450000666666666</v>
      </c>
      <c r="J75">
        <v>17.049999666666665</v>
      </c>
      <c r="K75">
        <v>19.233333666666667</v>
      </c>
      <c r="L75">
        <v>14.516666666666666</v>
      </c>
      <c r="M75">
        <v>14.016666666666666</v>
      </c>
      <c r="N75">
        <v>15.416663666666665</v>
      </c>
      <c r="O75">
        <v>11.833333333333332</v>
      </c>
      <c r="P75">
        <v>16.283333333333331</v>
      </c>
      <c r="Q75">
        <v>12.593333333333332</v>
      </c>
      <c r="R75">
        <v>17.263333333333332</v>
      </c>
      <c r="S75">
        <v>19.083333333333332</v>
      </c>
      <c r="T75">
        <v>15.503333333333332</v>
      </c>
      <c r="U75">
        <v>14.016663333333332</v>
      </c>
      <c r="V75">
        <v>13.883333333333333</v>
      </c>
      <c r="W75">
        <v>12.450000333333332</v>
      </c>
      <c r="X75">
        <v>13.250000333333332</v>
      </c>
      <c r="Y75">
        <v>13.283333333333331</v>
      </c>
      <c r="Z75">
        <v>27.900000333333335</v>
      </c>
      <c r="AA75">
        <v>29.900000333333335</v>
      </c>
      <c r="AB75">
        <v>33.650000333333338</v>
      </c>
      <c r="AC75">
        <v>49.100000333333334</v>
      </c>
      <c r="AD75">
        <v>43.653333333333336</v>
      </c>
      <c r="AE75">
        <v>29.850000333333334</v>
      </c>
      <c r="AG75">
        <v>33.150000333333338</v>
      </c>
      <c r="AH75">
        <v>28.566670333333334</v>
      </c>
      <c r="AI75">
        <v>17.416666666666664</v>
      </c>
      <c r="AJ75">
        <v>18.966666666666665</v>
      </c>
      <c r="AK75">
        <v>17.799999966666665</v>
      </c>
      <c r="AL75">
        <v>18.016666666666666</v>
      </c>
      <c r="AM75">
        <v>17.933326666666666</v>
      </c>
      <c r="AN75">
        <v>18.766666666666666</v>
      </c>
      <c r="AO75">
        <v>18.683333366666666</v>
      </c>
      <c r="AP75">
        <v>18.283333366666664</v>
      </c>
      <c r="AQ75">
        <v>18.199999996666666</v>
      </c>
      <c r="AR75">
        <v>17.816666666666663</v>
      </c>
      <c r="AS75">
        <v>18.433333366666666</v>
      </c>
      <c r="AT75">
        <v>21.083333336666666</v>
      </c>
      <c r="AU75">
        <v>18.716666666666665</v>
      </c>
      <c r="AV75">
        <v>18.949999966666663</v>
      </c>
      <c r="AW75">
        <v>18.483333366666663</v>
      </c>
      <c r="AX75">
        <v>19.266666666666666</v>
      </c>
      <c r="AY75">
        <v>18.149999996666665</v>
      </c>
      <c r="AZ75">
        <v>20.566666666666663</v>
      </c>
      <c r="BA75">
        <v>22.616666666666664</v>
      </c>
      <c r="BB75">
        <v>25.416666666666664</v>
      </c>
      <c r="BC75">
        <v>23.133333336666666</v>
      </c>
      <c r="BD75">
        <v>23.099999966666665</v>
      </c>
      <c r="BE75">
        <v>19.416666666666664</v>
      </c>
      <c r="BF75">
        <v>21.333333666666665</v>
      </c>
      <c r="BG75">
        <v>30.599999966666665</v>
      </c>
      <c r="BH75">
        <v>33.11666666666666</v>
      </c>
      <c r="BI75">
        <v>33.349999666666662</v>
      </c>
      <c r="BJ75">
        <v>20.766666666666666</v>
      </c>
      <c r="BK75">
        <v>31.083333666666665</v>
      </c>
      <c r="BL75">
        <v>21.833333366666665</v>
      </c>
      <c r="BM75">
        <v>30.216666666666665</v>
      </c>
      <c r="BN75">
        <v>21.516666666666666</v>
      </c>
      <c r="BO75">
        <v>35.349999666666662</v>
      </c>
      <c r="BP75">
        <v>26.033333366666664</v>
      </c>
      <c r="BQ75">
        <v>2.9833333333333334</v>
      </c>
      <c r="BR75">
        <v>2</v>
      </c>
      <c r="BS75">
        <v>2.71666667</v>
      </c>
      <c r="BT75">
        <v>3.1166666699999999</v>
      </c>
      <c r="BU75">
        <v>2.5166666700000002</v>
      </c>
      <c r="BV75">
        <v>2.75</v>
      </c>
      <c r="BW75">
        <v>0</v>
      </c>
      <c r="BX75">
        <f>IF(BX70=0,0,BX70+2)</f>
        <v>9.3833333333333329</v>
      </c>
      <c r="BY75">
        <f t="shared" si="935"/>
        <v>4.8</v>
      </c>
      <c r="BZ75">
        <f>1+48/60</f>
        <v>1.8</v>
      </c>
      <c r="CA75">
        <f>1+32/60</f>
        <v>1.5333333333333332</v>
      </c>
      <c r="CB75">
        <f>IF(CB70=0,0,CB70+2)</f>
        <v>2.3166666666666664</v>
      </c>
      <c r="CC75">
        <f>58/60</f>
        <v>0.96666666666666667</v>
      </c>
      <c r="CE75">
        <f>IF(CE71=0,0,CE71+2)</f>
        <v>3.7500000333333334</v>
      </c>
      <c r="CF75">
        <f t="shared" ref="CF75:EQ75" si="1011">IF(CF71=0,0,CF71+2)</f>
        <v>4.5333330333333333</v>
      </c>
      <c r="CG75">
        <f t="shared" si="1011"/>
        <v>5.833333033333334</v>
      </c>
      <c r="CH75">
        <f t="shared" si="1011"/>
        <v>4.1333330333333329</v>
      </c>
      <c r="CI75">
        <f t="shared" si="1011"/>
        <v>4.0999996999999997</v>
      </c>
      <c r="CJ75">
        <f t="shared" si="1011"/>
        <v>4.0499996999999999</v>
      </c>
      <c r="CK75">
        <f t="shared" si="1011"/>
        <v>4.4666663666666668</v>
      </c>
      <c r="CL75">
        <f t="shared" si="1011"/>
        <v>4.8499997000000006</v>
      </c>
      <c r="CN75">
        <f t="shared" si="1011"/>
        <v>5.5999997000000006</v>
      </c>
      <c r="CO75">
        <f t="shared" si="1011"/>
        <v>5.1499997000000004</v>
      </c>
      <c r="CP75">
        <f t="shared" si="1011"/>
        <v>3.5833333666666665</v>
      </c>
      <c r="CQ75">
        <f t="shared" si="1011"/>
        <v>5.0166667033333336</v>
      </c>
      <c r="CR75">
        <f t="shared" si="1011"/>
        <v>4.3333333700000001</v>
      </c>
      <c r="CS75">
        <f t="shared" si="1011"/>
        <v>4.0166667033333336</v>
      </c>
      <c r="CT75">
        <f t="shared" si="1011"/>
        <v>6.2333333699999995</v>
      </c>
      <c r="CU75">
        <f t="shared" si="1011"/>
        <v>6.0500000366666669</v>
      </c>
      <c r="CV75">
        <f t="shared" si="1011"/>
        <v>4.1833333699999997</v>
      </c>
      <c r="CW75">
        <f t="shared" si="1011"/>
        <v>5.3166667033333335</v>
      </c>
      <c r="CX75">
        <f t="shared" si="1011"/>
        <v>4.9166667033333331</v>
      </c>
      <c r="CY75">
        <f t="shared" si="1011"/>
        <v>8.4000000366666665</v>
      </c>
      <c r="CZ75">
        <f t="shared" si="1011"/>
        <v>5.8666667033333333</v>
      </c>
      <c r="DA75">
        <f t="shared" si="1011"/>
        <v>4.7166667033333329</v>
      </c>
      <c r="DB75">
        <f t="shared" si="1011"/>
        <v>3.98333337</v>
      </c>
      <c r="DC75">
        <f t="shared" si="1011"/>
        <v>7.0333333700000003</v>
      </c>
      <c r="DD75">
        <f t="shared" si="1011"/>
        <v>4.9666667033333329</v>
      </c>
      <c r="DE75">
        <f t="shared" si="1011"/>
        <v>7.8000000366666669</v>
      </c>
      <c r="DF75">
        <f t="shared" si="1011"/>
        <v>7.7666667</v>
      </c>
      <c r="DG75">
        <f t="shared" si="1011"/>
        <v>9.066666699999999</v>
      </c>
      <c r="DH75">
        <f t="shared" si="1011"/>
        <v>8.1666667000000004</v>
      </c>
      <c r="DI75">
        <f t="shared" si="1011"/>
        <v>9.0000000333333325</v>
      </c>
      <c r="DJ75">
        <f t="shared" si="1011"/>
        <v>8.6166666999999997</v>
      </c>
      <c r="DK75">
        <f t="shared" si="1011"/>
        <v>9.4500000333333336</v>
      </c>
      <c r="DL75">
        <f t="shared" si="1011"/>
        <v>8.3333333666666665</v>
      </c>
      <c r="DM75">
        <f t="shared" si="1011"/>
        <v>10.233333366666667</v>
      </c>
      <c r="DN75">
        <f t="shared" si="1011"/>
        <v>8.3833333666666654</v>
      </c>
      <c r="DO75">
        <f t="shared" si="1011"/>
        <v>6.9166667000000004</v>
      </c>
      <c r="DP75">
        <f t="shared" si="1011"/>
        <v>9.100000033333334</v>
      </c>
      <c r="DQ75">
        <f t="shared" si="1011"/>
        <v>7.8333333666666674</v>
      </c>
      <c r="DR75">
        <f t="shared" si="1011"/>
        <v>7.850000033333334</v>
      </c>
      <c r="DS75">
        <f t="shared" si="1011"/>
        <v>7.4500000333333336</v>
      </c>
      <c r="DT75">
        <f t="shared" si="1011"/>
        <v>7.4833333666666668</v>
      </c>
      <c r="DU75">
        <f t="shared" si="1011"/>
        <v>10.850000033333332</v>
      </c>
      <c r="DV75">
        <f t="shared" si="1011"/>
        <v>8.9333333666666661</v>
      </c>
      <c r="DW75">
        <f t="shared" si="1011"/>
        <v>7.6166667000000006</v>
      </c>
      <c r="DX75">
        <f t="shared" si="1011"/>
        <v>7.5333333666666666</v>
      </c>
      <c r="DY75">
        <f t="shared" si="1011"/>
        <v>7.8333333666666674</v>
      </c>
      <c r="DZ75">
        <f t="shared" si="1011"/>
        <v>4.6666667000000004</v>
      </c>
      <c r="EA75">
        <f t="shared" si="1011"/>
        <v>6.3333333666666665</v>
      </c>
      <c r="EB75">
        <f t="shared" si="1011"/>
        <v>5.0333333666666666</v>
      </c>
      <c r="EC75">
        <f t="shared" si="1011"/>
        <v>5.5000000333333334</v>
      </c>
      <c r="ED75">
        <f t="shared" si="1011"/>
        <v>8.0000000333333325</v>
      </c>
      <c r="EE75">
        <f t="shared" si="1011"/>
        <v>7.2666667</v>
      </c>
      <c r="EF75">
        <f t="shared" si="1011"/>
        <v>5.5166667</v>
      </c>
      <c r="EG75">
        <f t="shared" si="1011"/>
        <v>7.3166666999999999</v>
      </c>
      <c r="EH75">
        <f t="shared" si="1011"/>
        <v>4.9500000333333336</v>
      </c>
      <c r="EI75">
        <f t="shared" si="1011"/>
        <v>7.8833333666666672</v>
      </c>
      <c r="EJ75">
        <f t="shared" si="1011"/>
        <v>7.0166667</v>
      </c>
      <c r="EK75">
        <f t="shared" si="1011"/>
        <v>6.3333333666666665</v>
      </c>
      <c r="EL75">
        <f t="shared" si="1011"/>
        <v>8.4000000333333347</v>
      </c>
      <c r="EM75">
        <f t="shared" si="1011"/>
        <v>5.0666666999999999</v>
      </c>
      <c r="EN75">
        <f t="shared" si="1011"/>
        <v>6.1500000333333338</v>
      </c>
      <c r="EO75">
        <f t="shared" si="1011"/>
        <v>9.2000000333333336</v>
      </c>
      <c r="EP75">
        <f t="shared" si="1011"/>
        <v>7.5000000333333334</v>
      </c>
      <c r="EQ75">
        <f t="shared" si="1011"/>
        <v>5.5166667</v>
      </c>
      <c r="ER75">
        <f t="shared" ref="ER75:HC75" si="1012">IF(ER71=0,0,ER71+2)</f>
        <v>5.8500000333333331</v>
      </c>
      <c r="ES75">
        <f t="shared" si="1012"/>
        <v>6.1166666999999997</v>
      </c>
      <c r="ET75">
        <f t="shared" si="1012"/>
        <v>8.6166666999999997</v>
      </c>
      <c r="EU75">
        <f t="shared" si="1012"/>
        <v>6.2000000333333336</v>
      </c>
      <c r="EV75">
        <f t="shared" si="1012"/>
        <v>6.0333333666666666</v>
      </c>
      <c r="EW75">
        <f t="shared" si="1012"/>
        <v>5.8500000333333331</v>
      </c>
      <c r="EX75">
        <f t="shared" si="1012"/>
        <v>6.0833333666666665</v>
      </c>
      <c r="EY75">
        <f t="shared" si="1012"/>
        <v>9.5833333666666665</v>
      </c>
      <c r="EZ75">
        <f t="shared" si="1012"/>
        <v>5.8833333666666663</v>
      </c>
      <c r="FA75">
        <f t="shared" si="1012"/>
        <v>6.0666666999999999</v>
      </c>
      <c r="FB75">
        <f t="shared" si="1012"/>
        <v>6.5500000333333332</v>
      </c>
      <c r="FC75">
        <f t="shared" si="1012"/>
        <v>9.5166667</v>
      </c>
      <c r="FD75">
        <f t="shared" si="1012"/>
        <v>6.3500000333333331</v>
      </c>
      <c r="FE75">
        <f t="shared" si="1012"/>
        <v>6.6500000333333329</v>
      </c>
      <c r="FF75">
        <f t="shared" si="1012"/>
        <v>8.6833333666666661</v>
      </c>
      <c r="FG75">
        <f t="shared" si="1012"/>
        <v>6.2833333666666666</v>
      </c>
      <c r="FH75">
        <f t="shared" si="1012"/>
        <v>5.2833333666666666</v>
      </c>
      <c r="FI75">
        <f t="shared" si="1012"/>
        <v>5.7333334000000002</v>
      </c>
      <c r="FJ75">
        <f t="shared" si="1012"/>
        <v>8.9000000666666672</v>
      </c>
      <c r="FK75">
        <f t="shared" si="1012"/>
        <v>7.0000000666666669</v>
      </c>
      <c r="FL75">
        <f t="shared" si="1012"/>
        <v>7.3333333999999999</v>
      </c>
      <c r="FM75">
        <f t="shared" si="1012"/>
        <v>5.6500000666666663</v>
      </c>
      <c r="FN75">
        <f t="shared" si="1012"/>
        <v>8.2833334000000001</v>
      </c>
      <c r="FO75">
        <f t="shared" si="1012"/>
        <v>5.7500000666666669</v>
      </c>
      <c r="FP75">
        <f t="shared" si="1012"/>
        <v>6.5000000666666669</v>
      </c>
      <c r="FQ75">
        <f t="shared" si="1012"/>
        <v>5.7333334000000002</v>
      </c>
      <c r="FR75">
        <f t="shared" si="1012"/>
        <v>5.6833333999999995</v>
      </c>
      <c r="FS75">
        <f t="shared" si="1012"/>
        <v>6.5000000666666669</v>
      </c>
      <c r="FT75">
        <f t="shared" si="1012"/>
        <v>7.0666666999999999</v>
      </c>
      <c r="FU75">
        <f t="shared" si="1012"/>
        <v>7.3166666999999999</v>
      </c>
      <c r="FV75">
        <f t="shared" si="1012"/>
        <v>7.3000000333333332</v>
      </c>
      <c r="FW75">
        <f t="shared" si="1012"/>
        <v>7.683333366666667</v>
      </c>
      <c r="FX75">
        <f t="shared" si="1012"/>
        <v>7.8333333666666665</v>
      </c>
      <c r="FY75">
        <f t="shared" si="1012"/>
        <v>7.6166666999999997</v>
      </c>
      <c r="FZ75">
        <f t="shared" si="1012"/>
        <v>8.8666666999999997</v>
      </c>
      <c r="GA75">
        <f t="shared" si="1012"/>
        <v>11.866666699999998</v>
      </c>
      <c r="GB75">
        <f t="shared" si="1012"/>
        <v>7.9500000333333327</v>
      </c>
      <c r="GC75">
        <f t="shared" si="1012"/>
        <v>8.1500000333333329</v>
      </c>
      <c r="GD75">
        <f t="shared" si="1012"/>
        <v>8.6666667000000004</v>
      </c>
      <c r="GE75">
        <f t="shared" si="1012"/>
        <v>8.4333333666666661</v>
      </c>
      <c r="GF75">
        <f t="shared" si="1012"/>
        <v>7.6500000333333329</v>
      </c>
      <c r="GG75">
        <f t="shared" si="1012"/>
        <v>10.000000033333333</v>
      </c>
      <c r="GH75">
        <f t="shared" si="1012"/>
        <v>10.85</v>
      </c>
      <c r="GI75">
        <f t="shared" si="1012"/>
        <v>10.483333333333333</v>
      </c>
      <c r="GJ75">
        <f t="shared" si="1012"/>
        <v>10.899999999999999</v>
      </c>
      <c r="GK75">
        <f t="shared" si="1012"/>
        <v>12.833333333333332</v>
      </c>
      <c r="GL75">
        <f t="shared" si="1012"/>
        <v>10.299999999999999</v>
      </c>
      <c r="GM75">
        <f t="shared" ref="GM75:GS75" si="1013">IF(GM71=0,0,GM71+2)</f>
        <v>10.566666666666666</v>
      </c>
      <c r="GN75">
        <f t="shared" si="1013"/>
        <v>12.7</v>
      </c>
      <c r="GO75">
        <f t="shared" si="1013"/>
        <v>12.116666666666665</v>
      </c>
      <c r="GP75">
        <f t="shared" si="1013"/>
        <v>10.566666666666666</v>
      </c>
      <c r="GQ75">
        <f t="shared" si="1013"/>
        <v>11.016666666666666</v>
      </c>
      <c r="GR75">
        <f t="shared" si="1013"/>
        <v>13.399999999999999</v>
      </c>
      <c r="GS75">
        <f t="shared" si="1013"/>
        <v>11.366666666666665</v>
      </c>
      <c r="GT75">
        <f t="shared" si="1012"/>
        <v>12.566666666666665</v>
      </c>
      <c r="GU75">
        <f t="shared" si="1012"/>
        <v>11.399999999999999</v>
      </c>
      <c r="GV75">
        <f t="shared" si="1012"/>
        <v>10.4</v>
      </c>
      <c r="GW75">
        <f t="shared" si="1012"/>
        <v>10.466666666666667</v>
      </c>
      <c r="GX75">
        <f t="shared" ref="GX75:HA75" si="1014">IF(GX71=0,0,GX71+2)</f>
        <v>10.299999999999999</v>
      </c>
      <c r="GY75">
        <f t="shared" si="1014"/>
        <v>17.43333333333333</v>
      </c>
      <c r="GZ75">
        <f t="shared" si="1014"/>
        <v>12.149999999999999</v>
      </c>
      <c r="HA75">
        <f t="shared" si="1014"/>
        <v>10.883333333333333</v>
      </c>
      <c r="HB75">
        <f t="shared" si="1012"/>
        <v>13.300000033333333</v>
      </c>
      <c r="HC75">
        <f t="shared" si="1012"/>
        <v>14.283333333333331</v>
      </c>
      <c r="HD75">
        <f t="shared" ref="HD75:JO75" si="1015">IF(HD71=0,0,HD71+2)</f>
        <v>15.683333333333332</v>
      </c>
      <c r="HE75">
        <f t="shared" si="1015"/>
        <v>14.766666666666666</v>
      </c>
      <c r="HF75">
        <f t="shared" si="1015"/>
        <v>14.516666666666666</v>
      </c>
      <c r="HG75">
        <f t="shared" ref="HG75:HL75" si="1016">IF(HG71=0,0,HG71+2)</f>
        <v>14.299999999999999</v>
      </c>
      <c r="HH75">
        <f t="shared" si="1016"/>
        <v>13.983333333333333</v>
      </c>
      <c r="HI75">
        <f t="shared" si="1016"/>
        <v>13.983333333333333</v>
      </c>
      <c r="HJ75">
        <f t="shared" si="1016"/>
        <v>14.933333333333332</v>
      </c>
      <c r="HK75">
        <f t="shared" si="1016"/>
        <v>14.483333333333333</v>
      </c>
      <c r="HL75">
        <f t="shared" si="1016"/>
        <v>17.350000000000001</v>
      </c>
      <c r="HN75">
        <f t="shared" si="1015"/>
        <v>13.999999999999998</v>
      </c>
      <c r="HO75">
        <f t="shared" ref="HO75" si="1017">IF(HO71=0,0,HO71+2)</f>
        <v>15.466666666666665</v>
      </c>
      <c r="HP75">
        <f t="shared" si="1015"/>
        <v>38.866666699999996</v>
      </c>
      <c r="HQ75">
        <f t="shared" si="1015"/>
        <v>43.866666699999996</v>
      </c>
      <c r="HR75">
        <f t="shared" si="1015"/>
        <v>11.300000033333333</v>
      </c>
      <c r="HS75">
        <f t="shared" si="1015"/>
        <v>12.350000033333332</v>
      </c>
      <c r="HU75">
        <f t="shared" si="1015"/>
        <v>23.7499997</v>
      </c>
      <c r="HW75">
        <f t="shared" si="1015"/>
        <v>12.733333033333333</v>
      </c>
      <c r="HX75">
        <f t="shared" si="1015"/>
        <v>12.949999699999999</v>
      </c>
      <c r="HY75">
        <f t="shared" si="1015"/>
        <v>13.766666366666666</v>
      </c>
      <c r="HZ75">
        <f t="shared" si="1015"/>
        <v>13.283333033333333</v>
      </c>
      <c r="IA75">
        <f t="shared" si="1015"/>
        <v>13.016666366666666</v>
      </c>
      <c r="IB75">
        <f t="shared" si="1015"/>
        <v>13.116666366666667</v>
      </c>
      <c r="IC75">
        <f t="shared" si="1015"/>
        <v>13.816666366666666</v>
      </c>
      <c r="ID75">
        <f t="shared" si="1015"/>
        <v>12.783333033333333</v>
      </c>
      <c r="IE75">
        <f t="shared" si="1015"/>
        <v>13.766666366666666</v>
      </c>
      <c r="IF75">
        <f t="shared" si="1015"/>
        <v>14.466666366666667</v>
      </c>
      <c r="IG75">
        <f t="shared" si="1015"/>
        <v>14.916666366666666</v>
      </c>
      <c r="IH75">
        <f t="shared" si="1015"/>
        <v>13.2499997</v>
      </c>
      <c r="II75">
        <f t="shared" si="1015"/>
        <v>19.983333033333334</v>
      </c>
      <c r="IJ75">
        <f t="shared" si="1015"/>
        <v>12.766666366666666</v>
      </c>
      <c r="IK75">
        <f t="shared" si="1015"/>
        <v>10.650000033333333</v>
      </c>
      <c r="IL75">
        <f t="shared" si="1015"/>
        <v>13.983333333333333</v>
      </c>
      <c r="IM75">
        <f t="shared" si="1015"/>
        <v>11.416666666666666</v>
      </c>
      <c r="IN75">
        <f t="shared" si="1015"/>
        <v>11.133333333333333</v>
      </c>
      <c r="IO75">
        <f t="shared" si="1015"/>
        <v>13.283333366666666</v>
      </c>
      <c r="IP75">
        <f t="shared" si="1015"/>
        <v>13.233333333333333</v>
      </c>
      <c r="IQ75">
        <f t="shared" si="1015"/>
        <v>13.883333333333333</v>
      </c>
      <c r="IW75">
        <f t="shared" si="1015"/>
        <v>47.283333366666668</v>
      </c>
      <c r="IX75">
        <f t="shared" si="1015"/>
        <v>7.4833333666666668</v>
      </c>
      <c r="IY75">
        <f t="shared" si="1015"/>
        <v>9.9333337333333347</v>
      </c>
      <c r="IZ75">
        <f t="shared" ref="IZ75" si="1018">IF(IZ71=0,0,IZ71+2)</f>
        <v>10.750000399999999</v>
      </c>
      <c r="JA75">
        <f t="shared" si="1015"/>
        <v>9.0833337333333333</v>
      </c>
      <c r="JB75">
        <f t="shared" si="1015"/>
        <v>8.5666670666666676</v>
      </c>
      <c r="JC75">
        <f t="shared" si="1015"/>
        <v>13.500000399999999</v>
      </c>
      <c r="JD75">
        <f t="shared" si="1015"/>
        <v>10.100000400000001</v>
      </c>
      <c r="JE75">
        <f t="shared" si="1015"/>
        <v>15.166667066666667</v>
      </c>
      <c r="JF75">
        <f t="shared" si="1015"/>
        <v>22.933333733333338</v>
      </c>
      <c r="JH75">
        <f t="shared" si="1015"/>
        <v>11.816666699999999</v>
      </c>
      <c r="JI75">
        <f t="shared" si="1015"/>
        <v>17.066666699666666</v>
      </c>
      <c r="JJ75">
        <f t="shared" si="1015"/>
        <v>15.450000032999998</v>
      </c>
      <c r="JK75">
        <f t="shared" si="1015"/>
        <v>13.316666699666666</v>
      </c>
      <c r="JL75">
        <f t="shared" si="1015"/>
        <v>13.083333366333333</v>
      </c>
      <c r="JM75">
        <f t="shared" si="1015"/>
        <v>14.816666699666666</v>
      </c>
      <c r="JN75">
        <f t="shared" si="1015"/>
        <v>15.816666699666666</v>
      </c>
      <c r="JO75">
        <f t="shared" si="1015"/>
        <v>19.950000032999998</v>
      </c>
      <c r="JP75">
        <f t="shared" ref="JP75:KA75" si="1019">IF(JP71=0,0,JP71+2)</f>
        <v>17.083333366333335</v>
      </c>
      <c r="JR75">
        <f t="shared" si="1019"/>
        <v>13.150000033</v>
      </c>
      <c r="JT75">
        <f t="shared" si="1019"/>
        <v>13.900000033</v>
      </c>
      <c r="JU75">
        <f t="shared" si="1019"/>
        <v>19.550000033</v>
      </c>
      <c r="JV75">
        <f t="shared" si="1019"/>
        <v>20.250000033000003</v>
      </c>
      <c r="JX75">
        <f t="shared" si="1019"/>
        <v>21.000000033000003</v>
      </c>
      <c r="JY75">
        <f t="shared" si="1019"/>
        <v>16.816666699666666</v>
      </c>
      <c r="JZ75">
        <f t="shared" si="1019"/>
        <v>23.316666699666669</v>
      </c>
      <c r="KA75">
        <f t="shared" si="1019"/>
        <v>26.766666699666668</v>
      </c>
    </row>
    <row r="76" spans="1:287" x14ac:dyDescent="0.25">
      <c r="A76" t="s">
        <v>211</v>
      </c>
      <c r="B76">
        <v>5.2333333333333334</v>
      </c>
      <c r="C76">
        <v>5.7333333333333334</v>
      </c>
      <c r="D76">
        <v>6.3500003333333339</v>
      </c>
      <c r="E76">
        <v>6.3833333333333329</v>
      </c>
      <c r="F76">
        <v>6.9999933333333333</v>
      </c>
      <c r="G76">
        <v>7.0666673333333341</v>
      </c>
      <c r="H76">
        <v>6.8000003333333341</v>
      </c>
      <c r="I76">
        <v>7.0166673333333343</v>
      </c>
      <c r="J76">
        <v>8.6166663333333329</v>
      </c>
      <c r="K76">
        <v>10.800000333333333</v>
      </c>
      <c r="L76">
        <v>6.083333333333333</v>
      </c>
      <c r="M76">
        <v>5.583333333333333</v>
      </c>
      <c r="N76">
        <v>6.9833303333333339</v>
      </c>
      <c r="O76">
        <v>20.266666666666666</v>
      </c>
      <c r="P76">
        <v>24.716666666666665</v>
      </c>
      <c r="Q76">
        <v>21.026666666666667</v>
      </c>
      <c r="R76">
        <v>25.696666666666665</v>
      </c>
      <c r="S76">
        <v>27.516666666666666</v>
      </c>
      <c r="T76">
        <v>23.936666666666667</v>
      </c>
      <c r="U76">
        <v>22.449996666666667</v>
      </c>
      <c r="V76">
        <v>22.316666666666666</v>
      </c>
      <c r="W76">
        <v>20.883333666666665</v>
      </c>
      <c r="X76">
        <v>21.683333666666666</v>
      </c>
      <c r="Y76">
        <v>21.716666666666665</v>
      </c>
      <c r="Z76">
        <v>36.333333666666668</v>
      </c>
      <c r="AA76">
        <v>38.333333666666668</v>
      </c>
      <c r="AB76">
        <v>42.083333666666668</v>
      </c>
      <c r="AC76">
        <v>57.533333666666664</v>
      </c>
      <c r="AD76">
        <v>52.086666666666666</v>
      </c>
      <c r="AE76">
        <v>38.283333666666671</v>
      </c>
      <c r="AG76">
        <v>41.583333666666668</v>
      </c>
      <c r="AH76">
        <v>37.000003666666672</v>
      </c>
      <c r="AI76">
        <v>8.9833333333333343</v>
      </c>
      <c r="AJ76">
        <v>10.533333333333335</v>
      </c>
      <c r="AK76">
        <v>9.3666666333333346</v>
      </c>
      <c r="AL76">
        <v>9.5833333333333339</v>
      </c>
      <c r="AM76">
        <v>9.4999933333333342</v>
      </c>
      <c r="AN76">
        <v>10.333333333333334</v>
      </c>
      <c r="AO76">
        <v>10.250000033333334</v>
      </c>
      <c r="AP76">
        <v>9.850000033333334</v>
      </c>
      <c r="AQ76">
        <v>9.7666666633333339</v>
      </c>
      <c r="AR76">
        <v>9.3833333333333346</v>
      </c>
      <c r="AS76">
        <v>10.000000033333334</v>
      </c>
      <c r="AT76">
        <v>12.650000003333336</v>
      </c>
      <c r="AU76">
        <v>10.283333333333335</v>
      </c>
      <c r="AV76">
        <v>10.516666633333335</v>
      </c>
      <c r="AW76">
        <v>10.050000033333335</v>
      </c>
      <c r="AX76">
        <v>10.833333333333334</v>
      </c>
      <c r="AY76">
        <v>9.716666663333335</v>
      </c>
      <c r="AZ76">
        <v>12.133333333333335</v>
      </c>
      <c r="BA76">
        <v>14.183333333333334</v>
      </c>
      <c r="BB76">
        <v>16.983333333333334</v>
      </c>
      <c r="BC76">
        <v>14.700000003333335</v>
      </c>
      <c r="BD76">
        <v>14.666666633333335</v>
      </c>
      <c r="BE76">
        <v>10.983333333333334</v>
      </c>
      <c r="BF76">
        <v>12.900000333333335</v>
      </c>
      <c r="BG76">
        <v>22.166666633333335</v>
      </c>
      <c r="BH76">
        <v>24.683333333333334</v>
      </c>
      <c r="BI76">
        <v>24.916666333333332</v>
      </c>
      <c r="BJ76">
        <v>12.333333333333334</v>
      </c>
      <c r="BK76">
        <v>22.650000333333335</v>
      </c>
      <c r="BL76">
        <v>13.400000033333335</v>
      </c>
      <c r="BM76">
        <v>21.783333333333335</v>
      </c>
      <c r="BN76">
        <v>13.083333333333334</v>
      </c>
      <c r="BO76">
        <v>26.916666333333335</v>
      </c>
      <c r="BP76">
        <v>17.600000033333334</v>
      </c>
      <c r="BQ76">
        <v>11.416666666666666</v>
      </c>
      <c r="BR76">
        <v>7.3833333333333337</v>
      </c>
      <c r="BS76">
        <v>9.6666666666666661</v>
      </c>
      <c r="BT76">
        <v>8.5000000033333336</v>
      </c>
      <c r="BU76">
        <v>7.900000003333334</v>
      </c>
      <c r="BV76">
        <v>8.1333333333333329</v>
      </c>
      <c r="BW76">
        <v>9.3833333333333329</v>
      </c>
      <c r="BX76">
        <v>0</v>
      </c>
      <c r="BY76">
        <f>BZ76+3</f>
        <v>4.5166666666666666</v>
      </c>
      <c r="BZ76">
        <f>1+31/60</f>
        <v>1.5166666666666666</v>
      </c>
      <c r="CA76">
        <f>IF(CA70=0,0,CA70+3.7)</f>
        <v>4.5</v>
      </c>
      <c r="CB76">
        <f>IF(CB71=0,0,CB71+7)</f>
        <v>8.0333333366666668</v>
      </c>
      <c r="CC76">
        <f>IF(CC71=0,0,CC71+7)</f>
        <v>9.0833333366666658</v>
      </c>
      <c r="CE76">
        <f>IF(CE71=0,0,CE71+7)</f>
        <v>8.7500000333333325</v>
      </c>
      <c r="CF76">
        <f t="shared" ref="CF76:EQ76" si="1020">IF(CF71=0,0,CF71+7)</f>
        <v>9.5333330333333333</v>
      </c>
      <c r="CG76">
        <f t="shared" si="1020"/>
        <v>10.833333033333334</v>
      </c>
      <c r="CH76">
        <f t="shared" si="1020"/>
        <v>9.1333330333333329</v>
      </c>
      <c r="CI76">
        <f t="shared" si="1020"/>
        <v>9.0999996999999997</v>
      </c>
      <c r="CJ76">
        <f t="shared" si="1020"/>
        <v>9.0499997000000008</v>
      </c>
      <c r="CK76">
        <f t="shared" si="1020"/>
        <v>9.4666663666666668</v>
      </c>
      <c r="CL76">
        <f t="shared" si="1020"/>
        <v>9.8499997000000015</v>
      </c>
      <c r="CN76">
        <f t="shared" si="1020"/>
        <v>10.599999700000001</v>
      </c>
      <c r="CO76">
        <f t="shared" si="1020"/>
        <v>10.1499997</v>
      </c>
      <c r="CP76">
        <f t="shared" si="1020"/>
        <v>8.5833333666666665</v>
      </c>
      <c r="CQ76">
        <f t="shared" si="1020"/>
        <v>10.016666703333334</v>
      </c>
      <c r="CR76">
        <f t="shared" si="1020"/>
        <v>9.3333333700000001</v>
      </c>
      <c r="CS76">
        <f t="shared" si="1020"/>
        <v>9.0166667033333336</v>
      </c>
      <c r="CT76">
        <f t="shared" si="1020"/>
        <v>11.23333337</v>
      </c>
      <c r="CU76">
        <f t="shared" si="1020"/>
        <v>11.050000036666667</v>
      </c>
      <c r="CV76">
        <f t="shared" si="1020"/>
        <v>9.1833333699999997</v>
      </c>
      <c r="CW76">
        <f t="shared" si="1020"/>
        <v>10.316666703333333</v>
      </c>
      <c r="CX76">
        <f t="shared" si="1020"/>
        <v>9.916666703333334</v>
      </c>
      <c r="CY76">
        <f t="shared" si="1020"/>
        <v>13.400000036666667</v>
      </c>
      <c r="CZ76">
        <f t="shared" si="1020"/>
        <v>10.866666703333333</v>
      </c>
      <c r="DA76">
        <f t="shared" si="1020"/>
        <v>9.7166667033333329</v>
      </c>
      <c r="DB76">
        <f t="shared" si="1020"/>
        <v>8.9833333700000004</v>
      </c>
      <c r="DC76">
        <f t="shared" si="1020"/>
        <v>12.033333370000001</v>
      </c>
      <c r="DD76">
        <f t="shared" si="1020"/>
        <v>9.9666667033333329</v>
      </c>
      <c r="DE76">
        <f t="shared" si="1020"/>
        <v>12.800000036666667</v>
      </c>
      <c r="DF76">
        <f t="shared" si="1020"/>
        <v>12.7666667</v>
      </c>
      <c r="DG76">
        <f t="shared" si="1020"/>
        <v>14.066666699999999</v>
      </c>
      <c r="DH76">
        <f t="shared" si="1020"/>
        <v>13.1666667</v>
      </c>
      <c r="DI76">
        <f t="shared" si="1020"/>
        <v>14.000000033333333</v>
      </c>
      <c r="DJ76">
        <f t="shared" si="1020"/>
        <v>13.6166667</v>
      </c>
      <c r="DK76">
        <f t="shared" si="1020"/>
        <v>14.450000033333334</v>
      </c>
      <c r="DL76">
        <f t="shared" si="1020"/>
        <v>13.333333366666666</v>
      </c>
      <c r="DM76">
        <f t="shared" si="1020"/>
        <v>15.233333366666667</v>
      </c>
      <c r="DN76">
        <f t="shared" si="1020"/>
        <v>13.383333366666665</v>
      </c>
      <c r="DO76">
        <f t="shared" si="1020"/>
        <v>11.9166667</v>
      </c>
      <c r="DP76">
        <f t="shared" si="1020"/>
        <v>14.100000033333334</v>
      </c>
      <c r="DQ76">
        <f t="shared" si="1020"/>
        <v>12.833333366666668</v>
      </c>
      <c r="DR76">
        <f t="shared" si="1020"/>
        <v>12.850000033333334</v>
      </c>
      <c r="DS76">
        <f t="shared" si="1020"/>
        <v>12.450000033333334</v>
      </c>
      <c r="DT76">
        <f t="shared" si="1020"/>
        <v>12.483333366666667</v>
      </c>
      <c r="DU76">
        <f t="shared" si="1020"/>
        <v>15.850000033333332</v>
      </c>
      <c r="DV76">
        <f t="shared" si="1020"/>
        <v>13.933333366666666</v>
      </c>
      <c r="DW76">
        <f t="shared" si="1020"/>
        <v>12.6166667</v>
      </c>
      <c r="DX76">
        <f t="shared" si="1020"/>
        <v>12.533333366666668</v>
      </c>
      <c r="DY76">
        <f t="shared" si="1020"/>
        <v>12.833333366666668</v>
      </c>
      <c r="DZ76">
        <f t="shared" si="1020"/>
        <v>9.6666667000000004</v>
      </c>
      <c r="EA76">
        <f t="shared" si="1020"/>
        <v>11.333333366666666</v>
      </c>
      <c r="EB76">
        <f t="shared" si="1020"/>
        <v>10.033333366666668</v>
      </c>
      <c r="EC76">
        <f t="shared" si="1020"/>
        <v>10.500000033333333</v>
      </c>
      <c r="ED76">
        <f t="shared" si="1020"/>
        <v>13.000000033333333</v>
      </c>
      <c r="EE76">
        <f t="shared" si="1020"/>
        <v>12.2666667</v>
      </c>
      <c r="EF76">
        <f t="shared" si="1020"/>
        <v>10.5166667</v>
      </c>
      <c r="EG76">
        <f t="shared" si="1020"/>
        <v>12.316666699999999</v>
      </c>
      <c r="EH76">
        <f t="shared" si="1020"/>
        <v>9.9500000333333336</v>
      </c>
      <c r="EI76">
        <f t="shared" si="1020"/>
        <v>12.883333366666667</v>
      </c>
      <c r="EJ76">
        <f t="shared" si="1020"/>
        <v>12.0166667</v>
      </c>
      <c r="EK76">
        <f t="shared" si="1020"/>
        <v>11.333333366666666</v>
      </c>
      <c r="EL76">
        <f t="shared" si="1020"/>
        <v>13.400000033333335</v>
      </c>
      <c r="EM76">
        <f t="shared" si="1020"/>
        <v>10.066666699999999</v>
      </c>
      <c r="EN76">
        <f t="shared" si="1020"/>
        <v>11.150000033333335</v>
      </c>
      <c r="EO76">
        <f t="shared" si="1020"/>
        <v>14.200000033333334</v>
      </c>
      <c r="EP76">
        <f t="shared" si="1020"/>
        <v>12.500000033333333</v>
      </c>
      <c r="EQ76">
        <f t="shared" si="1020"/>
        <v>10.5166667</v>
      </c>
      <c r="ER76">
        <f t="shared" ref="ER76:HC76" si="1021">IF(ER71=0,0,ER71+7)</f>
        <v>10.850000033333334</v>
      </c>
      <c r="ES76">
        <f t="shared" si="1021"/>
        <v>11.1166667</v>
      </c>
      <c r="ET76">
        <f t="shared" si="1021"/>
        <v>13.6166667</v>
      </c>
      <c r="EU76">
        <f t="shared" si="1021"/>
        <v>11.200000033333334</v>
      </c>
      <c r="EV76">
        <f t="shared" si="1021"/>
        <v>11.033333366666668</v>
      </c>
      <c r="EW76">
        <f t="shared" si="1021"/>
        <v>10.850000033333334</v>
      </c>
      <c r="EX76">
        <f t="shared" si="1021"/>
        <v>11.083333366666666</v>
      </c>
      <c r="EY76">
        <f t="shared" si="1021"/>
        <v>14.583333366666666</v>
      </c>
      <c r="EZ76">
        <f t="shared" si="1021"/>
        <v>10.883333366666665</v>
      </c>
      <c r="FA76">
        <f t="shared" si="1021"/>
        <v>11.066666699999999</v>
      </c>
      <c r="FB76">
        <f t="shared" si="1021"/>
        <v>11.550000033333333</v>
      </c>
      <c r="FC76">
        <f t="shared" si="1021"/>
        <v>14.5166667</v>
      </c>
      <c r="FD76">
        <f t="shared" si="1021"/>
        <v>11.350000033333334</v>
      </c>
      <c r="FE76">
        <f t="shared" si="1021"/>
        <v>11.650000033333333</v>
      </c>
      <c r="FF76">
        <f t="shared" si="1021"/>
        <v>13.683333366666666</v>
      </c>
      <c r="FG76">
        <f t="shared" si="1021"/>
        <v>11.283333366666668</v>
      </c>
      <c r="FH76">
        <f t="shared" si="1021"/>
        <v>10.283333366666668</v>
      </c>
      <c r="FI76">
        <f t="shared" si="1021"/>
        <v>10.733333399999999</v>
      </c>
      <c r="FJ76">
        <f t="shared" si="1021"/>
        <v>13.900000066666667</v>
      </c>
      <c r="FK76">
        <f t="shared" si="1021"/>
        <v>12.000000066666667</v>
      </c>
      <c r="FL76">
        <f t="shared" si="1021"/>
        <v>12.333333400000001</v>
      </c>
      <c r="FM76">
        <f t="shared" si="1021"/>
        <v>10.650000066666667</v>
      </c>
      <c r="FN76">
        <f t="shared" si="1021"/>
        <v>13.2833334</v>
      </c>
      <c r="FO76">
        <f t="shared" si="1021"/>
        <v>10.750000066666667</v>
      </c>
      <c r="FP76">
        <f t="shared" si="1021"/>
        <v>11.500000066666667</v>
      </c>
      <c r="FQ76">
        <f t="shared" si="1021"/>
        <v>10.733333399999999</v>
      </c>
      <c r="FR76">
        <f t="shared" si="1021"/>
        <v>10.683333399999999</v>
      </c>
      <c r="FS76">
        <f t="shared" si="1021"/>
        <v>11.500000066666667</v>
      </c>
      <c r="FT76">
        <f t="shared" si="1021"/>
        <v>12.066666699999999</v>
      </c>
      <c r="FU76">
        <f t="shared" si="1021"/>
        <v>12.316666699999999</v>
      </c>
      <c r="FV76">
        <f t="shared" si="1021"/>
        <v>12.300000033333333</v>
      </c>
      <c r="FW76">
        <f t="shared" si="1021"/>
        <v>12.683333366666666</v>
      </c>
      <c r="FX76">
        <f t="shared" si="1021"/>
        <v>12.833333366666666</v>
      </c>
      <c r="FY76">
        <f t="shared" si="1021"/>
        <v>12.6166667</v>
      </c>
      <c r="FZ76">
        <f t="shared" si="1021"/>
        <v>13.8666667</v>
      </c>
      <c r="GA76">
        <f t="shared" si="1021"/>
        <v>16.866666699999996</v>
      </c>
      <c r="GB76">
        <f t="shared" si="1021"/>
        <v>12.950000033333332</v>
      </c>
      <c r="GC76">
        <f t="shared" si="1021"/>
        <v>13.150000033333333</v>
      </c>
      <c r="GD76">
        <f t="shared" si="1021"/>
        <v>13.6666667</v>
      </c>
      <c r="GE76">
        <f t="shared" si="1021"/>
        <v>13.433333366666666</v>
      </c>
      <c r="GF76">
        <f t="shared" si="1021"/>
        <v>12.650000033333333</v>
      </c>
      <c r="GG76">
        <f t="shared" si="1021"/>
        <v>15.000000033333333</v>
      </c>
      <c r="GH76">
        <f t="shared" si="1021"/>
        <v>15.85</v>
      </c>
      <c r="GI76">
        <f t="shared" si="1021"/>
        <v>15.483333333333333</v>
      </c>
      <c r="GJ76">
        <f t="shared" si="1021"/>
        <v>15.899999999999999</v>
      </c>
      <c r="GK76">
        <f t="shared" si="1021"/>
        <v>17.833333333333332</v>
      </c>
      <c r="GL76">
        <f t="shared" si="1021"/>
        <v>15.299999999999999</v>
      </c>
      <c r="GM76">
        <f t="shared" ref="GM76:GS76" si="1022">IF(GM71=0,0,GM71+7)</f>
        <v>15.566666666666666</v>
      </c>
      <c r="GN76">
        <f t="shared" si="1022"/>
        <v>17.7</v>
      </c>
      <c r="GO76">
        <f t="shared" si="1022"/>
        <v>17.116666666666667</v>
      </c>
      <c r="GP76">
        <f t="shared" si="1022"/>
        <v>15.566666666666666</v>
      </c>
      <c r="GQ76">
        <f t="shared" si="1022"/>
        <v>16.016666666666666</v>
      </c>
      <c r="GR76">
        <f t="shared" si="1022"/>
        <v>18.399999999999999</v>
      </c>
      <c r="GS76">
        <f t="shared" si="1022"/>
        <v>16.366666666666667</v>
      </c>
      <c r="GT76">
        <f t="shared" si="1021"/>
        <v>17.566666666666663</v>
      </c>
      <c r="GU76">
        <f t="shared" si="1021"/>
        <v>16.399999999999999</v>
      </c>
      <c r="GV76">
        <f t="shared" si="1021"/>
        <v>15.4</v>
      </c>
      <c r="GW76">
        <f t="shared" si="1021"/>
        <v>15.466666666666667</v>
      </c>
      <c r="GX76">
        <f t="shared" ref="GX76:HA76" si="1023">IF(GX71=0,0,GX71+7)</f>
        <v>15.299999999999999</v>
      </c>
      <c r="GY76">
        <f t="shared" si="1023"/>
        <v>22.43333333333333</v>
      </c>
      <c r="GZ76">
        <f t="shared" si="1023"/>
        <v>17.149999999999999</v>
      </c>
      <c r="HA76">
        <f t="shared" si="1023"/>
        <v>15.883333333333333</v>
      </c>
      <c r="HB76">
        <f t="shared" si="1021"/>
        <v>18.300000033333333</v>
      </c>
      <c r="HC76">
        <f t="shared" si="1021"/>
        <v>19.283333333333331</v>
      </c>
      <c r="HD76">
        <f t="shared" ref="HD76:JO76" si="1024">IF(HD71=0,0,HD71+7)</f>
        <v>20.68333333333333</v>
      </c>
      <c r="HE76">
        <f t="shared" si="1024"/>
        <v>19.766666666666666</v>
      </c>
      <c r="HF76">
        <f t="shared" si="1024"/>
        <v>19.516666666666666</v>
      </c>
      <c r="HG76">
        <f t="shared" ref="HG76:HL76" si="1025">IF(HG71=0,0,HG71+7)</f>
        <v>19.299999999999997</v>
      </c>
      <c r="HH76">
        <f t="shared" si="1025"/>
        <v>18.983333333333334</v>
      </c>
      <c r="HI76">
        <f t="shared" si="1025"/>
        <v>18.983333333333334</v>
      </c>
      <c r="HJ76">
        <f t="shared" si="1025"/>
        <v>19.93333333333333</v>
      </c>
      <c r="HK76">
        <f t="shared" si="1025"/>
        <v>19.483333333333334</v>
      </c>
      <c r="HL76">
        <f t="shared" si="1025"/>
        <v>22.35</v>
      </c>
      <c r="HN76">
        <f t="shared" si="1024"/>
        <v>19</v>
      </c>
      <c r="HO76">
        <f t="shared" ref="HO76" si="1026">IF(HO71=0,0,HO71+7)</f>
        <v>20.466666666666665</v>
      </c>
      <c r="HP76">
        <f t="shared" si="1024"/>
        <v>43.866666699999996</v>
      </c>
      <c r="HQ76">
        <f t="shared" si="1024"/>
        <v>48.866666699999996</v>
      </c>
      <c r="HR76">
        <f t="shared" si="1024"/>
        <v>16.300000033333333</v>
      </c>
      <c r="HS76">
        <f t="shared" si="1024"/>
        <v>17.35000003333333</v>
      </c>
      <c r="HU76">
        <f t="shared" si="1024"/>
        <v>28.7499997</v>
      </c>
      <c r="HW76">
        <f t="shared" si="1024"/>
        <v>17.733333033333331</v>
      </c>
      <c r="HX76">
        <f t="shared" si="1024"/>
        <v>17.949999699999999</v>
      </c>
      <c r="HY76">
        <f t="shared" si="1024"/>
        <v>18.766666366666666</v>
      </c>
      <c r="HZ76">
        <f t="shared" si="1024"/>
        <v>18.283333033333335</v>
      </c>
      <c r="IA76">
        <f t="shared" si="1024"/>
        <v>18.016666366666666</v>
      </c>
      <c r="IB76">
        <f t="shared" si="1024"/>
        <v>18.116666366666667</v>
      </c>
      <c r="IC76">
        <f t="shared" si="1024"/>
        <v>18.816666366666666</v>
      </c>
      <c r="ID76">
        <f t="shared" si="1024"/>
        <v>17.783333033333335</v>
      </c>
      <c r="IE76">
        <f t="shared" si="1024"/>
        <v>18.766666366666666</v>
      </c>
      <c r="IF76">
        <f t="shared" si="1024"/>
        <v>19.466666366666665</v>
      </c>
      <c r="IG76">
        <f t="shared" si="1024"/>
        <v>19.916666366666668</v>
      </c>
      <c r="IH76">
        <f t="shared" si="1024"/>
        <v>18.2499997</v>
      </c>
      <c r="II76">
        <f t="shared" si="1024"/>
        <v>24.983333033333334</v>
      </c>
      <c r="IJ76">
        <f t="shared" si="1024"/>
        <v>17.766666366666666</v>
      </c>
      <c r="IK76">
        <f t="shared" si="1024"/>
        <v>15.650000033333333</v>
      </c>
      <c r="IL76">
        <f t="shared" si="1024"/>
        <v>18.983333333333334</v>
      </c>
      <c r="IM76">
        <f t="shared" si="1024"/>
        <v>16.416666666666664</v>
      </c>
      <c r="IN76">
        <f t="shared" si="1024"/>
        <v>16.133333333333333</v>
      </c>
      <c r="IO76">
        <f t="shared" si="1024"/>
        <v>18.283333366666668</v>
      </c>
      <c r="IP76">
        <f t="shared" si="1024"/>
        <v>18.233333333333334</v>
      </c>
      <c r="IQ76">
        <f t="shared" si="1024"/>
        <v>18.883333333333333</v>
      </c>
      <c r="IW76">
        <f t="shared" si="1024"/>
        <v>52.283333366666668</v>
      </c>
      <c r="IX76">
        <f t="shared" si="1024"/>
        <v>12.483333366666667</v>
      </c>
      <c r="IY76">
        <f t="shared" si="1024"/>
        <v>14.933333733333335</v>
      </c>
      <c r="IZ76">
        <f t="shared" ref="IZ76" si="1027">IF(IZ71=0,0,IZ71+7)</f>
        <v>15.750000399999999</v>
      </c>
      <c r="JA76">
        <f t="shared" si="1024"/>
        <v>14.083333733333333</v>
      </c>
      <c r="JB76">
        <f t="shared" si="1024"/>
        <v>13.566667066666668</v>
      </c>
      <c r="JC76">
        <f t="shared" si="1024"/>
        <v>18.500000399999998</v>
      </c>
      <c r="JD76">
        <f t="shared" si="1024"/>
        <v>15.100000400000001</v>
      </c>
      <c r="JE76">
        <f t="shared" si="1024"/>
        <v>20.166667066666669</v>
      </c>
      <c r="JF76">
        <f t="shared" si="1024"/>
        <v>27.933333733333338</v>
      </c>
      <c r="JH76">
        <f t="shared" si="1024"/>
        <v>16.816666699999999</v>
      </c>
      <c r="JI76">
        <f t="shared" si="1024"/>
        <v>22.066666699666666</v>
      </c>
      <c r="JJ76">
        <f t="shared" si="1024"/>
        <v>20.450000032999998</v>
      </c>
      <c r="JK76">
        <f t="shared" si="1024"/>
        <v>18.316666699666666</v>
      </c>
      <c r="JL76">
        <f t="shared" si="1024"/>
        <v>18.083333366333335</v>
      </c>
      <c r="JM76">
        <f t="shared" si="1024"/>
        <v>19.816666699666666</v>
      </c>
      <c r="JN76">
        <f t="shared" si="1024"/>
        <v>20.816666699666666</v>
      </c>
      <c r="JO76">
        <f t="shared" si="1024"/>
        <v>24.950000032999998</v>
      </c>
      <c r="JP76">
        <f t="shared" ref="JP76:KA76" si="1028">IF(JP71=0,0,JP71+7)</f>
        <v>22.083333366333335</v>
      </c>
      <c r="JR76">
        <f t="shared" si="1028"/>
        <v>18.150000032999998</v>
      </c>
      <c r="JT76">
        <f t="shared" si="1028"/>
        <v>18.900000032999998</v>
      </c>
      <c r="JU76">
        <f t="shared" si="1028"/>
        <v>24.550000033</v>
      </c>
      <c r="JV76">
        <f t="shared" si="1028"/>
        <v>25.250000033000003</v>
      </c>
      <c r="JX76">
        <f t="shared" si="1028"/>
        <v>26.000000033000003</v>
      </c>
      <c r="JY76">
        <f t="shared" si="1028"/>
        <v>21.816666699666666</v>
      </c>
      <c r="JZ76">
        <f t="shared" si="1028"/>
        <v>28.316666699666669</v>
      </c>
      <c r="KA76">
        <f t="shared" si="1028"/>
        <v>31.766666699666668</v>
      </c>
    </row>
    <row r="77" spans="1:287" x14ac:dyDescent="0.25">
      <c r="A77" t="s">
        <v>210</v>
      </c>
      <c r="B77">
        <v>10.383333333333333</v>
      </c>
      <c r="C77">
        <v>10.883333333333333</v>
      </c>
      <c r="D77">
        <v>11.500000333333332</v>
      </c>
      <c r="E77">
        <v>11.533333333333333</v>
      </c>
      <c r="F77">
        <v>12.149993333333333</v>
      </c>
      <c r="G77">
        <v>12.216667333333332</v>
      </c>
      <c r="H77">
        <v>11.950000333333332</v>
      </c>
      <c r="I77">
        <v>12.166667333333333</v>
      </c>
      <c r="J77">
        <v>13.766666333333333</v>
      </c>
      <c r="K77">
        <v>15.950000333333332</v>
      </c>
      <c r="L77">
        <v>11.233333333333333</v>
      </c>
      <c r="M77">
        <v>10.733333333333333</v>
      </c>
      <c r="N77">
        <v>12.133330333333333</v>
      </c>
      <c r="O77">
        <v>15.833333333333332</v>
      </c>
      <c r="P77">
        <v>20.283333333333331</v>
      </c>
      <c r="Q77">
        <v>16.593333333333334</v>
      </c>
      <c r="R77">
        <v>21.263333333333332</v>
      </c>
      <c r="S77">
        <v>23.083333333333332</v>
      </c>
      <c r="T77">
        <v>19.50333333333333</v>
      </c>
      <c r="U77">
        <v>18.016663333333334</v>
      </c>
      <c r="V77">
        <v>17.883333333333333</v>
      </c>
      <c r="W77">
        <v>16.450000333333332</v>
      </c>
      <c r="X77">
        <v>17.250000333333332</v>
      </c>
      <c r="Y77">
        <v>17.283333333333331</v>
      </c>
      <c r="Z77">
        <v>31.900000333333335</v>
      </c>
      <c r="AA77">
        <v>33.900000333333338</v>
      </c>
      <c r="AB77">
        <v>37.650000333333338</v>
      </c>
      <c r="AC77">
        <v>53.100000333333334</v>
      </c>
      <c r="AD77">
        <v>47.653333333333336</v>
      </c>
      <c r="AE77">
        <v>33.850000333333334</v>
      </c>
      <c r="AG77">
        <v>37.150000333333338</v>
      </c>
      <c r="AH77">
        <v>32.566670333333334</v>
      </c>
      <c r="AI77">
        <v>14.133333333333333</v>
      </c>
      <c r="AJ77">
        <v>15.683333333333334</v>
      </c>
      <c r="AK77">
        <v>14.516666633333333</v>
      </c>
      <c r="AL77">
        <v>14.733333333333333</v>
      </c>
      <c r="AM77">
        <v>14.649993333333333</v>
      </c>
      <c r="AN77">
        <v>15.483333333333333</v>
      </c>
      <c r="AO77">
        <v>15.400000033333333</v>
      </c>
      <c r="AP77">
        <v>15.000000033333333</v>
      </c>
      <c r="AQ77">
        <v>14.916666663333332</v>
      </c>
      <c r="AR77">
        <v>14.533333333333333</v>
      </c>
      <c r="AS77">
        <v>15.150000033333333</v>
      </c>
      <c r="AT77">
        <v>17.800000003333334</v>
      </c>
      <c r="AU77">
        <v>15.433333333333334</v>
      </c>
      <c r="AV77">
        <v>15.666666633333334</v>
      </c>
      <c r="AW77">
        <v>15.200000033333334</v>
      </c>
      <c r="AX77">
        <v>15.983333333333333</v>
      </c>
      <c r="AY77">
        <v>14.866666663333334</v>
      </c>
      <c r="AZ77">
        <v>17.283333333333331</v>
      </c>
      <c r="BA77">
        <v>19.333333333333332</v>
      </c>
      <c r="BB77">
        <v>22.133333333333333</v>
      </c>
      <c r="BC77">
        <v>19.850000003333335</v>
      </c>
      <c r="BD77">
        <v>19.816666633333334</v>
      </c>
      <c r="BE77">
        <v>16.133333333333333</v>
      </c>
      <c r="BF77">
        <v>18.050000333333333</v>
      </c>
      <c r="BG77">
        <v>27.316666633333334</v>
      </c>
      <c r="BH77">
        <v>29.833333333333332</v>
      </c>
      <c r="BI77">
        <v>30.06666633333333</v>
      </c>
      <c r="BJ77">
        <v>17.483333333333334</v>
      </c>
      <c r="BK77">
        <v>27.800000333333333</v>
      </c>
      <c r="BL77">
        <v>18.550000033333333</v>
      </c>
      <c r="BM77">
        <v>26.933333333333334</v>
      </c>
      <c r="BN77">
        <v>18.233333333333334</v>
      </c>
      <c r="BO77">
        <v>32.06666633333333</v>
      </c>
      <c r="BP77">
        <v>22.750000033333333</v>
      </c>
      <c r="BQ77">
        <v>6.9833333333333334</v>
      </c>
      <c r="BR77">
        <v>5.9833333333333334</v>
      </c>
      <c r="BS77">
        <v>6.7000000033333329</v>
      </c>
      <c r="BT77">
        <v>7.1000000033333333</v>
      </c>
      <c r="BU77">
        <v>6.5000000033333336</v>
      </c>
      <c r="BV77">
        <v>6.7333333333333334</v>
      </c>
      <c r="BW77">
        <v>4.8</v>
      </c>
      <c r="BX77">
        <v>4.5166666666666666</v>
      </c>
      <c r="BY77">
        <v>0</v>
      </c>
      <c r="BZ77">
        <f>1+22/60</f>
        <v>1.3666666666666667</v>
      </c>
      <c r="CA77">
        <f>IF(CA70=0,0,CA70+5.9833333)</f>
        <v>6.7833332999999998</v>
      </c>
      <c r="CB77">
        <f>IF(CB70=0,0,CB70+5.9833333)</f>
        <v>6.2999999666666664</v>
      </c>
      <c r="CC77">
        <f t="shared" ref="CC77" si="1029">IF(CC70=0,0,CC70+5.9833333)</f>
        <v>7.3499999666666671</v>
      </c>
      <c r="CE77">
        <f t="shared" ref="CE77" si="1030">IF(CE70=0,0,CE70+5.9833333)</f>
        <v>7.0166666333333332</v>
      </c>
      <c r="CF77">
        <f t="shared" ref="CF77:EQ77" si="1031">IF(CF70=0,0,CF70+5.9833333)</f>
        <v>7.7999996333333339</v>
      </c>
      <c r="CG77">
        <f t="shared" si="1031"/>
        <v>9.0999996333333328</v>
      </c>
      <c r="CH77">
        <f t="shared" si="1031"/>
        <v>7.3999996333333335</v>
      </c>
      <c r="CI77">
        <f t="shared" si="1031"/>
        <v>7.3666663000000003</v>
      </c>
      <c r="CJ77">
        <f t="shared" si="1031"/>
        <v>7.3166662999999996</v>
      </c>
      <c r="CK77">
        <f t="shared" si="1031"/>
        <v>7.7333329666666666</v>
      </c>
      <c r="CL77">
        <f t="shared" si="1031"/>
        <v>8.1166663000000003</v>
      </c>
      <c r="CN77">
        <f t="shared" si="1031"/>
        <v>8.8666663000000003</v>
      </c>
      <c r="CO77">
        <f t="shared" si="1031"/>
        <v>8.4166662999999993</v>
      </c>
      <c r="CP77">
        <f t="shared" si="1031"/>
        <v>6.8499999666666671</v>
      </c>
      <c r="CQ77">
        <f t="shared" si="1031"/>
        <v>8.2833333033333325</v>
      </c>
      <c r="CR77">
        <f t="shared" si="1031"/>
        <v>7.5999999699999998</v>
      </c>
      <c r="CS77">
        <f t="shared" si="1031"/>
        <v>7.2833333033333334</v>
      </c>
      <c r="CT77">
        <f t="shared" si="1031"/>
        <v>9.4999999699999993</v>
      </c>
      <c r="CU77">
        <f t="shared" si="1031"/>
        <v>9.3166666366666675</v>
      </c>
      <c r="CV77">
        <f t="shared" si="1031"/>
        <v>7.4499999700000004</v>
      </c>
      <c r="CW77">
        <f t="shared" si="1031"/>
        <v>8.5833333033333332</v>
      </c>
      <c r="CX77">
        <f t="shared" si="1031"/>
        <v>8.1833333033333329</v>
      </c>
      <c r="CY77">
        <f t="shared" si="1031"/>
        <v>11.666666636666665</v>
      </c>
      <c r="CZ77">
        <f t="shared" si="1031"/>
        <v>9.1333333033333339</v>
      </c>
      <c r="DA77">
        <f t="shared" si="1031"/>
        <v>7.9833333033333336</v>
      </c>
      <c r="DB77">
        <f t="shared" si="1031"/>
        <v>7.2499999700000002</v>
      </c>
      <c r="DC77">
        <f t="shared" si="1031"/>
        <v>10.29999997</v>
      </c>
      <c r="DD77">
        <f t="shared" si="1031"/>
        <v>8.2333333033333336</v>
      </c>
      <c r="DE77">
        <f t="shared" si="1031"/>
        <v>11.066666636666668</v>
      </c>
      <c r="DF77">
        <f t="shared" si="1031"/>
        <v>11.033333299999999</v>
      </c>
      <c r="DG77">
        <f t="shared" si="1031"/>
        <v>12.3333333</v>
      </c>
      <c r="DH77">
        <f t="shared" si="1031"/>
        <v>11.433333300000001</v>
      </c>
      <c r="DI77">
        <f t="shared" si="1031"/>
        <v>12.266666633333333</v>
      </c>
      <c r="DJ77">
        <f t="shared" si="1031"/>
        <v>11.8833333</v>
      </c>
      <c r="DK77">
        <f t="shared" si="1031"/>
        <v>12.716666633333332</v>
      </c>
      <c r="DL77">
        <f t="shared" si="1031"/>
        <v>11.599999966666665</v>
      </c>
      <c r="DM77">
        <f t="shared" si="1031"/>
        <v>13.499999966666667</v>
      </c>
      <c r="DN77">
        <f t="shared" si="1031"/>
        <v>11.649999966666666</v>
      </c>
      <c r="DO77">
        <f t="shared" si="1031"/>
        <v>10.183333300000001</v>
      </c>
      <c r="DP77">
        <f t="shared" si="1031"/>
        <v>12.366666633333333</v>
      </c>
      <c r="DQ77">
        <f t="shared" si="1031"/>
        <v>11.099999966666667</v>
      </c>
      <c r="DR77">
        <f t="shared" si="1031"/>
        <v>11.116666633333335</v>
      </c>
      <c r="DS77">
        <f t="shared" si="1031"/>
        <v>10.716666633333332</v>
      </c>
      <c r="DT77">
        <f t="shared" si="1031"/>
        <v>10.749999966666667</v>
      </c>
      <c r="DU77">
        <f t="shared" si="1031"/>
        <v>14.116666633333333</v>
      </c>
      <c r="DV77">
        <f t="shared" si="1031"/>
        <v>12.199999966666667</v>
      </c>
      <c r="DW77">
        <f t="shared" si="1031"/>
        <v>10.8833333</v>
      </c>
      <c r="DX77">
        <f t="shared" si="1031"/>
        <v>10.799999966666666</v>
      </c>
      <c r="DY77">
        <f t="shared" si="1031"/>
        <v>11.099999966666667</v>
      </c>
      <c r="DZ77">
        <f t="shared" si="1031"/>
        <v>7.9333333000000001</v>
      </c>
      <c r="EA77">
        <f t="shared" si="1031"/>
        <v>9.5999999666666653</v>
      </c>
      <c r="EB77">
        <f t="shared" si="1031"/>
        <v>8.2999999666666664</v>
      </c>
      <c r="EC77">
        <f t="shared" si="1031"/>
        <v>8.7666666333333332</v>
      </c>
      <c r="ED77">
        <f t="shared" si="1031"/>
        <v>11.266666633333333</v>
      </c>
      <c r="EE77">
        <f t="shared" si="1031"/>
        <v>10.533333299999999</v>
      </c>
      <c r="EF77">
        <f t="shared" si="1031"/>
        <v>8.7833332999999989</v>
      </c>
      <c r="EG77">
        <f t="shared" si="1031"/>
        <v>10.5833333</v>
      </c>
      <c r="EH77">
        <f t="shared" si="1031"/>
        <v>8.2166666333333325</v>
      </c>
      <c r="EI77">
        <f t="shared" si="1031"/>
        <v>11.149999966666666</v>
      </c>
      <c r="EJ77">
        <f t="shared" si="1031"/>
        <v>10.283333299999999</v>
      </c>
      <c r="EK77">
        <f t="shared" si="1031"/>
        <v>9.5999999666666653</v>
      </c>
      <c r="EL77">
        <f t="shared" si="1031"/>
        <v>11.666666633333334</v>
      </c>
      <c r="EM77">
        <f t="shared" si="1031"/>
        <v>8.3333332999999996</v>
      </c>
      <c r="EN77">
        <f t="shared" si="1031"/>
        <v>9.4166666333333335</v>
      </c>
      <c r="EO77">
        <f t="shared" si="1031"/>
        <v>12.466666633333332</v>
      </c>
      <c r="EP77">
        <f t="shared" si="1031"/>
        <v>10.766666633333333</v>
      </c>
      <c r="EQ77">
        <f t="shared" si="1031"/>
        <v>8.7833332999999989</v>
      </c>
      <c r="ER77">
        <f t="shared" ref="ER77:HC77" si="1032">IF(ER70=0,0,ER70+5.9833333)</f>
        <v>9.1166666333333328</v>
      </c>
      <c r="ES77">
        <f t="shared" si="1032"/>
        <v>9.3833333000000003</v>
      </c>
      <c r="ET77">
        <f t="shared" si="1032"/>
        <v>11.8833333</v>
      </c>
      <c r="EU77">
        <f t="shared" si="1032"/>
        <v>9.4666666333333325</v>
      </c>
      <c r="EV77">
        <f t="shared" si="1032"/>
        <v>9.2999999666666664</v>
      </c>
      <c r="EW77">
        <f t="shared" si="1032"/>
        <v>9.1166666333333328</v>
      </c>
      <c r="EX77">
        <f t="shared" si="1032"/>
        <v>9.3499999666666653</v>
      </c>
      <c r="EY77">
        <f t="shared" si="1032"/>
        <v>12.849999966666665</v>
      </c>
      <c r="EZ77">
        <f t="shared" si="1032"/>
        <v>9.149999966666666</v>
      </c>
      <c r="FA77">
        <f t="shared" si="1032"/>
        <v>9.3333332999999996</v>
      </c>
      <c r="FB77">
        <f t="shared" si="1032"/>
        <v>9.8166666333333339</v>
      </c>
      <c r="FC77">
        <f t="shared" si="1032"/>
        <v>12.783333299999999</v>
      </c>
      <c r="FD77">
        <f t="shared" si="1032"/>
        <v>9.6166666333333328</v>
      </c>
      <c r="FE77">
        <f t="shared" si="1032"/>
        <v>9.9166666333333335</v>
      </c>
      <c r="FF77">
        <f t="shared" si="1032"/>
        <v>11.949999966666667</v>
      </c>
      <c r="FG77">
        <f t="shared" si="1032"/>
        <v>9.5499999666666664</v>
      </c>
      <c r="FH77">
        <f t="shared" si="1032"/>
        <v>8.5499999666666664</v>
      </c>
      <c r="FI77">
        <f t="shared" si="1032"/>
        <v>9</v>
      </c>
      <c r="FJ77">
        <f t="shared" si="1032"/>
        <v>12.166666666666666</v>
      </c>
      <c r="FK77">
        <f t="shared" si="1032"/>
        <v>10.266666666666666</v>
      </c>
      <c r="FL77">
        <f t="shared" si="1032"/>
        <v>10.6</v>
      </c>
      <c r="FM77">
        <f t="shared" si="1032"/>
        <v>8.9166666666666661</v>
      </c>
      <c r="FN77">
        <f t="shared" si="1032"/>
        <v>11.55</v>
      </c>
      <c r="FO77">
        <f t="shared" si="1032"/>
        <v>9.0166666666666657</v>
      </c>
      <c r="FP77">
        <f t="shared" si="1032"/>
        <v>9.7666666666666657</v>
      </c>
      <c r="FQ77">
        <f t="shared" si="1032"/>
        <v>9</v>
      </c>
      <c r="FR77">
        <f t="shared" si="1032"/>
        <v>8.9499999999999993</v>
      </c>
      <c r="FS77">
        <f t="shared" si="1032"/>
        <v>9.7666666666666657</v>
      </c>
      <c r="FT77">
        <f t="shared" si="1032"/>
        <v>10.3333333</v>
      </c>
      <c r="FU77">
        <f t="shared" si="1032"/>
        <v>10.5833333</v>
      </c>
      <c r="FV77">
        <f t="shared" si="1032"/>
        <v>10.566666633333334</v>
      </c>
      <c r="FW77">
        <f t="shared" si="1032"/>
        <v>10.949999966666667</v>
      </c>
      <c r="FX77">
        <f t="shared" si="1032"/>
        <v>11.099999966666665</v>
      </c>
      <c r="FY77">
        <f t="shared" si="1032"/>
        <v>10.8833333</v>
      </c>
      <c r="FZ77">
        <f t="shared" si="1032"/>
        <v>12.1333333</v>
      </c>
      <c r="GA77">
        <f t="shared" si="1032"/>
        <v>15.133333299999999</v>
      </c>
      <c r="GB77">
        <f t="shared" si="1032"/>
        <v>11.216666633333332</v>
      </c>
      <c r="GC77">
        <f t="shared" si="1032"/>
        <v>11.416666633333332</v>
      </c>
      <c r="GD77">
        <f t="shared" si="1032"/>
        <v>11.933333299999999</v>
      </c>
      <c r="GE77">
        <f t="shared" si="1032"/>
        <v>11.699999966666667</v>
      </c>
      <c r="GF77">
        <f t="shared" si="1032"/>
        <v>10.916666633333332</v>
      </c>
      <c r="GG77">
        <f t="shared" si="1032"/>
        <v>13.266666633333333</v>
      </c>
      <c r="GH77">
        <f t="shared" si="1032"/>
        <v>14.1166666</v>
      </c>
      <c r="GI77">
        <f t="shared" si="1032"/>
        <v>13.749999933333333</v>
      </c>
      <c r="GJ77">
        <f t="shared" si="1032"/>
        <v>14.166666599999999</v>
      </c>
      <c r="GK77">
        <f t="shared" si="1032"/>
        <v>16.099999933333333</v>
      </c>
      <c r="GL77">
        <f t="shared" si="1032"/>
        <v>13.5666666</v>
      </c>
      <c r="GM77">
        <f t="shared" ref="GM77:GS77" si="1033">IF(GM70=0,0,GM70+5.9833333)</f>
        <v>13.833333266666667</v>
      </c>
      <c r="GN77">
        <f t="shared" si="1033"/>
        <v>15.9666666</v>
      </c>
      <c r="GO77">
        <f t="shared" si="1033"/>
        <v>15.383333266666666</v>
      </c>
      <c r="GP77">
        <f t="shared" si="1033"/>
        <v>13.833333266666667</v>
      </c>
      <c r="GQ77">
        <f t="shared" si="1033"/>
        <v>14.283333266666666</v>
      </c>
      <c r="GR77">
        <f t="shared" si="1033"/>
        <v>16.666666599999999</v>
      </c>
      <c r="GS77">
        <f t="shared" si="1033"/>
        <v>14.633333266666666</v>
      </c>
      <c r="GT77">
        <f t="shared" si="1032"/>
        <v>15.833333266666665</v>
      </c>
      <c r="GU77">
        <f t="shared" si="1032"/>
        <v>14.666666599999999</v>
      </c>
      <c r="GV77">
        <f t="shared" si="1032"/>
        <v>13.666666599999999</v>
      </c>
      <c r="GW77">
        <f t="shared" si="1032"/>
        <v>13.733333266666666</v>
      </c>
      <c r="GX77">
        <f t="shared" ref="GX77:HA77" si="1034">IF(GX70=0,0,GX70+5.9833333)</f>
        <v>13.5666666</v>
      </c>
      <c r="GY77">
        <f t="shared" si="1034"/>
        <v>20.699999933333331</v>
      </c>
      <c r="GZ77">
        <f t="shared" si="1034"/>
        <v>15.416666599999999</v>
      </c>
      <c r="HA77">
        <f t="shared" si="1034"/>
        <v>14.149999933333334</v>
      </c>
      <c r="HB77">
        <f t="shared" si="1032"/>
        <v>16.566666633333334</v>
      </c>
      <c r="HC77">
        <f t="shared" si="1032"/>
        <v>17.549999933333332</v>
      </c>
      <c r="HD77">
        <f t="shared" ref="HD77:JO77" si="1035">IF(HD70=0,0,HD70+5.9833333)</f>
        <v>18.949999933333331</v>
      </c>
      <c r="HE77">
        <f t="shared" si="1035"/>
        <v>18.033333266666666</v>
      </c>
      <c r="HF77">
        <f t="shared" si="1035"/>
        <v>17.783333266666666</v>
      </c>
      <c r="HG77">
        <f t="shared" ref="HG77:HL77" si="1036">IF(HG70=0,0,HG70+5.9833333)</f>
        <v>17.566666599999998</v>
      </c>
      <c r="HH77">
        <f t="shared" si="1036"/>
        <v>17.249999933333335</v>
      </c>
      <c r="HI77">
        <f t="shared" si="1036"/>
        <v>17.249999933333335</v>
      </c>
      <c r="HJ77">
        <f t="shared" si="1036"/>
        <v>18.199999933333331</v>
      </c>
      <c r="HK77">
        <f t="shared" si="1036"/>
        <v>17.749999933333335</v>
      </c>
      <c r="HL77">
        <f t="shared" si="1036"/>
        <v>20.616666600000002</v>
      </c>
      <c r="HN77">
        <f t="shared" si="1035"/>
        <v>17.266666600000001</v>
      </c>
      <c r="HO77">
        <f t="shared" ref="HO77" si="1037">IF(HO70=0,0,HO70+5.9833333)</f>
        <v>18.733333266666666</v>
      </c>
      <c r="HP77">
        <f t="shared" si="1035"/>
        <v>42.133333299999997</v>
      </c>
      <c r="HQ77">
        <f t="shared" si="1035"/>
        <v>47.133333299999997</v>
      </c>
      <c r="HR77">
        <f t="shared" si="1035"/>
        <v>14.566666633333334</v>
      </c>
      <c r="HS77">
        <f t="shared" si="1035"/>
        <v>15.616666633333333</v>
      </c>
      <c r="HU77">
        <f t="shared" si="1035"/>
        <v>27.016666299999997</v>
      </c>
      <c r="HW77">
        <f t="shared" si="1035"/>
        <v>15.999999633333333</v>
      </c>
      <c r="HX77">
        <f t="shared" si="1035"/>
        <v>16.2166663</v>
      </c>
      <c r="HY77">
        <f t="shared" si="1035"/>
        <v>17.033332966666666</v>
      </c>
      <c r="HZ77">
        <f t="shared" si="1035"/>
        <v>16.549999633333336</v>
      </c>
      <c r="IA77">
        <f t="shared" si="1035"/>
        <v>16.283332966666666</v>
      </c>
      <c r="IB77">
        <f t="shared" si="1035"/>
        <v>16.383332966666668</v>
      </c>
      <c r="IC77">
        <f t="shared" si="1035"/>
        <v>17.083332966666667</v>
      </c>
      <c r="ID77">
        <f t="shared" si="1035"/>
        <v>16.049999633333336</v>
      </c>
      <c r="IE77">
        <f t="shared" si="1035"/>
        <v>17.033332966666666</v>
      </c>
      <c r="IF77">
        <f t="shared" si="1035"/>
        <v>17.733332966666666</v>
      </c>
      <c r="IG77">
        <f t="shared" si="1035"/>
        <v>18.183332966666669</v>
      </c>
      <c r="IH77">
        <f t="shared" si="1035"/>
        <v>16.516666300000001</v>
      </c>
      <c r="II77">
        <f t="shared" si="1035"/>
        <v>23.249999633333331</v>
      </c>
      <c r="IJ77">
        <f t="shared" si="1035"/>
        <v>16.033332966666666</v>
      </c>
      <c r="IK77">
        <f t="shared" si="1035"/>
        <v>13.916666633333334</v>
      </c>
      <c r="IL77">
        <f t="shared" si="1035"/>
        <v>17.249999933333335</v>
      </c>
      <c r="IM77">
        <f t="shared" si="1035"/>
        <v>14.683333266666667</v>
      </c>
      <c r="IN77">
        <f t="shared" si="1035"/>
        <v>14.399999933333334</v>
      </c>
      <c r="IO77">
        <f t="shared" si="1035"/>
        <v>16.549999966666668</v>
      </c>
      <c r="IP77">
        <f t="shared" si="1035"/>
        <v>16.499999933333335</v>
      </c>
      <c r="IQ77">
        <f t="shared" si="1035"/>
        <v>17.149999933333334</v>
      </c>
      <c r="IW77">
        <f t="shared" si="1035"/>
        <v>50.549999966666668</v>
      </c>
      <c r="IX77">
        <f t="shared" si="1035"/>
        <v>10.749999966666667</v>
      </c>
      <c r="IY77">
        <f t="shared" si="1035"/>
        <v>13.200000333333334</v>
      </c>
      <c r="IZ77">
        <f t="shared" ref="IZ77" si="1038">IF(IZ70=0,0,IZ70+5.9833333)</f>
        <v>14.016667</v>
      </c>
      <c r="JA77">
        <f t="shared" si="1035"/>
        <v>12.350000333333334</v>
      </c>
      <c r="JB77">
        <f t="shared" si="1035"/>
        <v>11.833333666666668</v>
      </c>
      <c r="JC77">
        <f t="shared" si="1035"/>
        <v>16.766666999999998</v>
      </c>
      <c r="JD77">
        <f t="shared" si="1035"/>
        <v>13.366667</v>
      </c>
      <c r="JE77">
        <f t="shared" si="1035"/>
        <v>18.43333366666667</v>
      </c>
      <c r="JF77">
        <f t="shared" si="1035"/>
        <v>26.200000333333335</v>
      </c>
      <c r="JH77">
        <f t="shared" si="1035"/>
        <v>15.0833333</v>
      </c>
      <c r="JI77">
        <f t="shared" si="1035"/>
        <v>20.333333299666666</v>
      </c>
      <c r="JJ77">
        <f t="shared" si="1035"/>
        <v>18.716666632999999</v>
      </c>
      <c r="JK77">
        <f t="shared" si="1035"/>
        <v>16.583333299666666</v>
      </c>
      <c r="JL77">
        <f t="shared" si="1035"/>
        <v>16.349999966333336</v>
      </c>
      <c r="JM77">
        <f t="shared" si="1035"/>
        <v>18.083333299666666</v>
      </c>
      <c r="JN77">
        <f t="shared" si="1035"/>
        <v>19.083333299666666</v>
      </c>
      <c r="JO77">
        <f t="shared" si="1035"/>
        <v>23.216666632999996</v>
      </c>
      <c r="JP77">
        <f t="shared" ref="JP77:KA77" si="1039">IF(JP70=0,0,JP70+5.9833333)</f>
        <v>20.349999966333336</v>
      </c>
      <c r="JR77">
        <f t="shared" si="1039"/>
        <v>16.416666632999998</v>
      </c>
      <c r="JT77">
        <f t="shared" si="1039"/>
        <v>17.166666632999998</v>
      </c>
      <c r="JU77">
        <f t="shared" si="1039"/>
        <v>22.816666632999997</v>
      </c>
      <c r="JV77">
        <f t="shared" si="1039"/>
        <v>23.516666633</v>
      </c>
      <c r="JX77">
        <f t="shared" si="1039"/>
        <v>24.266666633</v>
      </c>
      <c r="JY77">
        <f t="shared" si="1039"/>
        <v>20.083333299666666</v>
      </c>
      <c r="JZ77">
        <f t="shared" si="1039"/>
        <v>26.58333329966667</v>
      </c>
      <c r="KA77">
        <f t="shared" si="1039"/>
        <v>30.033333299666666</v>
      </c>
    </row>
    <row r="78" spans="1:287" x14ac:dyDescent="0.25">
      <c r="A78" t="s">
        <v>209</v>
      </c>
      <c r="B78">
        <v>6.7833333333333332</v>
      </c>
      <c r="C78">
        <v>7.2833333333333332</v>
      </c>
      <c r="D78">
        <v>7.9000003333333328</v>
      </c>
      <c r="E78">
        <v>7.9333333333333336</v>
      </c>
      <c r="F78">
        <v>8.5499933333333331</v>
      </c>
      <c r="G78">
        <v>8.6166673333333321</v>
      </c>
      <c r="H78">
        <v>8.3500003333333321</v>
      </c>
      <c r="I78">
        <v>8.5666673333333332</v>
      </c>
      <c r="J78">
        <v>10.166666333333334</v>
      </c>
      <c r="K78">
        <v>12.350000333333334</v>
      </c>
      <c r="L78">
        <v>7.6333333333333329</v>
      </c>
      <c r="M78">
        <v>7.1333333333333329</v>
      </c>
      <c r="N78">
        <v>8.5333303333333319</v>
      </c>
      <c r="O78">
        <v>12.833333333333332</v>
      </c>
      <c r="P78">
        <v>17.283333333333331</v>
      </c>
      <c r="Q78">
        <v>13.593333333333332</v>
      </c>
      <c r="R78">
        <v>18.263333333333332</v>
      </c>
      <c r="S78">
        <v>20.083333333333332</v>
      </c>
      <c r="T78">
        <v>16.50333333333333</v>
      </c>
      <c r="U78">
        <v>15.016663333333332</v>
      </c>
      <c r="V78">
        <v>14.883333333333333</v>
      </c>
      <c r="W78">
        <v>13.450000333333332</v>
      </c>
      <c r="X78">
        <v>14.250000333333332</v>
      </c>
      <c r="Y78">
        <v>14.283333333333331</v>
      </c>
      <c r="Z78">
        <v>28.900000333333335</v>
      </c>
      <c r="AA78">
        <v>30.900000333333335</v>
      </c>
      <c r="AB78">
        <v>34.650000333333338</v>
      </c>
      <c r="AC78">
        <v>50.100000333333334</v>
      </c>
      <c r="AD78">
        <v>44.653333333333336</v>
      </c>
      <c r="AE78">
        <v>30.850000333333334</v>
      </c>
      <c r="AG78">
        <v>34.150000333333338</v>
      </c>
      <c r="AH78">
        <v>29.566670333333334</v>
      </c>
      <c r="AI78">
        <v>10.533333333333333</v>
      </c>
      <c r="AJ78">
        <v>12.083333333333334</v>
      </c>
      <c r="AK78">
        <v>10.916666633333334</v>
      </c>
      <c r="AL78">
        <v>11.133333333333333</v>
      </c>
      <c r="AM78">
        <v>11.049993333333333</v>
      </c>
      <c r="AN78">
        <v>11.883333333333333</v>
      </c>
      <c r="AO78">
        <v>11.800000033333333</v>
      </c>
      <c r="AP78">
        <v>11.400000033333333</v>
      </c>
      <c r="AQ78">
        <v>11.316666663333333</v>
      </c>
      <c r="AR78">
        <v>10.933333333333334</v>
      </c>
      <c r="AS78">
        <v>11.550000033333333</v>
      </c>
      <c r="AT78">
        <v>14.200000003333333</v>
      </c>
      <c r="AU78">
        <v>11.833333333333334</v>
      </c>
      <c r="AV78">
        <v>12.066666633333334</v>
      </c>
      <c r="AW78">
        <v>11.600000033333334</v>
      </c>
      <c r="AX78">
        <v>12.383333333333333</v>
      </c>
      <c r="AY78">
        <v>11.266666663333334</v>
      </c>
      <c r="AZ78">
        <v>13.683333333333334</v>
      </c>
      <c r="BA78">
        <v>15.733333333333334</v>
      </c>
      <c r="BB78">
        <v>18.533333333333331</v>
      </c>
      <c r="BC78">
        <v>16.250000003333334</v>
      </c>
      <c r="BD78">
        <v>16.216666633333332</v>
      </c>
      <c r="BE78">
        <v>12.533333333333333</v>
      </c>
      <c r="BF78">
        <v>14.450000333333334</v>
      </c>
      <c r="BG78">
        <v>23.716666633333332</v>
      </c>
      <c r="BH78">
        <v>26.233333333333334</v>
      </c>
      <c r="BI78">
        <v>26.466666333333333</v>
      </c>
      <c r="BJ78">
        <v>13.883333333333333</v>
      </c>
      <c r="BK78">
        <v>24.200000333333335</v>
      </c>
      <c r="BL78">
        <v>14.950000033333334</v>
      </c>
      <c r="BM78">
        <v>23.333333333333336</v>
      </c>
      <c r="BN78">
        <v>14.633333333333333</v>
      </c>
      <c r="BO78">
        <v>28.466666333333336</v>
      </c>
      <c r="BP78">
        <v>19.150000033333335</v>
      </c>
      <c r="BQ78">
        <v>3.9833333333333334</v>
      </c>
      <c r="BR78">
        <v>2.9833333333333334</v>
      </c>
      <c r="BS78">
        <v>3.7000000033333333</v>
      </c>
      <c r="BT78">
        <v>4.1000000033333333</v>
      </c>
      <c r="BU78">
        <v>3.5000000033333336</v>
      </c>
      <c r="BV78">
        <v>3.7333333333333334</v>
      </c>
      <c r="BW78">
        <v>1.8</v>
      </c>
      <c r="BX78">
        <v>1.5166666666666666</v>
      </c>
      <c r="BY78">
        <v>1.3666666666666667</v>
      </c>
      <c r="BZ78">
        <v>0</v>
      </c>
      <c r="CA78">
        <f>IF(CA70=0,0,CA70+2.9833333)</f>
        <v>3.7833332999999998</v>
      </c>
      <c r="CB78">
        <f t="shared" ref="CB78:CC78" si="1040">IF(CB70=0,0,CB70+2.9833333)</f>
        <v>3.2999999666666664</v>
      </c>
      <c r="CC78">
        <f t="shared" si="1040"/>
        <v>4.3499999666666671</v>
      </c>
      <c r="CE78">
        <f t="shared" ref="CE78" si="1041">IF(CE70=0,0,CE70+2.9833333)</f>
        <v>4.0166666333333332</v>
      </c>
      <c r="CF78">
        <f t="shared" ref="CF78:EQ78" si="1042">IF(CF70=0,0,CF70+2.9833333)</f>
        <v>4.7999996333333339</v>
      </c>
      <c r="CG78">
        <f t="shared" si="1042"/>
        <v>6.0999996333333337</v>
      </c>
      <c r="CH78">
        <f t="shared" si="1042"/>
        <v>4.3999996333333335</v>
      </c>
      <c r="CI78">
        <f t="shared" si="1042"/>
        <v>4.3666663000000003</v>
      </c>
      <c r="CJ78">
        <f t="shared" si="1042"/>
        <v>4.3166662999999996</v>
      </c>
      <c r="CK78">
        <f t="shared" si="1042"/>
        <v>4.7333329666666666</v>
      </c>
      <c r="CL78">
        <f t="shared" si="1042"/>
        <v>5.1166663000000003</v>
      </c>
      <c r="CN78">
        <f t="shared" si="1042"/>
        <v>5.8666663000000003</v>
      </c>
      <c r="CO78">
        <f t="shared" si="1042"/>
        <v>5.4166663000000002</v>
      </c>
      <c r="CP78">
        <f t="shared" si="1042"/>
        <v>3.8499999666666667</v>
      </c>
      <c r="CQ78">
        <f t="shared" si="1042"/>
        <v>5.2833333033333334</v>
      </c>
      <c r="CR78">
        <f t="shared" si="1042"/>
        <v>4.5999999699999998</v>
      </c>
      <c r="CS78">
        <f t="shared" si="1042"/>
        <v>4.2833333033333334</v>
      </c>
      <c r="CT78">
        <f t="shared" si="1042"/>
        <v>6.4999999699999993</v>
      </c>
      <c r="CU78">
        <f t="shared" si="1042"/>
        <v>6.3166666366666666</v>
      </c>
      <c r="CV78">
        <f t="shared" si="1042"/>
        <v>4.4499999700000004</v>
      </c>
      <c r="CW78">
        <f t="shared" si="1042"/>
        <v>5.5833333033333332</v>
      </c>
      <c r="CX78">
        <f t="shared" si="1042"/>
        <v>5.1833333033333329</v>
      </c>
      <c r="CY78">
        <f t="shared" si="1042"/>
        <v>8.6666666366666654</v>
      </c>
      <c r="CZ78">
        <f t="shared" si="1042"/>
        <v>6.133333303333333</v>
      </c>
      <c r="DA78">
        <f t="shared" si="1042"/>
        <v>4.9833333033333336</v>
      </c>
      <c r="DB78">
        <f t="shared" si="1042"/>
        <v>4.2499999700000002</v>
      </c>
      <c r="DC78">
        <f t="shared" si="1042"/>
        <v>7.29999997</v>
      </c>
      <c r="DD78">
        <f t="shared" si="1042"/>
        <v>5.2333333033333336</v>
      </c>
      <c r="DE78">
        <f t="shared" si="1042"/>
        <v>8.0666666366666675</v>
      </c>
      <c r="DF78">
        <f t="shared" si="1042"/>
        <v>8.0333332999999989</v>
      </c>
      <c r="DG78">
        <f t="shared" si="1042"/>
        <v>9.3333332999999996</v>
      </c>
      <c r="DH78">
        <f t="shared" si="1042"/>
        <v>8.433333300000001</v>
      </c>
      <c r="DI78">
        <f t="shared" si="1042"/>
        <v>9.2666666333333332</v>
      </c>
      <c r="DJ78">
        <f t="shared" si="1042"/>
        <v>8.8833333000000003</v>
      </c>
      <c r="DK78">
        <f t="shared" si="1042"/>
        <v>9.7166666333333325</v>
      </c>
      <c r="DL78">
        <f t="shared" si="1042"/>
        <v>8.5999999666666653</v>
      </c>
      <c r="DM78">
        <f t="shared" si="1042"/>
        <v>10.499999966666667</v>
      </c>
      <c r="DN78">
        <f t="shared" si="1042"/>
        <v>8.649999966666666</v>
      </c>
      <c r="DO78">
        <f t="shared" si="1042"/>
        <v>7.1833333000000001</v>
      </c>
      <c r="DP78">
        <f t="shared" si="1042"/>
        <v>9.3666666333333328</v>
      </c>
      <c r="DQ78">
        <f t="shared" si="1042"/>
        <v>8.0999999666666671</v>
      </c>
      <c r="DR78">
        <f t="shared" si="1042"/>
        <v>8.1166666333333346</v>
      </c>
      <c r="DS78">
        <f t="shared" si="1042"/>
        <v>7.7166666333333334</v>
      </c>
      <c r="DT78">
        <f t="shared" si="1042"/>
        <v>7.7499999666666666</v>
      </c>
      <c r="DU78">
        <f t="shared" si="1042"/>
        <v>11.116666633333333</v>
      </c>
      <c r="DV78">
        <f t="shared" si="1042"/>
        <v>9.1999999666666668</v>
      </c>
      <c r="DW78">
        <f t="shared" si="1042"/>
        <v>7.8833333000000003</v>
      </c>
      <c r="DX78">
        <f t="shared" si="1042"/>
        <v>7.7999999666666664</v>
      </c>
      <c r="DY78">
        <f t="shared" si="1042"/>
        <v>8.0999999666666671</v>
      </c>
      <c r="DZ78">
        <f t="shared" si="1042"/>
        <v>4.9333333000000001</v>
      </c>
      <c r="EA78">
        <f t="shared" si="1042"/>
        <v>6.5999999666666662</v>
      </c>
      <c r="EB78">
        <f t="shared" si="1042"/>
        <v>5.2999999666666664</v>
      </c>
      <c r="EC78">
        <f t="shared" si="1042"/>
        <v>5.7666666333333332</v>
      </c>
      <c r="ED78">
        <f t="shared" si="1042"/>
        <v>8.2666666333333332</v>
      </c>
      <c r="EE78">
        <f t="shared" si="1042"/>
        <v>7.5333332999999998</v>
      </c>
      <c r="EF78">
        <f t="shared" si="1042"/>
        <v>5.7833332999999998</v>
      </c>
      <c r="EG78">
        <f t="shared" si="1042"/>
        <v>7.5833332999999996</v>
      </c>
      <c r="EH78">
        <f t="shared" si="1042"/>
        <v>5.2166666333333334</v>
      </c>
      <c r="EI78">
        <f t="shared" si="1042"/>
        <v>8.149999966666666</v>
      </c>
      <c r="EJ78">
        <f t="shared" si="1042"/>
        <v>7.2833332999999998</v>
      </c>
      <c r="EK78">
        <f t="shared" si="1042"/>
        <v>6.5999999666666662</v>
      </c>
      <c r="EL78">
        <f t="shared" si="1042"/>
        <v>8.6666666333333335</v>
      </c>
      <c r="EM78">
        <f t="shared" si="1042"/>
        <v>5.3333332999999996</v>
      </c>
      <c r="EN78">
        <f t="shared" si="1042"/>
        <v>6.4166666333333335</v>
      </c>
      <c r="EO78">
        <f t="shared" si="1042"/>
        <v>9.4666666333333325</v>
      </c>
      <c r="EP78">
        <f t="shared" si="1042"/>
        <v>7.7666666333333332</v>
      </c>
      <c r="EQ78">
        <f t="shared" si="1042"/>
        <v>5.7833332999999998</v>
      </c>
      <c r="ER78">
        <f t="shared" ref="ER78:HC78" si="1043">IF(ER70=0,0,ER70+2.9833333)</f>
        <v>6.1166666333333328</v>
      </c>
      <c r="ES78">
        <f t="shared" si="1043"/>
        <v>6.3833333000000003</v>
      </c>
      <c r="ET78">
        <f t="shared" si="1043"/>
        <v>8.8833333000000003</v>
      </c>
      <c r="EU78">
        <f t="shared" si="1043"/>
        <v>6.4666666333333334</v>
      </c>
      <c r="EV78">
        <f t="shared" si="1043"/>
        <v>6.2999999666666664</v>
      </c>
      <c r="EW78">
        <f t="shared" si="1043"/>
        <v>6.1166666333333328</v>
      </c>
      <c r="EX78">
        <f t="shared" si="1043"/>
        <v>6.3499999666666662</v>
      </c>
      <c r="EY78">
        <f t="shared" si="1043"/>
        <v>9.8499999666666653</v>
      </c>
      <c r="EZ78">
        <f t="shared" si="1043"/>
        <v>6.149999966666666</v>
      </c>
      <c r="FA78">
        <f t="shared" si="1043"/>
        <v>6.3333332999999996</v>
      </c>
      <c r="FB78">
        <f t="shared" si="1043"/>
        <v>6.816666633333333</v>
      </c>
      <c r="FC78">
        <f t="shared" si="1043"/>
        <v>9.7833332999999989</v>
      </c>
      <c r="FD78">
        <f t="shared" si="1043"/>
        <v>6.6166666333333328</v>
      </c>
      <c r="FE78">
        <f t="shared" si="1043"/>
        <v>6.9166666333333335</v>
      </c>
      <c r="FF78">
        <f t="shared" si="1043"/>
        <v>8.9499999666666668</v>
      </c>
      <c r="FG78">
        <f t="shared" si="1043"/>
        <v>6.5499999666666664</v>
      </c>
      <c r="FH78">
        <f t="shared" si="1043"/>
        <v>5.5499999666666664</v>
      </c>
      <c r="FI78">
        <f t="shared" si="1043"/>
        <v>6</v>
      </c>
      <c r="FJ78">
        <f t="shared" si="1043"/>
        <v>9.1666666666666661</v>
      </c>
      <c r="FK78">
        <f t="shared" si="1043"/>
        <v>7.2666666666666666</v>
      </c>
      <c r="FL78">
        <f t="shared" si="1043"/>
        <v>7.6</v>
      </c>
      <c r="FM78">
        <f t="shared" si="1043"/>
        <v>5.9166666666666661</v>
      </c>
      <c r="FN78">
        <f t="shared" si="1043"/>
        <v>8.5500000000000007</v>
      </c>
      <c r="FO78">
        <f t="shared" si="1043"/>
        <v>6.0166666666666666</v>
      </c>
      <c r="FP78">
        <f t="shared" si="1043"/>
        <v>6.7666666666666666</v>
      </c>
      <c r="FQ78">
        <f t="shared" si="1043"/>
        <v>6</v>
      </c>
      <c r="FR78">
        <f t="shared" si="1043"/>
        <v>5.9499999999999993</v>
      </c>
      <c r="FS78">
        <f t="shared" si="1043"/>
        <v>6.7666666666666666</v>
      </c>
      <c r="FT78">
        <f t="shared" si="1043"/>
        <v>7.3333332999999996</v>
      </c>
      <c r="FU78">
        <f t="shared" si="1043"/>
        <v>7.5833332999999996</v>
      </c>
      <c r="FV78">
        <f t="shared" si="1043"/>
        <v>7.566666633333333</v>
      </c>
      <c r="FW78">
        <f t="shared" si="1043"/>
        <v>7.9499999666666668</v>
      </c>
      <c r="FX78">
        <f t="shared" si="1043"/>
        <v>8.0999999666666653</v>
      </c>
      <c r="FY78">
        <f t="shared" si="1043"/>
        <v>7.8833332999999994</v>
      </c>
      <c r="FZ78">
        <f t="shared" si="1043"/>
        <v>9.1333333000000003</v>
      </c>
      <c r="GA78">
        <f t="shared" si="1043"/>
        <v>12.133333299999999</v>
      </c>
      <c r="GB78">
        <f t="shared" si="1043"/>
        <v>8.2166666333333325</v>
      </c>
      <c r="GC78">
        <f t="shared" si="1043"/>
        <v>8.4166666333333318</v>
      </c>
      <c r="GD78">
        <f t="shared" si="1043"/>
        <v>8.9333332999999993</v>
      </c>
      <c r="GE78">
        <f t="shared" si="1043"/>
        <v>8.6999999666666668</v>
      </c>
      <c r="GF78">
        <f t="shared" si="1043"/>
        <v>7.9166666333333326</v>
      </c>
      <c r="GG78">
        <f t="shared" si="1043"/>
        <v>10.266666633333333</v>
      </c>
      <c r="GH78">
        <f t="shared" si="1043"/>
        <v>11.1166666</v>
      </c>
      <c r="GI78">
        <f t="shared" si="1043"/>
        <v>10.749999933333333</v>
      </c>
      <c r="GJ78">
        <f t="shared" si="1043"/>
        <v>11.166666599999999</v>
      </c>
      <c r="GK78">
        <f t="shared" si="1043"/>
        <v>13.099999933333333</v>
      </c>
      <c r="GL78">
        <f t="shared" si="1043"/>
        <v>10.5666666</v>
      </c>
      <c r="GM78">
        <f t="shared" ref="GM78:GS78" si="1044">IF(GM70=0,0,GM70+2.9833333)</f>
        <v>10.833333266666667</v>
      </c>
      <c r="GN78">
        <f t="shared" si="1044"/>
        <v>12.9666666</v>
      </c>
      <c r="GO78">
        <f t="shared" si="1044"/>
        <v>12.383333266666666</v>
      </c>
      <c r="GP78">
        <f t="shared" si="1044"/>
        <v>10.833333266666667</v>
      </c>
      <c r="GQ78">
        <f t="shared" si="1044"/>
        <v>11.283333266666666</v>
      </c>
      <c r="GR78">
        <f t="shared" si="1044"/>
        <v>13.666666599999999</v>
      </c>
      <c r="GS78">
        <f t="shared" si="1044"/>
        <v>11.633333266666666</v>
      </c>
      <c r="GT78">
        <f t="shared" si="1043"/>
        <v>12.833333266666665</v>
      </c>
      <c r="GU78">
        <f t="shared" si="1043"/>
        <v>11.666666599999999</v>
      </c>
      <c r="GV78">
        <f t="shared" si="1043"/>
        <v>10.666666599999999</v>
      </c>
      <c r="GW78">
        <f t="shared" si="1043"/>
        <v>10.733333266666666</v>
      </c>
      <c r="GX78">
        <f t="shared" ref="GX78:HA78" si="1045">IF(GX70=0,0,GX70+2.9833333)</f>
        <v>10.5666666</v>
      </c>
      <c r="GY78">
        <f t="shared" si="1045"/>
        <v>17.699999933333331</v>
      </c>
      <c r="GZ78">
        <f t="shared" si="1045"/>
        <v>12.416666599999999</v>
      </c>
      <c r="HA78">
        <f t="shared" si="1045"/>
        <v>11.149999933333334</v>
      </c>
      <c r="HB78">
        <f t="shared" si="1043"/>
        <v>13.566666633333334</v>
      </c>
      <c r="HC78">
        <f t="shared" si="1043"/>
        <v>14.549999933333332</v>
      </c>
      <c r="HD78">
        <f t="shared" ref="HD78:JO78" si="1046">IF(HD70=0,0,HD70+2.9833333)</f>
        <v>15.949999933333332</v>
      </c>
      <c r="HE78">
        <f t="shared" si="1046"/>
        <v>15.033333266666666</v>
      </c>
      <c r="HF78">
        <f t="shared" si="1046"/>
        <v>14.783333266666666</v>
      </c>
      <c r="HG78">
        <f t="shared" ref="HG78:HL78" si="1047">IF(HG70=0,0,HG70+2.9833333)</f>
        <v>14.5666666</v>
      </c>
      <c r="HH78">
        <f t="shared" si="1047"/>
        <v>14.249999933333333</v>
      </c>
      <c r="HI78">
        <f t="shared" si="1047"/>
        <v>14.249999933333333</v>
      </c>
      <c r="HJ78">
        <f t="shared" si="1047"/>
        <v>15.199999933333332</v>
      </c>
      <c r="HK78">
        <f t="shared" si="1047"/>
        <v>14.749999933333333</v>
      </c>
      <c r="HL78">
        <f t="shared" si="1047"/>
        <v>17.616666600000002</v>
      </c>
      <c r="HN78">
        <f t="shared" si="1046"/>
        <v>14.266666599999999</v>
      </c>
      <c r="HO78">
        <f t="shared" ref="HO78" si="1048">IF(HO70=0,0,HO70+2.9833333)</f>
        <v>15.733333266666666</v>
      </c>
      <c r="HP78">
        <f t="shared" si="1046"/>
        <v>39.133333299999997</v>
      </c>
      <c r="HQ78">
        <f t="shared" si="1046"/>
        <v>44.133333299999997</v>
      </c>
      <c r="HR78">
        <f t="shared" si="1046"/>
        <v>11.566666633333334</v>
      </c>
      <c r="HS78">
        <f t="shared" si="1046"/>
        <v>12.616666633333333</v>
      </c>
      <c r="HU78">
        <f t="shared" si="1046"/>
        <v>24.016666299999997</v>
      </c>
      <c r="HW78">
        <f t="shared" si="1046"/>
        <v>12.999999633333333</v>
      </c>
      <c r="HX78">
        <f t="shared" si="1046"/>
        <v>13.2166663</v>
      </c>
      <c r="HY78">
        <f t="shared" si="1046"/>
        <v>14.033332966666666</v>
      </c>
      <c r="HZ78">
        <f t="shared" si="1046"/>
        <v>13.549999633333334</v>
      </c>
      <c r="IA78">
        <f t="shared" si="1046"/>
        <v>13.283332966666666</v>
      </c>
      <c r="IB78">
        <f t="shared" si="1046"/>
        <v>13.383332966666668</v>
      </c>
      <c r="IC78">
        <f t="shared" si="1046"/>
        <v>14.083332966666667</v>
      </c>
      <c r="ID78">
        <f t="shared" si="1046"/>
        <v>13.049999633333334</v>
      </c>
      <c r="IE78">
        <f t="shared" si="1046"/>
        <v>14.033332966666666</v>
      </c>
      <c r="IF78">
        <f t="shared" si="1046"/>
        <v>14.733332966666667</v>
      </c>
      <c r="IG78">
        <f t="shared" si="1046"/>
        <v>15.183332966666667</v>
      </c>
      <c r="IH78">
        <f t="shared" si="1046"/>
        <v>13.516666300000001</v>
      </c>
      <c r="II78">
        <f t="shared" si="1046"/>
        <v>20.249999633333331</v>
      </c>
      <c r="IJ78">
        <f t="shared" si="1046"/>
        <v>13.033332966666666</v>
      </c>
      <c r="IK78">
        <f t="shared" si="1046"/>
        <v>10.916666633333334</v>
      </c>
      <c r="IL78">
        <f t="shared" si="1046"/>
        <v>14.249999933333333</v>
      </c>
      <c r="IM78">
        <f t="shared" si="1046"/>
        <v>11.683333266666667</v>
      </c>
      <c r="IN78">
        <f t="shared" si="1046"/>
        <v>11.399999933333334</v>
      </c>
      <c r="IO78">
        <f t="shared" si="1046"/>
        <v>13.549999966666666</v>
      </c>
      <c r="IP78">
        <f t="shared" si="1046"/>
        <v>13.499999933333333</v>
      </c>
      <c r="IQ78">
        <f t="shared" si="1046"/>
        <v>14.149999933333334</v>
      </c>
      <c r="IW78">
        <f t="shared" si="1046"/>
        <v>47.549999966666668</v>
      </c>
      <c r="IX78">
        <f t="shared" si="1046"/>
        <v>7.7499999666666666</v>
      </c>
      <c r="IY78">
        <f t="shared" si="1046"/>
        <v>10.200000333333334</v>
      </c>
      <c r="IZ78">
        <f t="shared" ref="IZ78" si="1049">IF(IZ70=0,0,IZ70+2.9833333)</f>
        <v>11.016667</v>
      </c>
      <c r="JA78">
        <f t="shared" si="1046"/>
        <v>9.3500003333333339</v>
      </c>
      <c r="JB78">
        <f t="shared" si="1046"/>
        <v>8.8333336666666682</v>
      </c>
      <c r="JC78">
        <f t="shared" si="1046"/>
        <v>13.766667</v>
      </c>
      <c r="JD78">
        <f t="shared" si="1046"/>
        <v>10.366667</v>
      </c>
      <c r="JE78">
        <f t="shared" si="1046"/>
        <v>15.433333666666668</v>
      </c>
      <c r="JF78">
        <f t="shared" si="1046"/>
        <v>23.200000333333335</v>
      </c>
      <c r="JH78">
        <f t="shared" si="1046"/>
        <v>12.0833333</v>
      </c>
      <c r="JI78">
        <f t="shared" si="1046"/>
        <v>17.333333299666666</v>
      </c>
      <c r="JJ78">
        <f t="shared" si="1046"/>
        <v>15.716666632999999</v>
      </c>
      <c r="JK78">
        <f t="shared" si="1046"/>
        <v>13.583333299666666</v>
      </c>
      <c r="JL78">
        <f t="shared" si="1046"/>
        <v>13.349999966333334</v>
      </c>
      <c r="JM78">
        <f t="shared" si="1046"/>
        <v>15.083333299666666</v>
      </c>
      <c r="JN78">
        <f t="shared" si="1046"/>
        <v>16.083333299666666</v>
      </c>
      <c r="JO78">
        <f t="shared" si="1046"/>
        <v>20.216666632999996</v>
      </c>
      <c r="JP78">
        <f t="shared" ref="JP78:KA78" si="1050">IF(JP70=0,0,JP70+2.9833333)</f>
        <v>17.349999966333336</v>
      </c>
      <c r="JR78">
        <f t="shared" si="1050"/>
        <v>13.416666633</v>
      </c>
      <c r="JT78">
        <f t="shared" si="1050"/>
        <v>14.166666633</v>
      </c>
      <c r="JU78">
        <f t="shared" si="1050"/>
        <v>19.816666632999997</v>
      </c>
      <c r="JV78">
        <f t="shared" si="1050"/>
        <v>20.516666633</v>
      </c>
      <c r="JX78">
        <f t="shared" si="1050"/>
        <v>21.266666633</v>
      </c>
      <c r="JY78">
        <f t="shared" si="1050"/>
        <v>17.083333299666666</v>
      </c>
      <c r="JZ78">
        <f t="shared" si="1050"/>
        <v>23.58333329966667</v>
      </c>
      <c r="KA78">
        <f t="shared" si="1050"/>
        <v>27.033333299666666</v>
      </c>
    </row>
    <row r="79" spans="1:287" x14ac:dyDescent="0.25">
      <c r="A79" t="s">
        <v>208</v>
      </c>
      <c r="B79">
        <v>10.25</v>
      </c>
      <c r="C79">
        <v>10.75</v>
      </c>
      <c r="D79">
        <v>11.366667</v>
      </c>
      <c r="E79">
        <v>11.4</v>
      </c>
      <c r="F79">
        <v>12.01666</v>
      </c>
      <c r="G79">
        <v>12.083333999999999</v>
      </c>
      <c r="H79">
        <v>11.816666999999999</v>
      </c>
      <c r="I79">
        <v>12.033334</v>
      </c>
      <c r="J79">
        <v>13.633333</v>
      </c>
      <c r="K79">
        <v>15.816666999999999</v>
      </c>
      <c r="L79">
        <v>11.1</v>
      </c>
      <c r="M79">
        <v>10.6</v>
      </c>
      <c r="N79">
        <v>11.999997</v>
      </c>
      <c r="O79">
        <v>10.633333333333333</v>
      </c>
      <c r="P79">
        <v>15.083333333333332</v>
      </c>
      <c r="Q79">
        <v>11.393333333333333</v>
      </c>
      <c r="R79">
        <v>16.063333333333333</v>
      </c>
      <c r="S79">
        <v>17.883333333333333</v>
      </c>
      <c r="T79">
        <v>14.303333333333333</v>
      </c>
      <c r="U79">
        <v>12.816663333333333</v>
      </c>
      <c r="V79">
        <v>12.683333333333334</v>
      </c>
      <c r="W79">
        <v>11.250000333333332</v>
      </c>
      <c r="X79">
        <v>12.050000333333333</v>
      </c>
      <c r="Y79">
        <v>12.083333333333332</v>
      </c>
      <c r="Z79">
        <v>26.700000333333335</v>
      </c>
      <c r="AA79">
        <v>28.700000333333335</v>
      </c>
      <c r="AB79">
        <v>32.450000333333335</v>
      </c>
      <c r="AC79">
        <v>47.900000333333338</v>
      </c>
      <c r="AD79">
        <v>42.453333333333333</v>
      </c>
      <c r="AE79">
        <v>28.650000333333335</v>
      </c>
      <c r="AG79">
        <v>31.950000333333335</v>
      </c>
      <c r="AH79">
        <v>27.366670333333335</v>
      </c>
      <c r="AI79">
        <v>14</v>
      </c>
      <c r="AJ79">
        <v>15.55</v>
      </c>
      <c r="AK79">
        <v>14.3833333</v>
      </c>
      <c r="AL79">
        <v>14.6</v>
      </c>
      <c r="AM79">
        <v>14.51666</v>
      </c>
      <c r="AN79">
        <v>15.35</v>
      </c>
      <c r="AO79">
        <v>15.2666667</v>
      </c>
      <c r="AP79">
        <v>14.8666667</v>
      </c>
      <c r="AQ79">
        <v>14.78333333</v>
      </c>
      <c r="AR79">
        <v>14.4</v>
      </c>
      <c r="AS79">
        <v>15.0166667</v>
      </c>
      <c r="AT79">
        <v>17.666666670000001</v>
      </c>
      <c r="AU79">
        <v>15.3</v>
      </c>
      <c r="AV79">
        <v>15.533333300000001</v>
      </c>
      <c r="AW79">
        <v>15.066666700000001</v>
      </c>
      <c r="AX79">
        <v>15.85</v>
      </c>
      <c r="AY79">
        <v>14.733333330000001</v>
      </c>
      <c r="AZ79">
        <v>17.149999999999999</v>
      </c>
      <c r="BA79">
        <v>19.2</v>
      </c>
      <c r="BB79">
        <v>22</v>
      </c>
      <c r="BC79">
        <v>19.716666670000002</v>
      </c>
      <c r="BD79">
        <v>19.683333300000001</v>
      </c>
      <c r="BE79">
        <v>16</v>
      </c>
      <c r="BF79">
        <v>17.916667</v>
      </c>
      <c r="BG79">
        <v>27.183333300000001</v>
      </c>
      <c r="BH79">
        <v>29.7</v>
      </c>
      <c r="BI79">
        <v>29.933332999999998</v>
      </c>
      <c r="BJ79">
        <v>17.350000000000001</v>
      </c>
      <c r="BK79">
        <v>27.666667</v>
      </c>
      <c r="BL79">
        <v>18.4166667</v>
      </c>
      <c r="BM79">
        <v>26.8</v>
      </c>
      <c r="BN79">
        <v>18.100000000000001</v>
      </c>
      <c r="BO79">
        <v>31.933333000000001</v>
      </c>
      <c r="BP79">
        <v>22.6166667</v>
      </c>
      <c r="BQ79">
        <v>1.7833333333333332</v>
      </c>
      <c r="BR79">
        <v>0.8</v>
      </c>
      <c r="BS79">
        <v>1.51666667</v>
      </c>
      <c r="BT79">
        <v>1.9166666700000001</v>
      </c>
      <c r="BU79">
        <v>1.31666667</v>
      </c>
      <c r="BV79">
        <v>1.55</v>
      </c>
      <c r="BW79">
        <v>1.5333333333333332</v>
      </c>
      <c r="BX79">
        <v>4.5</v>
      </c>
      <c r="BY79">
        <v>6.7833332999999998</v>
      </c>
      <c r="BZ79">
        <v>3.7833332999999998</v>
      </c>
      <c r="CA79">
        <v>0</v>
      </c>
      <c r="CB79">
        <f>IF(CB70=0,0,CB70+0.8)</f>
        <v>1.1166666666666667</v>
      </c>
      <c r="CC79">
        <f>IF(CC70=0,0,CC70+0.8)</f>
        <v>2.166666666666667</v>
      </c>
      <c r="CE79">
        <f>IF(CE70=0,0,CE70+0.8)</f>
        <v>1.8333333333333335</v>
      </c>
      <c r="CF79">
        <f t="shared" ref="CF79:EQ79" si="1051">IF(CF70=0,0,CF70+0.8)</f>
        <v>2.6166663333333338</v>
      </c>
      <c r="CG79">
        <f t="shared" si="1051"/>
        <v>3.9166663333333336</v>
      </c>
      <c r="CH79">
        <f t="shared" si="1051"/>
        <v>2.2166663333333334</v>
      </c>
      <c r="CI79">
        <f t="shared" si="1051"/>
        <v>2.1833330000000002</v>
      </c>
      <c r="CJ79">
        <f t="shared" si="1051"/>
        <v>2.1333330000000004</v>
      </c>
      <c r="CK79">
        <f t="shared" si="1051"/>
        <v>2.5499996666666664</v>
      </c>
      <c r="CL79">
        <f t="shared" si="1051"/>
        <v>2.9333330000000002</v>
      </c>
      <c r="CN79">
        <f t="shared" si="1051"/>
        <v>3.6833330000000002</v>
      </c>
      <c r="CO79">
        <f t="shared" si="1051"/>
        <v>3.233333</v>
      </c>
      <c r="CP79">
        <f t="shared" si="1051"/>
        <v>1.6666666666666667</v>
      </c>
      <c r="CQ79">
        <f t="shared" si="1051"/>
        <v>3.1000000033333333</v>
      </c>
      <c r="CR79">
        <f t="shared" si="1051"/>
        <v>2.4166666699999997</v>
      </c>
      <c r="CS79">
        <f t="shared" si="1051"/>
        <v>2.1000000033333333</v>
      </c>
      <c r="CT79">
        <f t="shared" si="1051"/>
        <v>4.31666667</v>
      </c>
      <c r="CU79">
        <f t="shared" si="1051"/>
        <v>4.1333333366666665</v>
      </c>
      <c r="CV79">
        <f t="shared" si="1051"/>
        <v>2.2666666700000002</v>
      </c>
      <c r="CW79">
        <f t="shared" si="1051"/>
        <v>3.4000000033333331</v>
      </c>
      <c r="CX79">
        <f t="shared" si="1051"/>
        <v>3.0000000033333336</v>
      </c>
      <c r="CY79">
        <f t="shared" si="1051"/>
        <v>6.4833333366666661</v>
      </c>
      <c r="CZ79">
        <f t="shared" si="1051"/>
        <v>3.9500000033333329</v>
      </c>
      <c r="DA79">
        <f t="shared" si="1051"/>
        <v>2.8000000033333334</v>
      </c>
      <c r="DB79">
        <f t="shared" si="1051"/>
        <v>2.06666667</v>
      </c>
      <c r="DC79">
        <f t="shared" si="1051"/>
        <v>5.1166666699999999</v>
      </c>
      <c r="DD79">
        <f t="shared" si="1051"/>
        <v>3.0500000033333334</v>
      </c>
      <c r="DE79">
        <f t="shared" si="1051"/>
        <v>5.8833333366666665</v>
      </c>
      <c r="DF79">
        <f t="shared" si="1051"/>
        <v>5.85</v>
      </c>
      <c r="DG79">
        <f t="shared" si="1051"/>
        <v>7.1499999999999995</v>
      </c>
      <c r="DH79">
        <f t="shared" si="1051"/>
        <v>6.25</v>
      </c>
      <c r="DI79">
        <f t="shared" si="1051"/>
        <v>7.083333333333333</v>
      </c>
      <c r="DJ79">
        <f t="shared" si="1051"/>
        <v>6.6999999999999993</v>
      </c>
      <c r="DK79">
        <f t="shared" si="1051"/>
        <v>7.5333333333333332</v>
      </c>
      <c r="DL79">
        <f t="shared" si="1051"/>
        <v>6.4166666666666661</v>
      </c>
      <c r="DM79">
        <f t="shared" si="1051"/>
        <v>8.3166666666666664</v>
      </c>
      <c r="DN79">
        <f t="shared" si="1051"/>
        <v>6.4666666666666659</v>
      </c>
      <c r="DO79">
        <f t="shared" si="1051"/>
        <v>5</v>
      </c>
      <c r="DP79">
        <f t="shared" si="1051"/>
        <v>7.1833333333333327</v>
      </c>
      <c r="DQ79">
        <f t="shared" si="1051"/>
        <v>5.916666666666667</v>
      </c>
      <c r="DR79">
        <f t="shared" si="1051"/>
        <v>5.9333333333333336</v>
      </c>
      <c r="DS79">
        <f t="shared" si="1051"/>
        <v>5.5333333333333332</v>
      </c>
      <c r="DT79">
        <f t="shared" si="1051"/>
        <v>5.5666666666666664</v>
      </c>
      <c r="DU79">
        <f t="shared" si="1051"/>
        <v>8.9333333333333336</v>
      </c>
      <c r="DV79">
        <f t="shared" si="1051"/>
        <v>7.0166666666666666</v>
      </c>
      <c r="DW79">
        <f t="shared" si="1051"/>
        <v>5.7</v>
      </c>
      <c r="DX79">
        <f t="shared" si="1051"/>
        <v>5.6166666666666663</v>
      </c>
      <c r="DY79">
        <f t="shared" si="1051"/>
        <v>5.916666666666667</v>
      </c>
      <c r="DZ79">
        <f t="shared" si="1051"/>
        <v>2.75</v>
      </c>
      <c r="EA79">
        <f t="shared" si="1051"/>
        <v>4.4166666666666661</v>
      </c>
      <c r="EB79">
        <f t="shared" si="1051"/>
        <v>3.1166666666666663</v>
      </c>
      <c r="EC79">
        <f t="shared" si="1051"/>
        <v>3.583333333333333</v>
      </c>
      <c r="ED79">
        <f t="shared" si="1051"/>
        <v>6.083333333333333</v>
      </c>
      <c r="EE79">
        <f t="shared" si="1051"/>
        <v>5.35</v>
      </c>
      <c r="EF79">
        <f t="shared" si="1051"/>
        <v>3.5999999999999996</v>
      </c>
      <c r="EG79">
        <f t="shared" si="1051"/>
        <v>5.3999999999999995</v>
      </c>
      <c r="EH79">
        <f t="shared" si="1051"/>
        <v>3.0333333333333332</v>
      </c>
      <c r="EI79">
        <f t="shared" si="1051"/>
        <v>5.9666666666666668</v>
      </c>
      <c r="EJ79">
        <f t="shared" si="1051"/>
        <v>5.0999999999999996</v>
      </c>
      <c r="EK79">
        <f t="shared" si="1051"/>
        <v>4.4166666666666661</v>
      </c>
      <c r="EL79">
        <f t="shared" si="1051"/>
        <v>6.4833333333333334</v>
      </c>
      <c r="EM79">
        <f t="shared" si="1051"/>
        <v>3.1500000000000004</v>
      </c>
      <c r="EN79">
        <f t="shared" si="1051"/>
        <v>4.2333333333333334</v>
      </c>
      <c r="EO79">
        <f t="shared" si="1051"/>
        <v>7.2833333333333332</v>
      </c>
      <c r="EP79">
        <f t="shared" si="1051"/>
        <v>5.583333333333333</v>
      </c>
      <c r="EQ79">
        <f t="shared" si="1051"/>
        <v>3.5999999999999996</v>
      </c>
      <c r="ER79">
        <f t="shared" ref="ER79:HC79" si="1052">IF(ER70=0,0,ER70+0.8)</f>
        <v>3.9333333333333336</v>
      </c>
      <c r="ES79">
        <f t="shared" si="1052"/>
        <v>4.2</v>
      </c>
      <c r="ET79">
        <f t="shared" si="1052"/>
        <v>6.7</v>
      </c>
      <c r="EU79">
        <f t="shared" si="1052"/>
        <v>4.2833333333333332</v>
      </c>
      <c r="EV79">
        <f t="shared" si="1052"/>
        <v>4.1166666666666663</v>
      </c>
      <c r="EW79">
        <f t="shared" si="1052"/>
        <v>3.9333333333333336</v>
      </c>
      <c r="EX79">
        <f t="shared" si="1052"/>
        <v>4.1666666666666661</v>
      </c>
      <c r="EY79">
        <f t="shared" si="1052"/>
        <v>7.6666666666666661</v>
      </c>
      <c r="EZ79">
        <f t="shared" si="1052"/>
        <v>3.9666666666666668</v>
      </c>
      <c r="FA79">
        <f t="shared" si="1052"/>
        <v>4.1499999999999995</v>
      </c>
      <c r="FB79">
        <f t="shared" si="1052"/>
        <v>4.6333333333333329</v>
      </c>
      <c r="FC79">
        <f t="shared" si="1052"/>
        <v>7.6</v>
      </c>
      <c r="FD79">
        <f t="shared" si="1052"/>
        <v>4.4333333333333336</v>
      </c>
      <c r="FE79">
        <f t="shared" si="1052"/>
        <v>4.7333333333333334</v>
      </c>
      <c r="FF79">
        <f t="shared" si="1052"/>
        <v>6.7666666666666666</v>
      </c>
      <c r="FG79">
        <f t="shared" si="1052"/>
        <v>4.3666666666666663</v>
      </c>
      <c r="FH79">
        <f t="shared" si="1052"/>
        <v>3.3666666666666663</v>
      </c>
      <c r="FI79">
        <f t="shared" si="1052"/>
        <v>3.8166666999999999</v>
      </c>
      <c r="FJ79">
        <f t="shared" si="1052"/>
        <v>6.9833333666666659</v>
      </c>
      <c r="FK79">
        <f t="shared" si="1052"/>
        <v>5.0833333666666665</v>
      </c>
      <c r="FL79">
        <f t="shared" si="1052"/>
        <v>5.4166666999999995</v>
      </c>
      <c r="FM79">
        <f t="shared" si="1052"/>
        <v>3.7333333666666668</v>
      </c>
      <c r="FN79">
        <f t="shared" si="1052"/>
        <v>6.3666666999999997</v>
      </c>
      <c r="FO79">
        <f t="shared" si="1052"/>
        <v>3.8333333666666665</v>
      </c>
      <c r="FP79">
        <f t="shared" si="1052"/>
        <v>4.5833333666666665</v>
      </c>
      <c r="FQ79">
        <f t="shared" si="1052"/>
        <v>3.8166666999999999</v>
      </c>
      <c r="FR79">
        <f t="shared" si="1052"/>
        <v>3.7666667</v>
      </c>
      <c r="FS79">
        <f t="shared" si="1052"/>
        <v>4.5833333666666665</v>
      </c>
      <c r="FT79">
        <f t="shared" si="1052"/>
        <v>5.1499999999999995</v>
      </c>
      <c r="FU79">
        <f t="shared" si="1052"/>
        <v>5.3999999999999995</v>
      </c>
      <c r="FV79">
        <f t="shared" si="1052"/>
        <v>5.3833333333333329</v>
      </c>
      <c r="FW79">
        <f t="shared" si="1052"/>
        <v>5.7666666666666666</v>
      </c>
      <c r="FX79">
        <f t="shared" si="1052"/>
        <v>5.9166666666666661</v>
      </c>
      <c r="FY79">
        <f t="shared" si="1052"/>
        <v>5.6999999999999993</v>
      </c>
      <c r="FZ79">
        <f t="shared" si="1052"/>
        <v>6.9499999999999993</v>
      </c>
      <c r="GA79">
        <f t="shared" si="1052"/>
        <v>9.9499999999999993</v>
      </c>
      <c r="GB79">
        <f t="shared" si="1052"/>
        <v>6.0333333333333323</v>
      </c>
      <c r="GC79">
        <f t="shared" si="1052"/>
        <v>6.2333333333333325</v>
      </c>
      <c r="GD79">
        <f t="shared" si="1052"/>
        <v>6.7499999999999991</v>
      </c>
      <c r="GE79">
        <f t="shared" si="1052"/>
        <v>6.5166666666666666</v>
      </c>
      <c r="GF79">
        <f t="shared" si="1052"/>
        <v>5.7333333333333325</v>
      </c>
      <c r="GG79">
        <f t="shared" si="1052"/>
        <v>8.0833333333333339</v>
      </c>
      <c r="GH79">
        <f t="shared" si="1052"/>
        <v>8.933333300000001</v>
      </c>
      <c r="GI79">
        <f t="shared" si="1052"/>
        <v>8.5666666333333339</v>
      </c>
      <c r="GJ79">
        <f t="shared" si="1052"/>
        <v>8.9833333</v>
      </c>
      <c r="GK79">
        <f t="shared" si="1052"/>
        <v>10.916666633333334</v>
      </c>
      <c r="GL79">
        <f t="shared" si="1052"/>
        <v>8.3833333000000003</v>
      </c>
      <c r="GM79">
        <f t="shared" ref="GM79:GS79" si="1053">IF(GM70=0,0,GM70+0.8)</f>
        <v>8.649999966666666</v>
      </c>
      <c r="GN79">
        <f t="shared" si="1053"/>
        <v>10.783333300000001</v>
      </c>
      <c r="GO79">
        <f t="shared" si="1053"/>
        <v>10.199999966666667</v>
      </c>
      <c r="GP79">
        <f t="shared" si="1053"/>
        <v>8.649999966666666</v>
      </c>
      <c r="GQ79">
        <f t="shared" si="1053"/>
        <v>9.0999999666666671</v>
      </c>
      <c r="GR79">
        <f t="shared" si="1053"/>
        <v>11.4833333</v>
      </c>
      <c r="GS79">
        <f t="shared" si="1053"/>
        <v>9.4499999666666668</v>
      </c>
      <c r="GT79">
        <f t="shared" si="1052"/>
        <v>10.649999966666666</v>
      </c>
      <c r="GU79">
        <f t="shared" si="1052"/>
        <v>9.4833333</v>
      </c>
      <c r="GV79">
        <f t="shared" si="1052"/>
        <v>8.4833333</v>
      </c>
      <c r="GW79">
        <f t="shared" si="1052"/>
        <v>8.5499999666666664</v>
      </c>
      <c r="GX79">
        <f t="shared" ref="GX79:HA79" si="1054">IF(GX70=0,0,GX70+0.8)</f>
        <v>8.3833333000000003</v>
      </c>
      <c r="GY79">
        <f t="shared" si="1054"/>
        <v>15.516666633333333</v>
      </c>
      <c r="GZ79">
        <f t="shared" si="1054"/>
        <v>10.2333333</v>
      </c>
      <c r="HA79">
        <f t="shared" si="1054"/>
        <v>8.9666666333333342</v>
      </c>
      <c r="HB79">
        <f t="shared" si="1052"/>
        <v>11.383333333333335</v>
      </c>
      <c r="HC79">
        <f t="shared" si="1052"/>
        <v>12.366666633333333</v>
      </c>
      <c r="HD79">
        <f t="shared" ref="HD79:JO79" si="1055">IF(HD70=0,0,HD70+0.8)</f>
        <v>13.766666633333333</v>
      </c>
      <c r="HE79">
        <f t="shared" si="1055"/>
        <v>12.849999966666667</v>
      </c>
      <c r="HF79">
        <f t="shared" si="1055"/>
        <v>12.599999966666667</v>
      </c>
      <c r="HG79">
        <f t="shared" ref="HG79:HL79" si="1056">IF(HG70=0,0,HG70+0.8)</f>
        <v>12.3833333</v>
      </c>
      <c r="HH79">
        <f t="shared" si="1056"/>
        <v>12.066666633333334</v>
      </c>
      <c r="HI79">
        <f t="shared" si="1056"/>
        <v>12.066666633333334</v>
      </c>
      <c r="HJ79">
        <f t="shared" si="1056"/>
        <v>13.016666633333333</v>
      </c>
      <c r="HK79">
        <f t="shared" si="1056"/>
        <v>12.566666633333334</v>
      </c>
      <c r="HL79">
        <f t="shared" si="1056"/>
        <v>15.433333300000001</v>
      </c>
      <c r="HN79">
        <f t="shared" si="1055"/>
        <v>12.0833333</v>
      </c>
      <c r="HO79">
        <f t="shared" ref="HO79" si="1057">IF(HO70=0,0,HO70+0.8)</f>
        <v>13.549999966666666</v>
      </c>
      <c r="HP79">
        <f t="shared" si="1055"/>
        <v>36.949999999999996</v>
      </c>
      <c r="HQ79">
        <f t="shared" si="1055"/>
        <v>41.949999999999996</v>
      </c>
      <c r="HR79">
        <f t="shared" si="1055"/>
        <v>9.3833333333333346</v>
      </c>
      <c r="HS79">
        <f t="shared" si="1055"/>
        <v>10.433333333333334</v>
      </c>
      <c r="HU79">
        <f t="shared" si="1055"/>
        <v>21.833333</v>
      </c>
      <c r="HW79">
        <f t="shared" si="1055"/>
        <v>10.816666333333334</v>
      </c>
      <c r="HX79">
        <f t="shared" si="1055"/>
        <v>11.033333000000001</v>
      </c>
      <c r="HY79">
        <f t="shared" si="1055"/>
        <v>11.849999666666667</v>
      </c>
      <c r="HZ79">
        <f t="shared" si="1055"/>
        <v>11.366666333333335</v>
      </c>
      <c r="IA79">
        <f t="shared" si="1055"/>
        <v>11.099999666666667</v>
      </c>
      <c r="IB79">
        <f t="shared" si="1055"/>
        <v>11.199999666666669</v>
      </c>
      <c r="IC79">
        <f t="shared" si="1055"/>
        <v>11.899999666666668</v>
      </c>
      <c r="ID79">
        <f t="shared" si="1055"/>
        <v>10.866666333333335</v>
      </c>
      <c r="IE79">
        <f t="shared" si="1055"/>
        <v>11.849999666666667</v>
      </c>
      <c r="IF79">
        <f t="shared" si="1055"/>
        <v>12.549999666666668</v>
      </c>
      <c r="IG79">
        <f t="shared" si="1055"/>
        <v>12.999999666666668</v>
      </c>
      <c r="IH79">
        <f t="shared" si="1055"/>
        <v>11.333333000000001</v>
      </c>
      <c r="II79">
        <f t="shared" si="1055"/>
        <v>18.066666333333334</v>
      </c>
      <c r="IJ79">
        <f t="shared" si="1055"/>
        <v>10.849999666666667</v>
      </c>
      <c r="IK79">
        <f t="shared" si="1055"/>
        <v>8.7333333333333343</v>
      </c>
      <c r="IL79">
        <f t="shared" si="1055"/>
        <v>12.066666633333334</v>
      </c>
      <c r="IM79">
        <f t="shared" si="1055"/>
        <v>9.4999999666666675</v>
      </c>
      <c r="IN79">
        <f t="shared" si="1055"/>
        <v>9.2166666333333342</v>
      </c>
      <c r="IO79">
        <f t="shared" si="1055"/>
        <v>11.366666666666667</v>
      </c>
      <c r="IP79">
        <f t="shared" si="1055"/>
        <v>11.316666633333334</v>
      </c>
      <c r="IQ79">
        <f t="shared" si="1055"/>
        <v>11.966666633333334</v>
      </c>
      <c r="IW79">
        <f t="shared" si="1055"/>
        <v>45.366666666666667</v>
      </c>
      <c r="IX79">
        <f t="shared" si="1055"/>
        <v>5.5666666666666664</v>
      </c>
      <c r="IY79">
        <f t="shared" si="1055"/>
        <v>8.0166670333333343</v>
      </c>
      <c r="IZ79">
        <f t="shared" ref="IZ79" si="1058">IF(IZ70=0,0,IZ70+0.8)</f>
        <v>8.8333337000000007</v>
      </c>
      <c r="JA79">
        <f t="shared" si="1055"/>
        <v>7.1666670333333338</v>
      </c>
      <c r="JB79">
        <f t="shared" si="1055"/>
        <v>6.6500003666666672</v>
      </c>
      <c r="JC79">
        <f t="shared" si="1055"/>
        <v>11.583333700000001</v>
      </c>
      <c r="JD79">
        <f t="shared" si="1055"/>
        <v>8.1833337000000004</v>
      </c>
      <c r="JE79">
        <f t="shared" si="1055"/>
        <v>13.250000366666669</v>
      </c>
      <c r="JF79">
        <f t="shared" si="1055"/>
        <v>21.016667033333338</v>
      </c>
      <c r="JH79">
        <f t="shared" si="1055"/>
        <v>9.9</v>
      </c>
      <c r="JI79">
        <f t="shared" si="1055"/>
        <v>15.149999999666667</v>
      </c>
      <c r="JJ79">
        <f t="shared" si="1055"/>
        <v>13.533333333</v>
      </c>
      <c r="JK79">
        <f t="shared" si="1055"/>
        <v>11.399999999666667</v>
      </c>
      <c r="JL79">
        <f t="shared" si="1055"/>
        <v>11.166666666333334</v>
      </c>
      <c r="JM79">
        <f t="shared" si="1055"/>
        <v>12.899999999666667</v>
      </c>
      <c r="JN79">
        <f t="shared" si="1055"/>
        <v>13.899999999666667</v>
      </c>
      <c r="JO79">
        <f t="shared" si="1055"/>
        <v>18.033333332999998</v>
      </c>
      <c r="JP79">
        <f t="shared" ref="JP79:KA79" si="1059">IF(JP70=0,0,JP70+0.8)</f>
        <v>15.166666666333334</v>
      </c>
      <c r="JR79">
        <f t="shared" si="1059"/>
        <v>11.233333333000001</v>
      </c>
      <c r="JT79">
        <f t="shared" si="1059"/>
        <v>11.983333333000001</v>
      </c>
      <c r="JU79">
        <f t="shared" si="1059"/>
        <v>17.633333332999999</v>
      </c>
      <c r="JV79">
        <f t="shared" si="1059"/>
        <v>18.333333333000002</v>
      </c>
      <c r="JX79">
        <f t="shared" si="1059"/>
        <v>19.083333333000002</v>
      </c>
      <c r="JY79">
        <f t="shared" si="1059"/>
        <v>14.899999999666667</v>
      </c>
      <c r="JZ79">
        <f t="shared" si="1059"/>
        <v>21.399999999666669</v>
      </c>
      <c r="KA79">
        <f t="shared" si="1059"/>
        <v>24.849999999666668</v>
      </c>
    </row>
    <row r="80" spans="1:287" x14ac:dyDescent="0.25">
      <c r="A80" t="s">
        <v>207</v>
      </c>
      <c r="B80">
        <v>4.4666666666666668</v>
      </c>
      <c r="C80">
        <v>4.9666666666666668</v>
      </c>
      <c r="D80">
        <v>5.5833336666666664</v>
      </c>
      <c r="E80">
        <v>5.6166666666666671</v>
      </c>
      <c r="F80">
        <v>6.2333266666666667</v>
      </c>
      <c r="G80">
        <v>6.3000006666666666</v>
      </c>
      <c r="H80">
        <v>6.0333336666666666</v>
      </c>
      <c r="I80">
        <v>6.2500006666666668</v>
      </c>
      <c r="J80">
        <v>7.8499996666666672</v>
      </c>
      <c r="K80">
        <v>10.033333666666667</v>
      </c>
      <c r="L80">
        <v>5.3166666666666664</v>
      </c>
      <c r="M80">
        <v>4.8166666666666664</v>
      </c>
      <c r="N80">
        <v>6.2166636666666664</v>
      </c>
      <c r="O80">
        <v>9.85</v>
      </c>
      <c r="P80">
        <v>14.3</v>
      </c>
      <c r="Q80">
        <v>10.61</v>
      </c>
      <c r="R80">
        <v>15.28</v>
      </c>
      <c r="S80">
        <v>17.100000000000001</v>
      </c>
      <c r="T80">
        <v>13.52</v>
      </c>
      <c r="U80">
        <v>12.033329999999999</v>
      </c>
      <c r="V80">
        <v>11.899999999999999</v>
      </c>
      <c r="W80">
        <v>10.466666999999999</v>
      </c>
      <c r="X80">
        <v>11.266667</v>
      </c>
      <c r="Y80">
        <v>11.299999999999999</v>
      </c>
      <c r="Z80">
        <v>25.916667</v>
      </c>
      <c r="AA80">
        <v>27.916667</v>
      </c>
      <c r="AB80">
        <v>31.666667</v>
      </c>
      <c r="AC80">
        <v>47.116667</v>
      </c>
      <c r="AD80">
        <v>41.67</v>
      </c>
      <c r="AE80">
        <v>27.866667</v>
      </c>
      <c r="AG80">
        <v>31.166667</v>
      </c>
      <c r="AH80">
        <v>26.583337</v>
      </c>
      <c r="AI80">
        <v>8.2166666666666668</v>
      </c>
      <c r="AJ80">
        <v>9.7666666666666675</v>
      </c>
      <c r="AK80">
        <v>8.5999999666666671</v>
      </c>
      <c r="AL80">
        <v>8.8166666666666664</v>
      </c>
      <c r="AM80">
        <v>8.7333266666666667</v>
      </c>
      <c r="AN80">
        <v>9.5666666666666664</v>
      </c>
      <c r="AO80">
        <v>9.4833333666666668</v>
      </c>
      <c r="AP80">
        <v>9.0833333666666665</v>
      </c>
      <c r="AQ80">
        <v>8.9999999966666664</v>
      </c>
      <c r="AR80">
        <v>8.6166666666666671</v>
      </c>
      <c r="AS80">
        <v>9.2333333666666668</v>
      </c>
      <c r="AT80">
        <v>11.883333336666666</v>
      </c>
      <c r="AU80">
        <v>9.5166666666666675</v>
      </c>
      <c r="AV80">
        <v>9.7499999666666675</v>
      </c>
      <c r="AW80">
        <v>9.2833333666666675</v>
      </c>
      <c r="AX80">
        <v>10.066666666666666</v>
      </c>
      <c r="AY80">
        <v>8.9499999966666675</v>
      </c>
      <c r="AZ80">
        <v>11.366666666666667</v>
      </c>
      <c r="BA80">
        <v>13.416666666666668</v>
      </c>
      <c r="BB80">
        <v>16.216666666666669</v>
      </c>
      <c r="BC80">
        <v>13.933333336666667</v>
      </c>
      <c r="BD80">
        <v>13.899999966666666</v>
      </c>
      <c r="BE80">
        <v>10.216666666666667</v>
      </c>
      <c r="BF80">
        <v>12.133333666666667</v>
      </c>
      <c r="BG80">
        <v>21.399999966666666</v>
      </c>
      <c r="BH80">
        <v>23.916666666666664</v>
      </c>
      <c r="BI80">
        <v>24.149999666666666</v>
      </c>
      <c r="BJ80">
        <v>11.566666666666666</v>
      </c>
      <c r="BK80">
        <v>21.883333666666665</v>
      </c>
      <c r="BL80">
        <v>12.633333366666667</v>
      </c>
      <c r="BM80">
        <v>21.016666666666666</v>
      </c>
      <c r="BN80">
        <v>12.316666666666666</v>
      </c>
      <c r="BO80">
        <v>26.149999666666666</v>
      </c>
      <c r="BP80">
        <v>16.833333366666665</v>
      </c>
      <c r="BQ80">
        <v>1</v>
      </c>
      <c r="BR80">
        <v>0.31666666666666665</v>
      </c>
      <c r="BS80">
        <v>1.0333333366666666</v>
      </c>
      <c r="BT80">
        <v>1.4333333366666667</v>
      </c>
      <c r="BU80">
        <v>0.83333333666666665</v>
      </c>
      <c r="BV80">
        <v>1.0666666666666667</v>
      </c>
      <c r="BW80">
        <v>2.3166666666666664</v>
      </c>
      <c r="BX80">
        <v>8.0333333366666668</v>
      </c>
      <c r="BY80">
        <v>6.2999999666666664</v>
      </c>
      <c r="BZ80">
        <v>3.2999999666666664</v>
      </c>
      <c r="CA80">
        <v>1.1166666666666667</v>
      </c>
      <c r="CB80">
        <v>0</v>
      </c>
      <c r="CC80">
        <f>IF(CC70=0,0,CC70+0.3166667)</f>
        <v>1.6833333666666668</v>
      </c>
      <c r="CE80">
        <f>IF(CE70=0,0,CE70+0.3166667)</f>
        <v>1.3500000333333335</v>
      </c>
      <c r="CF80">
        <f t="shared" ref="CF80:EQ80" si="1060">IF(CF70=0,0,CF70+0.3166667)</f>
        <v>2.1333330333333334</v>
      </c>
      <c r="CG80">
        <f t="shared" si="1060"/>
        <v>3.4333330333333336</v>
      </c>
      <c r="CH80">
        <f t="shared" si="1060"/>
        <v>1.7333330333333334</v>
      </c>
      <c r="CI80">
        <f t="shared" si="1060"/>
        <v>1.6999997</v>
      </c>
      <c r="CJ80">
        <f t="shared" si="1060"/>
        <v>1.6499997000000002</v>
      </c>
      <c r="CK80">
        <f t="shared" si="1060"/>
        <v>2.0666663666666665</v>
      </c>
      <c r="CL80">
        <f t="shared" si="1060"/>
        <v>2.4499997000000002</v>
      </c>
      <c r="CN80">
        <f t="shared" si="1060"/>
        <v>3.1999997000000002</v>
      </c>
      <c r="CO80">
        <f t="shared" si="1060"/>
        <v>2.7499997</v>
      </c>
      <c r="CP80">
        <f t="shared" si="1060"/>
        <v>1.1833333666666668</v>
      </c>
      <c r="CQ80">
        <f t="shared" si="1060"/>
        <v>2.6166667033333333</v>
      </c>
      <c r="CR80">
        <f t="shared" si="1060"/>
        <v>1.9333333699999999</v>
      </c>
      <c r="CS80">
        <f t="shared" si="1060"/>
        <v>1.6166667033333335</v>
      </c>
      <c r="CT80">
        <f t="shared" si="1060"/>
        <v>3.8333333699999996</v>
      </c>
      <c r="CU80">
        <f t="shared" si="1060"/>
        <v>3.6500000366666665</v>
      </c>
      <c r="CV80">
        <f t="shared" si="1060"/>
        <v>1.78333337</v>
      </c>
      <c r="CW80">
        <f t="shared" si="1060"/>
        <v>2.9166667033333331</v>
      </c>
      <c r="CX80">
        <f t="shared" si="1060"/>
        <v>2.5166667033333332</v>
      </c>
      <c r="CY80">
        <f t="shared" si="1060"/>
        <v>6.0000000366666661</v>
      </c>
      <c r="CZ80">
        <f t="shared" si="1060"/>
        <v>3.4666667033333329</v>
      </c>
      <c r="DA80">
        <f t="shared" si="1060"/>
        <v>2.316666703333333</v>
      </c>
      <c r="DB80">
        <f t="shared" si="1060"/>
        <v>1.5833333700000001</v>
      </c>
      <c r="DC80">
        <f t="shared" si="1060"/>
        <v>4.6333333699999999</v>
      </c>
      <c r="DD80">
        <f t="shared" si="1060"/>
        <v>2.566666703333333</v>
      </c>
      <c r="DE80">
        <f t="shared" si="1060"/>
        <v>5.4000000366666665</v>
      </c>
      <c r="DF80">
        <f t="shared" si="1060"/>
        <v>5.3666666999999997</v>
      </c>
      <c r="DG80">
        <f t="shared" si="1060"/>
        <v>6.6666666999999995</v>
      </c>
      <c r="DH80">
        <f t="shared" si="1060"/>
        <v>5.7666667</v>
      </c>
      <c r="DI80">
        <f t="shared" si="1060"/>
        <v>6.6000000333333331</v>
      </c>
      <c r="DJ80">
        <f t="shared" si="1060"/>
        <v>6.2166666999999993</v>
      </c>
      <c r="DK80">
        <f t="shared" si="1060"/>
        <v>7.0500000333333332</v>
      </c>
      <c r="DL80">
        <f t="shared" si="1060"/>
        <v>5.9333333666666661</v>
      </c>
      <c r="DM80">
        <f t="shared" si="1060"/>
        <v>7.8333333666666665</v>
      </c>
      <c r="DN80">
        <f t="shared" si="1060"/>
        <v>5.9833333666666659</v>
      </c>
      <c r="DO80">
        <f t="shared" si="1060"/>
        <v>4.5166667</v>
      </c>
      <c r="DP80">
        <f t="shared" si="1060"/>
        <v>6.7000000333333327</v>
      </c>
      <c r="DQ80">
        <f t="shared" si="1060"/>
        <v>5.433333366666667</v>
      </c>
      <c r="DR80">
        <f t="shared" si="1060"/>
        <v>5.4500000333333336</v>
      </c>
      <c r="DS80">
        <f t="shared" si="1060"/>
        <v>5.0500000333333332</v>
      </c>
      <c r="DT80">
        <f t="shared" si="1060"/>
        <v>5.0833333666666665</v>
      </c>
      <c r="DU80">
        <f t="shared" si="1060"/>
        <v>8.4500000333333336</v>
      </c>
      <c r="DV80">
        <f t="shared" si="1060"/>
        <v>6.5333333666666666</v>
      </c>
      <c r="DW80">
        <f t="shared" si="1060"/>
        <v>5.2166667000000002</v>
      </c>
      <c r="DX80">
        <f t="shared" si="1060"/>
        <v>5.1333333666666663</v>
      </c>
      <c r="DY80">
        <f t="shared" si="1060"/>
        <v>5.433333366666667</v>
      </c>
      <c r="DZ80">
        <f t="shared" si="1060"/>
        <v>2.2666667</v>
      </c>
      <c r="EA80">
        <f t="shared" si="1060"/>
        <v>3.9333333666666661</v>
      </c>
      <c r="EB80">
        <f t="shared" si="1060"/>
        <v>2.6333333666666663</v>
      </c>
      <c r="EC80">
        <f t="shared" si="1060"/>
        <v>3.1000000333333331</v>
      </c>
      <c r="ED80">
        <f t="shared" si="1060"/>
        <v>5.6000000333333331</v>
      </c>
      <c r="EE80">
        <f t="shared" si="1060"/>
        <v>4.8666666999999997</v>
      </c>
      <c r="EF80">
        <f t="shared" si="1060"/>
        <v>3.1166666999999997</v>
      </c>
      <c r="EG80">
        <f t="shared" si="1060"/>
        <v>4.9166666999999995</v>
      </c>
      <c r="EH80">
        <f t="shared" si="1060"/>
        <v>2.5500000333333332</v>
      </c>
      <c r="EI80">
        <f t="shared" si="1060"/>
        <v>5.4833333666666668</v>
      </c>
      <c r="EJ80">
        <f t="shared" si="1060"/>
        <v>4.6166666999999997</v>
      </c>
      <c r="EK80">
        <f t="shared" si="1060"/>
        <v>3.9333333666666661</v>
      </c>
      <c r="EL80">
        <f t="shared" si="1060"/>
        <v>6.0000000333333334</v>
      </c>
      <c r="EM80">
        <f t="shared" si="1060"/>
        <v>2.6666666999999999</v>
      </c>
      <c r="EN80">
        <f t="shared" si="1060"/>
        <v>3.7500000333333334</v>
      </c>
      <c r="EO80">
        <f t="shared" si="1060"/>
        <v>6.8000000333333332</v>
      </c>
      <c r="EP80">
        <f t="shared" si="1060"/>
        <v>5.1000000333333331</v>
      </c>
      <c r="EQ80">
        <f t="shared" si="1060"/>
        <v>3.1166666999999997</v>
      </c>
      <c r="ER80">
        <f t="shared" ref="ER80:HC80" si="1061">IF(ER70=0,0,ER70+0.3166667)</f>
        <v>3.4500000333333332</v>
      </c>
      <c r="ES80">
        <f t="shared" si="1061"/>
        <v>3.7166666999999998</v>
      </c>
      <c r="ET80">
        <f t="shared" si="1061"/>
        <v>6.2166667000000002</v>
      </c>
      <c r="EU80">
        <f t="shared" si="1061"/>
        <v>3.8000000333333332</v>
      </c>
      <c r="EV80">
        <f t="shared" si="1061"/>
        <v>3.6333333666666663</v>
      </c>
      <c r="EW80">
        <f t="shared" si="1061"/>
        <v>3.4500000333333332</v>
      </c>
      <c r="EX80">
        <f t="shared" si="1061"/>
        <v>3.6833333666666661</v>
      </c>
      <c r="EY80">
        <f t="shared" si="1061"/>
        <v>7.1833333666666661</v>
      </c>
      <c r="EZ80">
        <f t="shared" si="1061"/>
        <v>3.4833333666666664</v>
      </c>
      <c r="FA80">
        <f t="shared" si="1061"/>
        <v>3.6666666999999995</v>
      </c>
      <c r="FB80">
        <f t="shared" si="1061"/>
        <v>4.1500000333333329</v>
      </c>
      <c r="FC80">
        <f t="shared" si="1061"/>
        <v>7.1166666999999997</v>
      </c>
      <c r="FD80">
        <f t="shared" si="1061"/>
        <v>3.9500000333333332</v>
      </c>
      <c r="FE80">
        <f t="shared" si="1061"/>
        <v>4.2500000333333334</v>
      </c>
      <c r="FF80">
        <f t="shared" si="1061"/>
        <v>6.2833333666666666</v>
      </c>
      <c r="FG80">
        <f t="shared" si="1061"/>
        <v>3.8833333666666663</v>
      </c>
      <c r="FH80">
        <f t="shared" si="1061"/>
        <v>2.8833333666666663</v>
      </c>
      <c r="FI80">
        <f t="shared" si="1061"/>
        <v>3.3333333999999999</v>
      </c>
      <c r="FJ80">
        <f t="shared" si="1061"/>
        <v>6.500000066666666</v>
      </c>
      <c r="FK80">
        <f t="shared" si="1061"/>
        <v>4.6000000666666665</v>
      </c>
      <c r="FL80">
        <f t="shared" si="1061"/>
        <v>4.9333333999999995</v>
      </c>
      <c r="FM80">
        <f t="shared" si="1061"/>
        <v>3.2500000666666664</v>
      </c>
      <c r="FN80">
        <f t="shared" si="1061"/>
        <v>5.8833333999999997</v>
      </c>
      <c r="FO80">
        <f t="shared" si="1061"/>
        <v>3.3500000666666665</v>
      </c>
      <c r="FP80">
        <f t="shared" si="1061"/>
        <v>4.1000000666666665</v>
      </c>
      <c r="FQ80">
        <f t="shared" si="1061"/>
        <v>3.3333333999999999</v>
      </c>
      <c r="FR80">
        <f t="shared" si="1061"/>
        <v>3.2833333999999996</v>
      </c>
      <c r="FS80">
        <f t="shared" si="1061"/>
        <v>4.1000000666666665</v>
      </c>
      <c r="FT80">
        <f t="shared" si="1061"/>
        <v>4.6666666999999995</v>
      </c>
      <c r="FU80">
        <f t="shared" si="1061"/>
        <v>4.9166666999999995</v>
      </c>
      <c r="FV80">
        <f t="shared" si="1061"/>
        <v>4.9000000333333329</v>
      </c>
      <c r="FW80">
        <f t="shared" si="1061"/>
        <v>5.2833333666666666</v>
      </c>
      <c r="FX80">
        <f t="shared" si="1061"/>
        <v>5.4333333666666661</v>
      </c>
      <c r="FY80">
        <f t="shared" si="1061"/>
        <v>5.2166666999999993</v>
      </c>
      <c r="FZ80">
        <f t="shared" si="1061"/>
        <v>6.4666666999999993</v>
      </c>
      <c r="GA80">
        <f t="shared" si="1061"/>
        <v>9.4666666999999993</v>
      </c>
      <c r="GB80">
        <f t="shared" si="1061"/>
        <v>5.5500000333333324</v>
      </c>
      <c r="GC80">
        <f t="shared" si="1061"/>
        <v>5.7500000333333325</v>
      </c>
      <c r="GD80">
        <f t="shared" si="1061"/>
        <v>6.2666666999999991</v>
      </c>
      <c r="GE80">
        <f t="shared" si="1061"/>
        <v>6.0333333666666666</v>
      </c>
      <c r="GF80">
        <f t="shared" si="1061"/>
        <v>5.2500000333333325</v>
      </c>
      <c r="GG80">
        <f t="shared" si="1061"/>
        <v>7.6000000333333331</v>
      </c>
      <c r="GH80">
        <f t="shared" si="1061"/>
        <v>8.4500000000000011</v>
      </c>
      <c r="GI80">
        <f t="shared" si="1061"/>
        <v>8.0833333333333339</v>
      </c>
      <c r="GJ80">
        <f t="shared" si="1061"/>
        <v>8.5</v>
      </c>
      <c r="GK80">
        <f t="shared" si="1061"/>
        <v>10.433333333333334</v>
      </c>
      <c r="GL80">
        <f t="shared" si="1061"/>
        <v>7.8999999999999995</v>
      </c>
      <c r="GM80">
        <f t="shared" ref="GM80:GS80" si="1062">IF(GM70=0,0,GM70+0.3166667)</f>
        <v>8.1666666666666661</v>
      </c>
      <c r="GN80">
        <f t="shared" si="1062"/>
        <v>10.3</v>
      </c>
      <c r="GO80">
        <f t="shared" si="1062"/>
        <v>9.7166666666666668</v>
      </c>
      <c r="GP80">
        <f t="shared" si="1062"/>
        <v>8.1666666666666661</v>
      </c>
      <c r="GQ80">
        <f t="shared" si="1062"/>
        <v>8.6166666666666671</v>
      </c>
      <c r="GR80">
        <f t="shared" si="1062"/>
        <v>11</v>
      </c>
      <c r="GS80">
        <f t="shared" si="1062"/>
        <v>8.9666666666666668</v>
      </c>
      <c r="GT80">
        <f t="shared" si="1061"/>
        <v>10.166666666666666</v>
      </c>
      <c r="GU80">
        <f t="shared" si="1061"/>
        <v>9</v>
      </c>
      <c r="GV80">
        <f t="shared" si="1061"/>
        <v>8</v>
      </c>
      <c r="GW80">
        <f t="shared" si="1061"/>
        <v>8.0666666666666664</v>
      </c>
      <c r="GX80">
        <f t="shared" ref="GX80:HA80" si="1063">IF(GX70=0,0,GX70+0.3166667)</f>
        <v>7.8999999999999995</v>
      </c>
      <c r="GY80">
        <f t="shared" si="1063"/>
        <v>15.033333333333333</v>
      </c>
      <c r="GZ80">
        <f t="shared" si="1063"/>
        <v>9.75</v>
      </c>
      <c r="HA80">
        <f t="shared" si="1063"/>
        <v>8.4833333333333343</v>
      </c>
      <c r="HB80">
        <f t="shared" si="1061"/>
        <v>10.900000033333335</v>
      </c>
      <c r="HC80">
        <f t="shared" si="1061"/>
        <v>11.883333333333333</v>
      </c>
      <c r="HD80">
        <f t="shared" ref="HD80:JO80" si="1064">IF(HD70=0,0,HD70+0.3166667)</f>
        <v>13.283333333333333</v>
      </c>
      <c r="HE80">
        <f t="shared" si="1064"/>
        <v>12.366666666666667</v>
      </c>
      <c r="HF80">
        <f t="shared" si="1064"/>
        <v>12.116666666666667</v>
      </c>
      <c r="HG80">
        <f t="shared" ref="HG80:HL80" si="1065">IF(HG70=0,0,HG70+0.3166667)</f>
        <v>11.9</v>
      </c>
      <c r="HH80">
        <f t="shared" si="1065"/>
        <v>11.583333333333334</v>
      </c>
      <c r="HI80">
        <f t="shared" si="1065"/>
        <v>11.583333333333334</v>
      </c>
      <c r="HJ80">
        <f t="shared" si="1065"/>
        <v>12.533333333333333</v>
      </c>
      <c r="HK80">
        <f t="shared" si="1065"/>
        <v>12.083333333333334</v>
      </c>
      <c r="HL80">
        <f t="shared" si="1065"/>
        <v>14.950000000000001</v>
      </c>
      <c r="HN80">
        <f t="shared" si="1064"/>
        <v>11.6</v>
      </c>
      <c r="HO80">
        <f t="shared" ref="HO80" si="1066">IF(HO70=0,0,HO70+0.3166667)</f>
        <v>13.066666666666666</v>
      </c>
      <c r="HP80">
        <f t="shared" si="1064"/>
        <v>36.466666699999998</v>
      </c>
      <c r="HQ80">
        <f t="shared" si="1064"/>
        <v>41.466666699999998</v>
      </c>
      <c r="HR80">
        <f t="shared" si="1064"/>
        <v>8.9000000333333347</v>
      </c>
      <c r="HS80">
        <f t="shared" si="1064"/>
        <v>9.9500000333333336</v>
      </c>
      <c r="HU80">
        <f t="shared" si="1064"/>
        <v>21.349999699999998</v>
      </c>
      <c r="HW80">
        <f t="shared" si="1064"/>
        <v>10.333333033333334</v>
      </c>
      <c r="HX80">
        <f t="shared" si="1064"/>
        <v>10.549999700000001</v>
      </c>
      <c r="HY80">
        <f t="shared" si="1064"/>
        <v>11.366666366666667</v>
      </c>
      <c r="HZ80">
        <f t="shared" si="1064"/>
        <v>10.883333033333335</v>
      </c>
      <c r="IA80">
        <f t="shared" si="1064"/>
        <v>10.616666366666667</v>
      </c>
      <c r="IB80">
        <f t="shared" si="1064"/>
        <v>10.716666366666669</v>
      </c>
      <c r="IC80">
        <f t="shared" si="1064"/>
        <v>11.416666366666668</v>
      </c>
      <c r="ID80">
        <f t="shared" si="1064"/>
        <v>10.383333033333335</v>
      </c>
      <c r="IE80">
        <f t="shared" si="1064"/>
        <v>11.366666366666667</v>
      </c>
      <c r="IF80">
        <f t="shared" si="1064"/>
        <v>12.066666366666668</v>
      </c>
      <c r="IG80">
        <f t="shared" si="1064"/>
        <v>12.516666366666668</v>
      </c>
      <c r="IH80">
        <f t="shared" si="1064"/>
        <v>10.849999700000001</v>
      </c>
      <c r="II80">
        <f t="shared" si="1064"/>
        <v>17.583333033333332</v>
      </c>
      <c r="IJ80">
        <f t="shared" si="1064"/>
        <v>10.366666366666667</v>
      </c>
      <c r="IK80">
        <f t="shared" si="1064"/>
        <v>8.2500000333333343</v>
      </c>
      <c r="IL80">
        <f t="shared" si="1064"/>
        <v>11.583333333333334</v>
      </c>
      <c r="IM80">
        <f t="shared" si="1064"/>
        <v>9.0166666666666675</v>
      </c>
      <c r="IN80">
        <f t="shared" si="1064"/>
        <v>8.7333333333333343</v>
      </c>
      <c r="IO80">
        <f t="shared" si="1064"/>
        <v>10.883333366666667</v>
      </c>
      <c r="IP80">
        <f t="shared" si="1064"/>
        <v>10.833333333333334</v>
      </c>
      <c r="IQ80">
        <f t="shared" si="1064"/>
        <v>11.483333333333334</v>
      </c>
      <c r="IW80">
        <f t="shared" si="1064"/>
        <v>44.883333366666669</v>
      </c>
      <c r="IX80">
        <f t="shared" si="1064"/>
        <v>5.0833333666666665</v>
      </c>
      <c r="IY80">
        <f t="shared" si="1064"/>
        <v>7.5333337333333334</v>
      </c>
      <c r="IZ80">
        <f t="shared" ref="IZ80" si="1067">IF(IZ70=0,0,IZ70+0.3166667)</f>
        <v>8.3500004000000008</v>
      </c>
      <c r="JA80">
        <f t="shared" si="1064"/>
        <v>6.6833337333333338</v>
      </c>
      <c r="JB80">
        <f t="shared" si="1064"/>
        <v>6.1666670666666672</v>
      </c>
      <c r="JC80">
        <f t="shared" si="1064"/>
        <v>11.100000400000001</v>
      </c>
      <c r="JD80">
        <f t="shared" si="1064"/>
        <v>7.7000004000000004</v>
      </c>
      <c r="JE80">
        <f t="shared" si="1064"/>
        <v>12.766667066666669</v>
      </c>
      <c r="JF80">
        <f t="shared" si="1064"/>
        <v>20.533333733333336</v>
      </c>
      <c r="JH80">
        <f t="shared" si="1064"/>
        <v>9.4166667000000004</v>
      </c>
      <c r="JI80">
        <f t="shared" si="1064"/>
        <v>14.666666699666667</v>
      </c>
      <c r="JJ80">
        <f t="shared" si="1064"/>
        <v>13.050000033</v>
      </c>
      <c r="JK80">
        <f t="shared" si="1064"/>
        <v>10.916666699666667</v>
      </c>
      <c r="JL80">
        <f t="shared" si="1064"/>
        <v>10.683333366333335</v>
      </c>
      <c r="JM80">
        <f t="shared" si="1064"/>
        <v>12.416666699666667</v>
      </c>
      <c r="JN80">
        <f t="shared" si="1064"/>
        <v>13.416666699666667</v>
      </c>
      <c r="JO80">
        <f t="shared" si="1064"/>
        <v>17.550000032999996</v>
      </c>
      <c r="JP80">
        <f t="shared" ref="JP80:KA80" si="1068">IF(JP70=0,0,JP70+0.3166667)</f>
        <v>14.683333366333335</v>
      </c>
      <c r="JR80">
        <f t="shared" si="1068"/>
        <v>10.750000033000001</v>
      </c>
      <c r="JT80">
        <f t="shared" si="1068"/>
        <v>11.500000033000001</v>
      </c>
      <c r="JU80">
        <f t="shared" si="1068"/>
        <v>17.150000032999998</v>
      </c>
      <c r="JV80">
        <f t="shared" si="1068"/>
        <v>17.850000033000001</v>
      </c>
      <c r="JX80">
        <f t="shared" si="1068"/>
        <v>18.600000033000001</v>
      </c>
      <c r="JY80">
        <f t="shared" si="1068"/>
        <v>14.416666699666667</v>
      </c>
      <c r="JZ80">
        <f t="shared" si="1068"/>
        <v>20.916666699666667</v>
      </c>
      <c r="KA80">
        <f t="shared" si="1068"/>
        <v>24.366666699666666</v>
      </c>
    </row>
    <row r="81" spans="1:287" x14ac:dyDescent="0.25">
      <c r="A81" t="s">
        <v>206</v>
      </c>
      <c r="B81">
        <v>13.2</v>
      </c>
      <c r="C81">
        <v>13.7</v>
      </c>
      <c r="D81">
        <v>14.316666999999999</v>
      </c>
      <c r="E81">
        <v>14.35</v>
      </c>
      <c r="F81">
        <v>14.966659999999999</v>
      </c>
      <c r="G81">
        <v>15.033333999999998</v>
      </c>
      <c r="H81">
        <v>14.766666999999998</v>
      </c>
      <c r="I81">
        <v>14.983333999999999</v>
      </c>
      <c r="J81">
        <v>16.583333</v>
      </c>
      <c r="K81">
        <v>18.766666999999998</v>
      </c>
      <c r="L81">
        <v>14.049999999999999</v>
      </c>
      <c r="M81">
        <v>13.549999999999999</v>
      </c>
      <c r="N81">
        <v>14.949997</v>
      </c>
      <c r="O81">
        <v>11.2</v>
      </c>
      <c r="P81">
        <v>15.649999999999999</v>
      </c>
      <c r="Q81">
        <v>11.959999999999999</v>
      </c>
      <c r="R81">
        <v>16.63</v>
      </c>
      <c r="S81">
        <v>18.45</v>
      </c>
      <c r="T81">
        <v>14.87</v>
      </c>
      <c r="U81">
        <v>13.383329999999999</v>
      </c>
      <c r="V81">
        <v>13.25</v>
      </c>
      <c r="W81">
        <v>11.816666999999999</v>
      </c>
      <c r="X81">
        <v>12.616667</v>
      </c>
      <c r="Y81">
        <v>12.649999999999999</v>
      </c>
      <c r="Z81">
        <v>27.266667000000002</v>
      </c>
      <c r="AA81">
        <v>29.266667000000002</v>
      </c>
      <c r="AB81">
        <v>33.016666999999998</v>
      </c>
      <c r="AC81">
        <v>48.466667000000001</v>
      </c>
      <c r="AD81">
        <v>43.02</v>
      </c>
      <c r="AE81">
        <v>29.216667000000001</v>
      </c>
      <c r="AG81">
        <v>32.516666999999998</v>
      </c>
      <c r="AH81">
        <v>27.933337000000002</v>
      </c>
      <c r="AI81">
        <v>16.95</v>
      </c>
      <c r="AJ81">
        <v>18.5</v>
      </c>
      <c r="AK81">
        <v>17.3333333</v>
      </c>
      <c r="AL81">
        <v>17.55</v>
      </c>
      <c r="AM81">
        <v>17.466660000000001</v>
      </c>
      <c r="AN81">
        <v>18.3</v>
      </c>
      <c r="AO81">
        <v>18.216666699999998</v>
      </c>
      <c r="AP81">
        <v>17.816666699999999</v>
      </c>
      <c r="AQ81">
        <v>17.733333330000001</v>
      </c>
      <c r="AR81">
        <v>17.349999999999998</v>
      </c>
      <c r="AS81">
        <v>17.966666699999998</v>
      </c>
      <c r="AT81">
        <v>20.616666670000001</v>
      </c>
      <c r="AU81">
        <v>18.25</v>
      </c>
      <c r="AV81">
        <v>18.483333299999998</v>
      </c>
      <c r="AW81">
        <v>18.016666699999998</v>
      </c>
      <c r="AX81">
        <v>18.8</v>
      </c>
      <c r="AY81">
        <v>17.68333333</v>
      </c>
      <c r="AZ81">
        <v>20.099999999999998</v>
      </c>
      <c r="BA81">
        <v>22.15</v>
      </c>
      <c r="BB81">
        <v>24.95</v>
      </c>
      <c r="BC81">
        <v>22.666666669999998</v>
      </c>
      <c r="BD81">
        <v>22.6333333</v>
      </c>
      <c r="BE81">
        <v>18.95</v>
      </c>
      <c r="BF81">
        <v>20.866667</v>
      </c>
      <c r="BG81">
        <v>30.133333299999997</v>
      </c>
      <c r="BH81">
        <v>32.65</v>
      </c>
      <c r="BI81">
        <v>32.883333</v>
      </c>
      <c r="BJ81">
        <v>20.3</v>
      </c>
      <c r="BK81">
        <v>30.616667</v>
      </c>
      <c r="BL81">
        <v>21.3666667</v>
      </c>
      <c r="BM81">
        <v>29.75</v>
      </c>
      <c r="BN81">
        <v>21.049999999999997</v>
      </c>
      <c r="BO81">
        <v>34.883333</v>
      </c>
      <c r="BP81">
        <v>25.566666699999999</v>
      </c>
      <c r="BQ81">
        <v>2.35</v>
      </c>
      <c r="BR81">
        <v>1.3666666666666667</v>
      </c>
      <c r="BS81">
        <v>2.0833333366666666</v>
      </c>
      <c r="BT81">
        <v>2.483333336666667</v>
      </c>
      <c r="BU81">
        <v>1.8833333366666667</v>
      </c>
      <c r="BV81">
        <v>2.1166666666666667</v>
      </c>
      <c r="BW81">
        <v>0.96666666666666667</v>
      </c>
      <c r="BX81">
        <v>9.0833333366666658</v>
      </c>
      <c r="BY81">
        <v>7.3499999666666671</v>
      </c>
      <c r="BZ81">
        <v>4.3499999666666671</v>
      </c>
      <c r="CA81">
        <v>2.166666666666667</v>
      </c>
      <c r="CB81">
        <v>1.6833333666666668</v>
      </c>
      <c r="CC81">
        <v>0</v>
      </c>
      <c r="CE81">
        <f>IF(CE70=0,0,CE70+1.3666667)</f>
        <v>2.4000000333333333</v>
      </c>
      <c r="CF81">
        <f t="shared" ref="CF81:EQ81" si="1069">IF(CF70=0,0,CF70+1.3666667)</f>
        <v>3.1833330333333336</v>
      </c>
      <c r="CG81">
        <f t="shared" si="1069"/>
        <v>4.4833330333333334</v>
      </c>
      <c r="CH81">
        <f t="shared" si="1069"/>
        <v>2.7833330333333333</v>
      </c>
      <c r="CI81">
        <f t="shared" si="1069"/>
        <v>2.7499997</v>
      </c>
      <c r="CJ81">
        <f t="shared" si="1069"/>
        <v>2.6999997000000002</v>
      </c>
      <c r="CK81">
        <f t="shared" si="1069"/>
        <v>3.1166663666666663</v>
      </c>
      <c r="CL81">
        <f t="shared" si="1069"/>
        <v>3.4999997</v>
      </c>
      <c r="CN81">
        <f t="shared" si="1069"/>
        <v>4.2499997</v>
      </c>
      <c r="CO81">
        <f t="shared" si="1069"/>
        <v>3.7999996999999999</v>
      </c>
      <c r="CP81">
        <f t="shared" si="1069"/>
        <v>2.2333333666666668</v>
      </c>
      <c r="CQ81">
        <f t="shared" si="1069"/>
        <v>3.6666667033333331</v>
      </c>
      <c r="CR81">
        <f t="shared" si="1069"/>
        <v>2.9833333699999995</v>
      </c>
      <c r="CS81">
        <f t="shared" si="1069"/>
        <v>2.6666667033333331</v>
      </c>
      <c r="CT81">
        <f t="shared" si="1069"/>
        <v>4.8833333699999999</v>
      </c>
      <c r="CU81">
        <f t="shared" si="1069"/>
        <v>4.7000000366666663</v>
      </c>
      <c r="CV81">
        <f t="shared" si="1069"/>
        <v>2.8333333700000001</v>
      </c>
      <c r="CW81">
        <f t="shared" si="1069"/>
        <v>3.9666667033333329</v>
      </c>
      <c r="CX81">
        <f t="shared" si="1069"/>
        <v>3.5666667033333335</v>
      </c>
      <c r="CY81">
        <f t="shared" si="1069"/>
        <v>7.050000036666666</v>
      </c>
      <c r="CZ81">
        <f t="shared" si="1069"/>
        <v>4.5166667033333328</v>
      </c>
      <c r="DA81">
        <f t="shared" si="1069"/>
        <v>3.3666667033333333</v>
      </c>
      <c r="DB81">
        <f t="shared" si="1069"/>
        <v>2.6333333699999999</v>
      </c>
      <c r="DC81">
        <f t="shared" si="1069"/>
        <v>5.6833333699999997</v>
      </c>
      <c r="DD81">
        <f t="shared" si="1069"/>
        <v>3.6166667033333333</v>
      </c>
      <c r="DE81">
        <f t="shared" si="1069"/>
        <v>6.4500000366666663</v>
      </c>
      <c r="DF81">
        <f t="shared" si="1069"/>
        <v>6.4166666999999995</v>
      </c>
      <c r="DG81">
        <f t="shared" si="1069"/>
        <v>7.7166666999999993</v>
      </c>
      <c r="DH81">
        <f t="shared" si="1069"/>
        <v>6.8166666999999999</v>
      </c>
      <c r="DI81">
        <f t="shared" si="1069"/>
        <v>7.6500000333333329</v>
      </c>
      <c r="DJ81">
        <f t="shared" si="1069"/>
        <v>7.2666666999999991</v>
      </c>
      <c r="DK81">
        <f t="shared" si="1069"/>
        <v>8.100000033333334</v>
      </c>
      <c r="DL81">
        <f t="shared" si="1069"/>
        <v>6.9833333666666659</v>
      </c>
      <c r="DM81">
        <f t="shared" si="1069"/>
        <v>8.8833333666666672</v>
      </c>
      <c r="DN81">
        <f t="shared" si="1069"/>
        <v>7.0333333666666658</v>
      </c>
      <c r="DO81">
        <f t="shared" si="1069"/>
        <v>5.5666666999999999</v>
      </c>
      <c r="DP81">
        <f t="shared" si="1069"/>
        <v>7.7500000333333325</v>
      </c>
      <c r="DQ81">
        <f t="shared" si="1069"/>
        <v>6.4833333666666668</v>
      </c>
      <c r="DR81">
        <f t="shared" si="1069"/>
        <v>6.5000000333333334</v>
      </c>
      <c r="DS81">
        <f t="shared" si="1069"/>
        <v>6.1000000333333331</v>
      </c>
      <c r="DT81">
        <f t="shared" si="1069"/>
        <v>6.1333333666666663</v>
      </c>
      <c r="DU81">
        <f t="shared" si="1069"/>
        <v>9.5000000333333325</v>
      </c>
      <c r="DV81">
        <f t="shared" si="1069"/>
        <v>7.5833333666666665</v>
      </c>
      <c r="DW81">
        <f t="shared" si="1069"/>
        <v>6.2666667</v>
      </c>
      <c r="DX81">
        <f t="shared" si="1069"/>
        <v>6.1833333666666661</v>
      </c>
      <c r="DY81">
        <f t="shared" si="1069"/>
        <v>6.4833333666666668</v>
      </c>
      <c r="DZ81">
        <f t="shared" si="1069"/>
        <v>3.3166666999999999</v>
      </c>
      <c r="EA81">
        <f t="shared" si="1069"/>
        <v>4.9833333666666659</v>
      </c>
      <c r="EB81">
        <f t="shared" si="1069"/>
        <v>3.6833333666666661</v>
      </c>
      <c r="EC81">
        <f t="shared" si="1069"/>
        <v>4.1500000333333329</v>
      </c>
      <c r="ED81">
        <f t="shared" si="1069"/>
        <v>6.6500000333333329</v>
      </c>
      <c r="EE81">
        <f t="shared" si="1069"/>
        <v>5.9166666999999995</v>
      </c>
      <c r="EF81">
        <f t="shared" si="1069"/>
        <v>4.1666666999999995</v>
      </c>
      <c r="EG81">
        <f t="shared" si="1069"/>
        <v>5.9666666999999993</v>
      </c>
      <c r="EH81">
        <f t="shared" si="1069"/>
        <v>3.6000000333333331</v>
      </c>
      <c r="EI81">
        <f t="shared" si="1069"/>
        <v>6.5333333666666666</v>
      </c>
      <c r="EJ81">
        <f t="shared" si="1069"/>
        <v>5.6666666999999995</v>
      </c>
      <c r="EK81">
        <f t="shared" si="1069"/>
        <v>4.9833333666666659</v>
      </c>
      <c r="EL81">
        <f t="shared" si="1069"/>
        <v>7.0500000333333332</v>
      </c>
      <c r="EM81">
        <f t="shared" si="1069"/>
        <v>3.7166667000000002</v>
      </c>
      <c r="EN81">
        <f t="shared" si="1069"/>
        <v>4.8000000333333332</v>
      </c>
      <c r="EO81">
        <f t="shared" si="1069"/>
        <v>7.8500000333333331</v>
      </c>
      <c r="EP81">
        <f t="shared" si="1069"/>
        <v>6.1500000333333329</v>
      </c>
      <c r="EQ81">
        <f t="shared" si="1069"/>
        <v>4.1666666999999995</v>
      </c>
      <c r="ER81">
        <f t="shared" ref="ER81:HC81" si="1070">IF(ER70=0,0,ER70+1.3666667)</f>
        <v>4.5000000333333334</v>
      </c>
      <c r="ES81">
        <f t="shared" si="1070"/>
        <v>4.7666667</v>
      </c>
      <c r="ET81">
        <f t="shared" si="1070"/>
        <v>7.2666667</v>
      </c>
      <c r="EU81">
        <f t="shared" si="1070"/>
        <v>4.8500000333333331</v>
      </c>
      <c r="EV81">
        <f t="shared" si="1070"/>
        <v>4.6833333666666661</v>
      </c>
      <c r="EW81">
        <f t="shared" si="1070"/>
        <v>4.5000000333333334</v>
      </c>
      <c r="EX81">
        <f t="shared" si="1070"/>
        <v>4.7333333666666659</v>
      </c>
      <c r="EY81">
        <f t="shared" si="1070"/>
        <v>8.2333333666666668</v>
      </c>
      <c r="EZ81">
        <f t="shared" si="1070"/>
        <v>4.5333333666666666</v>
      </c>
      <c r="FA81">
        <f t="shared" si="1070"/>
        <v>4.7166666999999993</v>
      </c>
      <c r="FB81">
        <f t="shared" si="1070"/>
        <v>5.2000000333333327</v>
      </c>
      <c r="FC81">
        <f t="shared" si="1070"/>
        <v>8.1666667000000004</v>
      </c>
      <c r="FD81">
        <f t="shared" si="1070"/>
        <v>5.0000000333333334</v>
      </c>
      <c r="FE81">
        <f t="shared" si="1070"/>
        <v>5.3000000333333332</v>
      </c>
      <c r="FF81">
        <f t="shared" si="1070"/>
        <v>7.3333333666666665</v>
      </c>
      <c r="FG81">
        <f t="shared" si="1070"/>
        <v>4.9333333666666661</v>
      </c>
      <c r="FH81">
        <f t="shared" si="1070"/>
        <v>3.9333333666666661</v>
      </c>
      <c r="FI81">
        <f t="shared" si="1070"/>
        <v>4.3833333999999997</v>
      </c>
      <c r="FJ81">
        <f t="shared" si="1070"/>
        <v>7.5500000666666658</v>
      </c>
      <c r="FK81">
        <f t="shared" si="1070"/>
        <v>5.6500000666666663</v>
      </c>
      <c r="FL81">
        <f t="shared" si="1070"/>
        <v>5.9833333999999994</v>
      </c>
      <c r="FM81">
        <f t="shared" si="1070"/>
        <v>4.3000000666666667</v>
      </c>
      <c r="FN81">
        <f t="shared" si="1070"/>
        <v>6.9333333999999995</v>
      </c>
      <c r="FO81">
        <f t="shared" si="1070"/>
        <v>4.4000000666666663</v>
      </c>
      <c r="FP81">
        <f t="shared" si="1070"/>
        <v>5.1500000666666663</v>
      </c>
      <c r="FQ81">
        <f t="shared" si="1070"/>
        <v>4.3833333999999997</v>
      </c>
      <c r="FR81">
        <f t="shared" si="1070"/>
        <v>4.3333333999999999</v>
      </c>
      <c r="FS81">
        <f t="shared" si="1070"/>
        <v>5.1500000666666663</v>
      </c>
      <c r="FT81">
        <f t="shared" si="1070"/>
        <v>5.7166666999999993</v>
      </c>
      <c r="FU81">
        <f t="shared" si="1070"/>
        <v>5.9666666999999993</v>
      </c>
      <c r="FV81">
        <f t="shared" si="1070"/>
        <v>5.9500000333333327</v>
      </c>
      <c r="FW81">
        <f t="shared" si="1070"/>
        <v>6.3333333666666665</v>
      </c>
      <c r="FX81">
        <f t="shared" si="1070"/>
        <v>6.4833333666666659</v>
      </c>
      <c r="FY81">
        <f t="shared" si="1070"/>
        <v>6.2666666999999991</v>
      </c>
      <c r="FZ81">
        <f t="shared" si="1070"/>
        <v>7.5166666999999991</v>
      </c>
      <c r="GA81">
        <f t="shared" si="1070"/>
        <v>10.516666699999998</v>
      </c>
      <c r="GB81">
        <f t="shared" si="1070"/>
        <v>6.6000000333333322</v>
      </c>
      <c r="GC81">
        <f t="shared" si="1070"/>
        <v>6.8000000333333324</v>
      </c>
      <c r="GD81">
        <f t="shared" si="1070"/>
        <v>7.316666699999999</v>
      </c>
      <c r="GE81">
        <f t="shared" si="1070"/>
        <v>7.0833333666666665</v>
      </c>
      <c r="GF81">
        <f t="shared" si="1070"/>
        <v>6.3000000333333324</v>
      </c>
      <c r="GG81">
        <f t="shared" si="1070"/>
        <v>8.6500000333333329</v>
      </c>
      <c r="GH81">
        <f t="shared" si="1070"/>
        <v>9.5</v>
      </c>
      <c r="GI81">
        <f t="shared" si="1070"/>
        <v>9.1333333333333329</v>
      </c>
      <c r="GJ81">
        <f t="shared" si="1070"/>
        <v>9.5499999999999989</v>
      </c>
      <c r="GK81">
        <f t="shared" si="1070"/>
        <v>11.483333333333333</v>
      </c>
      <c r="GL81">
        <f t="shared" si="1070"/>
        <v>8.9499999999999993</v>
      </c>
      <c r="GM81">
        <f t="shared" ref="GM81:GS81" si="1071">IF(GM70=0,0,GM70+1.3666667)</f>
        <v>9.2166666666666668</v>
      </c>
      <c r="GN81">
        <f t="shared" si="1071"/>
        <v>11.35</v>
      </c>
      <c r="GO81">
        <f t="shared" si="1071"/>
        <v>10.766666666666666</v>
      </c>
      <c r="GP81">
        <f t="shared" si="1071"/>
        <v>9.2166666666666668</v>
      </c>
      <c r="GQ81">
        <f t="shared" si="1071"/>
        <v>9.6666666666666661</v>
      </c>
      <c r="GR81">
        <f t="shared" si="1071"/>
        <v>12.049999999999999</v>
      </c>
      <c r="GS81">
        <f t="shared" si="1071"/>
        <v>10.016666666666666</v>
      </c>
      <c r="GT81">
        <f t="shared" si="1070"/>
        <v>11.216666666666665</v>
      </c>
      <c r="GU81">
        <f t="shared" si="1070"/>
        <v>10.049999999999999</v>
      </c>
      <c r="GV81">
        <f t="shared" si="1070"/>
        <v>9.0500000000000007</v>
      </c>
      <c r="GW81">
        <f t="shared" si="1070"/>
        <v>9.1166666666666671</v>
      </c>
      <c r="GX81">
        <f t="shared" ref="GX81:HA81" si="1072">IF(GX70=0,0,GX70+1.3666667)</f>
        <v>8.9499999999999993</v>
      </c>
      <c r="GY81">
        <f t="shared" si="1072"/>
        <v>16.083333333333332</v>
      </c>
      <c r="GZ81">
        <f t="shared" si="1072"/>
        <v>10.799999999999999</v>
      </c>
      <c r="HA81">
        <f t="shared" si="1072"/>
        <v>9.5333333333333332</v>
      </c>
      <c r="HB81">
        <f t="shared" si="1070"/>
        <v>11.950000033333334</v>
      </c>
      <c r="HC81">
        <f t="shared" si="1070"/>
        <v>12.933333333333332</v>
      </c>
      <c r="HD81">
        <f t="shared" ref="HD81:JO81" si="1073">IF(HD70=0,0,HD70+1.3666667)</f>
        <v>14.333333333333332</v>
      </c>
      <c r="HE81">
        <f t="shared" si="1073"/>
        <v>13.416666666666666</v>
      </c>
      <c r="HF81">
        <f t="shared" si="1073"/>
        <v>13.166666666666666</v>
      </c>
      <c r="HG81">
        <f t="shared" ref="HG81:HL81" si="1074">IF(HG70=0,0,HG70+1.3666667)</f>
        <v>12.95</v>
      </c>
      <c r="HH81">
        <f t="shared" si="1074"/>
        <v>12.633333333333333</v>
      </c>
      <c r="HI81">
        <f t="shared" si="1074"/>
        <v>12.633333333333333</v>
      </c>
      <c r="HJ81">
        <f t="shared" si="1074"/>
        <v>13.583333333333332</v>
      </c>
      <c r="HK81">
        <f t="shared" si="1074"/>
        <v>13.133333333333333</v>
      </c>
      <c r="HL81">
        <f t="shared" si="1074"/>
        <v>16</v>
      </c>
      <c r="HN81">
        <f t="shared" si="1073"/>
        <v>12.649999999999999</v>
      </c>
      <c r="HO81">
        <f t="shared" ref="HO81" si="1075">IF(HO70=0,0,HO70+1.3666667)</f>
        <v>14.116666666666665</v>
      </c>
      <c r="HP81">
        <f t="shared" si="1073"/>
        <v>37.516666700000002</v>
      </c>
      <c r="HQ81">
        <f t="shared" si="1073"/>
        <v>42.516666700000002</v>
      </c>
      <c r="HR81">
        <f t="shared" si="1073"/>
        <v>9.9500000333333336</v>
      </c>
      <c r="HS81">
        <f t="shared" si="1073"/>
        <v>11.000000033333333</v>
      </c>
      <c r="HU81">
        <f t="shared" si="1073"/>
        <v>22.399999699999999</v>
      </c>
      <c r="HW81">
        <f t="shared" si="1073"/>
        <v>11.383333033333333</v>
      </c>
      <c r="HX81">
        <f t="shared" si="1073"/>
        <v>11.5999997</v>
      </c>
      <c r="HY81">
        <f t="shared" si="1073"/>
        <v>12.416666366666666</v>
      </c>
      <c r="HZ81">
        <f t="shared" si="1073"/>
        <v>11.933333033333334</v>
      </c>
      <c r="IA81">
        <f t="shared" si="1073"/>
        <v>11.666666366666666</v>
      </c>
      <c r="IB81">
        <f t="shared" si="1073"/>
        <v>11.766666366666668</v>
      </c>
      <c r="IC81">
        <f t="shared" si="1073"/>
        <v>12.466666366666667</v>
      </c>
      <c r="ID81">
        <f t="shared" si="1073"/>
        <v>11.433333033333334</v>
      </c>
      <c r="IE81">
        <f t="shared" si="1073"/>
        <v>12.416666366666666</v>
      </c>
      <c r="IF81">
        <f t="shared" si="1073"/>
        <v>13.116666366666667</v>
      </c>
      <c r="IG81">
        <f t="shared" si="1073"/>
        <v>13.566666366666666</v>
      </c>
      <c r="IH81">
        <f t="shared" si="1073"/>
        <v>11.8999997</v>
      </c>
      <c r="II81">
        <f t="shared" si="1073"/>
        <v>18.633333033333333</v>
      </c>
      <c r="IJ81">
        <f t="shared" si="1073"/>
        <v>11.416666366666666</v>
      </c>
      <c r="IK81">
        <f t="shared" si="1073"/>
        <v>9.3000000333333332</v>
      </c>
      <c r="IL81">
        <f t="shared" si="1073"/>
        <v>12.633333333333333</v>
      </c>
      <c r="IM81">
        <f t="shared" si="1073"/>
        <v>10.066666666666666</v>
      </c>
      <c r="IN81">
        <f t="shared" si="1073"/>
        <v>9.7833333333333332</v>
      </c>
      <c r="IO81">
        <f t="shared" si="1073"/>
        <v>11.933333366666666</v>
      </c>
      <c r="IP81">
        <f t="shared" si="1073"/>
        <v>11.883333333333333</v>
      </c>
      <c r="IQ81">
        <f t="shared" si="1073"/>
        <v>12.533333333333333</v>
      </c>
      <c r="IW81">
        <f t="shared" si="1073"/>
        <v>45.933333366666673</v>
      </c>
      <c r="IX81">
        <f t="shared" si="1073"/>
        <v>6.1333333666666663</v>
      </c>
      <c r="IY81">
        <f t="shared" si="1073"/>
        <v>8.5833337333333333</v>
      </c>
      <c r="IZ81">
        <f t="shared" ref="IZ81" si="1076">IF(IZ70=0,0,IZ70+1.3666667)</f>
        <v>9.4000003999999997</v>
      </c>
      <c r="JA81">
        <f t="shared" si="1073"/>
        <v>7.7333337333333336</v>
      </c>
      <c r="JB81">
        <f t="shared" si="1073"/>
        <v>7.216667066666667</v>
      </c>
      <c r="JC81">
        <f t="shared" si="1073"/>
        <v>12.1500004</v>
      </c>
      <c r="JD81">
        <f t="shared" si="1073"/>
        <v>8.7500004000000011</v>
      </c>
      <c r="JE81">
        <f t="shared" si="1073"/>
        <v>13.816667066666668</v>
      </c>
      <c r="JF81">
        <f t="shared" si="1073"/>
        <v>21.583333733333337</v>
      </c>
      <c r="JH81">
        <f t="shared" si="1073"/>
        <v>10.466666699999999</v>
      </c>
      <c r="JI81">
        <f t="shared" si="1073"/>
        <v>15.716666699666666</v>
      </c>
      <c r="JJ81">
        <f t="shared" si="1073"/>
        <v>14.100000032999999</v>
      </c>
      <c r="JK81">
        <f t="shared" si="1073"/>
        <v>11.966666699666666</v>
      </c>
      <c r="JL81">
        <f t="shared" si="1073"/>
        <v>11.733333366333333</v>
      </c>
      <c r="JM81">
        <f t="shared" si="1073"/>
        <v>13.466666699666666</v>
      </c>
      <c r="JN81">
        <f t="shared" si="1073"/>
        <v>14.466666699666666</v>
      </c>
      <c r="JO81">
        <f t="shared" si="1073"/>
        <v>18.600000032999997</v>
      </c>
      <c r="JP81">
        <f t="shared" ref="JP81:KA81" si="1077">IF(JP70=0,0,JP70+1.3666667)</f>
        <v>15.733333366333333</v>
      </c>
      <c r="JR81">
        <f t="shared" si="1077"/>
        <v>11.800000033</v>
      </c>
      <c r="JT81">
        <f t="shared" si="1077"/>
        <v>12.550000033</v>
      </c>
      <c r="JU81">
        <f t="shared" si="1077"/>
        <v>18.200000032999998</v>
      </c>
      <c r="JV81">
        <f t="shared" si="1077"/>
        <v>18.900000033000001</v>
      </c>
      <c r="JX81">
        <f t="shared" si="1077"/>
        <v>19.650000033000001</v>
      </c>
      <c r="JY81">
        <f t="shared" si="1077"/>
        <v>15.466666699666666</v>
      </c>
      <c r="JZ81">
        <f t="shared" si="1077"/>
        <v>21.966666699666668</v>
      </c>
      <c r="KA81">
        <f t="shared" si="1077"/>
        <v>25.416666699666667</v>
      </c>
    </row>
    <row r="82" spans="1:287" x14ac:dyDescent="0.25">
      <c r="A82" t="s">
        <v>205</v>
      </c>
      <c r="CD82">
        <v>0</v>
      </c>
    </row>
    <row r="83" spans="1:287" x14ac:dyDescent="0.25">
      <c r="A83" t="s">
        <v>204</v>
      </c>
      <c r="B83">
        <v>4.3</v>
      </c>
      <c r="C83">
        <v>4.8</v>
      </c>
      <c r="D83">
        <v>5.4166670000000003</v>
      </c>
      <c r="E83">
        <v>5.4499999999999993</v>
      </c>
      <c r="F83">
        <v>6.0666599999999997</v>
      </c>
      <c r="G83">
        <v>6.1333340000000005</v>
      </c>
      <c r="H83">
        <v>5.8666670000000005</v>
      </c>
      <c r="I83">
        <v>6.0833340000000007</v>
      </c>
      <c r="J83">
        <v>7.6833329999999993</v>
      </c>
      <c r="K83">
        <v>9.8666669999999996</v>
      </c>
      <c r="L83">
        <v>5.1499999999999995</v>
      </c>
      <c r="M83">
        <v>4.6499999999999995</v>
      </c>
      <c r="N83">
        <v>6.0499970000000003</v>
      </c>
      <c r="O83">
        <v>8.3333333333333339</v>
      </c>
      <c r="P83">
        <v>12.783333333333335</v>
      </c>
      <c r="Q83">
        <v>9.0933333333333337</v>
      </c>
      <c r="R83">
        <v>13.763333333333334</v>
      </c>
      <c r="S83">
        <v>15.583333333333334</v>
      </c>
      <c r="T83">
        <v>12.003333333333334</v>
      </c>
      <c r="U83">
        <v>10.516663333333334</v>
      </c>
      <c r="V83">
        <v>10.383333333333333</v>
      </c>
      <c r="W83">
        <v>8.9500003333333336</v>
      </c>
      <c r="X83">
        <v>9.7500003333333343</v>
      </c>
      <c r="Y83">
        <v>9.7833333333333332</v>
      </c>
      <c r="Z83">
        <v>27.4</v>
      </c>
      <c r="AA83">
        <v>29.4</v>
      </c>
      <c r="AB83">
        <v>33.15</v>
      </c>
      <c r="AC83">
        <v>48.599999999999994</v>
      </c>
      <c r="AD83">
        <v>43.153332999999996</v>
      </c>
      <c r="AE83">
        <v>29.349999999999998</v>
      </c>
      <c r="AG83">
        <v>32.65</v>
      </c>
      <c r="AH83">
        <v>28.066669999999998</v>
      </c>
      <c r="AI83">
        <v>8.0500000000000007</v>
      </c>
      <c r="AJ83">
        <v>9.6000000000000014</v>
      </c>
      <c r="AK83">
        <v>8.433333300000001</v>
      </c>
      <c r="AL83">
        <v>8.65</v>
      </c>
      <c r="AM83">
        <v>8.5666600000000006</v>
      </c>
      <c r="AN83">
        <v>9.4</v>
      </c>
      <c r="AO83">
        <v>9.3166667000000007</v>
      </c>
      <c r="AP83">
        <v>8.9166667000000004</v>
      </c>
      <c r="AQ83">
        <v>8.8333333300000003</v>
      </c>
      <c r="AR83">
        <v>8.4500000000000011</v>
      </c>
      <c r="AS83">
        <v>9.0666667000000007</v>
      </c>
      <c r="AT83">
        <v>11.716666670000002</v>
      </c>
      <c r="AU83">
        <v>9.3500000000000014</v>
      </c>
      <c r="AV83">
        <v>9.5833333000000014</v>
      </c>
      <c r="AW83">
        <v>9.1166667000000015</v>
      </c>
      <c r="AX83">
        <v>9.9</v>
      </c>
      <c r="AY83">
        <v>8.7833333300000014</v>
      </c>
      <c r="AZ83">
        <v>11.200000000000001</v>
      </c>
      <c r="BA83">
        <v>13.25</v>
      </c>
      <c r="BB83">
        <v>16.05</v>
      </c>
      <c r="BC83">
        <v>13.766666670000001</v>
      </c>
      <c r="BD83">
        <v>13.733333300000002</v>
      </c>
      <c r="BE83">
        <v>10.050000000000001</v>
      </c>
      <c r="BF83">
        <v>11.966667000000001</v>
      </c>
      <c r="BG83">
        <v>21.233333299999998</v>
      </c>
      <c r="BH83">
        <v>23.75</v>
      </c>
      <c r="BI83">
        <v>23.983333000000002</v>
      </c>
      <c r="BJ83">
        <v>11.4</v>
      </c>
      <c r="BK83">
        <v>21.716667000000001</v>
      </c>
      <c r="BL83">
        <v>12.466666700000001</v>
      </c>
      <c r="BM83">
        <v>20.85</v>
      </c>
      <c r="BN83">
        <v>12.15</v>
      </c>
      <c r="BO83">
        <v>25.983333000000002</v>
      </c>
      <c r="BP83">
        <v>16.6666667</v>
      </c>
      <c r="BQ83">
        <v>0.75</v>
      </c>
      <c r="BR83">
        <v>1.0333333333333334</v>
      </c>
      <c r="BS83">
        <v>1.7500000333333334</v>
      </c>
      <c r="BT83">
        <v>2.1500000033333335</v>
      </c>
      <c r="BU83">
        <v>1.5500000033333334</v>
      </c>
      <c r="BV83">
        <v>1.7833333333333334</v>
      </c>
      <c r="BW83">
        <v>3.7500000333333334</v>
      </c>
      <c r="BX83">
        <v>8.7500000333333325</v>
      </c>
      <c r="BY83">
        <v>7.0166666333333332</v>
      </c>
      <c r="BZ83">
        <v>4.0166666333333332</v>
      </c>
      <c r="CA83">
        <v>1.8333333333333335</v>
      </c>
      <c r="CB83">
        <v>1.3500000333333335</v>
      </c>
      <c r="CC83">
        <v>2.4000000333333333</v>
      </c>
      <c r="CE83">
        <v>0</v>
      </c>
      <c r="CF83">
        <f>47/60</f>
        <v>0.78333333333333333</v>
      </c>
      <c r="CG83">
        <f>2+5/60</f>
        <v>2.0833333333333335</v>
      </c>
      <c r="CH83">
        <f>23/60</f>
        <v>0.38333333333333336</v>
      </c>
      <c r="CI83">
        <f>21/60</f>
        <v>0.35</v>
      </c>
      <c r="CJ83">
        <f>18/60</f>
        <v>0.3</v>
      </c>
      <c r="CK83">
        <f>43/60</f>
        <v>0.71666666666666667</v>
      </c>
      <c r="CL83">
        <f>1+6/60</f>
        <v>1.1000000000000001</v>
      </c>
      <c r="CN83">
        <f>1+51/60</f>
        <v>1.85</v>
      </c>
      <c r="CO83">
        <f>1+24/60</f>
        <v>1.4</v>
      </c>
      <c r="CP83">
        <f>2+18/60</f>
        <v>2.2999999999999998</v>
      </c>
      <c r="CQ83">
        <f>CQ94+2.3</f>
        <v>3.7333333333333334</v>
      </c>
      <c r="CR83">
        <f t="shared" ref="CR83:DE83" si="1078">CR94+2.3</f>
        <v>3.05</v>
      </c>
      <c r="CS83">
        <f t="shared" si="1078"/>
        <v>2.7333333333333334</v>
      </c>
      <c r="CT83">
        <f t="shared" si="1078"/>
        <v>4.9499999999999993</v>
      </c>
      <c r="CU83">
        <f t="shared" si="1078"/>
        <v>4.7666666666666666</v>
      </c>
      <c r="CV83">
        <f t="shared" si="1078"/>
        <v>2.9</v>
      </c>
      <c r="CW83">
        <f t="shared" si="1078"/>
        <v>4.0333333333333332</v>
      </c>
      <c r="CX83">
        <f t="shared" si="1078"/>
        <v>3.6333333333333329</v>
      </c>
      <c r="CY83">
        <f t="shared" si="1078"/>
        <v>7.1166666666666663</v>
      </c>
      <c r="CZ83">
        <f t="shared" si="1078"/>
        <v>4.583333333333333</v>
      </c>
      <c r="DA83">
        <f t="shared" si="1078"/>
        <v>3.4333333333333331</v>
      </c>
      <c r="DB83">
        <f t="shared" si="1078"/>
        <v>2.6999999999999997</v>
      </c>
      <c r="DC83">
        <f t="shared" si="1078"/>
        <v>5.75</v>
      </c>
      <c r="DD83">
        <f t="shared" si="1078"/>
        <v>3.6833333333333331</v>
      </c>
      <c r="DE83">
        <f t="shared" si="1078"/>
        <v>6.5166666666666666</v>
      </c>
      <c r="DF83">
        <f>2+50/60</f>
        <v>2.8333333333333335</v>
      </c>
      <c r="DG83">
        <f>DG110+2.8333333</f>
        <v>4.1333333000000003</v>
      </c>
      <c r="DH83">
        <f t="shared" ref="DH83:DN83" si="1079">DH110+2.8333333</f>
        <v>3.2333333</v>
      </c>
      <c r="DI83">
        <f t="shared" si="1079"/>
        <v>4.0666666333333339</v>
      </c>
      <c r="DJ83">
        <f t="shared" si="1079"/>
        <v>3.6833333000000001</v>
      </c>
      <c r="DK83">
        <f t="shared" si="1079"/>
        <v>4.5166666333333332</v>
      </c>
      <c r="DL83">
        <f t="shared" si="1079"/>
        <v>3.3999999666666669</v>
      </c>
      <c r="DM83">
        <f t="shared" si="1079"/>
        <v>5.2999999666666664</v>
      </c>
      <c r="DN83">
        <f t="shared" si="1079"/>
        <v>3.4499999666666668</v>
      </c>
      <c r="DO83">
        <f>2+13/60</f>
        <v>2.2166666666666668</v>
      </c>
      <c r="DP83">
        <f>DP119+2.2166667</f>
        <v>4.4000000333333329</v>
      </c>
      <c r="DQ83">
        <f t="shared" ref="DQ83:DY83" si="1080">DQ119+2.2166667</f>
        <v>3.1333333666666667</v>
      </c>
      <c r="DR83">
        <f t="shared" si="1080"/>
        <v>3.1500000333333338</v>
      </c>
      <c r="DS83">
        <f t="shared" si="1080"/>
        <v>2.7500000333333334</v>
      </c>
      <c r="DT83">
        <f t="shared" si="1080"/>
        <v>2.7833333666666666</v>
      </c>
      <c r="DU83">
        <f t="shared" si="1080"/>
        <v>6.1500000333333338</v>
      </c>
      <c r="DV83">
        <f t="shared" si="1080"/>
        <v>4.2333333666666668</v>
      </c>
      <c r="DW83">
        <f t="shared" si="1080"/>
        <v>2.9166667000000004</v>
      </c>
      <c r="DX83">
        <f t="shared" si="1080"/>
        <v>2.8333333666666669</v>
      </c>
      <c r="DY83">
        <f t="shared" si="1080"/>
        <v>3.1333333666666667</v>
      </c>
      <c r="DZ83">
        <f>3+7/60</f>
        <v>3.1166666666666667</v>
      </c>
      <c r="EA83">
        <f>EA130+3.11666667</f>
        <v>4.7833333366666668</v>
      </c>
      <c r="EB83">
        <f t="shared" ref="EB83:EP83" si="1081">EB130+3.11666667</f>
        <v>3.4833333366666666</v>
      </c>
      <c r="EC83">
        <f t="shared" si="1081"/>
        <v>3.9500000033333333</v>
      </c>
      <c r="ED83">
        <f t="shared" si="1081"/>
        <v>6.4500000033333329</v>
      </c>
      <c r="EE83">
        <f t="shared" si="1081"/>
        <v>5.7166666700000004</v>
      </c>
      <c r="EF83">
        <f t="shared" si="1081"/>
        <v>3.96666667</v>
      </c>
      <c r="EG83">
        <f t="shared" si="1081"/>
        <v>5.7666666699999993</v>
      </c>
      <c r="EH83">
        <f t="shared" si="1081"/>
        <v>3.4000000033333331</v>
      </c>
      <c r="EI83">
        <f t="shared" si="1081"/>
        <v>6.3333333366666666</v>
      </c>
      <c r="EJ83">
        <f t="shared" si="1081"/>
        <v>5.4666666700000004</v>
      </c>
      <c r="EK83">
        <f t="shared" si="1081"/>
        <v>4.7833333366666668</v>
      </c>
      <c r="EL83">
        <f t="shared" si="1081"/>
        <v>6.8500000033333333</v>
      </c>
      <c r="EM83">
        <f t="shared" si="1081"/>
        <v>3.5166666699999998</v>
      </c>
      <c r="EN83">
        <f t="shared" si="1081"/>
        <v>4.6000000033333333</v>
      </c>
      <c r="EO83">
        <f t="shared" si="1081"/>
        <v>7.6500000033333331</v>
      </c>
      <c r="EP83">
        <f t="shared" si="1081"/>
        <v>5.9500000033333329</v>
      </c>
      <c r="EQ83">
        <f>4+29/60</f>
        <v>4.4833333333333334</v>
      </c>
      <c r="ER83">
        <f>ER147+4.4833333</f>
        <v>4.816666633333333</v>
      </c>
      <c r="ES83">
        <f t="shared" ref="ES83:FG83" si="1082">ES147+4.4833333</f>
        <v>5.0833332999999996</v>
      </c>
      <c r="ET83">
        <f t="shared" si="1082"/>
        <v>7.5833332999999996</v>
      </c>
      <c r="EU83">
        <f t="shared" si="1082"/>
        <v>5.1666666333333335</v>
      </c>
      <c r="EV83">
        <f t="shared" si="1082"/>
        <v>4.9999999666666666</v>
      </c>
      <c r="EW83">
        <f t="shared" si="1082"/>
        <v>4.816666633333333</v>
      </c>
      <c r="EX83">
        <f t="shared" si="1082"/>
        <v>5.0499999666666664</v>
      </c>
      <c r="EY83">
        <f t="shared" si="1082"/>
        <v>8.5499999666666664</v>
      </c>
      <c r="EZ83">
        <f t="shared" si="1082"/>
        <v>4.8499999666666662</v>
      </c>
      <c r="FA83">
        <f t="shared" si="1082"/>
        <v>5.0333332999999998</v>
      </c>
      <c r="FB83">
        <f t="shared" si="1082"/>
        <v>5.5166666333333332</v>
      </c>
      <c r="FC83">
        <f t="shared" si="1082"/>
        <v>8.4833333</v>
      </c>
      <c r="FD83">
        <f t="shared" si="1082"/>
        <v>5.316666633333333</v>
      </c>
      <c r="FE83">
        <f t="shared" si="1082"/>
        <v>5.6166666333333328</v>
      </c>
      <c r="FF83">
        <f t="shared" si="1082"/>
        <v>7.649999966666666</v>
      </c>
      <c r="FG83">
        <f t="shared" si="1082"/>
        <v>5.2499999666666666</v>
      </c>
      <c r="FH83">
        <f>4+38/60</f>
        <v>4.6333333333333329</v>
      </c>
      <c r="FI83">
        <f>FI164+4.63333333</f>
        <v>5.0833333300000003</v>
      </c>
      <c r="FJ83">
        <f t="shared" ref="FJ83:FS83" si="1083">FJ164+4.63333333</f>
        <v>8.2499999966666664</v>
      </c>
      <c r="FK83">
        <f t="shared" si="1083"/>
        <v>6.3499999966666669</v>
      </c>
      <c r="FL83">
        <f t="shared" si="1083"/>
        <v>6.68333333</v>
      </c>
      <c r="FM83">
        <f t="shared" si="1083"/>
        <v>4.9999999966666664</v>
      </c>
      <c r="FN83">
        <f t="shared" si="1083"/>
        <v>7.6333333300000001</v>
      </c>
      <c r="FO83">
        <f t="shared" si="1083"/>
        <v>5.0999999966666669</v>
      </c>
      <c r="FP83">
        <f t="shared" si="1083"/>
        <v>5.8499999966666669</v>
      </c>
      <c r="FQ83">
        <f t="shared" si="1083"/>
        <v>5.0833333300000003</v>
      </c>
      <c r="FR83">
        <f t="shared" si="1083"/>
        <v>5.0333333300000005</v>
      </c>
      <c r="FS83">
        <f t="shared" si="1083"/>
        <v>5.8499999966666669</v>
      </c>
      <c r="FT83">
        <f>3+38/60</f>
        <v>3.6333333333333333</v>
      </c>
      <c r="FU83">
        <f>FU176+3.63333</f>
        <v>3.8833299999999999</v>
      </c>
      <c r="FV83">
        <f t="shared" ref="FV83:GF83" si="1084">FV176+3.63333</f>
        <v>3.8666633333333333</v>
      </c>
      <c r="FW83">
        <f t="shared" si="1084"/>
        <v>4.2499966666666662</v>
      </c>
      <c r="FX83">
        <f t="shared" si="1084"/>
        <v>4.3999966666666666</v>
      </c>
      <c r="FY83">
        <f t="shared" si="1084"/>
        <v>4.1833299999999998</v>
      </c>
      <c r="FZ83">
        <f t="shared" si="1084"/>
        <v>5.4333299999999998</v>
      </c>
      <c r="GA83">
        <f t="shared" si="1084"/>
        <v>8.4333299999999998</v>
      </c>
      <c r="GB83">
        <f t="shared" si="1084"/>
        <v>4.5166633333333337</v>
      </c>
      <c r="GC83">
        <f t="shared" si="1084"/>
        <v>4.716663333333333</v>
      </c>
      <c r="GD83">
        <f t="shared" si="1084"/>
        <v>5.2333300000000005</v>
      </c>
      <c r="GE83">
        <f t="shared" si="1084"/>
        <v>4.9999966666666662</v>
      </c>
      <c r="GF83">
        <f t="shared" si="1084"/>
        <v>4.216663333333333</v>
      </c>
      <c r="GG83">
        <f>6+4/60</f>
        <v>6.0666666666666664</v>
      </c>
      <c r="GH83">
        <f>GH189+6.0666667</f>
        <v>6.9166666999999995</v>
      </c>
      <c r="GI83">
        <f t="shared" ref="GI83:GW83" si="1085">GI189+6.0666667</f>
        <v>6.5500000333333332</v>
      </c>
      <c r="GJ83">
        <f t="shared" si="1085"/>
        <v>6.9666667000000002</v>
      </c>
      <c r="GK83">
        <f t="shared" si="1085"/>
        <v>8.9000000333333329</v>
      </c>
      <c r="GL83">
        <f t="shared" si="1085"/>
        <v>6.3666666999999997</v>
      </c>
      <c r="GM83">
        <f t="shared" ref="GM83:GS83" si="1086">GM189+6.0666667</f>
        <v>6.6333333666666663</v>
      </c>
      <c r="GN83">
        <f t="shared" si="1086"/>
        <v>8.7666667</v>
      </c>
      <c r="GO83">
        <f t="shared" si="1086"/>
        <v>8.1833333666666661</v>
      </c>
      <c r="GP83">
        <f t="shared" si="1086"/>
        <v>6.6333333666666663</v>
      </c>
      <c r="GQ83">
        <f t="shared" si="1086"/>
        <v>7.0833333666666665</v>
      </c>
      <c r="GR83">
        <f t="shared" si="1086"/>
        <v>9.4666666999999993</v>
      </c>
      <c r="GS83">
        <f t="shared" si="1086"/>
        <v>7.4333333666666661</v>
      </c>
      <c r="GT83">
        <f t="shared" si="1085"/>
        <v>8.6333333666666654</v>
      </c>
      <c r="GU83">
        <f t="shared" si="1085"/>
        <v>7.4666666999999993</v>
      </c>
      <c r="GV83">
        <f t="shared" si="1085"/>
        <v>6.4666667000000002</v>
      </c>
      <c r="GW83">
        <f t="shared" si="1085"/>
        <v>6.5333333666666666</v>
      </c>
      <c r="GX83">
        <f t="shared" ref="GX83:HA83" si="1087">GX189+6.0666667</f>
        <v>6.3666666999999997</v>
      </c>
      <c r="GY83">
        <f t="shared" si="1087"/>
        <v>13.500000033333333</v>
      </c>
      <c r="GZ83">
        <f t="shared" si="1087"/>
        <v>8.2166666999999993</v>
      </c>
      <c r="HA83">
        <f t="shared" si="1087"/>
        <v>6.9500000333333336</v>
      </c>
      <c r="HB83">
        <f>10+23/60</f>
        <v>10.383333333333333</v>
      </c>
      <c r="HC83">
        <f>HC210+10.383333</f>
        <v>11.366666333333333</v>
      </c>
      <c r="HD83">
        <f t="shared" ref="HD83:HO83" si="1088">HD210+10.383333</f>
        <v>12.766666333333333</v>
      </c>
      <c r="HE83">
        <f t="shared" si="1088"/>
        <v>11.849999666666667</v>
      </c>
      <c r="HF83">
        <f t="shared" si="1088"/>
        <v>11.599999666666667</v>
      </c>
      <c r="HG83">
        <f t="shared" si="1088"/>
        <v>11.383333</v>
      </c>
      <c r="HH83">
        <f t="shared" si="1088"/>
        <v>11.066666333333334</v>
      </c>
      <c r="HI83">
        <f t="shared" si="1088"/>
        <v>11.066666333333334</v>
      </c>
      <c r="HJ83">
        <f t="shared" si="1088"/>
        <v>12.016666333333333</v>
      </c>
      <c r="HK83">
        <f t="shared" si="1088"/>
        <v>11.566666333333334</v>
      </c>
      <c r="HL83">
        <f t="shared" si="1088"/>
        <v>14.433333000000001</v>
      </c>
      <c r="HN83">
        <f t="shared" si="1088"/>
        <v>11.083333</v>
      </c>
      <c r="HO83">
        <f t="shared" si="1088"/>
        <v>12.549999666666666</v>
      </c>
      <c r="HP83">
        <f>32+20/60</f>
        <v>32.333333333333336</v>
      </c>
      <c r="HQ83">
        <f>32+20/60+5</f>
        <v>37.333333333333336</v>
      </c>
      <c r="HR83">
        <f>10+9/60</f>
        <v>10.15</v>
      </c>
      <c r="HS83">
        <f>14+6/60</f>
        <v>14.1</v>
      </c>
      <c r="HU83">
        <f>HU227+14.1</f>
        <v>25.5</v>
      </c>
      <c r="HW83">
        <f t="shared" ref="HW83:IJ83" si="1089">HW227+14.1</f>
        <v>14.483333333333333</v>
      </c>
      <c r="HX83">
        <f t="shared" si="1089"/>
        <v>14.7</v>
      </c>
      <c r="HY83">
        <f t="shared" si="1089"/>
        <v>15.516666666666666</v>
      </c>
      <c r="HZ83">
        <f t="shared" si="1089"/>
        <v>15.033333333333333</v>
      </c>
      <c r="IA83">
        <f t="shared" si="1089"/>
        <v>14.766666666666666</v>
      </c>
      <c r="IB83">
        <f t="shared" si="1089"/>
        <v>14.866666666666667</v>
      </c>
      <c r="IC83">
        <f t="shared" si="1089"/>
        <v>15.566666666666666</v>
      </c>
      <c r="ID83">
        <f t="shared" si="1089"/>
        <v>14.533333333333333</v>
      </c>
      <c r="IE83">
        <f t="shared" si="1089"/>
        <v>15.516666666666666</v>
      </c>
      <c r="IF83">
        <f t="shared" si="1089"/>
        <v>16.216666666666665</v>
      </c>
      <c r="IG83">
        <f t="shared" si="1089"/>
        <v>16.666666666666664</v>
      </c>
      <c r="IH83">
        <f t="shared" si="1089"/>
        <v>15</v>
      </c>
      <c r="II83">
        <f t="shared" si="1089"/>
        <v>21.733333333333334</v>
      </c>
      <c r="IJ83">
        <f t="shared" si="1089"/>
        <v>14.516666666666666</v>
      </c>
      <c r="IK83">
        <f>7+27/60</f>
        <v>7.45</v>
      </c>
      <c r="IL83">
        <f>IL245+7.45</f>
        <v>10.783333333333333</v>
      </c>
      <c r="IM83">
        <f t="shared" ref="IM83:IQ83" si="1090">IM245+7.45</f>
        <v>8.2166666666666668</v>
      </c>
      <c r="IN83">
        <f t="shared" si="1090"/>
        <v>7.9333333333333336</v>
      </c>
      <c r="IO83">
        <f>9+48/60</f>
        <v>9.8000000000000007</v>
      </c>
      <c r="IP83">
        <f t="shared" si="1090"/>
        <v>10.033333333333333</v>
      </c>
      <c r="IQ83">
        <f t="shared" si="1090"/>
        <v>10.683333333333334</v>
      </c>
      <c r="IW83">
        <f>IF(IW69=0,0,IW69+0.75)</f>
        <v>48.2</v>
      </c>
      <c r="IX83">
        <f t="shared" ref="IX83:KA83" si="1091">IF(IX69=0,0,IX69+0.75)</f>
        <v>6.6833333333333336</v>
      </c>
      <c r="IY83">
        <f>IF(IY69=0,0,IY69+0.75)</f>
        <v>9.1333336333333328</v>
      </c>
      <c r="IZ83">
        <f>IF(IZ69=0,0,IZ69+0.75)</f>
        <v>9.9500002999999992</v>
      </c>
      <c r="JA83">
        <f t="shared" si="1091"/>
        <v>8.2833336333333349</v>
      </c>
      <c r="JB83">
        <f t="shared" si="1091"/>
        <v>7.7666669666666674</v>
      </c>
      <c r="JC83">
        <f t="shared" si="1091"/>
        <v>12.700000299999999</v>
      </c>
      <c r="JD83">
        <f t="shared" si="1091"/>
        <v>9.3000003000000007</v>
      </c>
      <c r="JE83">
        <f t="shared" si="1091"/>
        <v>14.366666966666667</v>
      </c>
      <c r="JF83">
        <f t="shared" si="1091"/>
        <v>22.133333633333336</v>
      </c>
      <c r="JH83">
        <f t="shared" si="1091"/>
        <v>11.333333333333334</v>
      </c>
      <c r="JI83">
        <f t="shared" si="1091"/>
        <v>16.583333329666665</v>
      </c>
      <c r="JJ83">
        <f t="shared" si="1091"/>
        <v>14.966666663</v>
      </c>
      <c r="JK83">
        <f t="shared" si="1091"/>
        <v>12.833333329666667</v>
      </c>
      <c r="JL83">
        <f t="shared" si="1091"/>
        <v>12.599999996333334</v>
      </c>
      <c r="JM83">
        <f t="shared" si="1091"/>
        <v>14.333333329666667</v>
      </c>
      <c r="JN83">
        <f t="shared" si="1091"/>
        <v>15.333333329666667</v>
      </c>
      <c r="JO83">
        <f t="shared" si="1091"/>
        <v>19.466666662999998</v>
      </c>
      <c r="JP83">
        <f t="shared" si="1091"/>
        <v>16.599999996333334</v>
      </c>
      <c r="JR83">
        <f t="shared" si="1091"/>
        <v>12.666666663000001</v>
      </c>
      <c r="JT83">
        <f t="shared" si="1091"/>
        <v>13.416666663000001</v>
      </c>
      <c r="JU83">
        <f t="shared" si="1091"/>
        <v>19.066666662999999</v>
      </c>
      <c r="JV83">
        <f t="shared" si="1091"/>
        <v>19.766666663000002</v>
      </c>
      <c r="JX83">
        <f t="shared" si="1091"/>
        <v>20.516666663000002</v>
      </c>
      <c r="JY83">
        <f t="shared" si="1091"/>
        <v>16.333333329666665</v>
      </c>
      <c r="JZ83">
        <f t="shared" si="1091"/>
        <v>22.833333329666669</v>
      </c>
      <c r="KA83">
        <f t="shared" si="1091"/>
        <v>26.283333329666668</v>
      </c>
    </row>
    <row r="84" spans="1:287" x14ac:dyDescent="0.25">
      <c r="A84" t="s">
        <v>203</v>
      </c>
      <c r="B84">
        <v>6.75</v>
      </c>
      <c r="C84">
        <v>7.25</v>
      </c>
      <c r="D84">
        <v>7.8666669999999996</v>
      </c>
      <c r="E84">
        <v>7.9</v>
      </c>
      <c r="F84">
        <v>8.5166599999999999</v>
      </c>
      <c r="G84">
        <v>8.5833339999999989</v>
      </c>
      <c r="H84">
        <v>8.3166669999999989</v>
      </c>
      <c r="I84">
        <v>8.533334</v>
      </c>
      <c r="J84">
        <v>10.133333</v>
      </c>
      <c r="K84">
        <v>12.316666999999999</v>
      </c>
      <c r="L84">
        <v>7.6</v>
      </c>
      <c r="M84">
        <v>7.1</v>
      </c>
      <c r="N84">
        <v>8.4999970000000005</v>
      </c>
      <c r="O84">
        <v>10.5</v>
      </c>
      <c r="P84">
        <v>14.95</v>
      </c>
      <c r="Q84">
        <v>11.26</v>
      </c>
      <c r="R84">
        <v>15.93</v>
      </c>
      <c r="S84">
        <v>17.75</v>
      </c>
      <c r="T84">
        <v>14.17</v>
      </c>
      <c r="U84">
        <v>12.68333</v>
      </c>
      <c r="V84">
        <v>12.55</v>
      </c>
      <c r="W84">
        <v>11.116667</v>
      </c>
      <c r="X84">
        <v>11.916667</v>
      </c>
      <c r="Y84">
        <v>11.95</v>
      </c>
      <c r="Z84">
        <v>26.566666999999999</v>
      </c>
      <c r="AA84">
        <v>28.566666999999999</v>
      </c>
      <c r="AB84">
        <v>32.316666999999995</v>
      </c>
      <c r="AC84">
        <v>47.766666999999998</v>
      </c>
      <c r="AD84">
        <v>42.32</v>
      </c>
      <c r="AE84">
        <v>28.516666999999998</v>
      </c>
      <c r="AG84">
        <v>31.816666999999999</v>
      </c>
      <c r="AH84">
        <v>27.233336999999999</v>
      </c>
      <c r="AI84">
        <v>10.5</v>
      </c>
      <c r="AJ84">
        <v>12.05</v>
      </c>
      <c r="AK84">
        <v>10.8833333</v>
      </c>
      <c r="AL84">
        <v>11.1</v>
      </c>
      <c r="AM84">
        <v>11.01666</v>
      </c>
      <c r="AN84">
        <v>11.85</v>
      </c>
      <c r="AO84">
        <v>11.7666667</v>
      </c>
      <c r="AP84">
        <v>11.3666667</v>
      </c>
      <c r="AQ84">
        <v>11.28333333</v>
      </c>
      <c r="AR84">
        <v>10.9</v>
      </c>
      <c r="AS84">
        <v>11.5166667</v>
      </c>
      <c r="AT84">
        <v>14.166666670000001</v>
      </c>
      <c r="AU84">
        <v>11.8</v>
      </c>
      <c r="AV84">
        <v>12.033333300000001</v>
      </c>
      <c r="AW84">
        <v>11.566666700000001</v>
      </c>
      <c r="AX84">
        <v>12.35</v>
      </c>
      <c r="AY84">
        <v>11.233333330000001</v>
      </c>
      <c r="AZ84">
        <v>13.65</v>
      </c>
      <c r="BA84">
        <v>15.7</v>
      </c>
      <c r="BB84">
        <v>18.5</v>
      </c>
      <c r="BC84">
        <v>16.216666670000002</v>
      </c>
      <c r="BD84">
        <v>16.183333300000001</v>
      </c>
      <c r="BE84">
        <v>12.5</v>
      </c>
      <c r="BF84">
        <v>14.416667</v>
      </c>
      <c r="BG84">
        <v>23.683333300000001</v>
      </c>
      <c r="BH84">
        <v>26.2</v>
      </c>
      <c r="BI84">
        <v>26.433332999999998</v>
      </c>
      <c r="BJ84">
        <v>13.85</v>
      </c>
      <c r="BK84">
        <v>24.166667</v>
      </c>
      <c r="BL84">
        <v>14.9166667</v>
      </c>
      <c r="BM84">
        <v>23.3</v>
      </c>
      <c r="BN84">
        <v>14.6</v>
      </c>
      <c r="BO84">
        <v>28.433333000000001</v>
      </c>
      <c r="BP84">
        <v>19.1166667</v>
      </c>
      <c r="BQ84">
        <v>1.65</v>
      </c>
      <c r="BR84">
        <v>1.8166663333333335</v>
      </c>
      <c r="BS84">
        <v>2.5333330333333333</v>
      </c>
      <c r="BT84">
        <v>2.9333330033333338</v>
      </c>
      <c r="BU84">
        <v>2.3333330033333333</v>
      </c>
      <c r="BV84">
        <v>2.5666663333333335</v>
      </c>
      <c r="BW84">
        <v>4.5333330333333333</v>
      </c>
      <c r="BX84">
        <v>9.5333330333333333</v>
      </c>
      <c r="BY84">
        <v>7.7999996333333339</v>
      </c>
      <c r="BZ84">
        <v>4.7999996333333339</v>
      </c>
      <c r="CA84">
        <v>2.6166663333333338</v>
      </c>
      <c r="CB84">
        <v>2.1333330333333334</v>
      </c>
      <c r="CC84">
        <v>3.1833330333333336</v>
      </c>
      <c r="CE84">
        <v>0.78333333333333333</v>
      </c>
      <c r="CF84">
        <v>0</v>
      </c>
      <c r="CG84">
        <f>1+38/60</f>
        <v>1.6333333333333333</v>
      </c>
      <c r="CH84">
        <f>1+19/60</f>
        <v>1.3166666666666667</v>
      </c>
      <c r="CI84">
        <f>1+13/60</f>
        <v>1.2166666666666668</v>
      </c>
      <c r="CJ84">
        <f>32/60</f>
        <v>0.53333333333333333</v>
      </c>
      <c r="CK84">
        <f>2+5/60</f>
        <v>2.0833333333333335</v>
      </c>
      <c r="CL84">
        <f>2+29/60</f>
        <v>2.4833333333333334</v>
      </c>
      <c r="CN84">
        <f>54/60</f>
        <v>0.9</v>
      </c>
      <c r="CO84">
        <f>2+46/60</f>
        <v>2.7666666666666666</v>
      </c>
      <c r="CP84">
        <f>IF(CP83=0,0,CP83+0.7833333)</f>
        <v>3.0833332999999996</v>
      </c>
      <c r="CQ84">
        <f>IF(CQ83=0,0,CQ83+0.7833333)</f>
        <v>4.5166666333333332</v>
      </c>
      <c r="CR84">
        <f t="shared" ref="CR84:FB84" si="1092">IF(CR83=0,0,CR83+0.7833333)</f>
        <v>3.8333332999999996</v>
      </c>
      <c r="CS84">
        <f t="shared" si="1092"/>
        <v>3.5166666333333332</v>
      </c>
      <c r="CT84">
        <f t="shared" si="1092"/>
        <v>5.7333332999999991</v>
      </c>
      <c r="CU84">
        <f t="shared" si="1092"/>
        <v>5.5499999666666664</v>
      </c>
      <c r="CV84">
        <f t="shared" si="1092"/>
        <v>3.6833333000000001</v>
      </c>
      <c r="CW84">
        <f t="shared" si="1092"/>
        <v>4.816666633333333</v>
      </c>
      <c r="CX84">
        <f t="shared" si="1092"/>
        <v>4.4166666333333326</v>
      </c>
      <c r="CY84">
        <f t="shared" si="1092"/>
        <v>7.899999966666666</v>
      </c>
      <c r="CZ84">
        <f t="shared" si="1092"/>
        <v>5.3666666333333328</v>
      </c>
      <c r="DA84">
        <f t="shared" si="1092"/>
        <v>4.2166666333333334</v>
      </c>
      <c r="DB84">
        <f t="shared" si="1092"/>
        <v>3.4833333</v>
      </c>
      <c r="DC84">
        <f t="shared" si="1092"/>
        <v>6.5333332999999998</v>
      </c>
      <c r="DD84">
        <f t="shared" si="1092"/>
        <v>4.4666666333333334</v>
      </c>
      <c r="DE84">
        <f t="shared" si="1092"/>
        <v>7.2999999666666664</v>
      </c>
      <c r="DF84">
        <f t="shared" si="1092"/>
        <v>3.6166666333333337</v>
      </c>
      <c r="DG84">
        <f t="shared" si="1092"/>
        <v>4.9166666000000001</v>
      </c>
      <c r="DH84">
        <f t="shared" si="1092"/>
        <v>4.0166665999999998</v>
      </c>
      <c r="DI84">
        <f t="shared" si="1092"/>
        <v>4.8499999333333337</v>
      </c>
      <c r="DJ84">
        <f t="shared" si="1092"/>
        <v>4.4666665999999999</v>
      </c>
      <c r="DK84">
        <f t="shared" si="1092"/>
        <v>5.299999933333333</v>
      </c>
      <c r="DL84">
        <f t="shared" si="1092"/>
        <v>4.1833332666666667</v>
      </c>
      <c r="DM84">
        <f t="shared" si="1092"/>
        <v>6.0833332666666662</v>
      </c>
      <c r="DN84">
        <f t="shared" si="1092"/>
        <v>4.2333332666666665</v>
      </c>
      <c r="DO84">
        <f t="shared" si="1092"/>
        <v>2.9999999666666666</v>
      </c>
      <c r="DP84">
        <f t="shared" si="1092"/>
        <v>5.1833333333333327</v>
      </c>
      <c r="DQ84">
        <f t="shared" si="1092"/>
        <v>3.916666666666667</v>
      </c>
      <c r="DR84">
        <f t="shared" si="1092"/>
        <v>3.9333333333333336</v>
      </c>
      <c r="DS84">
        <f t="shared" si="1092"/>
        <v>3.5333333333333332</v>
      </c>
      <c r="DT84">
        <f t="shared" si="1092"/>
        <v>3.5666666666666664</v>
      </c>
      <c r="DU84">
        <f t="shared" si="1092"/>
        <v>6.9333333333333336</v>
      </c>
      <c r="DV84">
        <f t="shared" si="1092"/>
        <v>5.0166666666666666</v>
      </c>
      <c r="DW84">
        <f t="shared" si="1092"/>
        <v>3.7</v>
      </c>
      <c r="DX84">
        <f t="shared" si="1092"/>
        <v>3.6166666666666671</v>
      </c>
      <c r="DY84">
        <f t="shared" si="1092"/>
        <v>3.916666666666667</v>
      </c>
      <c r="DZ84">
        <f t="shared" si="1092"/>
        <v>3.8999999666666669</v>
      </c>
      <c r="EA84">
        <f t="shared" si="1092"/>
        <v>5.5666666366666666</v>
      </c>
      <c r="EB84">
        <f t="shared" si="1092"/>
        <v>4.2666666366666668</v>
      </c>
      <c r="EC84">
        <f t="shared" si="1092"/>
        <v>4.7333333033333336</v>
      </c>
      <c r="ED84">
        <f t="shared" si="1092"/>
        <v>7.2333333033333327</v>
      </c>
      <c r="EE84">
        <f t="shared" si="1092"/>
        <v>6.4999999700000002</v>
      </c>
      <c r="EF84">
        <f t="shared" si="1092"/>
        <v>4.7499999700000002</v>
      </c>
      <c r="EG84">
        <f t="shared" si="1092"/>
        <v>6.5499999699999991</v>
      </c>
      <c r="EH84">
        <f t="shared" si="1092"/>
        <v>4.1833333033333329</v>
      </c>
      <c r="EI84">
        <f t="shared" si="1092"/>
        <v>7.1166666366666664</v>
      </c>
      <c r="EJ84">
        <f t="shared" si="1092"/>
        <v>6.2499999700000002</v>
      </c>
      <c r="EK84">
        <f t="shared" si="1092"/>
        <v>5.5666666366666666</v>
      </c>
      <c r="EL84">
        <f t="shared" si="1092"/>
        <v>7.633333303333333</v>
      </c>
      <c r="EM84">
        <f t="shared" si="1092"/>
        <v>4.29999997</v>
      </c>
      <c r="EN84">
        <f t="shared" si="1092"/>
        <v>5.383333303333333</v>
      </c>
      <c r="EO84">
        <f t="shared" si="1092"/>
        <v>8.4333333033333329</v>
      </c>
      <c r="EP84">
        <f t="shared" si="1092"/>
        <v>6.7333333033333327</v>
      </c>
      <c r="EQ84">
        <f t="shared" si="1092"/>
        <v>5.2666666333333332</v>
      </c>
      <c r="ER84">
        <f t="shared" si="1092"/>
        <v>5.5999999333333328</v>
      </c>
      <c r="ES84">
        <f t="shared" si="1092"/>
        <v>5.8666665999999994</v>
      </c>
      <c r="ET84">
        <f t="shared" si="1092"/>
        <v>8.3666666000000003</v>
      </c>
      <c r="EU84">
        <f t="shared" si="1092"/>
        <v>5.9499999333333333</v>
      </c>
      <c r="EV84">
        <f t="shared" si="1092"/>
        <v>5.7833332666666664</v>
      </c>
      <c r="EW84">
        <f t="shared" si="1092"/>
        <v>5.5999999333333328</v>
      </c>
      <c r="EX84">
        <f t="shared" si="1092"/>
        <v>5.8333332666666662</v>
      </c>
      <c r="EY84">
        <f t="shared" si="1092"/>
        <v>9.3333332666666671</v>
      </c>
      <c r="EZ84">
        <f t="shared" si="1092"/>
        <v>5.633333266666666</v>
      </c>
      <c r="FA84">
        <f t="shared" si="1092"/>
        <v>5.8166665999999996</v>
      </c>
      <c r="FB84">
        <f t="shared" si="1092"/>
        <v>6.299999933333333</v>
      </c>
      <c r="FC84">
        <f t="shared" ref="FC84:HN84" si="1093">IF(FC83=0,0,FC83+0.7833333)</f>
        <v>9.2666666000000006</v>
      </c>
      <c r="FD84">
        <f t="shared" si="1093"/>
        <v>6.0999999333333328</v>
      </c>
      <c r="FE84">
        <f t="shared" si="1093"/>
        <v>6.3999999333333326</v>
      </c>
      <c r="FF84">
        <f t="shared" si="1093"/>
        <v>8.4333332666666667</v>
      </c>
      <c r="FG84">
        <f t="shared" si="1093"/>
        <v>6.0333332666666664</v>
      </c>
      <c r="FH84">
        <f t="shared" si="1093"/>
        <v>5.4166666333333326</v>
      </c>
      <c r="FI84">
        <f t="shared" si="1093"/>
        <v>5.8666666300000001</v>
      </c>
      <c r="FJ84">
        <f t="shared" si="1093"/>
        <v>9.0333332966666671</v>
      </c>
      <c r="FK84">
        <f t="shared" si="1093"/>
        <v>7.1333332966666667</v>
      </c>
      <c r="FL84">
        <f t="shared" si="1093"/>
        <v>7.4666666299999997</v>
      </c>
      <c r="FM84">
        <f t="shared" si="1093"/>
        <v>5.7833332966666662</v>
      </c>
      <c r="FN84">
        <f t="shared" si="1093"/>
        <v>8.4166666299999999</v>
      </c>
      <c r="FO84">
        <f t="shared" si="1093"/>
        <v>5.8833332966666667</v>
      </c>
      <c r="FP84">
        <f t="shared" si="1093"/>
        <v>6.6333332966666667</v>
      </c>
      <c r="FQ84">
        <f t="shared" si="1093"/>
        <v>5.8666666300000001</v>
      </c>
      <c r="FR84">
        <f t="shared" si="1093"/>
        <v>5.8166666300000003</v>
      </c>
      <c r="FS84">
        <f t="shared" si="1093"/>
        <v>6.6333332966666667</v>
      </c>
      <c r="FT84">
        <f t="shared" si="1093"/>
        <v>4.4166666333333335</v>
      </c>
      <c r="FU84">
        <f t="shared" si="1093"/>
        <v>4.6666632999999997</v>
      </c>
      <c r="FV84">
        <f t="shared" si="1093"/>
        <v>4.6499966333333331</v>
      </c>
      <c r="FW84">
        <f t="shared" si="1093"/>
        <v>5.033329966666666</v>
      </c>
      <c r="FX84">
        <f t="shared" si="1093"/>
        <v>5.1833299666666663</v>
      </c>
      <c r="FY84">
        <f t="shared" si="1093"/>
        <v>4.9666632999999996</v>
      </c>
      <c r="FZ84">
        <f t="shared" si="1093"/>
        <v>6.2166632999999996</v>
      </c>
      <c r="GA84">
        <f t="shared" si="1093"/>
        <v>9.2166633000000004</v>
      </c>
      <c r="GB84">
        <f t="shared" si="1093"/>
        <v>5.2999966333333335</v>
      </c>
      <c r="GC84">
        <f t="shared" si="1093"/>
        <v>5.4999966333333328</v>
      </c>
      <c r="GD84">
        <f t="shared" si="1093"/>
        <v>6.0166633000000003</v>
      </c>
      <c r="GE84">
        <f t="shared" si="1093"/>
        <v>5.783329966666666</v>
      </c>
      <c r="GF84">
        <f t="shared" si="1093"/>
        <v>4.9999966333333328</v>
      </c>
      <c r="GG84">
        <f t="shared" si="1093"/>
        <v>6.8499999666666662</v>
      </c>
      <c r="GH84">
        <f t="shared" si="1093"/>
        <v>7.6999999999999993</v>
      </c>
      <c r="GI84">
        <f t="shared" si="1093"/>
        <v>7.333333333333333</v>
      </c>
      <c r="GJ84">
        <f t="shared" si="1093"/>
        <v>7.75</v>
      </c>
      <c r="GK84">
        <f t="shared" si="1093"/>
        <v>9.6833333333333336</v>
      </c>
      <c r="GL84">
        <f t="shared" si="1093"/>
        <v>7.1499999999999995</v>
      </c>
      <c r="GM84">
        <f t="shared" ref="GM84" si="1094">IF(GM83=0,0,GM83+0.7833333)</f>
        <v>7.4166666666666661</v>
      </c>
      <c r="GN84">
        <f t="shared" ref="GN84" si="1095">IF(GN83=0,0,GN83+0.7833333)</f>
        <v>9.5500000000000007</v>
      </c>
      <c r="GO84">
        <f t="shared" ref="GO84" si="1096">IF(GO83=0,0,GO83+0.7833333)</f>
        <v>8.9666666666666668</v>
      </c>
      <c r="GP84">
        <f t="shared" ref="GP84" si="1097">IF(GP83=0,0,GP83+0.7833333)</f>
        <v>7.4166666666666661</v>
      </c>
      <c r="GQ84">
        <f t="shared" ref="GQ84" si="1098">IF(GQ83=0,0,GQ83+0.7833333)</f>
        <v>7.8666666666666663</v>
      </c>
      <c r="GR84">
        <f t="shared" ref="GR84" si="1099">IF(GR83=0,0,GR83+0.7833333)</f>
        <v>10.25</v>
      </c>
      <c r="GS84">
        <f t="shared" ref="GS84" si="1100">IF(GS83=0,0,GS83+0.7833333)</f>
        <v>8.2166666666666668</v>
      </c>
      <c r="GT84">
        <f t="shared" si="1093"/>
        <v>9.4166666666666661</v>
      </c>
      <c r="GU84">
        <f t="shared" si="1093"/>
        <v>8.25</v>
      </c>
      <c r="GV84">
        <f t="shared" si="1093"/>
        <v>7.25</v>
      </c>
      <c r="GW84">
        <f t="shared" si="1093"/>
        <v>7.3166666666666664</v>
      </c>
      <c r="GX84">
        <f t="shared" ref="GX84" si="1101">IF(GX83=0,0,GX83+0.7833333)</f>
        <v>7.1499999999999995</v>
      </c>
      <c r="GY84">
        <f t="shared" ref="GY84" si="1102">IF(GY83=0,0,GY83+0.7833333)</f>
        <v>14.283333333333333</v>
      </c>
      <c r="GZ84">
        <f t="shared" ref="GZ84" si="1103">IF(GZ83=0,0,GZ83+0.7833333)</f>
        <v>9</v>
      </c>
      <c r="HA84">
        <f t="shared" ref="HA84" si="1104">IF(HA83=0,0,HA83+0.7833333)</f>
        <v>7.7333333333333334</v>
      </c>
      <c r="HB84">
        <f t="shared" si="1093"/>
        <v>11.166666633333334</v>
      </c>
      <c r="HC84">
        <f t="shared" si="1093"/>
        <v>12.149999633333334</v>
      </c>
      <c r="HD84">
        <f t="shared" si="1093"/>
        <v>13.549999633333334</v>
      </c>
      <c r="HE84">
        <f t="shared" si="1093"/>
        <v>12.633332966666668</v>
      </c>
      <c r="HF84">
        <f t="shared" si="1093"/>
        <v>12.383332966666668</v>
      </c>
      <c r="HG84">
        <f t="shared" si="1093"/>
        <v>12.166666300000001</v>
      </c>
      <c r="HH84">
        <f t="shared" si="1093"/>
        <v>11.849999633333335</v>
      </c>
      <c r="HI84">
        <f t="shared" si="1093"/>
        <v>11.849999633333335</v>
      </c>
      <c r="HJ84">
        <f t="shared" si="1093"/>
        <v>12.799999633333334</v>
      </c>
      <c r="HK84">
        <f t="shared" si="1093"/>
        <v>12.349999633333335</v>
      </c>
      <c r="HL84">
        <f t="shared" si="1093"/>
        <v>15.216666300000002</v>
      </c>
      <c r="HN84">
        <f t="shared" si="1093"/>
        <v>11.8666663</v>
      </c>
      <c r="HO84">
        <f t="shared" ref="HO84:JZ84" si="1105">IF(HO83=0,0,HO83+0.7833333)</f>
        <v>13.333332966666667</v>
      </c>
      <c r="HP84">
        <f t="shared" si="1105"/>
        <v>33.116666633333338</v>
      </c>
      <c r="HQ84">
        <f t="shared" si="1105"/>
        <v>38.116666633333338</v>
      </c>
      <c r="HR84">
        <f t="shared" si="1105"/>
        <v>10.933333300000001</v>
      </c>
      <c r="HS84">
        <f t="shared" si="1105"/>
        <v>14.8833333</v>
      </c>
      <c r="HU84">
        <f t="shared" si="1105"/>
        <v>26.283333299999999</v>
      </c>
      <c r="HW84">
        <f t="shared" si="1105"/>
        <v>15.266666633333333</v>
      </c>
      <c r="HX84">
        <f t="shared" si="1105"/>
        <v>15.4833333</v>
      </c>
      <c r="HY84">
        <f t="shared" si="1105"/>
        <v>16.299999966666665</v>
      </c>
      <c r="HZ84">
        <f t="shared" si="1105"/>
        <v>15.816666633333334</v>
      </c>
      <c r="IA84">
        <f t="shared" si="1105"/>
        <v>15.549999966666666</v>
      </c>
      <c r="IB84">
        <f t="shared" si="1105"/>
        <v>15.649999966666668</v>
      </c>
      <c r="IC84">
        <f t="shared" si="1105"/>
        <v>16.349999966666665</v>
      </c>
      <c r="ID84">
        <f t="shared" si="1105"/>
        <v>15.316666633333334</v>
      </c>
      <c r="IE84">
        <f t="shared" si="1105"/>
        <v>16.299999966666665</v>
      </c>
      <c r="IF84">
        <f t="shared" si="1105"/>
        <v>16.999999966666664</v>
      </c>
      <c r="IG84">
        <f t="shared" si="1105"/>
        <v>17.449999966666663</v>
      </c>
      <c r="IH84">
        <f t="shared" si="1105"/>
        <v>15.783333300000001</v>
      </c>
      <c r="II84">
        <f t="shared" si="1105"/>
        <v>22.516666633333333</v>
      </c>
      <c r="IJ84">
        <f t="shared" si="1105"/>
        <v>15.299999966666666</v>
      </c>
      <c r="IK84">
        <f t="shared" si="1105"/>
        <v>8.2333333</v>
      </c>
      <c r="IL84">
        <f t="shared" si="1105"/>
        <v>11.566666633333334</v>
      </c>
      <c r="IM84">
        <f t="shared" si="1105"/>
        <v>8.9999999666666675</v>
      </c>
      <c r="IN84">
        <f t="shared" si="1105"/>
        <v>8.7166666333333342</v>
      </c>
      <c r="IO84">
        <f t="shared" si="1105"/>
        <v>10.583333300000001</v>
      </c>
      <c r="IP84">
        <f t="shared" si="1105"/>
        <v>10.816666633333334</v>
      </c>
      <c r="IQ84">
        <f t="shared" si="1105"/>
        <v>11.466666633333334</v>
      </c>
      <c r="IW84">
        <f t="shared" si="1105"/>
        <v>48.983333300000005</v>
      </c>
      <c r="IX84">
        <f t="shared" si="1105"/>
        <v>7.4666666333333334</v>
      </c>
      <c r="IY84">
        <f t="shared" si="1105"/>
        <v>9.9166669333333335</v>
      </c>
      <c r="IZ84">
        <f t="shared" si="1105"/>
        <v>10.7333336</v>
      </c>
      <c r="JA84">
        <f t="shared" si="1105"/>
        <v>9.0666669333333356</v>
      </c>
      <c r="JB84">
        <f t="shared" si="1105"/>
        <v>8.5500002666666681</v>
      </c>
      <c r="JC84">
        <f t="shared" si="1105"/>
        <v>13.4833336</v>
      </c>
      <c r="JD84">
        <f t="shared" si="1105"/>
        <v>10.083333600000001</v>
      </c>
      <c r="JE84">
        <f t="shared" si="1105"/>
        <v>15.150000266666668</v>
      </c>
      <c r="JF84">
        <f t="shared" si="1105"/>
        <v>22.916666933333335</v>
      </c>
      <c r="JH84">
        <f t="shared" si="1105"/>
        <v>12.116666633333335</v>
      </c>
      <c r="JI84">
        <f t="shared" si="1105"/>
        <v>17.366666629666664</v>
      </c>
      <c r="JJ84">
        <f t="shared" si="1105"/>
        <v>15.749999963</v>
      </c>
      <c r="JK84">
        <f t="shared" si="1105"/>
        <v>13.616666629666668</v>
      </c>
      <c r="JL84">
        <f t="shared" si="1105"/>
        <v>13.383333296333335</v>
      </c>
      <c r="JM84">
        <f t="shared" si="1105"/>
        <v>15.116666629666668</v>
      </c>
      <c r="JN84">
        <f t="shared" si="1105"/>
        <v>16.116666629666668</v>
      </c>
      <c r="JO84">
        <f t="shared" si="1105"/>
        <v>20.249999962999997</v>
      </c>
      <c r="JP84">
        <f t="shared" si="1105"/>
        <v>17.383333296333333</v>
      </c>
      <c r="JR84">
        <f t="shared" si="1105"/>
        <v>13.449999963000002</v>
      </c>
      <c r="JT84">
        <f t="shared" si="1105"/>
        <v>14.199999963000002</v>
      </c>
      <c r="JU84">
        <f t="shared" si="1105"/>
        <v>19.849999962999998</v>
      </c>
      <c r="JV84">
        <f t="shared" si="1105"/>
        <v>20.549999963000001</v>
      </c>
      <c r="JX84">
        <f t="shared" si="1105"/>
        <v>21.299999963000001</v>
      </c>
      <c r="JY84">
        <f t="shared" si="1105"/>
        <v>17.116666629666664</v>
      </c>
      <c r="JZ84">
        <f t="shared" si="1105"/>
        <v>23.616666629666668</v>
      </c>
      <c r="KA84">
        <f t="shared" ref="KA84" si="1106">IF(KA83=0,0,KA83+0.7833333)</f>
        <v>27.066666629666667</v>
      </c>
    </row>
    <row r="85" spans="1:287" x14ac:dyDescent="0.25">
      <c r="A85" t="s">
        <v>202</v>
      </c>
      <c r="B85">
        <v>8.6166666666666671</v>
      </c>
      <c r="C85">
        <v>9.1166666666666671</v>
      </c>
      <c r="D85">
        <v>9.7333336666666668</v>
      </c>
      <c r="E85">
        <v>9.7666666666666675</v>
      </c>
      <c r="F85">
        <v>10.383326666666667</v>
      </c>
      <c r="G85">
        <v>10.450000666666666</v>
      </c>
      <c r="H85">
        <v>10.183333666666666</v>
      </c>
      <c r="I85">
        <v>10.400000666666667</v>
      </c>
      <c r="J85">
        <v>11.999999666666668</v>
      </c>
      <c r="K85">
        <v>14.183333666666666</v>
      </c>
      <c r="L85">
        <v>9.4666666666666668</v>
      </c>
      <c r="M85">
        <v>8.9666666666666668</v>
      </c>
      <c r="N85">
        <v>10.366663666666668</v>
      </c>
      <c r="O85">
        <v>11.966666666666667</v>
      </c>
      <c r="P85">
        <v>16.416666666666668</v>
      </c>
      <c r="Q85">
        <v>12.726666666666667</v>
      </c>
      <c r="R85">
        <v>17.396666666666668</v>
      </c>
      <c r="S85">
        <v>19.216666666666669</v>
      </c>
      <c r="T85">
        <v>15.636666666666667</v>
      </c>
      <c r="U85">
        <v>14.149996666666667</v>
      </c>
      <c r="V85">
        <v>14.016666666666666</v>
      </c>
      <c r="W85">
        <v>12.583333666666666</v>
      </c>
      <c r="X85">
        <v>13.383333666666667</v>
      </c>
      <c r="Y85">
        <v>13.416666666666666</v>
      </c>
      <c r="Z85">
        <v>28.033333666666667</v>
      </c>
      <c r="AA85">
        <v>30.033333666666667</v>
      </c>
      <c r="AB85">
        <v>33.783333666666664</v>
      </c>
      <c r="AC85">
        <v>49.233333666666667</v>
      </c>
      <c r="AD85">
        <v>43.786666666666669</v>
      </c>
      <c r="AE85">
        <v>29.983333666666667</v>
      </c>
      <c r="AG85">
        <v>33.283333666666664</v>
      </c>
      <c r="AH85">
        <v>28.700003666666667</v>
      </c>
      <c r="AI85">
        <v>12.366666666666667</v>
      </c>
      <c r="AJ85">
        <v>13.916666666666668</v>
      </c>
      <c r="AK85">
        <v>12.749999966666667</v>
      </c>
      <c r="AL85">
        <v>12.966666666666667</v>
      </c>
      <c r="AM85">
        <v>12.883326666666667</v>
      </c>
      <c r="AN85">
        <v>13.716666666666667</v>
      </c>
      <c r="AO85">
        <v>13.633333366666667</v>
      </c>
      <c r="AP85">
        <v>13.233333366666667</v>
      </c>
      <c r="AQ85">
        <v>13.149999996666667</v>
      </c>
      <c r="AR85">
        <v>12.766666666666667</v>
      </c>
      <c r="AS85">
        <v>13.383333366666667</v>
      </c>
      <c r="AT85">
        <v>16.033333336666669</v>
      </c>
      <c r="AU85">
        <v>13.666666666666668</v>
      </c>
      <c r="AV85">
        <v>13.899999966666668</v>
      </c>
      <c r="AW85">
        <v>13.433333366666668</v>
      </c>
      <c r="AX85">
        <v>14.216666666666667</v>
      </c>
      <c r="AY85">
        <v>13.099999996666668</v>
      </c>
      <c r="AZ85">
        <v>15.516666666666667</v>
      </c>
      <c r="BA85">
        <v>17.566666666666666</v>
      </c>
      <c r="BB85">
        <v>20.366666666666667</v>
      </c>
      <c r="BC85">
        <v>18.083333336666669</v>
      </c>
      <c r="BD85">
        <v>18.049999966666668</v>
      </c>
      <c r="BE85">
        <v>14.366666666666667</v>
      </c>
      <c r="BF85">
        <v>16.283333666666667</v>
      </c>
      <c r="BG85">
        <v>25.549999966666668</v>
      </c>
      <c r="BH85">
        <v>28.066666666666666</v>
      </c>
      <c r="BI85">
        <v>28.299999666666665</v>
      </c>
      <c r="BJ85">
        <v>15.716666666666667</v>
      </c>
      <c r="BK85">
        <v>26.033333666666667</v>
      </c>
      <c r="BL85">
        <v>16.783333366666668</v>
      </c>
      <c r="BM85">
        <v>25.166666666666668</v>
      </c>
      <c r="BN85">
        <v>16.466666666666669</v>
      </c>
      <c r="BO85">
        <v>30.299999666666668</v>
      </c>
      <c r="BP85">
        <v>20.983333366666667</v>
      </c>
      <c r="BQ85">
        <v>3.1166666666666667</v>
      </c>
      <c r="BR85">
        <v>3.1166663333333338</v>
      </c>
      <c r="BS85">
        <v>3.833333033333334</v>
      </c>
      <c r="BT85">
        <v>4.2333330033333336</v>
      </c>
      <c r="BU85">
        <v>3.633333003333334</v>
      </c>
      <c r="BV85">
        <v>3.8666663333333338</v>
      </c>
      <c r="BW85">
        <v>5.833333033333334</v>
      </c>
      <c r="BX85">
        <v>10.833333033333334</v>
      </c>
      <c r="BY85">
        <v>9.0999996333333328</v>
      </c>
      <c r="BZ85">
        <v>6.0999996333333337</v>
      </c>
      <c r="CA85">
        <v>3.9166663333333336</v>
      </c>
      <c r="CB85">
        <v>3.4333330333333336</v>
      </c>
      <c r="CC85">
        <v>4.4833330333333334</v>
      </c>
      <c r="CE85">
        <v>2.0833333333333335</v>
      </c>
      <c r="CF85">
        <v>1.6333333333333333</v>
      </c>
      <c r="CG85">
        <v>0</v>
      </c>
      <c r="CH85">
        <f>2+32/60</f>
        <v>2.5333333333333332</v>
      </c>
      <c r="CI85">
        <f>2+37/60</f>
        <v>2.6166666666666667</v>
      </c>
      <c r="CJ85">
        <f>2+27/60</f>
        <v>2.4500000000000002</v>
      </c>
      <c r="CK85">
        <f>1+11/60</f>
        <v>1.1833333333333333</v>
      </c>
      <c r="CL85">
        <f>1+47/60</f>
        <v>1.7833333333333332</v>
      </c>
      <c r="CN85">
        <f>42/60</f>
        <v>0.7</v>
      </c>
      <c r="CO85">
        <f>34/60</f>
        <v>0.56666666666666665</v>
      </c>
      <c r="CP85">
        <f>IF(CP83=0,0,CP83+2.0833333)</f>
        <v>4.3833333000000003</v>
      </c>
      <c r="CQ85">
        <f t="shared" ref="CQ85:FB85" si="1107">IF(CQ83=0,0,CQ83+2.0833333)</f>
        <v>5.8166666333333339</v>
      </c>
      <c r="CR85">
        <f t="shared" si="1107"/>
        <v>5.1333333000000003</v>
      </c>
      <c r="CS85">
        <f t="shared" si="1107"/>
        <v>4.8166666333333339</v>
      </c>
      <c r="CT85">
        <f t="shared" si="1107"/>
        <v>7.0333332999999989</v>
      </c>
      <c r="CU85">
        <f t="shared" si="1107"/>
        <v>6.8499999666666671</v>
      </c>
      <c r="CV85">
        <f t="shared" si="1107"/>
        <v>4.9833333</v>
      </c>
      <c r="CW85">
        <f t="shared" si="1107"/>
        <v>6.1166666333333328</v>
      </c>
      <c r="CX85">
        <f t="shared" si="1107"/>
        <v>5.7166666333333325</v>
      </c>
      <c r="CY85">
        <f t="shared" si="1107"/>
        <v>9.1999999666666668</v>
      </c>
      <c r="CZ85">
        <f t="shared" si="1107"/>
        <v>6.6666666333333335</v>
      </c>
      <c r="DA85">
        <f t="shared" si="1107"/>
        <v>5.5166666333333332</v>
      </c>
      <c r="DB85">
        <f t="shared" si="1107"/>
        <v>4.7833332999999998</v>
      </c>
      <c r="DC85">
        <f t="shared" si="1107"/>
        <v>7.8333332999999996</v>
      </c>
      <c r="DD85">
        <f t="shared" si="1107"/>
        <v>5.7666666333333332</v>
      </c>
      <c r="DE85">
        <f t="shared" si="1107"/>
        <v>8.5999999666666671</v>
      </c>
      <c r="DF85">
        <f t="shared" si="1107"/>
        <v>4.9166666333333335</v>
      </c>
      <c r="DG85">
        <f t="shared" si="1107"/>
        <v>6.2166665999999999</v>
      </c>
      <c r="DH85">
        <f t="shared" si="1107"/>
        <v>5.3166665999999996</v>
      </c>
      <c r="DI85">
        <f t="shared" si="1107"/>
        <v>6.1499999333333335</v>
      </c>
      <c r="DJ85">
        <f t="shared" si="1107"/>
        <v>5.7666666000000006</v>
      </c>
      <c r="DK85">
        <f t="shared" si="1107"/>
        <v>6.5999999333333328</v>
      </c>
      <c r="DL85">
        <f t="shared" si="1107"/>
        <v>5.4833332666666674</v>
      </c>
      <c r="DM85">
        <f t="shared" si="1107"/>
        <v>7.383333266666666</v>
      </c>
      <c r="DN85">
        <f t="shared" si="1107"/>
        <v>5.5333332666666664</v>
      </c>
      <c r="DO85">
        <f t="shared" si="1107"/>
        <v>4.2999999666666664</v>
      </c>
      <c r="DP85">
        <f t="shared" si="1107"/>
        <v>6.4833333333333325</v>
      </c>
      <c r="DQ85">
        <f t="shared" si="1107"/>
        <v>5.2166666666666668</v>
      </c>
      <c r="DR85">
        <f t="shared" si="1107"/>
        <v>5.2333333333333343</v>
      </c>
      <c r="DS85">
        <f t="shared" si="1107"/>
        <v>4.8333333333333339</v>
      </c>
      <c r="DT85">
        <f t="shared" si="1107"/>
        <v>4.8666666666666671</v>
      </c>
      <c r="DU85">
        <f t="shared" si="1107"/>
        <v>8.2333333333333343</v>
      </c>
      <c r="DV85">
        <f t="shared" si="1107"/>
        <v>6.3166666666666664</v>
      </c>
      <c r="DW85">
        <f t="shared" si="1107"/>
        <v>5</v>
      </c>
      <c r="DX85">
        <f t="shared" si="1107"/>
        <v>4.916666666666667</v>
      </c>
      <c r="DY85">
        <f t="shared" si="1107"/>
        <v>5.2166666666666668</v>
      </c>
      <c r="DZ85">
        <f t="shared" si="1107"/>
        <v>5.1999999666666668</v>
      </c>
      <c r="EA85">
        <f t="shared" si="1107"/>
        <v>6.8666666366666664</v>
      </c>
      <c r="EB85">
        <f t="shared" si="1107"/>
        <v>5.5666666366666666</v>
      </c>
      <c r="EC85">
        <f t="shared" si="1107"/>
        <v>6.0333333033333334</v>
      </c>
      <c r="ED85">
        <f t="shared" si="1107"/>
        <v>8.5333333033333325</v>
      </c>
      <c r="EE85">
        <f t="shared" si="1107"/>
        <v>7.79999997</v>
      </c>
      <c r="EF85">
        <f t="shared" si="1107"/>
        <v>6.04999997</v>
      </c>
      <c r="EG85">
        <f t="shared" si="1107"/>
        <v>7.8499999699999989</v>
      </c>
      <c r="EH85">
        <f t="shared" si="1107"/>
        <v>5.4833333033333336</v>
      </c>
      <c r="EI85">
        <f t="shared" si="1107"/>
        <v>8.4166666366666671</v>
      </c>
      <c r="EJ85">
        <f t="shared" si="1107"/>
        <v>7.54999997</v>
      </c>
      <c r="EK85">
        <f t="shared" si="1107"/>
        <v>6.8666666366666664</v>
      </c>
      <c r="EL85">
        <f t="shared" si="1107"/>
        <v>8.9333333033333329</v>
      </c>
      <c r="EM85">
        <f t="shared" si="1107"/>
        <v>5.5999999699999998</v>
      </c>
      <c r="EN85">
        <f t="shared" si="1107"/>
        <v>6.6833333033333329</v>
      </c>
      <c r="EO85">
        <f t="shared" si="1107"/>
        <v>9.7333333033333336</v>
      </c>
      <c r="EP85">
        <f t="shared" si="1107"/>
        <v>8.0333333033333325</v>
      </c>
      <c r="EQ85">
        <f t="shared" si="1107"/>
        <v>6.5666666333333339</v>
      </c>
      <c r="ER85">
        <f t="shared" si="1107"/>
        <v>6.8999999333333335</v>
      </c>
      <c r="ES85">
        <f t="shared" si="1107"/>
        <v>7.1666665999999992</v>
      </c>
      <c r="ET85">
        <f t="shared" si="1107"/>
        <v>9.6666665999999992</v>
      </c>
      <c r="EU85">
        <f t="shared" si="1107"/>
        <v>7.2499999333333331</v>
      </c>
      <c r="EV85">
        <f t="shared" si="1107"/>
        <v>7.0833332666666671</v>
      </c>
      <c r="EW85">
        <f t="shared" si="1107"/>
        <v>6.8999999333333335</v>
      </c>
      <c r="EX85">
        <f t="shared" si="1107"/>
        <v>7.133333266666666</v>
      </c>
      <c r="EY85">
        <f t="shared" si="1107"/>
        <v>10.633333266666666</v>
      </c>
      <c r="EZ85">
        <f t="shared" si="1107"/>
        <v>6.9333332666666667</v>
      </c>
      <c r="FA85">
        <f t="shared" si="1107"/>
        <v>7.1166666000000003</v>
      </c>
      <c r="FB85">
        <f t="shared" si="1107"/>
        <v>7.5999999333333328</v>
      </c>
      <c r="FC85">
        <f t="shared" ref="FC85:HN85" si="1108">IF(FC83=0,0,FC83+2.0833333)</f>
        <v>10.5666666</v>
      </c>
      <c r="FD85">
        <f t="shared" si="1108"/>
        <v>7.3999999333333335</v>
      </c>
      <c r="FE85">
        <f t="shared" si="1108"/>
        <v>7.6999999333333324</v>
      </c>
      <c r="FF85">
        <f t="shared" si="1108"/>
        <v>9.7333332666666657</v>
      </c>
      <c r="FG85">
        <f t="shared" si="1108"/>
        <v>7.3333332666666671</v>
      </c>
      <c r="FH85">
        <f t="shared" si="1108"/>
        <v>6.7166666333333325</v>
      </c>
      <c r="FI85">
        <f t="shared" si="1108"/>
        <v>7.1666666299999999</v>
      </c>
      <c r="FJ85">
        <f t="shared" si="1108"/>
        <v>10.333333296666666</v>
      </c>
      <c r="FK85">
        <f t="shared" si="1108"/>
        <v>8.4333332966666674</v>
      </c>
      <c r="FL85">
        <f t="shared" si="1108"/>
        <v>8.7666666299999996</v>
      </c>
      <c r="FM85">
        <f t="shared" si="1108"/>
        <v>7.083333296666666</v>
      </c>
      <c r="FN85">
        <f t="shared" si="1108"/>
        <v>9.7166666300000006</v>
      </c>
      <c r="FO85">
        <f t="shared" si="1108"/>
        <v>7.1833332966666674</v>
      </c>
      <c r="FP85">
        <f t="shared" si="1108"/>
        <v>7.9333332966666674</v>
      </c>
      <c r="FQ85">
        <f t="shared" si="1108"/>
        <v>7.1666666299999999</v>
      </c>
      <c r="FR85">
        <f t="shared" si="1108"/>
        <v>7.116666630000001</v>
      </c>
      <c r="FS85">
        <f t="shared" si="1108"/>
        <v>7.9333332966666674</v>
      </c>
      <c r="FT85">
        <f t="shared" si="1108"/>
        <v>5.7166666333333334</v>
      </c>
      <c r="FU85">
        <f t="shared" si="1108"/>
        <v>5.9666633000000004</v>
      </c>
      <c r="FV85">
        <f t="shared" si="1108"/>
        <v>5.949996633333333</v>
      </c>
      <c r="FW85">
        <f t="shared" si="1108"/>
        <v>6.3333299666666658</v>
      </c>
      <c r="FX85">
        <f t="shared" si="1108"/>
        <v>6.4833299666666662</v>
      </c>
      <c r="FY85">
        <f t="shared" si="1108"/>
        <v>6.2666632999999994</v>
      </c>
      <c r="FZ85">
        <f t="shared" si="1108"/>
        <v>7.5166632999999994</v>
      </c>
      <c r="GA85">
        <f t="shared" si="1108"/>
        <v>10.516663299999999</v>
      </c>
      <c r="GB85">
        <f t="shared" si="1108"/>
        <v>6.5999966333333333</v>
      </c>
      <c r="GC85">
        <f t="shared" si="1108"/>
        <v>6.7999966333333326</v>
      </c>
      <c r="GD85">
        <f t="shared" si="1108"/>
        <v>7.3166633000000001</v>
      </c>
      <c r="GE85">
        <f t="shared" si="1108"/>
        <v>7.0833299666666658</v>
      </c>
      <c r="GF85">
        <f t="shared" si="1108"/>
        <v>6.2999966333333326</v>
      </c>
      <c r="GG85">
        <f t="shared" si="1108"/>
        <v>8.149999966666666</v>
      </c>
      <c r="GH85">
        <f t="shared" si="1108"/>
        <v>9</v>
      </c>
      <c r="GI85">
        <f t="shared" si="1108"/>
        <v>8.6333333333333329</v>
      </c>
      <c r="GJ85">
        <f t="shared" si="1108"/>
        <v>9.0500000000000007</v>
      </c>
      <c r="GK85">
        <f t="shared" si="1108"/>
        <v>10.983333333333333</v>
      </c>
      <c r="GL85">
        <f t="shared" si="1108"/>
        <v>8.4499999999999993</v>
      </c>
      <c r="GM85">
        <f t="shared" ref="GM85:GS85" si="1109">IF(GM83=0,0,GM83+2.0833333)</f>
        <v>8.7166666666666668</v>
      </c>
      <c r="GN85">
        <f t="shared" si="1109"/>
        <v>10.85</v>
      </c>
      <c r="GO85">
        <f t="shared" si="1109"/>
        <v>10.266666666666666</v>
      </c>
      <c r="GP85">
        <f t="shared" si="1109"/>
        <v>8.7166666666666668</v>
      </c>
      <c r="GQ85">
        <f t="shared" si="1109"/>
        <v>9.1666666666666661</v>
      </c>
      <c r="GR85">
        <f t="shared" si="1109"/>
        <v>11.549999999999999</v>
      </c>
      <c r="GS85">
        <f t="shared" si="1109"/>
        <v>9.5166666666666657</v>
      </c>
      <c r="GT85">
        <f t="shared" si="1108"/>
        <v>10.716666666666665</v>
      </c>
      <c r="GU85">
        <f t="shared" si="1108"/>
        <v>9.5499999999999989</v>
      </c>
      <c r="GV85">
        <f t="shared" si="1108"/>
        <v>8.5500000000000007</v>
      </c>
      <c r="GW85">
        <f t="shared" si="1108"/>
        <v>8.6166666666666671</v>
      </c>
      <c r="GX85">
        <f t="shared" ref="GX85:HA85" si="1110">IF(GX83=0,0,GX83+2.0833333)</f>
        <v>8.4499999999999993</v>
      </c>
      <c r="GY85">
        <f t="shared" si="1110"/>
        <v>15.583333333333332</v>
      </c>
      <c r="GZ85">
        <f t="shared" si="1110"/>
        <v>10.299999999999999</v>
      </c>
      <c r="HA85">
        <f t="shared" si="1110"/>
        <v>9.0333333333333332</v>
      </c>
      <c r="HB85">
        <f t="shared" si="1108"/>
        <v>12.466666633333332</v>
      </c>
      <c r="HC85">
        <f t="shared" si="1108"/>
        <v>13.449999633333332</v>
      </c>
      <c r="HD85">
        <f t="shared" si="1108"/>
        <v>14.849999633333333</v>
      </c>
      <c r="HE85">
        <f t="shared" si="1108"/>
        <v>13.933332966666667</v>
      </c>
      <c r="HF85">
        <f t="shared" si="1108"/>
        <v>13.683332966666667</v>
      </c>
      <c r="HG85">
        <f t="shared" si="1108"/>
        <v>13.4666663</v>
      </c>
      <c r="HH85">
        <f t="shared" si="1108"/>
        <v>13.149999633333334</v>
      </c>
      <c r="HI85">
        <f t="shared" si="1108"/>
        <v>13.149999633333334</v>
      </c>
      <c r="HJ85">
        <f t="shared" si="1108"/>
        <v>14.099999633333333</v>
      </c>
      <c r="HK85">
        <f t="shared" si="1108"/>
        <v>13.649999633333334</v>
      </c>
      <c r="HL85">
        <f t="shared" si="1108"/>
        <v>16.516666300000001</v>
      </c>
      <c r="HN85">
        <f t="shared" si="1108"/>
        <v>13.166666299999999</v>
      </c>
      <c r="HO85">
        <f t="shared" ref="HO85:JZ85" si="1111">IF(HO83=0,0,HO83+2.0833333)</f>
        <v>14.633332966666666</v>
      </c>
      <c r="HP85">
        <f t="shared" si="1111"/>
        <v>34.416666633333335</v>
      </c>
      <c r="HQ85">
        <f t="shared" si="1111"/>
        <v>39.416666633333335</v>
      </c>
      <c r="HR85">
        <f t="shared" si="1111"/>
        <v>12.2333333</v>
      </c>
      <c r="HS85">
        <f t="shared" si="1111"/>
        <v>16.183333300000001</v>
      </c>
      <c r="HU85">
        <f t="shared" si="1111"/>
        <v>27.5833333</v>
      </c>
      <c r="HW85">
        <f t="shared" si="1111"/>
        <v>16.566666633333334</v>
      </c>
      <c r="HX85">
        <f t="shared" si="1111"/>
        <v>16.783333299999999</v>
      </c>
      <c r="HY85">
        <f t="shared" si="1111"/>
        <v>17.599999966666665</v>
      </c>
      <c r="HZ85">
        <f t="shared" si="1111"/>
        <v>17.116666633333335</v>
      </c>
      <c r="IA85">
        <f t="shared" si="1111"/>
        <v>16.849999966666665</v>
      </c>
      <c r="IB85">
        <f t="shared" si="1111"/>
        <v>16.949999966666667</v>
      </c>
      <c r="IC85">
        <f t="shared" si="1111"/>
        <v>17.649999966666666</v>
      </c>
      <c r="ID85">
        <f t="shared" si="1111"/>
        <v>16.616666633333335</v>
      </c>
      <c r="IE85">
        <f t="shared" si="1111"/>
        <v>17.599999966666665</v>
      </c>
      <c r="IF85">
        <f t="shared" si="1111"/>
        <v>18.299999966666665</v>
      </c>
      <c r="IG85">
        <f t="shared" si="1111"/>
        <v>18.749999966666664</v>
      </c>
      <c r="IH85">
        <f t="shared" si="1111"/>
        <v>17.0833333</v>
      </c>
      <c r="II85">
        <f t="shared" si="1111"/>
        <v>23.816666633333334</v>
      </c>
      <c r="IJ85">
        <f t="shared" si="1111"/>
        <v>16.599999966666665</v>
      </c>
      <c r="IK85">
        <f t="shared" si="1111"/>
        <v>9.5333333000000007</v>
      </c>
      <c r="IL85">
        <f t="shared" si="1111"/>
        <v>12.866666633333333</v>
      </c>
      <c r="IM85">
        <f t="shared" si="1111"/>
        <v>10.299999966666666</v>
      </c>
      <c r="IN85">
        <f t="shared" si="1111"/>
        <v>10.016666633333333</v>
      </c>
      <c r="IO85">
        <f t="shared" si="1111"/>
        <v>11.8833333</v>
      </c>
      <c r="IP85">
        <f t="shared" si="1111"/>
        <v>12.116666633333333</v>
      </c>
      <c r="IQ85">
        <f t="shared" si="1111"/>
        <v>12.766666633333333</v>
      </c>
      <c r="IW85">
        <f t="shared" si="1111"/>
        <v>50.283333300000002</v>
      </c>
      <c r="IX85">
        <f t="shared" si="1111"/>
        <v>8.7666666333333332</v>
      </c>
      <c r="IY85">
        <f t="shared" si="1111"/>
        <v>11.216666933333332</v>
      </c>
      <c r="IZ85">
        <f t="shared" ref="IZ85" si="1112">IF(IZ83=0,0,IZ83+2.0833333)</f>
        <v>12.033333599999999</v>
      </c>
      <c r="JA85">
        <f t="shared" si="1111"/>
        <v>10.366666933333335</v>
      </c>
      <c r="JB85">
        <f t="shared" si="1111"/>
        <v>9.8500002666666671</v>
      </c>
      <c r="JC85">
        <f t="shared" si="1111"/>
        <v>14.783333599999999</v>
      </c>
      <c r="JD85">
        <f t="shared" si="1111"/>
        <v>11.3833336</v>
      </c>
      <c r="JE85">
        <f t="shared" si="1111"/>
        <v>16.450000266666667</v>
      </c>
      <c r="JF85">
        <f t="shared" si="1111"/>
        <v>24.216666933333336</v>
      </c>
      <c r="JH85">
        <f t="shared" si="1111"/>
        <v>13.416666633333334</v>
      </c>
      <c r="JI85">
        <f t="shared" si="1111"/>
        <v>18.666666629666665</v>
      </c>
      <c r="JJ85">
        <f t="shared" si="1111"/>
        <v>17.049999963000001</v>
      </c>
      <c r="JK85">
        <f t="shared" si="1111"/>
        <v>14.916666629666667</v>
      </c>
      <c r="JL85">
        <f t="shared" si="1111"/>
        <v>14.683333296333334</v>
      </c>
      <c r="JM85">
        <f t="shared" si="1111"/>
        <v>16.416666629666668</v>
      </c>
      <c r="JN85">
        <f t="shared" si="1111"/>
        <v>17.416666629666668</v>
      </c>
      <c r="JO85">
        <f t="shared" si="1111"/>
        <v>21.549999962999998</v>
      </c>
      <c r="JP85">
        <f t="shared" si="1111"/>
        <v>18.683333296333334</v>
      </c>
      <c r="JR85">
        <f t="shared" si="1111"/>
        <v>14.749999963</v>
      </c>
      <c r="JT85">
        <f t="shared" si="1111"/>
        <v>15.499999963</v>
      </c>
      <c r="JU85">
        <f t="shared" si="1111"/>
        <v>21.149999962999999</v>
      </c>
      <c r="JV85">
        <f t="shared" si="1111"/>
        <v>21.849999963000002</v>
      </c>
      <c r="JX85">
        <f t="shared" si="1111"/>
        <v>22.599999963000002</v>
      </c>
      <c r="JY85">
        <f t="shared" si="1111"/>
        <v>18.416666629666665</v>
      </c>
      <c r="JZ85">
        <f t="shared" si="1111"/>
        <v>24.916666629666668</v>
      </c>
      <c r="KA85">
        <f t="shared" ref="KA85" si="1113">IF(KA83=0,0,KA83+2.0833333)</f>
        <v>28.366666629666668</v>
      </c>
    </row>
    <row r="86" spans="1:287" x14ac:dyDescent="0.25">
      <c r="A86" t="s">
        <v>201</v>
      </c>
      <c r="B86">
        <v>6.05</v>
      </c>
      <c r="C86">
        <v>6.55</v>
      </c>
      <c r="D86">
        <v>7.1666670000000003</v>
      </c>
      <c r="E86">
        <v>7.1999999999999993</v>
      </c>
      <c r="F86">
        <v>7.8166599999999997</v>
      </c>
      <c r="G86">
        <v>7.8833340000000005</v>
      </c>
      <c r="H86">
        <v>7.6166670000000005</v>
      </c>
      <c r="I86">
        <v>7.8333340000000007</v>
      </c>
      <c r="J86">
        <v>9.4333329999999993</v>
      </c>
      <c r="K86">
        <v>11.616667</v>
      </c>
      <c r="L86">
        <v>6.8999999999999995</v>
      </c>
      <c r="M86">
        <v>6.3999999999999995</v>
      </c>
      <c r="N86">
        <v>7.7999970000000003</v>
      </c>
      <c r="O86">
        <v>9.2999999999999989</v>
      </c>
      <c r="P86">
        <v>13.75</v>
      </c>
      <c r="Q86">
        <v>10.059999999999999</v>
      </c>
      <c r="R86">
        <v>14.729999999999999</v>
      </c>
      <c r="S86">
        <v>16.549999999999997</v>
      </c>
      <c r="T86">
        <v>12.969999999999999</v>
      </c>
      <c r="U86">
        <v>11.483329999999999</v>
      </c>
      <c r="V86">
        <v>11.349999999999998</v>
      </c>
      <c r="W86">
        <v>9.9166669999999986</v>
      </c>
      <c r="X86">
        <v>10.716666999999999</v>
      </c>
      <c r="Y86">
        <v>10.749999999999998</v>
      </c>
      <c r="Z86">
        <v>25.366667</v>
      </c>
      <c r="AA86">
        <v>27.366667</v>
      </c>
      <c r="AB86">
        <v>31.116667</v>
      </c>
      <c r="AC86">
        <v>46.566666999999995</v>
      </c>
      <c r="AD86">
        <v>41.12</v>
      </c>
      <c r="AE86">
        <v>27.316666999999999</v>
      </c>
      <c r="AG86">
        <v>30.616667</v>
      </c>
      <c r="AH86">
        <v>26.033337</v>
      </c>
      <c r="AI86">
        <v>9.8000000000000007</v>
      </c>
      <c r="AJ86">
        <v>11.350000000000001</v>
      </c>
      <c r="AK86">
        <v>10.183333300000001</v>
      </c>
      <c r="AL86">
        <v>10.4</v>
      </c>
      <c r="AM86">
        <v>10.316660000000001</v>
      </c>
      <c r="AN86">
        <v>11.15</v>
      </c>
      <c r="AO86">
        <v>11.066666700000001</v>
      </c>
      <c r="AP86">
        <v>10.6666667</v>
      </c>
      <c r="AQ86">
        <v>10.58333333</v>
      </c>
      <c r="AR86">
        <v>10.200000000000001</v>
      </c>
      <c r="AS86">
        <v>10.816666700000001</v>
      </c>
      <c r="AT86">
        <v>13.466666670000002</v>
      </c>
      <c r="AU86">
        <v>11.100000000000001</v>
      </c>
      <c r="AV86">
        <v>11.333333300000001</v>
      </c>
      <c r="AW86">
        <v>10.866666700000001</v>
      </c>
      <c r="AX86">
        <v>11.65</v>
      </c>
      <c r="AY86">
        <v>10.533333330000001</v>
      </c>
      <c r="AZ86">
        <v>12.950000000000001</v>
      </c>
      <c r="BA86">
        <v>15</v>
      </c>
      <c r="BB86">
        <v>17.8</v>
      </c>
      <c r="BC86">
        <v>15.516666670000001</v>
      </c>
      <c r="BD86">
        <v>15.483333300000002</v>
      </c>
      <c r="BE86">
        <v>11.8</v>
      </c>
      <c r="BF86">
        <v>13.716667000000001</v>
      </c>
      <c r="BG86">
        <v>22.983333299999998</v>
      </c>
      <c r="BH86">
        <v>25.5</v>
      </c>
      <c r="BI86">
        <v>25.733333000000002</v>
      </c>
      <c r="BJ86">
        <v>13.15</v>
      </c>
      <c r="BK86">
        <v>23.466667000000001</v>
      </c>
      <c r="BL86">
        <v>14.216666700000001</v>
      </c>
      <c r="BM86">
        <v>22.6</v>
      </c>
      <c r="BN86">
        <v>13.9</v>
      </c>
      <c r="BO86">
        <v>27.733333000000002</v>
      </c>
      <c r="BP86">
        <v>18.4166667</v>
      </c>
      <c r="BQ86">
        <v>0.45</v>
      </c>
      <c r="BR86">
        <v>1.4166663333333334</v>
      </c>
      <c r="BS86">
        <v>2.1333330333333334</v>
      </c>
      <c r="BT86">
        <v>2.5333330033333334</v>
      </c>
      <c r="BU86">
        <v>1.9333330033333334</v>
      </c>
      <c r="BV86">
        <v>2.1666663333333336</v>
      </c>
      <c r="BW86">
        <v>4.1333330333333329</v>
      </c>
      <c r="BX86">
        <v>9.1333330333333329</v>
      </c>
      <c r="BY86">
        <v>7.3999996333333335</v>
      </c>
      <c r="BZ86">
        <v>4.3999996333333335</v>
      </c>
      <c r="CA86">
        <v>2.2166663333333334</v>
      </c>
      <c r="CB86">
        <v>1.7333330333333334</v>
      </c>
      <c r="CC86">
        <v>2.7833330333333333</v>
      </c>
      <c r="CE86">
        <v>0.38333333333333336</v>
      </c>
      <c r="CF86">
        <v>1.3166666666666667</v>
      </c>
      <c r="CG86">
        <v>2.5333333333333332</v>
      </c>
      <c r="CH86">
        <v>0</v>
      </c>
      <c r="CI86">
        <f>1+21/60</f>
        <v>1.35</v>
      </c>
      <c r="CJ86">
        <f>44/60</f>
        <v>0.73333333333333328</v>
      </c>
      <c r="CK86">
        <f>1+15/60</f>
        <v>1.25</v>
      </c>
      <c r="CL86">
        <f>1+38/60</f>
        <v>1.6333333333333333</v>
      </c>
      <c r="CN86">
        <f>2+22/60</f>
        <v>2.3666666666666667</v>
      </c>
      <c r="CO86">
        <f>1+52/60</f>
        <v>1.8666666666666667</v>
      </c>
      <c r="CP86">
        <f>IF(CP83=0,0,CP83+0.3833333)</f>
        <v>2.6833332999999997</v>
      </c>
      <c r="CQ86">
        <f t="shared" ref="CQ86:FB86" si="1114">IF(CQ83=0,0,CQ83+0.3833333)</f>
        <v>4.1166666333333337</v>
      </c>
      <c r="CR86">
        <f t="shared" si="1114"/>
        <v>3.4333332999999997</v>
      </c>
      <c r="CS86">
        <f t="shared" si="1114"/>
        <v>3.1166666333333333</v>
      </c>
      <c r="CT86">
        <f t="shared" si="1114"/>
        <v>5.3333332999999996</v>
      </c>
      <c r="CU86">
        <f t="shared" si="1114"/>
        <v>5.1499999666666669</v>
      </c>
      <c r="CV86">
        <f t="shared" si="1114"/>
        <v>3.2833332999999998</v>
      </c>
      <c r="CW86">
        <f t="shared" si="1114"/>
        <v>4.4166666333333335</v>
      </c>
      <c r="CX86">
        <f t="shared" si="1114"/>
        <v>4.0166666333333332</v>
      </c>
      <c r="CY86">
        <f t="shared" si="1114"/>
        <v>7.4999999666666666</v>
      </c>
      <c r="CZ86">
        <f t="shared" si="1114"/>
        <v>4.9666666333333334</v>
      </c>
      <c r="DA86">
        <f t="shared" si="1114"/>
        <v>3.816666633333333</v>
      </c>
      <c r="DB86">
        <f t="shared" si="1114"/>
        <v>3.0833332999999996</v>
      </c>
      <c r="DC86">
        <f t="shared" si="1114"/>
        <v>6.1333333000000003</v>
      </c>
      <c r="DD86">
        <f t="shared" si="1114"/>
        <v>4.066666633333333</v>
      </c>
      <c r="DE86">
        <f t="shared" si="1114"/>
        <v>6.8999999666666669</v>
      </c>
      <c r="DF86">
        <f t="shared" si="1114"/>
        <v>3.2166666333333334</v>
      </c>
      <c r="DG86">
        <f t="shared" si="1114"/>
        <v>4.5166666000000006</v>
      </c>
      <c r="DH86">
        <f t="shared" si="1114"/>
        <v>3.6166665999999998</v>
      </c>
      <c r="DI86">
        <f t="shared" si="1114"/>
        <v>4.4499999333333342</v>
      </c>
      <c r="DJ86">
        <f t="shared" si="1114"/>
        <v>4.0666666000000005</v>
      </c>
      <c r="DK86">
        <f t="shared" si="1114"/>
        <v>4.8999999333333335</v>
      </c>
      <c r="DL86">
        <f t="shared" si="1114"/>
        <v>3.7833332666666668</v>
      </c>
      <c r="DM86">
        <f t="shared" si="1114"/>
        <v>5.6833332666666667</v>
      </c>
      <c r="DN86">
        <f t="shared" si="1114"/>
        <v>3.8333332666666666</v>
      </c>
      <c r="DO86">
        <f t="shared" si="1114"/>
        <v>2.5999999666666667</v>
      </c>
      <c r="DP86">
        <f t="shared" si="1114"/>
        <v>4.7833333333333332</v>
      </c>
      <c r="DQ86">
        <f t="shared" si="1114"/>
        <v>3.5166666666666666</v>
      </c>
      <c r="DR86">
        <f t="shared" si="1114"/>
        <v>3.5333333333333337</v>
      </c>
      <c r="DS86">
        <f t="shared" si="1114"/>
        <v>3.1333333333333333</v>
      </c>
      <c r="DT86">
        <f t="shared" si="1114"/>
        <v>3.1666666666666665</v>
      </c>
      <c r="DU86">
        <f t="shared" si="1114"/>
        <v>6.5333333333333341</v>
      </c>
      <c r="DV86">
        <f t="shared" si="1114"/>
        <v>4.6166666666666671</v>
      </c>
      <c r="DW86">
        <f t="shared" si="1114"/>
        <v>3.3000000000000003</v>
      </c>
      <c r="DX86">
        <f t="shared" si="1114"/>
        <v>3.2166666666666668</v>
      </c>
      <c r="DY86">
        <f t="shared" si="1114"/>
        <v>3.5166666666666666</v>
      </c>
      <c r="DZ86">
        <f t="shared" si="1114"/>
        <v>3.4999999666666666</v>
      </c>
      <c r="EA86">
        <f t="shared" si="1114"/>
        <v>5.1666666366666671</v>
      </c>
      <c r="EB86">
        <f t="shared" si="1114"/>
        <v>3.8666666366666664</v>
      </c>
      <c r="EC86">
        <f t="shared" si="1114"/>
        <v>4.3333333033333332</v>
      </c>
      <c r="ED86">
        <f t="shared" si="1114"/>
        <v>6.8333333033333332</v>
      </c>
      <c r="EE86">
        <f t="shared" si="1114"/>
        <v>6.0999999700000007</v>
      </c>
      <c r="EF86">
        <f t="shared" si="1114"/>
        <v>4.3499999699999998</v>
      </c>
      <c r="EG86">
        <f t="shared" si="1114"/>
        <v>6.1499999699999996</v>
      </c>
      <c r="EH86">
        <f t="shared" si="1114"/>
        <v>3.783333303333333</v>
      </c>
      <c r="EI86">
        <f t="shared" si="1114"/>
        <v>6.716666636666667</v>
      </c>
      <c r="EJ86">
        <f t="shared" si="1114"/>
        <v>5.8499999700000007</v>
      </c>
      <c r="EK86">
        <f t="shared" si="1114"/>
        <v>5.1666666366666671</v>
      </c>
      <c r="EL86">
        <f t="shared" si="1114"/>
        <v>7.2333333033333336</v>
      </c>
      <c r="EM86">
        <f t="shared" si="1114"/>
        <v>3.8999999699999996</v>
      </c>
      <c r="EN86">
        <f t="shared" si="1114"/>
        <v>4.9833333033333336</v>
      </c>
      <c r="EO86">
        <f t="shared" si="1114"/>
        <v>8.0333333033333325</v>
      </c>
      <c r="EP86">
        <f t="shared" si="1114"/>
        <v>6.3333333033333332</v>
      </c>
      <c r="EQ86">
        <f t="shared" si="1114"/>
        <v>4.8666666333333337</v>
      </c>
      <c r="ER86">
        <f t="shared" si="1114"/>
        <v>5.1999999333333333</v>
      </c>
      <c r="ES86">
        <f t="shared" si="1114"/>
        <v>5.4666665999999999</v>
      </c>
      <c r="ET86">
        <f t="shared" si="1114"/>
        <v>7.9666665999999999</v>
      </c>
      <c r="EU86">
        <f t="shared" si="1114"/>
        <v>5.5499999333333339</v>
      </c>
      <c r="EV86">
        <f t="shared" si="1114"/>
        <v>5.3833332666666669</v>
      </c>
      <c r="EW86">
        <f t="shared" si="1114"/>
        <v>5.1999999333333333</v>
      </c>
      <c r="EX86">
        <f t="shared" si="1114"/>
        <v>5.4333332666666667</v>
      </c>
      <c r="EY86">
        <f t="shared" si="1114"/>
        <v>8.9333332666666667</v>
      </c>
      <c r="EZ86">
        <f t="shared" si="1114"/>
        <v>5.2333332666666665</v>
      </c>
      <c r="FA86">
        <f t="shared" si="1114"/>
        <v>5.4166666000000001</v>
      </c>
      <c r="FB86">
        <f t="shared" si="1114"/>
        <v>5.8999999333333335</v>
      </c>
      <c r="FC86">
        <f t="shared" ref="FC86:HN86" si="1115">IF(FC83=0,0,FC83+0.3833333)</f>
        <v>8.8666666000000003</v>
      </c>
      <c r="FD86">
        <f t="shared" si="1115"/>
        <v>5.6999999333333333</v>
      </c>
      <c r="FE86">
        <f t="shared" si="1115"/>
        <v>5.9999999333333331</v>
      </c>
      <c r="FF86">
        <f t="shared" si="1115"/>
        <v>8.0333332666666664</v>
      </c>
      <c r="FG86">
        <f t="shared" si="1115"/>
        <v>5.6333332666666669</v>
      </c>
      <c r="FH86">
        <f t="shared" si="1115"/>
        <v>5.0166666333333332</v>
      </c>
      <c r="FI86">
        <f t="shared" si="1115"/>
        <v>5.4666666300000006</v>
      </c>
      <c r="FJ86">
        <f t="shared" si="1115"/>
        <v>8.6333332966666667</v>
      </c>
      <c r="FK86">
        <f t="shared" si="1115"/>
        <v>6.7333332966666672</v>
      </c>
      <c r="FL86">
        <f t="shared" si="1115"/>
        <v>7.0666666300000003</v>
      </c>
      <c r="FM86">
        <f t="shared" si="1115"/>
        <v>5.3833332966666667</v>
      </c>
      <c r="FN86">
        <f t="shared" si="1115"/>
        <v>8.0166666299999996</v>
      </c>
      <c r="FO86">
        <f t="shared" si="1115"/>
        <v>5.4833332966666672</v>
      </c>
      <c r="FP86">
        <f t="shared" si="1115"/>
        <v>6.2333332966666672</v>
      </c>
      <c r="FQ86">
        <f t="shared" si="1115"/>
        <v>5.4666666300000006</v>
      </c>
      <c r="FR86">
        <f t="shared" si="1115"/>
        <v>5.4166666300000008</v>
      </c>
      <c r="FS86">
        <f t="shared" si="1115"/>
        <v>6.2333332966666672</v>
      </c>
      <c r="FT86">
        <f t="shared" si="1115"/>
        <v>4.0166666333333332</v>
      </c>
      <c r="FU86">
        <f t="shared" si="1115"/>
        <v>4.2666633000000003</v>
      </c>
      <c r="FV86">
        <f t="shared" si="1115"/>
        <v>4.2499966333333337</v>
      </c>
      <c r="FW86">
        <f t="shared" si="1115"/>
        <v>4.6333299666666665</v>
      </c>
      <c r="FX86">
        <f t="shared" si="1115"/>
        <v>4.7833299666666669</v>
      </c>
      <c r="FY86">
        <f t="shared" si="1115"/>
        <v>4.5666633000000001</v>
      </c>
      <c r="FZ86">
        <f t="shared" si="1115"/>
        <v>5.8166633000000001</v>
      </c>
      <c r="GA86">
        <f t="shared" si="1115"/>
        <v>8.8166633000000001</v>
      </c>
      <c r="GB86">
        <f t="shared" si="1115"/>
        <v>4.899996633333334</v>
      </c>
      <c r="GC86">
        <f t="shared" si="1115"/>
        <v>5.0999966333333333</v>
      </c>
      <c r="GD86">
        <f t="shared" si="1115"/>
        <v>5.6166633000000008</v>
      </c>
      <c r="GE86">
        <f t="shared" si="1115"/>
        <v>5.3833299666666665</v>
      </c>
      <c r="GF86">
        <f t="shared" si="1115"/>
        <v>4.5999966333333333</v>
      </c>
      <c r="GG86">
        <f t="shared" si="1115"/>
        <v>6.4499999666666668</v>
      </c>
      <c r="GH86">
        <f t="shared" si="1115"/>
        <v>7.3</v>
      </c>
      <c r="GI86">
        <f t="shared" si="1115"/>
        <v>6.9333333333333336</v>
      </c>
      <c r="GJ86">
        <f t="shared" si="1115"/>
        <v>7.3500000000000005</v>
      </c>
      <c r="GK86">
        <f t="shared" si="1115"/>
        <v>9.2833333333333332</v>
      </c>
      <c r="GL86">
        <f t="shared" si="1115"/>
        <v>6.75</v>
      </c>
      <c r="GM86">
        <f t="shared" ref="GM86:GS86" si="1116">IF(GM83=0,0,GM83+0.3833333)</f>
        <v>7.0166666666666666</v>
      </c>
      <c r="GN86">
        <f t="shared" si="1116"/>
        <v>9.15</v>
      </c>
      <c r="GO86">
        <f t="shared" si="1116"/>
        <v>8.5666666666666664</v>
      </c>
      <c r="GP86">
        <f t="shared" si="1116"/>
        <v>7.0166666666666666</v>
      </c>
      <c r="GQ86">
        <f t="shared" si="1116"/>
        <v>7.4666666666666668</v>
      </c>
      <c r="GR86">
        <f t="shared" si="1116"/>
        <v>9.85</v>
      </c>
      <c r="GS86">
        <f t="shared" si="1116"/>
        <v>7.8166666666666664</v>
      </c>
      <c r="GT86">
        <f t="shared" si="1115"/>
        <v>9.0166666666666657</v>
      </c>
      <c r="GU86">
        <f t="shared" si="1115"/>
        <v>7.85</v>
      </c>
      <c r="GV86">
        <f t="shared" si="1115"/>
        <v>6.8500000000000005</v>
      </c>
      <c r="GW86">
        <f t="shared" si="1115"/>
        <v>6.916666666666667</v>
      </c>
      <c r="GX86">
        <f t="shared" ref="GX86:HA86" si="1117">IF(GX83=0,0,GX83+0.3833333)</f>
        <v>6.75</v>
      </c>
      <c r="GY86">
        <f t="shared" si="1117"/>
        <v>13.883333333333333</v>
      </c>
      <c r="GZ86">
        <f t="shared" si="1117"/>
        <v>8.6</v>
      </c>
      <c r="HA86">
        <f t="shared" si="1117"/>
        <v>7.3333333333333339</v>
      </c>
      <c r="HB86">
        <f t="shared" si="1115"/>
        <v>10.766666633333333</v>
      </c>
      <c r="HC86">
        <f t="shared" si="1115"/>
        <v>11.749999633333333</v>
      </c>
      <c r="HD86">
        <f t="shared" si="1115"/>
        <v>13.149999633333334</v>
      </c>
      <c r="HE86">
        <f t="shared" si="1115"/>
        <v>12.233332966666667</v>
      </c>
      <c r="HF86">
        <f t="shared" si="1115"/>
        <v>11.983332966666667</v>
      </c>
      <c r="HG86">
        <f t="shared" si="1115"/>
        <v>11.766666300000001</v>
      </c>
      <c r="HH86">
        <f t="shared" si="1115"/>
        <v>11.449999633333334</v>
      </c>
      <c r="HI86">
        <f t="shared" si="1115"/>
        <v>11.449999633333334</v>
      </c>
      <c r="HJ86">
        <f t="shared" si="1115"/>
        <v>12.399999633333334</v>
      </c>
      <c r="HK86">
        <f t="shared" si="1115"/>
        <v>11.949999633333334</v>
      </c>
      <c r="HL86">
        <f t="shared" si="1115"/>
        <v>14.816666300000001</v>
      </c>
      <c r="HN86">
        <f t="shared" si="1115"/>
        <v>11.4666663</v>
      </c>
      <c r="HO86">
        <f t="shared" ref="HO86:JZ86" si="1118">IF(HO83=0,0,HO83+0.3833333)</f>
        <v>12.933332966666667</v>
      </c>
      <c r="HP86">
        <f t="shared" si="1118"/>
        <v>32.716666633333332</v>
      </c>
      <c r="HQ86">
        <f t="shared" si="1118"/>
        <v>37.716666633333332</v>
      </c>
      <c r="HR86">
        <f t="shared" si="1118"/>
        <v>10.533333300000001</v>
      </c>
      <c r="HS86">
        <f t="shared" si="1118"/>
        <v>14.4833333</v>
      </c>
      <c r="HU86">
        <f t="shared" si="1118"/>
        <v>25.8833333</v>
      </c>
      <c r="HW86">
        <f t="shared" si="1118"/>
        <v>14.866666633333333</v>
      </c>
      <c r="HX86">
        <f t="shared" si="1118"/>
        <v>15.0833333</v>
      </c>
      <c r="HY86">
        <f t="shared" si="1118"/>
        <v>15.899999966666666</v>
      </c>
      <c r="HZ86">
        <f t="shared" si="1118"/>
        <v>15.416666633333334</v>
      </c>
      <c r="IA86">
        <f t="shared" si="1118"/>
        <v>15.149999966666666</v>
      </c>
      <c r="IB86">
        <f t="shared" si="1118"/>
        <v>15.249999966666667</v>
      </c>
      <c r="IC86">
        <f t="shared" si="1118"/>
        <v>15.949999966666667</v>
      </c>
      <c r="ID86">
        <f t="shared" si="1118"/>
        <v>14.916666633333334</v>
      </c>
      <c r="IE86">
        <f t="shared" si="1118"/>
        <v>15.899999966666666</v>
      </c>
      <c r="IF86">
        <f t="shared" si="1118"/>
        <v>16.599999966666665</v>
      </c>
      <c r="IG86">
        <f t="shared" si="1118"/>
        <v>17.049999966666665</v>
      </c>
      <c r="IH86">
        <f t="shared" si="1118"/>
        <v>15.3833333</v>
      </c>
      <c r="II86">
        <f t="shared" si="1118"/>
        <v>22.116666633333335</v>
      </c>
      <c r="IJ86">
        <f t="shared" si="1118"/>
        <v>14.899999966666666</v>
      </c>
      <c r="IK86">
        <f t="shared" si="1118"/>
        <v>7.8333333000000005</v>
      </c>
      <c r="IL86">
        <f t="shared" si="1118"/>
        <v>11.166666633333334</v>
      </c>
      <c r="IM86">
        <f t="shared" si="1118"/>
        <v>8.5999999666666671</v>
      </c>
      <c r="IN86">
        <f t="shared" si="1118"/>
        <v>8.3166666333333339</v>
      </c>
      <c r="IO86">
        <f t="shared" si="1118"/>
        <v>10.183333300000001</v>
      </c>
      <c r="IP86">
        <f t="shared" si="1118"/>
        <v>10.416666633333334</v>
      </c>
      <c r="IQ86">
        <f t="shared" si="1118"/>
        <v>11.066666633333334</v>
      </c>
      <c r="IW86">
        <f t="shared" si="1118"/>
        <v>48.5833333</v>
      </c>
      <c r="IX86">
        <f t="shared" si="1118"/>
        <v>7.0666666333333339</v>
      </c>
      <c r="IY86">
        <f t="shared" si="1118"/>
        <v>9.5166669333333331</v>
      </c>
      <c r="IZ86">
        <f t="shared" ref="IZ86" si="1119">IF(IZ83=0,0,IZ83+0.3833333)</f>
        <v>10.3333336</v>
      </c>
      <c r="JA86">
        <f t="shared" si="1118"/>
        <v>8.6666669333333353</v>
      </c>
      <c r="JB86">
        <f t="shared" si="1118"/>
        <v>8.1500002666666678</v>
      </c>
      <c r="JC86">
        <f t="shared" si="1118"/>
        <v>13.0833336</v>
      </c>
      <c r="JD86">
        <f t="shared" si="1118"/>
        <v>9.683333600000001</v>
      </c>
      <c r="JE86">
        <f t="shared" si="1118"/>
        <v>14.750000266666667</v>
      </c>
      <c r="JF86">
        <f t="shared" si="1118"/>
        <v>22.516666933333337</v>
      </c>
      <c r="JH86">
        <f t="shared" si="1118"/>
        <v>11.716666633333334</v>
      </c>
      <c r="JI86">
        <f t="shared" si="1118"/>
        <v>16.966666629666666</v>
      </c>
      <c r="JJ86">
        <f t="shared" si="1118"/>
        <v>15.349999963</v>
      </c>
      <c r="JK86">
        <f t="shared" si="1118"/>
        <v>13.216666629666667</v>
      </c>
      <c r="JL86">
        <f t="shared" si="1118"/>
        <v>12.983333296333335</v>
      </c>
      <c r="JM86">
        <f t="shared" si="1118"/>
        <v>14.716666629666667</v>
      </c>
      <c r="JN86">
        <f t="shared" si="1118"/>
        <v>15.716666629666667</v>
      </c>
      <c r="JO86">
        <f t="shared" si="1118"/>
        <v>19.849999962999998</v>
      </c>
      <c r="JP86">
        <f t="shared" si="1118"/>
        <v>16.983333296333335</v>
      </c>
      <c r="JR86">
        <f t="shared" si="1118"/>
        <v>13.049999963000001</v>
      </c>
      <c r="JT86">
        <f t="shared" si="1118"/>
        <v>13.799999963000001</v>
      </c>
      <c r="JU86">
        <f t="shared" si="1118"/>
        <v>19.449999963</v>
      </c>
      <c r="JV86">
        <f t="shared" si="1118"/>
        <v>20.149999963000003</v>
      </c>
      <c r="JX86">
        <f t="shared" si="1118"/>
        <v>20.899999963000003</v>
      </c>
      <c r="JY86">
        <f t="shared" si="1118"/>
        <v>16.716666629666666</v>
      </c>
      <c r="JZ86">
        <f t="shared" si="1118"/>
        <v>23.216666629666669</v>
      </c>
      <c r="KA86">
        <f t="shared" ref="KA86" si="1120">IF(KA83=0,0,KA83+0.3833333)</f>
        <v>26.666666629666668</v>
      </c>
    </row>
    <row r="87" spans="1:287" x14ac:dyDescent="0.25">
      <c r="A87" t="s">
        <v>200</v>
      </c>
      <c r="B87">
        <v>4.2166666666666668</v>
      </c>
      <c r="C87">
        <v>4.7166666666666668</v>
      </c>
      <c r="D87">
        <v>5.3333336666666664</v>
      </c>
      <c r="E87">
        <v>5.3666666666666671</v>
      </c>
      <c r="F87">
        <v>5.9833266666666667</v>
      </c>
      <c r="G87">
        <v>6.0500006666666666</v>
      </c>
      <c r="H87">
        <v>5.7833336666666666</v>
      </c>
      <c r="I87">
        <v>6.0000006666666668</v>
      </c>
      <c r="J87">
        <v>7.5999996666666672</v>
      </c>
      <c r="K87">
        <v>9.7833336666666675</v>
      </c>
      <c r="L87">
        <v>5.0666666666666664</v>
      </c>
      <c r="M87">
        <v>4.5666666666666664</v>
      </c>
      <c r="N87">
        <v>5.9666636666666664</v>
      </c>
      <c r="O87">
        <v>10.816666666666666</v>
      </c>
      <c r="P87">
        <v>15.266666666666666</v>
      </c>
      <c r="Q87">
        <v>11.576666666666666</v>
      </c>
      <c r="R87">
        <v>16.246666666666666</v>
      </c>
      <c r="S87">
        <v>18.066666666666666</v>
      </c>
      <c r="T87">
        <v>14.486666666666666</v>
      </c>
      <c r="U87">
        <v>12.999996666666666</v>
      </c>
      <c r="V87">
        <v>12.866666666666667</v>
      </c>
      <c r="W87">
        <v>11.433333666666666</v>
      </c>
      <c r="X87">
        <v>12.233333666666667</v>
      </c>
      <c r="Y87">
        <v>12.266666666666666</v>
      </c>
      <c r="Z87">
        <v>26.883333666666665</v>
      </c>
      <c r="AA87">
        <v>28.883333666666665</v>
      </c>
      <c r="AB87">
        <v>32.633333666666665</v>
      </c>
      <c r="AC87">
        <v>48.083333666666661</v>
      </c>
      <c r="AD87">
        <v>42.636666666666663</v>
      </c>
      <c r="AE87">
        <v>28.833333666666665</v>
      </c>
      <c r="AG87">
        <v>32.133333666666665</v>
      </c>
      <c r="AH87">
        <v>27.550003666666665</v>
      </c>
      <c r="AI87">
        <v>7.9666666666666668</v>
      </c>
      <c r="AJ87">
        <v>9.5166666666666675</v>
      </c>
      <c r="AK87">
        <v>8.3499999666666671</v>
      </c>
      <c r="AL87">
        <v>8.5666666666666664</v>
      </c>
      <c r="AM87">
        <v>8.4833266666666667</v>
      </c>
      <c r="AN87">
        <v>9.3166666666666664</v>
      </c>
      <c r="AO87">
        <v>9.2333333666666668</v>
      </c>
      <c r="AP87">
        <v>8.8333333666666665</v>
      </c>
      <c r="AQ87">
        <v>8.7499999966666664</v>
      </c>
      <c r="AR87">
        <v>8.3666666666666671</v>
      </c>
      <c r="AS87">
        <v>8.9833333666666668</v>
      </c>
      <c r="AT87">
        <v>11.633333336666666</v>
      </c>
      <c r="AU87">
        <v>9.2666666666666675</v>
      </c>
      <c r="AV87">
        <v>9.4999999666666675</v>
      </c>
      <c r="AW87">
        <v>9.0333333666666675</v>
      </c>
      <c r="AX87">
        <v>9.8166666666666664</v>
      </c>
      <c r="AY87">
        <v>8.6999999966666675</v>
      </c>
      <c r="AZ87">
        <v>11.116666666666667</v>
      </c>
      <c r="BA87">
        <v>13.166666666666668</v>
      </c>
      <c r="BB87">
        <v>15.966666666666667</v>
      </c>
      <c r="BC87">
        <v>13.683333336666667</v>
      </c>
      <c r="BD87">
        <v>13.649999966666666</v>
      </c>
      <c r="BE87">
        <v>9.9666666666666668</v>
      </c>
      <c r="BF87">
        <v>11.883333666666667</v>
      </c>
      <c r="BG87">
        <v>21.149999966666666</v>
      </c>
      <c r="BH87">
        <v>23.666666666666664</v>
      </c>
      <c r="BI87">
        <v>23.899999666666666</v>
      </c>
      <c r="BJ87">
        <v>11.316666666666666</v>
      </c>
      <c r="BK87">
        <v>21.633333666666665</v>
      </c>
      <c r="BL87">
        <v>12.383333366666667</v>
      </c>
      <c r="BM87">
        <v>20.766666666666666</v>
      </c>
      <c r="BN87">
        <v>12.066666666666666</v>
      </c>
      <c r="BO87">
        <v>25.899999666666666</v>
      </c>
      <c r="BP87">
        <v>16.583333366666665</v>
      </c>
      <c r="BQ87">
        <v>1.9666666666666668</v>
      </c>
      <c r="BR87">
        <v>1.3833329999999999</v>
      </c>
      <c r="BS87">
        <v>2.0999996999999997</v>
      </c>
      <c r="BT87">
        <v>2.4999996700000002</v>
      </c>
      <c r="BU87">
        <v>1.8999996699999999</v>
      </c>
      <c r="BV87">
        <v>2.1333329999999999</v>
      </c>
      <c r="BW87">
        <v>4.0999996999999997</v>
      </c>
      <c r="BX87">
        <v>9.0999996999999997</v>
      </c>
      <c r="BY87">
        <v>7.3666663000000003</v>
      </c>
      <c r="BZ87">
        <v>4.3666663000000003</v>
      </c>
      <c r="CA87">
        <v>2.1833330000000002</v>
      </c>
      <c r="CB87">
        <v>1.6999997</v>
      </c>
      <c r="CC87">
        <v>2.7499997</v>
      </c>
      <c r="CE87">
        <v>0.35</v>
      </c>
      <c r="CF87">
        <v>1.2166666666666668</v>
      </c>
      <c r="CG87">
        <v>2.6166666666666667</v>
      </c>
      <c r="CH87">
        <v>1.35</v>
      </c>
      <c r="CI87">
        <v>0</v>
      </c>
      <c r="CJ87">
        <f>42/60</f>
        <v>0.7</v>
      </c>
      <c r="CK87">
        <f>1+8/60</f>
        <v>1.1333333333333333</v>
      </c>
      <c r="CL87">
        <f>1+30/60</f>
        <v>1.5</v>
      </c>
      <c r="CN87">
        <f>2+19/60</f>
        <v>2.3166666666666664</v>
      </c>
      <c r="CO87">
        <f>2+7/60</f>
        <v>2.1166666666666667</v>
      </c>
      <c r="CP87">
        <f>IF(CP83=0,0,CP83+0.35)</f>
        <v>2.65</v>
      </c>
      <c r="CQ87">
        <f t="shared" ref="CQ87:FB87" si="1121">IF(CQ83=0,0,CQ83+0.35)</f>
        <v>4.083333333333333</v>
      </c>
      <c r="CR87">
        <f t="shared" si="1121"/>
        <v>3.4</v>
      </c>
      <c r="CS87">
        <f t="shared" si="1121"/>
        <v>3.0833333333333335</v>
      </c>
      <c r="CT87">
        <f t="shared" si="1121"/>
        <v>5.2999999999999989</v>
      </c>
      <c r="CU87">
        <f t="shared" si="1121"/>
        <v>5.1166666666666663</v>
      </c>
      <c r="CV87">
        <f t="shared" si="1121"/>
        <v>3.25</v>
      </c>
      <c r="CW87">
        <f t="shared" si="1121"/>
        <v>4.3833333333333329</v>
      </c>
      <c r="CX87">
        <f t="shared" si="1121"/>
        <v>3.9833333333333329</v>
      </c>
      <c r="CY87">
        <f t="shared" si="1121"/>
        <v>7.4666666666666659</v>
      </c>
      <c r="CZ87">
        <f t="shared" si="1121"/>
        <v>4.9333333333333327</v>
      </c>
      <c r="DA87">
        <f t="shared" si="1121"/>
        <v>3.7833333333333332</v>
      </c>
      <c r="DB87">
        <f t="shared" si="1121"/>
        <v>3.05</v>
      </c>
      <c r="DC87">
        <f t="shared" si="1121"/>
        <v>6.1</v>
      </c>
      <c r="DD87">
        <f t="shared" si="1121"/>
        <v>4.0333333333333332</v>
      </c>
      <c r="DE87">
        <f t="shared" si="1121"/>
        <v>6.8666666666666663</v>
      </c>
      <c r="DF87">
        <f t="shared" si="1121"/>
        <v>3.1833333333333336</v>
      </c>
      <c r="DG87">
        <f t="shared" si="1121"/>
        <v>4.4833333</v>
      </c>
      <c r="DH87">
        <f t="shared" si="1121"/>
        <v>3.5833333000000001</v>
      </c>
      <c r="DI87">
        <f t="shared" si="1121"/>
        <v>4.4166666333333335</v>
      </c>
      <c r="DJ87">
        <f t="shared" si="1121"/>
        <v>4.0333332999999998</v>
      </c>
      <c r="DK87">
        <f t="shared" si="1121"/>
        <v>4.8666666333333328</v>
      </c>
      <c r="DL87">
        <f t="shared" si="1121"/>
        <v>3.749999966666667</v>
      </c>
      <c r="DM87">
        <f t="shared" si="1121"/>
        <v>5.649999966666666</v>
      </c>
      <c r="DN87">
        <f t="shared" si="1121"/>
        <v>3.7999999666666668</v>
      </c>
      <c r="DO87">
        <f t="shared" si="1121"/>
        <v>2.5666666666666669</v>
      </c>
      <c r="DP87">
        <f t="shared" si="1121"/>
        <v>4.7500000333333325</v>
      </c>
      <c r="DQ87">
        <f t="shared" si="1121"/>
        <v>3.4833333666666668</v>
      </c>
      <c r="DR87">
        <f t="shared" si="1121"/>
        <v>3.5000000333333339</v>
      </c>
      <c r="DS87">
        <f t="shared" si="1121"/>
        <v>3.1000000333333335</v>
      </c>
      <c r="DT87">
        <f t="shared" si="1121"/>
        <v>3.1333333666666667</v>
      </c>
      <c r="DU87">
        <f t="shared" si="1121"/>
        <v>6.5000000333333334</v>
      </c>
      <c r="DV87">
        <f t="shared" si="1121"/>
        <v>4.5833333666666665</v>
      </c>
      <c r="DW87">
        <f t="shared" si="1121"/>
        <v>3.2666667000000005</v>
      </c>
      <c r="DX87">
        <f t="shared" si="1121"/>
        <v>3.183333366666667</v>
      </c>
      <c r="DY87">
        <f t="shared" si="1121"/>
        <v>3.4833333666666668</v>
      </c>
      <c r="DZ87">
        <f t="shared" si="1121"/>
        <v>3.4666666666666668</v>
      </c>
      <c r="EA87">
        <f t="shared" si="1121"/>
        <v>5.1333333366666665</v>
      </c>
      <c r="EB87">
        <f t="shared" si="1121"/>
        <v>3.8333333366666666</v>
      </c>
      <c r="EC87">
        <f t="shared" si="1121"/>
        <v>4.3000000033333334</v>
      </c>
      <c r="ED87">
        <f t="shared" si="1121"/>
        <v>6.8000000033333325</v>
      </c>
      <c r="EE87">
        <f t="shared" si="1121"/>
        <v>6.06666667</v>
      </c>
      <c r="EF87">
        <f t="shared" si="1121"/>
        <v>4.31666667</v>
      </c>
      <c r="EG87">
        <f t="shared" si="1121"/>
        <v>6.116666669999999</v>
      </c>
      <c r="EH87">
        <f t="shared" si="1121"/>
        <v>3.7500000033333332</v>
      </c>
      <c r="EI87">
        <f t="shared" si="1121"/>
        <v>6.6833333366666663</v>
      </c>
      <c r="EJ87">
        <f t="shared" si="1121"/>
        <v>5.81666667</v>
      </c>
      <c r="EK87">
        <f t="shared" si="1121"/>
        <v>5.1333333366666665</v>
      </c>
      <c r="EL87">
        <f t="shared" si="1121"/>
        <v>7.2000000033333329</v>
      </c>
      <c r="EM87">
        <f t="shared" si="1121"/>
        <v>3.8666666699999999</v>
      </c>
      <c r="EN87">
        <f t="shared" si="1121"/>
        <v>4.9500000033333329</v>
      </c>
      <c r="EO87">
        <f t="shared" si="1121"/>
        <v>8.0000000033333336</v>
      </c>
      <c r="EP87">
        <f t="shared" si="1121"/>
        <v>6.3000000033333325</v>
      </c>
      <c r="EQ87">
        <f t="shared" si="1121"/>
        <v>4.833333333333333</v>
      </c>
      <c r="ER87">
        <f t="shared" si="1121"/>
        <v>5.1666666333333326</v>
      </c>
      <c r="ES87">
        <f t="shared" si="1121"/>
        <v>5.4333332999999993</v>
      </c>
      <c r="ET87">
        <f t="shared" si="1121"/>
        <v>7.9333332999999993</v>
      </c>
      <c r="EU87">
        <f t="shared" si="1121"/>
        <v>5.5166666333333332</v>
      </c>
      <c r="EV87">
        <f t="shared" si="1121"/>
        <v>5.3499999666666662</v>
      </c>
      <c r="EW87">
        <f t="shared" si="1121"/>
        <v>5.1666666333333326</v>
      </c>
      <c r="EX87">
        <f t="shared" si="1121"/>
        <v>5.399999966666666</v>
      </c>
      <c r="EY87">
        <f t="shared" si="1121"/>
        <v>8.899999966666666</v>
      </c>
      <c r="EZ87">
        <f t="shared" si="1121"/>
        <v>5.1999999666666659</v>
      </c>
      <c r="FA87">
        <f t="shared" si="1121"/>
        <v>5.3833332999999994</v>
      </c>
      <c r="FB87">
        <f t="shared" si="1121"/>
        <v>5.8666666333333328</v>
      </c>
      <c r="FC87">
        <f t="shared" ref="FC87:HN87" si="1122">IF(FC83=0,0,FC83+0.35)</f>
        <v>8.8333332999999996</v>
      </c>
      <c r="FD87">
        <f t="shared" si="1122"/>
        <v>5.6666666333333326</v>
      </c>
      <c r="FE87">
        <f t="shared" si="1122"/>
        <v>5.9666666333333325</v>
      </c>
      <c r="FF87">
        <f t="shared" si="1122"/>
        <v>7.9999999666666657</v>
      </c>
      <c r="FG87">
        <f t="shared" si="1122"/>
        <v>5.5999999666666662</v>
      </c>
      <c r="FH87">
        <f t="shared" si="1122"/>
        <v>4.9833333333333325</v>
      </c>
      <c r="FI87">
        <f t="shared" si="1122"/>
        <v>5.43333333</v>
      </c>
      <c r="FJ87">
        <f t="shared" si="1122"/>
        <v>8.599999996666666</v>
      </c>
      <c r="FK87">
        <f t="shared" si="1122"/>
        <v>6.6999999966666666</v>
      </c>
      <c r="FL87">
        <f t="shared" si="1122"/>
        <v>7.0333333299999996</v>
      </c>
      <c r="FM87">
        <f t="shared" si="1122"/>
        <v>5.349999996666666</v>
      </c>
      <c r="FN87">
        <f t="shared" si="1122"/>
        <v>7.9833333299999998</v>
      </c>
      <c r="FO87">
        <f t="shared" si="1122"/>
        <v>5.4499999966666666</v>
      </c>
      <c r="FP87">
        <f t="shared" si="1122"/>
        <v>6.1999999966666666</v>
      </c>
      <c r="FQ87">
        <f t="shared" si="1122"/>
        <v>5.43333333</v>
      </c>
      <c r="FR87">
        <f t="shared" si="1122"/>
        <v>5.3833333300000001</v>
      </c>
      <c r="FS87">
        <f t="shared" si="1122"/>
        <v>6.1999999966666666</v>
      </c>
      <c r="FT87">
        <f t="shared" si="1122"/>
        <v>3.9833333333333334</v>
      </c>
      <c r="FU87">
        <f t="shared" si="1122"/>
        <v>4.2333299999999996</v>
      </c>
      <c r="FV87">
        <f t="shared" si="1122"/>
        <v>4.216663333333333</v>
      </c>
      <c r="FW87">
        <f t="shared" si="1122"/>
        <v>4.5999966666666658</v>
      </c>
      <c r="FX87">
        <f t="shared" si="1122"/>
        <v>4.7499966666666662</v>
      </c>
      <c r="FY87">
        <f t="shared" si="1122"/>
        <v>4.5333299999999994</v>
      </c>
      <c r="FZ87">
        <f t="shared" si="1122"/>
        <v>5.7833299999999994</v>
      </c>
      <c r="GA87">
        <f t="shared" si="1122"/>
        <v>8.7833299999999994</v>
      </c>
      <c r="GB87">
        <f t="shared" si="1122"/>
        <v>4.8666633333333333</v>
      </c>
      <c r="GC87">
        <f t="shared" si="1122"/>
        <v>5.0666633333333326</v>
      </c>
      <c r="GD87">
        <f t="shared" si="1122"/>
        <v>5.5833300000000001</v>
      </c>
      <c r="GE87">
        <f t="shared" si="1122"/>
        <v>5.3499966666666658</v>
      </c>
      <c r="GF87">
        <f t="shared" si="1122"/>
        <v>4.5666633333333326</v>
      </c>
      <c r="GG87">
        <f t="shared" si="1122"/>
        <v>6.4166666666666661</v>
      </c>
      <c r="GH87">
        <f t="shared" si="1122"/>
        <v>7.2666666999999991</v>
      </c>
      <c r="GI87">
        <f t="shared" si="1122"/>
        <v>6.9000000333333329</v>
      </c>
      <c r="GJ87">
        <f t="shared" si="1122"/>
        <v>7.3166666999999999</v>
      </c>
      <c r="GK87">
        <f t="shared" si="1122"/>
        <v>9.2500000333333325</v>
      </c>
      <c r="GL87">
        <f t="shared" si="1122"/>
        <v>6.7166666999999993</v>
      </c>
      <c r="GM87">
        <f t="shared" ref="GM87:GS87" si="1123">IF(GM83=0,0,GM83+0.35)</f>
        <v>6.9833333666666659</v>
      </c>
      <c r="GN87">
        <f t="shared" si="1123"/>
        <v>9.1166666999999997</v>
      </c>
      <c r="GO87">
        <f t="shared" si="1123"/>
        <v>8.5333333666666658</v>
      </c>
      <c r="GP87">
        <f t="shared" si="1123"/>
        <v>6.9833333666666659</v>
      </c>
      <c r="GQ87">
        <f t="shared" si="1123"/>
        <v>7.4333333666666661</v>
      </c>
      <c r="GR87">
        <f t="shared" si="1123"/>
        <v>9.816666699999999</v>
      </c>
      <c r="GS87">
        <f t="shared" si="1123"/>
        <v>7.7833333666666658</v>
      </c>
      <c r="GT87">
        <f t="shared" si="1122"/>
        <v>8.983333366666665</v>
      </c>
      <c r="GU87">
        <f t="shared" si="1122"/>
        <v>7.816666699999999</v>
      </c>
      <c r="GV87">
        <f t="shared" si="1122"/>
        <v>6.8166666999999999</v>
      </c>
      <c r="GW87">
        <f t="shared" si="1122"/>
        <v>6.8833333666666663</v>
      </c>
      <c r="GX87">
        <f t="shared" ref="GX87:HA87" si="1124">IF(GX83=0,0,GX83+0.35)</f>
        <v>6.7166666999999993</v>
      </c>
      <c r="GY87">
        <f t="shared" si="1124"/>
        <v>13.850000033333332</v>
      </c>
      <c r="GZ87">
        <f t="shared" si="1124"/>
        <v>8.566666699999999</v>
      </c>
      <c r="HA87">
        <f t="shared" si="1124"/>
        <v>7.3000000333333332</v>
      </c>
      <c r="HB87">
        <f t="shared" si="1122"/>
        <v>10.733333333333333</v>
      </c>
      <c r="HC87">
        <f t="shared" si="1122"/>
        <v>11.716666333333333</v>
      </c>
      <c r="HD87">
        <f t="shared" si="1122"/>
        <v>13.116666333333333</v>
      </c>
      <c r="HE87">
        <f t="shared" si="1122"/>
        <v>12.199999666666667</v>
      </c>
      <c r="HF87">
        <f t="shared" si="1122"/>
        <v>11.949999666666667</v>
      </c>
      <c r="HG87">
        <f t="shared" si="1122"/>
        <v>11.733333</v>
      </c>
      <c r="HH87">
        <f t="shared" si="1122"/>
        <v>11.416666333333334</v>
      </c>
      <c r="HI87">
        <f t="shared" si="1122"/>
        <v>11.416666333333334</v>
      </c>
      <c r="HJ87">
        <f t="shared" si="1122"/>
        <v>12.366666333333333</v>
      </c>
      <c r="HK87">
        <f t="shared" si="1122"/>
        <v>11.916666333333334</v>
      </c>
      <c r="HL87">
        <f t="shared" si="1122"/>
        <v>14.783333000000001</v>
      </c>
      <c r="HN87">
        <f t="shared" si="1122"/>
        <v>11.433332999999999</v>
      </c>
      <c r="HO87">
        <f t="shared" ref="HO87:JZ87" si="1125">IF(HO83=0,0,HO83+0.35)</f>
        <v>12.899999666666666</v>
      </c>
      <c r="HP87">
        <f t="shared" si="1125"/>
        <v>32.683333333333337</v>
      </c>
      <c r="HQ87">
        <f t="shared" si="1125"/>
        <v>37.683333333333337</v>
      </c>
      <c r="HR87">
        <f t="shared" si="1125"/>
        <v>10.5</v>
      </c>
      <c r="HS87">
        <f t="shared" si="1125"/>
        <v>14.45</v>
      </c>
      <c r="HU87">
        <f t="shared" si="1125"/>
        <v>25.85</v>
      </c>
      <c r="HW87">
        <f t="shared" si="1125"/>
        <v>14.833333333333332</v>
      </c>
      <c r="HX87">
        <f t="shared" si="1125"/>
        <v>15.049999999999999</v>
      </c>
      <c r="HY87">
        <f t="shared" si="1125"/>
        <v>15.866666666666665</v>
      </c>
      <c r="HZ87">
        <f t="shared" si="1125"/>
        <v>15.383333333333333</v>
      </c>
      <c r="IA87">
        <f t="shared" si="1125"/>
        <v>15.116666666666665</v>
      </c>
      <c r="IB87">
        <f t="shared" si="1125"/>
        <v>15.216666666666667</v>
      </c>
      <c r="IC87">
        <f t="shared" si="1125"/>
        <v>15.916666666666666</v>
      </c>
      <c r="ID87">
        <f t="shared" si="1125"/>
        <v>14.883333333333333</v>
      </c>
      <c r="IE87">
        <f t="shared" si="1125"/>
        <v>15.866666666666665</v>
      </c>
      <c r="IF87">
        <f t="shared" si="1125"/>
        <v>16.566666666666666</v>
      </c>
      <c r="IG87">
        <f t="shared" si="1125"/>
        <v>17.016666666666666</v>
      </c>
      <c r="IH87">
        <f t="shared" si="1125"/>
        <v>15.35</v>
      </c>
      <c r="II87">
        <f t="shared" si="1125"/>
        <v>22.083333333333336</v>
      </c>
      <c r="IJ87">
        <f t="shared" si="1125"/>
        <v>14.866666666666665</v>
      </c>
      <c r="IK87">
        <f t="shared" si="1125"/>
        <v>7.8</v>
      </c>
      <c r="IL87">
        <f t="shared" si="1125"/>
        <v>11.133333333333333</v>
      </c>
      <c r="IM87">
        <f t="shared" si="1125"/>
        <v>8.5666666666666664</v>
      </c>
      <c r="IN87">
        <f t="shared" si="1125"/>
        <v>8.2833333333333332</v>
      </c>
      <c r="IO87">
        <f t="shared" si="1125"/>
        <v>10.15</v>
      </c>
      <c r="IP87">
        <f t="shared" si="1125"/>
        <v>10.383333333333333</v>
      </c>
      <c r="IQ87">
        <f t="shared" si="1125"/>
        <v>11.033333333333333</v>
      </c>
      <c r="IW87">
        <f t="shared" si="1125"/>
        <v>48.550000000000004</v>
      </c>
      <c r="IX87">
        <f t="shared" si="1125"/>
        <v>7.0333333333333332</v>
      </c>
      <c r="IY87">
        <f t="shared" si="1125"/>
        <v>9.4833336333333325</v>
      </c>
      <c r="IZ87">
        <f t="shared" ref="IZ87" si="1126">IF(IZ83=0,0,IZ83+0.35)</f>
        <v>10.300000299999999</v>
      </c>
      <c r="JA87">
        <f t="shared" si="1125"/>
        <v>8.6333336333333346</v>
      </c>
      <c r="JB87">
        <f t="shared" si="1125"/>
        <v>8.1166669666666671</v>
      </c>
      <c r="JC87">
        <f t="shared" si="1125"/>
        <v>13.050000299999999</v>
      </c>
      <c r="JD87">
        <f t="shared" si="1125"/>
        <v>9.6500003000000003</v>
      </c>
      <c r="JE87">
        <f t="shared" si="1125"/>
        <v>14.716666966666667</v>
      </c>
      <c r="JF87">
        <f t="shared" si="1125"/>
        <v>22.483333633333338</v>
      </c>
      <c r="JH87">
        <f t="shared" si="1125"/>
        <v>11.683333333333334</v>
      </c>
      <c r="JI87">
        <f t="shared" si="1125"/>
        <v>16.933333329666667</v>
      </c>
      <c r="JJ87">
        <f t="shared" si="1125"/>
        <v>15.316666662999999</v>
      </c>
      <c r="JK87">
        <f t="shared" si="1125"/>
        <v>13.183333329666667</v>
      </c>
      <c r="JL87">
        <f t="shared" si="1125"/>
        <v>12.949999996333334</v>
      </c>
      <c r="JM87">
        <f t="shared" si="1125"/>
        <v>14.683333329666667</v>
      </c>
      <c r="JN87">
        <f t="shared" si="1125"/>
        <v>15.683333329666667</v>
      </c>
      <c r="JO87">
        <f t="shared" si="1125"/>
        <v>19.816666662999999</v>
      </c>
      <c r="JP87">
        <f t="shared" si="1125"/>
        <v>16.949999996333336</v>
      </c>
      <c r="JR87">
        <f t="shared" si="1125"/>
        <v>13.016666663000001</v>
      </c>
      <c r="JT87">
        <f t="shared" si="1125"/>
        <v>13.766666663000001</v>
      </c>
      <c r="JU87">
        <f t="shared" si="1125"/>
        <v>19.416666663000001</v>
      </c>
      <c r="JV87">
        <f t="shared" si="1125"/>
        <v>20.116666663000004</v>
      </c>
      <c r="JX87">
        <f t="shared" si="1125"/>
        <v>20.866666663000004</v>
      </c>
      <c r="JY87">
        <f t="shared" si="1125"/>
        <v>16.683333329666667</v>
      </c>
      <c r="JZ87">
        <f t="shared" si="1125"/>
        <v>23.18333332966667</v>
      </c>
      <c r="KA87">
        <f t="shared" ref="KA87" si="1127">IF(KA83=0,0,KA83+0.35)</f>
        <v>26.633333329666669</v>
      </c>
    </row>
    <row r="88" spans="1:287" x14ac:dyDescent="0.25">
      <c r="A88" t="s">
        <v>199</v>
      </c>
      <c r="B88">
        <v>5.3833333333333337</v>
      </c>
      <c r="C88">
        <v>5.8833333333333337</v>
      </c>
      <c r="D88">
        <v>6.5000003333333343</v>
      </c>
      <c r="E88">
        <v>6.5333333333333332</v>
      </c>
      <c r="F88">
        <v>7.1499933333333336</v>
      </c>
      <c r="G88">
        <v>7.2166673333333344</v>
      </c>
      <c r="H88">
        <v>6.9500003333333344</v>
      </c>
      <c r="I88">
        <v>7.1666673333333346</v>
      </c>
      <c r="J88">
        <v>8.7666663333333332</v>
      </c>
      <c r="K88">
        <v>10.950000333333334</v>
      </c>
      <c r="L88">
        <v>6.2333333333333334</v>
      </c>
      <c r="M88">
        <v>5.7333333333333334</v>
      </c>
      <c r="N88">
        <v>7.1333303333333342</v>
      </c>
      <c r="O88">
        <v>10.066666666666666</v>
      </c>
      <c r="P88">
        <v>14.516666666666666</v>
      </c>
      <c r="Q88">
        <v>10.826666666666666</v>
      </c>
      <c r="R88">
        <v>15.496666666666666</v>
      </c>
      <c r="S88">
        <v>17.316666666666666</v>
      </c>
      <c r="T88">
        <v>13.736666666666666</v>
      </c>
      <c r="U88">
        <v>12.249996666666666</v>
      </c>
      <c r="V88">
        <v>12.116666666666667</v>
      </c>
      <c r="W88">
        <v>10.683333666666666</v>
      </c>
      <c r="X88">
        <v>11.483333666666667</v>
      </c>
      <c r="Y88">
        <v>11.516666666666666</v>
      </c>
      <c r="Z88">
        <v>26.133333666666665</v>
      </c>
      <c r="AA88">
        <v>28.133333666666665</v>
      </c>
      <c r="AB88">
        <v>31.883333666666665</v>
      </c>
      <c r="AC88">
        <v>47.333333666666661</v>
      </c>
      <c r="AD88">
        <v>41.886666666666663</v>
      </c>
      <c r="AE88">
        <v>28.083333666666665</v>
      </c>
      <c r="AG88">
        <v>31.383333666666665</v>
      </c>
      <c r="AH88">
        <v>26.800003666666665</v>
      </c>
      <c r="AI88">
        <v>9.1333333333333329</v>
      </c>
      <c r="AJ88">
        <v>10.683333333333334</v>
      </c>
      <c r="AK88">
        <v>9.5166666333333332</v>
      </c>
      <c r="AL88">
        <v>9.7333333333333325</v>
      </c>
      <c r="AM88">
        <v>9.6499933333333328</v>
      </c>
      <c r="AN88">
        <v>10.483333333333333</v>
      </c>
      <c r="AO88">
        <v>10.400000033333333</v>
      </c>
      <c r="AP88">
        <v>10.000000033333333</v>
      </c>
      <c r="AQ88">
        <v>9.9166666633333325</v>
      </c>
      <c r="AR88">
        <v>9.5333333333333332</v>
      </c>
      <c r="AS88">
        <v>10.150000033333333</v>
      </c>
      <c r="AT88">
        <v>12.800000003333334</v>
      </c>
      <c r="AU88">
        <v>10.433333333333334</v>
      </c>
      <c r="AV88">
        <v>10.666666633333334</v>
      </c>
      <c r="AW88">
        <v>10.200000033333334</v>
      </c>
      <c r="AX88">
        <v>10.983333333333333</v>
      </c>
      <c r="AY88">
        <v>9.8666666633333335</v>
      </c>
      <c r="AZ88">
        <v>12.283333333333333</v>
      </c>
      <c r="BA88">
        <v>14.333333333333332</v>
      </c>
      <c r="BB88">
        <v>17.133333333333333</v>
      </c>
      <c r="BC88">
        <v>14.850000003333333</v>
      </c>
      <c r="BD88">
        <v>14.816666633333334</v>
      </c>
      <c r="BE88">
        <v>11.133333333333333</v>
      </c>
      <c r="BF88">
        <v>13.050000333333333</v>
      </c>
      <c r="BG88">
        <v>22.316666633333334</v>
      </c>
      <c r="BH88">
        <v>24.833333333333332</v>
      </c>
      <c r="BI88">
        <v>25.06666633333333</v>
      </c>
      <c r="BJ88">
        <v>12.483333333333333</v>
      </c>
      <c r="BK88">
        <v>22.800000333333333</v>
      </c>
      <c r="BL88">
        <v>13.550000033333333</v>
      </c>
      <c r="BM88">
        <v>21.933333333333334</v>
      </c>
      <c r="BN88">
        <v>13.233333333333333</v>
      </c>
      <c r="BO88">
        <v>27.066666333333334</v>
      </c>
      <c r="BP88">
        <v>17.750000033333333</v>
      </c>
      <c r="BQ88">
        <v>1.2166666666666668</v>
      </c>
      <c r="BR88">
        <v>1.3333330000000001</v>
      </c>
      <c r="BS88">
        <v>2.0499996999999999</v>
      </c>
      <c r="BT88">
        <v>2.4499996700000004</v>
      </c>
      <c r="BU88">
        <v>1.8499996700000001</v>
      </c>
      <c r="BV88">
        <v>2.0833330000000001</v>
      </c>
      <c r="BW88">
        <v>4.0499996999999999</v>
      </c>
      <c r="BX88">
        <v>9.0499997000000008</v>
      </c>
      <c r="BY88">
        <v>7.3166662999999996</v>
      </c>
      <c r="BZ88">
        <v>4.3166662999999996</v>
      </c>
      <c r="CA88">
        <v>2.1333330000000004</v>
      </c>
      <c r="CB88">
        <v>1.6499997000000002</v>
      </c>
      <c r="CC88">
        <v>2.6999997000000002</v>
      </c>
      <c r="CE88">
        <v>0.3</v>
      </c>
      <c r="CF88">
        <v>0.53333333333333333</v>
      </c>
      <c r="CG88">
        <v>2.4500000000000002</v>
      </c>
      <c r="CH88">
        <v>0.73333333333333328</v>
      </c>
      <c r="CI88">
        <v>0.7</v>
      </c>
      <c r="CJ88">
        <v>0</v>
      </c>
      <c r="CK88">
        <f>1+22/60</f>
        <v>1.3666666666666667</v>
      </c>
      <c r="CL88">
        <f>1+45/60</f>
        <v>1.75</v>
      </c>
      <c r="CN88">
        <f>1+33/60</f>
        <v>1.55</v>
      </c>
      <c r="CO88">
        <f>1.3666667+0.6</f>
        <v>1.9666666999999998</v>
      </c>
      <c r="CP88">
        <f>IF(CP83=0,0,CP83+0.3)</f>
        <v>2.5999999999999996</v>
      </c>
      <c r="CQ88">
        <f t="shared" ref="CQ88:FB88" si="1128">IF(CQ83=0,0,CQ83+0.3)</f>
        <v>4.0333333333333332</v>
      </c>
      <c r="CR88">
        <f t="shared" si="1128"/>
        <v>3.3499999999999996</v>
      </c>
      <c r="CS88">
        <f t="shared" si="1128"/>
        <v>3.0333333333333332</v>
      </c>
      <c r="CT88">
        <f t="shared" si="1128"/>
        <v>5.2499999999999991</v>
      </c>
      <c r="CU88">
        <f t="shared" si="1128"/>
        <v>5.0666666666666664</v>
      </c>
      <c r="CV88">
        <f t="shared" si="1128"/>
        <v>3.1999999999999997</v>
      </c>
      <c r="CW88">
        <f t="shared" si="1128"/>
        <v>4.333333333333333</v>
      </c>
      <c r="CX88">
        <f t="shared" si="1128"/>
        <v>3.9333333333333327</v>
      </c>
      <c r="CY88">
        <f t="shared" si="1128"/>
        <v>7.4166666666666661</v>
      </c>
      <c r="CZ88">
        <f t="shared" si="1128"/>
        <v>4.8833333333333329</v>
      </c>
      <c r="DA88">
        <f t="shared" si="1128"/>
        <v>3.7333333333333329</v>
      </c>
      <c r="DB88">
        <f t="shared" si="1128"/>
        <v>2.9999999999999996</v>
      </c>
      <c r="DC88">
        <f t="shared" si="1128"/>
        <v>6.05</v>
      </c>
      <c r="DD88">
        <f t="shared" si="1128"/>
        <v>3.9833333333333329</v>
      </c>
      <c r="DE88">
        <f t="shared" si="1128"/>
        <v>6.8166666666666664</v>
      </c>
      <c r="DF88">
        <f t="shared" si="1128"/>
        <v>3.1333333333333333</v>
      </c>
      <c r="DG88">
        <f t="shared" si="1128"/>
        <v>4.4333333000000001</v>
      </c>
      <c r="DH88">
        <f t="shared" si="1128"/>
        <v>3.5333332999999998</v>
      </c>
      <c r="DI88">
        <f t="shared" si="1128"/>
        <v>4.3666666333333337</v>
      </c>
      <c r="DJ88">
        <f t="shared" si="1128"/>
        <v>3.9833333</v>
      </c>
      <c r="DK88">
        <f t="shared" si="1128"/>
        <v>4.816666633333333</v>
      </c>
      <c r="DL88">
        <f t="shared" si="1128"/>
        <v>3.6999999666666668</v>
      </c>
      <c r="DM88">
        <f t="shared" si="1128"/>
        <v>5.5999999666666662</v>
      </c>
      <c r="DN88">
        <f t="shared" si="1128"/>
        <v>3.7499999666666666</v>
      </c>
      <c r="DO88">
        <f t="shared" si="1128"/>
        <v>2.5166666666666666</v>
      </c>
      <c r="DP88">
        <f t="shared" si="1128"/>
        <v>4.7000000333333327</v>
      </c>
      <c r="DQ88">
        <f t="shared" si="1128"/>
        <v>3.4333333666666666</v>
      </c>
      <c r="DR88">
        <f t="shared" si="1128"/>
        <v>3.4500000333333336</v>
      </c>
      <c r="DS88">
        <f t="shared" si="1128"/>
        <v>3.0500000333333332</v>
      </c>
      <c r="DT88">
        <f t="shared" si="1128"/>
        <v>3.0833333666666665</v>
      </c>
      <c r="DU88">
        <f t="shared" si="1128"/>
        <v>6.4500000333333336</v>
      </c>
      <c r="DV88">
        <f t="shared" si="1128"/>
        <v>4.5333333666666666</v>
      </c>
      <c r="DW88">
        <f t="shared" si="1128"/>
        <v>3.2166667000000002</v>
      </c>
      <c r="DX88">
        <f t="shared" si="1128"/>
        <v>3.1333333666666667</v>
      </c>
      <c r="DY88">
        <f t="shared" si="1128"/>
        <v>3.4333333666666666</v>
      </c>
      <c r="DZ88">
        <f t="shared" si="1128"/>
        <v>3.4166666666666665</v>
      </c>
      <c r="EA88">
        <f t="shared" si="1128"/>
        <v>5.0833333366666666</v>
      </c>
      <c r="EB88">
        <f t="shared" si="1128"/>
        <v>3.7833333366666664</v>
      </c>
      <c r="EC88">
        <f t="shared" si="1128"/>
        <v>4.2500000033333336</v>
      </c>
      <c r="ED88">
        <f t="shared" si="1128"/>
        <v>6.7500000033333327</v>
      </c>
      <c r="EE88">
        <f t="shared" si="1128"/>
        <v>6.0166666700000002</v>
      </c>
      <c r="EF88">
        <f t="shared" si="1128"/>
        <v>4.2666666700000002</v>
      </c>
      <c r="EG88">
        <f t="shared" si="1128"/>
        <v>6.0666666699999992</v>
      </c>
      <c r="EH88">
        <f t="shared" si="1128"/>
        <v>3.7000000033333329</v>
      </c>
      <c r="EI88">
        <f t="shared" si="1128"/>
        <v>6.6333333366666665</v>
      </c>
      <c r="EJ88">
        <f t="shared" si="1128"/>
        <v>5.7666666700000002</v>
      </c>
      <c r="EK88">
        <f t="shared" si="1128"/>
        <v>5.0833333366666666</v>
      </c>
      <c r="EL88">
        <f t="shared" si="1128"/>
        <v>7.1500000033333331</v>
      </c>
      <c r="EM88">
        <f t="shared" si="1128"/>
        <v>3.8166666699999996</v>
      </c>
      <c r="EN88">
        <f t="shared" si="1128"/>
        <v>4.9000000033333331</v>
      </c>
      <c r="EO88">
        <f t="shared" si="1128"/>
        <v>7.9500000033333329</v>
      </c>
      <c r="EP88">
        <f t="shared" si="1128"/>
        <v>6.2500000033333327</v>
      </c>
      <c r="EQ88">
        <f t="shared" si="1128"/>
        <v>4.7833333333333332</v>
      </c>
      <c r="ER88">
        <f t="shared" si="1128"/>
        <v>5.1166666333333328</v>
      </c>
      <c r="ES88">
        <f t="shared" si="1128"/>
        <v>5.3833332999999994</v>
      </c>
      <c r="ET88">
        <f t="shared" si="1128"/>
        <v>7.8833332999999994</v>
      </c>
      <c r="EU88">
        <f t="shared" si="1128"/>
        <v>5.4666666333333334</v>
      </c>
      <c r="EV88">
        <f t="shared" si="1128"/>
        <v>5.2999999666666664</v>
      </c>
      <c r="EW88">
        <f t="shared" si="1128"/>
        <v>5.1166666333333328</v>
      </c>
      <c r="EX88">
        <f t="shared" si="1128"/>
        <v>5.3499999666666662</v>
      </c>
      <c r="EY88">
        <f t="shared" si="1128"/>
        <v>8.8499999666666671</v>
      </c>
      <c r="EZ88">
        <f t="shared" si="1128"/>
        <v>5.149999966666666</v>
      </c>
      <c r="FA88">
        <f t="shared" si="1128"/>
        <v>5.3333332999999996</v>
      </c>
      <c r="FB88">
        <f t="shared" si="1128"/>
        <v>5.816666633333333</v>
      </c>
      <c r="FC88">
        <f t="shared" ref="FC88:HN88" si="1129">IF(FC83=0,0,FC83+0.3)</f>
        <v>8.7833333000000007</v>
      </c>
      <c r="FD88">
        <f t="shared" si="1129"/>
        <v>5.6166666333333328</v>
      </c>
      <c r="FE88">
        <f t="shared" si="1129"/>
        <v>5.9166666333333326</v>
      </c>
      <c r="FF88">
        <f t="shared" si="1129"/>
        <v>7.9499999666666659</v>
      </c>
      <c r="FG88">
        <f t="shared" si="1129"/>
        <v>5.5499999666666664</v>
      </c>
      <c r="FH88">
        <f t="shared" si="1129"/>
        <v>4.9333333333333327</v>
      </c>
      <c r="FI88">
        <f t="shared" si="1129"/>
        <v>5.3833333300000001</v>
      </c>
      <c r="FJ88">
        <f t="shared" si="1129"/>
        <v>8.5499999966666671</v>
      </c>
      <c r="FK88">
        <f t="shared" si="1129"/>
        <v>6.6499999966666667</v>
      </c>
      <c r="FL88">
        <f t="shared" si="1129"/>
        <v>6.9833333299999998</v>
      </c>
      <c r="FM88">
        <f t="shared" si="1129"/>
        <v>5.2999999966666662</v>
      </c>
      <c r="FN88">
        <f t="shared" si="1129"/>
        <v>7.93333333</v>
      </c>
      <c r="FO88">
        <f t="shared" si="1129"/>
        <v>5.3999999966666667</v>
      </c>
      <c r="FP88">
        <f t="shared" si="1129"/>
        <v>6.1499999966666667</v>
      </c>
      <c r="FQ88">
        <f t="shared" si="1129"/>
        <v>5.3833333300000001</v>
      </c>
      <c r="FR88">
        <f t="shared" si="1129"/>
        <v>5.3333333300000003</v>
      </c>
      <c r="FS88">
        <f t="shared" si="1129"/>
        <v>6.1499999966666667</v>
      </c>
      <c r="FT88">
        <f t="shared" si="1129"/>
        <v>3.9333333333333331</v>
      </c>
      <c r="FU88">
        <f t="shared" si="1129"/>
        <v>4.1833299999999998</v>
      </c>
      <c r="FV88">
        <f t="shared" si="1129"/>
        <v>4.1666633333333332</v>
      </c>
      <c r="FW88">
        <f t="shared" si="1129"/>
        <v>4.549996666666666</v>
      </c>
      <c r="FX88">
        <f t="shared" si="1129"/>
        <v>4.6999966666666664</v>
      </c>
      <c r="FY88">
        <f t="shared" si="1129"/>
        <v>4.4833299999999996</v>
      </c>
      <c r="FZ88">
        <f t="shared" si="1129"/>
        <v>5.7333299999999996</v>
      </c>
      <c r="GA88">
        <f t="shared" si="1129"/>
        <v>8.7333300000000005</v>
      </c>
      <c r="GB88">
        <f t="shared" si="1129"/>
        <v>4.8166633333333335</v>
      </c>
      <c r="GC88">
        <f t="shared" si="1129"/>
        <v>5.0166633333333328</v>
      </c>
      <c r="GD88">
        <f t="shared" si="1129"/>
        <v>5.5333300000000003</v>
      </c>
      <c r="GE88">
        <f t="shared" si="1129"/>
        <v>5.299996666666666</v>
      </c>
      <c r="GF88">
        <f t="shared" si="1129"/>
        <v>4.5166633333333328</v>
      </c>
      <c r="GG88">
        <f t="shared" si="1129"/>
        <v>6.3666666666666663</v>
      </c>
      <c r="GH88">
        <f t="shared" si="1129"/>
        <v>7.2166666999999993</v>
      </c>
      <c r="GI88">
        <f t="shared" si="1129"/>
        <v>6.8500000333333331</v>
      </c>
      <c r="GJ88">
        <f t="shared" si="1129"/>
        <v>7.2666667</v>
      </c>
      <c r="GK88">
        <f t="shared" si="1129"/>
        <v>9.2000000333333336</v>
      </c>
      <c r="GL88">
        <f t="shared" si="1129"/>
        <v>6.6666666999999995</v>
      </c>
      <c r="GM88">
        <f t="shared" ref="GM88:GS88" si="1130">IF(GM83=0,0,GM83+0.3)</f>
        <v>6.9333333666666661</v>
      </c>
      <c r="GN88">
        <f t="shared" si="1130"/>
        <v>9.0666667000000007</v>
      </c>
      <c r="GO88">
        <f t="shared" si="1130"/>
        <v>8.4833333666666668</v>
      </c>
      <c r="GP88">
        <f t="shared" si="1130"/>
        <v>6.9333333666666661</v>
      </c>
      <c r="GQ88">
        <f t="shared" si="1130"/>
        <v>7.3833333666666663</v>
      </c>
      <c r="GR88">
        <f t="shared" si="1130"/>
        <v>9.7666667</v>
      </c>
      <c r="GS88">
        <f t="shared" si="1130"/>
        <v>7.7333333666666659</v>
      </c>
      <c r="GT88">
        <f t="shared" si="1129"/>
        <v>8.9333333666666661</v>
      </c>
      <c r="GU88">
        <f t="shared" si="1129"/>
        <v>7.7666666999999991</v>
      </c>
      <c r="GV88">
        <f t="shared" si="1129"/>
        <v>6.7666667</v>
      </c>
      <c r="GW88">
        <f t="shared" si="1129"/>
        <v>6.8333333666666665</v>
      </c>
      <c r="GX88">
        <f t="shared" ref="GX88:HA88" si="1131">IF(GX83=0,0,GX83+0.3)</f>
        <v>6.6666666999999995</v>
      </c>
      <c r="GY88">
        <f t="shared" si="1131"/>
        <v>13.800000033333333</v>
      </c>
      <c r="GZ88">
        <f t="shared" si="1131"/>
        <v>8.5166667</v>
      </c>
      <c r="HA88">
        <f t="shared" si="1131"/>
        <v>7.2500000333333334</v>
      </c>
      <c r="HB88">
        <f t="shared" si="1129"/>
        <v>10.683333333333334</v>
      </c>
      <c r="HC88">
        <f t="shared" si="1129"/>
        <v>11.666666333333334</v>
      </c>
      <c r="HD88">
        <f t="shared" si="1129"/>
        <v>13.066666333333334</v>
      </c>
      <c r="HE88">
        <f t="shared" si="1129"/>
        <v>12.149999666666668</v>
      </c>
      <c r="HF88">
        <f t="shared" si="1129"/>
        <v>11.899999666666668</v>
      </c>
      <c r="HG88">
        <f t="shared" si="1129"/>
        <v>11.683333000000001</v>
      </c>
      <c r="HH88">
        <f t="shared" si="1129"/>
        <v>11.366666333333335</v>
      </c>
      <c r="HI88">
        <f t="shared" si="1129"/>
        <v>11.366666333333335</v>
      </c>
      <c r="HJ88">
        <f t="shared" si="1129"/>
        <v>12.316666333333334</v>
      </c>
      <c r="HK88">
        <f t="shared" si="1129"/>
        <v>11.866666333333335</v>
      </c>
      <c r="HL88">
        <f t="shared" si="1129"/>
        <v>14.733333000000002</v>
      </c>
      <c r="HN88">
        <f t="shared" si="1129"/>
        <v>11.383333</v>
      </c>
      <c r="HO88">
        <f t="shared" ref="HO88:JZ88" si="1132">IF(HO83=0,0,HO83+0.3)</f>
        <v>12.849999666666667</v>
      </c>
      <c r="HP88">
        <f t="shared" si="1132"/>
        <v>32.633333333333333</v>
      </c>
      <c r="HQ88">
        <f t="shared" si="1132"/>
        <v>37.633333333333333</v>
      </c>
      <c r="HR88">
        <f t="shared" si="1132"/>
        <v>10.450000000000001</v>
      </c>
      <c r="HS88">
        <f t="shared" si="1132"/>
        <v>14.4</v>
      </c>
      <c r="HU88">
        <f t="shared" si="1132"/>
        <v>25.8</v>
      </c>
      <c r="HW88">
        <f t="shared" si="1132"/>
        <v>14.783333333333333</v>
      </c>
      <c r="HX88">
        <f t="shared" si="1132"/>
        <v>15</v>
      </c>
      <c r="HY88">
        <f t="shared" si="1132"/>
        <v>15.816666666666666</v>
      </c>
      <c r="HZ88">
        <f t="shared" si="1132"/>
        <v>15.333333333333334</v>
      </c>
      <c r="IA88">
        <f t="shared" si="1132"/>
        <v>15.066666666666666</v>
      </c>
      <c r="IB88">
        <f t="shared" si="1132"/>
        <v>15.166666666666668</v>
      </c>
      <c r="IC88">
        <f t="shared" si="1132"/>
        <v>15.866666666666667</v>
      </c>
      <c r="ID88">
        <f t="shared" si="1132"/>
        <v>14.833333333333334</v>
      </c>
      <c r="IE88">
        <f t="shared" si="1132"/>
        <v>15.816666666666666</v>
      </c>
      <c r="IF88">
        <f t="shared" si="1132"/>
        <v>16.516666666666666</v>
      </c>
      <c r="IG88">
        <f t="shared" si="1132"/>
        <v>16.966666666666665</v>
      </c>
      <c r="IH88">
        <f t="shared" si="1132"/>
        <v>15.3</v>
      </c>
      <c r="II88">
        <f t="shared" si="1132"/>
        <v>22.033333333333335</v>
      </c>
      <c r="IJ88">
        <f t="shared" si="1132"/>
        <v>14.816666666666666</v>
      </c>
      <c r="IK88">
        <f t="shared" si="1132"/>
        <v>7.75</v>
      </c>
      <c r="IL88">
        <f t="shared" si="1132"/>
        <v>11.083333333333334</v>
      </c>
      <c r="IM88">
        <f t="shared" si="1132"/>
        <v>8.5166666666666675</v>
      </c>
      <c r="IN88">
        <f t="shared" si="1132"/>
        <v>8.2333333333333343</v>
      </c>
      <c r="IO88">
        <f t="shared" si="1132"/>
        <v>10.100000000000001</v>
      </c>
      <c r="IP88">
        <f t="shared" si="1132"/>
        <v>10.333333333333334</v>
      </c>
      <c r="IQ88">
        <f t="shared" si="1132"/>
        <v>10.983333333333334</v>
      </c>
      <c r="IW88">
        <f t="shared" si="1132"/>
        <v>48.5</v>
      </c>
      <c r="IX88">
        <f t="shared" si="1132"/>
        <v>6.9833333333333334</v>
      </c>
      <c r="IY88">
        <f t="shared" si="1132"/>
        <v>9.4333336333333335</v>
      </c>
      <c r="IZ88">
        <f t="shared" ref="IZ88" si="1133">IF(IZ83=0,0,IZ83+0.3)</f>
        <v>10.2500003</v>
      </c>
      <c r="JA88">
        <f t="shared" si="1132"/>
        <v>8.5833336333333357</v>
      </c>
      <c r="JB88">
        <f t="shared" si="1132"/>
        <v>8.0666669666666682</v>
      </c>
      <c r="JC88">
        <f t="shared" si="1132"/>
        <v>13.0000003</v>
      </c>
      <c r="JD88">
        <f t="shared" si="1132"/>
        <v>9.6000003000000014</v>
      </c>
      <c r="JE88">
        <f t="shared" si="1132"/>
        <v>14.666666966666668</v>
      </c>
      <c r="JF88">
        <f t="shared" si="1132"/>
        <v>22.433333633333337</v>
      </c>
      <c r="JH88">
        <f t="shared" si="1132"/>
        <v>11.633333333333335</v>
      </c>
      <c r="JI88">
        <f t="shared" si="1132"/>
        <v>16.883333329666666</v>
      </c>
      <c r="JJ88">
        <f t="shared" si="1132"/>
        <v>15.266666663000001</v>
      </c>
      <c r="JK88">
        <f t="shared" si="1132"/>
        <v>13.133333329666668</v>
      </c>
      <c r="JL88">
        <f t="shared" si="1132"/>
        <v>12.899999996333335</v>
      </c>
      <c r="JM88">
        <f t="shared" si="1132"/>
        <v>14.633333329666668</v>
      </c>
      <c r="JN88">
        <f t="shared" si="1132"/>
        <v>15.633333329666668</v>
      </c>
      <c r="JO88">
        <f t="shared" si="1132"/>
        <v>19.766666662999999</v>
      </c>
      <c r="JP88">
        <f t="shared" si="1132"/>
        <v>16.899999996333335</v>
      </c>
      <c r="JR88">
        <f t="shared" si="1132"/>
        <v>12.966666663000002</v>
      </c>
      <c r="JT88">
        <f t="shared" si="1132"/>
        <v>13.716666663000002</v>
      </c>
      <c r="JU88">
        <f t="shared" si="1132"/>
        <v>19.366666663</v>
      </c>
      <c r="JV88">
        <f t="shared" si="1132"/>
        <v>20.066666663000003</v>
      </c>
      <c r="JX88">
        <f t="shared" si="1132"/>
        <v>20.816666663000003</v>
      </c>
      <c r="JY88">
        <f t="shared" si="1132"/>
        <v>16.633333329666666</v>
      </c>
      <c r="JZ88">
        <f t="shared" si="1132"/>
        <v>23.133333329666669</v>
      </c>
      <c r="KA88">
        <f t="shared" ref="KA88" si="1134">IF(KA83=0,0,KA83+0.3)</f>
        <v>26.583333329666669</v>
      </c>
    </row>
    <row r="89" spans="1:287" x14ac:dyDescent="0.25">
      <c r="A89" t="s">
        <v>198</v>
      </c>
      <c r="B89">
        <v>6.8833333333333329</v>
      </c>
      <c r="C89">
        <v>7.3833333333333329</v>
      </c>
      <c r="D89">
        <v>8.0000003333333325</v>
      </c>
      <c r="E89">
        <v>8.0333333333333332</v>
      </c>
      <c r="F89">
        <v>8.6499933333333328</v>
      </c>
      <c r="G89">
        <v>8.7166673333333318</v>
      </c>
      <c r="H89">
        <v>8.4500003333333318</v>
      </c>
      <c r="I89">
        <v>8.6666673333333328</v>
      </c>
      <c r="J89">
        <v>10.266666333333333</v>
      </c>
      <c r="K89">
        <v>12.450000333333332</v>
      </c>
      <c r="L89">
        <v>7.7333333333333325</v>
      </c>
      <c r="M89">
        <v>7.2333333333333325</v>
      </c>
      <c r="N89">
        <v>8.6333303333333333</v>
      </c>
      <c r="O89">
        <v>10.433333333333334</v>
      </c>
      <c r="P89">
        <v>14.883333333333333</v>
      </c>
      <c r="Q89">
        <v>11.193333333333333</v>
      </c>
      <c r="R89">
        <v>15.863333333333333</v>
      </c>
      <c r="S89">
        <v>17.683333333333334</v>
      </c>
      <c r="T89">
        <v>14.103333333333333</v>
      </c>
      <c r="U89">
        <v>12.616663333333333</v>
      </c>
      <c r="V89">
        <v>12.483333333333334</v>
      </c>
      <c r="W89">
        <v>11.050000333333333</v>
      </c>
      <c r="X89">
        <v>11.850000333333334</v>
      </c>
      <c r="Y89">
        <v>11.883333333333333</v>
      </c>
      <c r="Z89">
        <v>26.500000333333332</v>
      </c>
      <c r="AA89">
        <v>28.500000333333332</v>
      </c>
      <c r="AB89">
        <v>32.250000333333332</v>
      </c>
      <c r="AC89">
        <v>47.700000333333335</v>
      </c>
      <c r="AD89">
        <v>42.25333333333333</v>
      </c>
      <c r="AE89">
        <v>28.450000333333332</v>
      </c>
      <c r="AG89">
        <v>31.750000333333332</v>
      </c>
      <c r="AH89">
        <v>27.166670333333332</v>
      </c>
      <c r="AI89">
        <v>10.633333333333333</v>
      </c>
      <c r="AJ89">
        <v>12.183333333333334</v>
      </c>
      <c r="AK89">
        <v>11.016666633333333</v>
      </c>
      <c r="AL89">
        <v>11.233333333333333</v>
      </c>
      <c r="AM89">
        <v>11.149993333333333</v>
      </c>
      <c r="AN89">
        <v>11.983333333333333</v>
      </c>
      <c r="AO89">
        <v>11.900000033333333</v>
      </c>
      <c r="AP89">
        <v>11.500000033333333</v>
      </c>
      <c r="AQ89">
        <v>11.416666663333332</v>
      </c>
      <c r="AR89">
        <v>11.033333333333333</v>
      </c>
      <c r="AS89">
        <v>11.650000033333333</v>
      </c>
      <c r="AT89">
        <v>14.300000003333334</v>
      </c>
      <c r="AU89">
        <v>11.933333333333334</v>
      </c>
      <c r="AV89">
        <v>12.166666633333334</v>
      </c>
      <c r="AW89">
        <v>11.700000033333334</v>
      </c>
      <c r="AX89">
        <v>12.483333333333333</v>
      </c>
      <c r="AY89">
        <v>11.366666663333334</v>
      </c>
      <c r="AZ89">
        <v>13.783333333333333</v>
      </c>
      <c r="BA89">
        <v>15.833333333333332</v>
      </c>
      <c r="BB89">
        <v>18.633333333333333</v>
      </c>
      <c r="BC89">
        <v>16.350000003333335</v>
      </c>
      <c r="BD89">
        <v>16.316666633333334</v>
      </c>
      <c r="BE89">
        <v>12.633333333333333</v>
      </c>
      <c r="BF89">
        <v>14.550000333333333</v>
      </c>
      <c r="BG89">
        <v>23.816666633333334</v>
      </c>
      <c r="BH89">
        <v>26.333333333333332</v>
      </c>
      <c r="BI89">
        <v>26.56666633333333</v>
      </c>
      <c r="BJ89">
        <v>13.983333333333333</v>
      </c>
      <c r="BK89">
        <v>24.300000333333333</v>
      </c>
      <c r="BL89">
        <v>15.050000033333333</v>
      </c>
      <c r="BM89">
        <v>23.433333333333334</v>
      </c>
      <c r="BN89">
        <v>14.733333333333333</v>
      </c>
      <c r="BO89">
        <v>28.566666333333334</v>
      </c>
      <c r="BP89">
        <v>19.250000033333333</v>
      </c>
      <c r="BQ89">
        <v>1.5833333333333335</v>
      </c>
      <c r="BR89">
        <v>1.7499996666666666</v>
      </c>
      <c r="BS89">
        <v>2.4666663666666668</v>
      </c>
      <c r="BT89">
        <v>2.8666663366666665</v>
      </c>
      <c r="BU89">
        <v>2.2666663366666668</v>
      </c>
      <c r="BV89">
        <v>2.4999996666666666</v>
      </c>
      <c r="BW89">
        <v>4.4666663666666668</v>
      </c>
      <c r="BX89">
        <v>9.4666663666666668</v>
      </c>
      <c r="BY89">
        <v>7.7333329666666666</v>
      </c>
      <c r="BZ89">
        <v>4.7333329666666666</v>
      </c>
      <c r="CA89">
        <v>2.5499996666666664</v>
      </c>
      <c r="CB89">
        <v>2.0666663666666665</v>
      </c>
      <c r="CC89">
        <v>3.1166663666666663</v>
      </c>
      <c r="CE89">
        <v>0.71666666666666667</v>
      </c>
      <c r="CF89">
        <v>2.0833333333333335</v>
      </c>
      <c r="CG89">
        <v>1.1833333333333333</v>
      </c>
      <c r="CH89">
        <v>1.25</v>
      </c>
      <c r="CI89">
        <v>1.1333333333333333</v>
      </c>
      <c r="CJ89">
        <v>1.3666666666666667</v>
      </c>
      <c r="CK89">
        <v>0</v>
      </c>
      <c r="CL89">
        <f>21/60</f>
        <v>0.35</v>
      </c>
      <c r="CN89">
        <f>2+28/60</f>
        <v>2.4666666666666668</v>
      </c>
      <c r="CO89">
        <f>36/60</f>
        <v>0.6</v>
      </c>
      <c r="CP89">
        <f>IF(CP83=0,0,CP83+0.7166667)</f>
        <v>3.0166667</v>
      </c>
      <c r="CQ89">
        <f t="shared" ref="CQ89:FB89" si="1135">IF(CQ83=0,0,CQ83+0.7166667)</f>
        <v>4.4500000333333336</v>
      </c>
      <c r="CR89">
        <f t="shared" si="1135"/>
        <v>3.7666667</v>
      </c>
      <c r="CS89">
        <f t="shared" si="1135"/>
        <v>3.4500000333333336</v>
      </c>
      <c r="CT89">
        <f t="shared" si="1135"/>
        <v>5.6666666999999995</v>
      </c>
      <c r="CU89">
        <f t="shared" si="1135"/>
        <v>5.4833333666666668</v>
      </c>
      <c r="CV89">
        <f t="shared" si="1135"/>
        <v>3.6166666999999997</v>
      </c>
      <c r="CW89">
        <f t="shared" si="1135"/>
        <v>4.7500000333333334</v>
      </c>
      <c r="CX89">
        <f t="shared" si="1135"/>
        <v>4.3500000333333331</v>
      </c>
      <c r="CY89">
        <f t="shared" si="1135"/>
        <v>7.8333333666666665</v>
      </c>
      <c r="CZ89">
        <f t="shared" si="1135"/>
        <v>5.3000000333333332</v>
      </c>
      <c r="DA89">
        <f t="shared" si="1135"/>
        <v>4.1500000333333329</v>
      </c>
      <c r="DB89">
        <f t="shared" si="1135"/>
        <v>3.4166666999999995</v>
      </c>
      <c r="DC89">
        <f t="shared" si="1135"/>
        <v>6.4666667000000002</v>
      </c>
      <c r="DD89">
        <f t="shared" si="1135"/>
        <v>4.4000000333333329</v>
      </c>
      <c r="DE89">
        <f t="shared" si="1135"/>
        <v>7.2333333666666668</v>
      </c>
      <c r="DF89">
        <f t="shared" si="1135"/>
        <v>3.5500000333333332</v>
      </c>
      <c r="DG89">
        <f t="shared" si="1135"/>
        <v>4.8500000000000005</v>
      </c>
      <c r="DH89">
        <f t="shared" si="1135"/>
        <v>3.95</v>
      </c>
      <c r="DI89">
        <f t="shared" si="1135"/>
        <v>4.7833333333333341</v>
      </c>
      <c r="DJ89">
        <f t="shared" si="1135"/>
        <v>4.4000000000000004</v>
      </c>
      <c r="DK89">
        <f t="shared" si="1135"/>
        <v>5.2333333333333334</v>
      </c>
      <c r="DL89">
        <f t="shared" si="1135"/>
        <v>4.1166666666666671</v>
      </c>
      <c r="DM89">
        <f t="shared" si="1135"/>
        <v>6.0166666666666666</v>
      </c>
      <c r="DN89">
        <f t="shared" si="1135"/>
        <v>4.166666666666667</v>
      </c>
      <c r="DO89">
        <f t="shared" si="1135"/>
        <v>2.933333366666667</v>
      </c>
      <c r="DP89">
        <f t="shared" si="1135"/>
        <v>5.1166667333333331</v>
      </c>
      <c r="DQ89">
        <f t="shared" si="1135"/>
        <v>3.8500000666666665</v>
      </c>
      <c r="DR89">
        <f t="shared" si="1135"/>
        <v>3.866666733333334</v>
      </c>
      <c r="DS89">
        <f t="shared" si="1135"/>
        <v>3.4666667333333336</v>
      </c>
      <c r="DT89">
        <f t="shared" si="1135"/>
        <v>3.5000000666666669</v>
      </c>
      <c r="DU89">
        <f t="shared" si="1135"/>
        <v>6.866666733333334</v>
      </c>
      <c r="DV89">
        <f t="shared" si="1135"/>
        <v>4.950000066666667</v>
      </c>
      <c r="DW89">
        <f t="shared" si="1135"/>
        <v>3.6333334000000006</v>
      </c>
      <c r="DX89">
        <f t="shared" si="1135"/>
        <v>3.5500000666666667</v>
      </c>
      <c r="DY89">
        <f t="shared" si="1135"/>
        <v>3.8500000666666665</v>
      </c>
      <c r="DZ89">
        <f t="shared" si="1135"/>
        <v>3.8333333666666665</v>
      </c>
      <c r="EA89">
        <f t="shared" si="1135"/>
        <v>5.500000036666667</v>
      </c>
      <c r="EB89">
        <f t="shared" si="1135"/>
        <v>4.2000000366666663</v>
      </c>
      <c r="EC89">
        <f t="shared" si="1135"/>
        <v>4.6666667033333331</v>
      </c>
      <c r="ED89">
        <f t="shared" si="1135"/>
        <v>7.1666667033333331</v>
      </c>
      <c r="EE89">
        <f t="shared" si="1135"/>
        <v>6.4333333700000006</v>
      </c>
      <c r="EF89">
        <f t="shared" si="1135"/>
        <v>4.6833333699999997</v>
      </c>
      <c r="EG89">
        <f t="shared" si="1135"/>
        <v>6.4833333699999995</v>
      </c>
      <c r="EH89">
        <f t="shared" si="1135"/>
        <v>4.1166667033333333</v>
      </c>
      <c r="EI89">
        <f t="shared" si="1135"/>
        <v>7.0500000366666669</v>
      </c>
      <c r="EJ89">
        <f t="shared" si="1135"/>
        <v>6.1833333700000006</v>
      </c>
      <c r="EK89">
        <f t="shared" si="1135"/>
        <v>5.500000036666667</v>
      </c>
      <c r="EL89">
        <f t="shared" si="1135"/>
        <v>7.5666667033333335</v>
      </c>
      <c r="EM89">
        <f t="shared" si="1135"/>
        <v>4.2333333699999995</v>
      </c>
      <c r="EN89">
        <f t="shared" si="1135"/>
        <v>5.3166667033333335</v>
      </c>
      <c r="EO89">
        <f t="shared" si="1135"/>
        <v>8.3666667033333333</v>
      </c>
      <c r="EP89">
        <f t="shared" si="1135"/>
        <v>6.6666667033333331</v>
      </c>
      <c r="EQ89">
        <f t="shared" si="1135"/>
        <v>5.2000000333333336</v>
      </c>
      <c r="ER89">
        <f t="shared" si="1135"/>
        <v>5.5333333333333332</v>
      </c>
      <c r="ES89">
        <f t="shared" si="1135"/>
        <v>5.8</v>
      </c>
      <c r="ET89">
        <f t="shared" si="1135"/>
        <v>8.2999999999999989</v>
      </c>
      <c r="EU89">
        <f t="shared" si="1135"/>
        <v>5.8833333333333337</v>
      </c>
      <c r="EV89">
        <f t="shared" si="1135"/>
        <v>5.7166666666666668</v>
      </c>
      <c r="EW89">
        <f t="shared" si="1135"/>
        <v>5.5333333333333332</v>
      </c>
      <c r="EX89">
        <f t="shared" si="1135"/>
        <v>5.7666666666666666</v>
      </c>
      <c r="EY89">
        <f t="shared" si="1135"/>
        <v>9.2666666666666657</v>
      </c>
      <c r="EZ89">
        <f t="shared" si="1135"/>
        <v>5.5666666666666664</v>
      </c>
      <c r="FA89">
        <f t="shared" si="1135"/>
        <v>5.75</v>
      </c>
      <c r="FB89">
        <f t="shared" si="1135"/>
        <v>6.2333333333333334</v>
      </c>
      <c r="FC89">
        <f t="shared" ref="FC89:HN89" si="1136">IF(FC83=0,0,FC83+0.7166667)</f>
        <v>9.1999999999999993</v>
      </c>
      <c r="FD89">
        <f t="shared" si="1136"/>
        <v>6.0333333333333332</v>
      </c>
      <c r="FE89">
        <f t="shared" si="1136"/>
        <v>6.333333333333333</v>
      </c>
      <c r="FF89">
        <f t="shared" si="1136"/>
        <v>8.3666666666666654</v>
      </c>
      <c r="FG89">
        <f t="shared" si="1136"/>
        <v>5.9666666666666668</v>
      </c>
      <c r="FH89">
        <f t="shared" si="1136"/>
        <v>5.3500000333333331</v>
      </c>
      <c r="FI89">
        <f t="shared" si="1136"/>
        <v>5.8000000300000005</v>
      </c>
      <c r="FJ89">
        <f t="shared" si="1136"/>
        <v>8.9666666966666657</v>
      </c>
      <c r="FK89">
        <f t="shared" si="1136"/>
        <v>7.0666666966666671</v>
      </c>
      <c r="FL89">
        <f t="shared" si="1136"/>
        <v>7.4000000300000002</v>
      </c>
      <c r="FM89">
        <f t="shared" si="1136"/>
        <v>5.7166666966666666</v>
      </c>
      <c r="FN89">
        <f t="shared" si="1136"/>
        <v>8.3500000300000004</v>
      </c>
      <c r="FO89">
        <f t="shared" si="1136"/>
        <v>5.8166666966666671</v>
      </c>
      <c r="FP89">
        <f t="shared" si="1136"/>
        <v>6.5666666966666671</v>
      </c>
      <c r="FQ89">
        <f t="shared" si="1136"/>
        <v>5.8000000300000005</v>
      </c>
      <c r="FR89">
        <f t="shared" si="1136"/>
        <v>5.7500000300000007</v>
      </c>
      <c r="FS89">
        <f t="shared" si="1136"/>
        <v>6.5666666966666671</v>
      </c>
      <c r="FT89">
        <f t="shared" si="1136"/>
        <v>4.3500000333333331</v>
      </c>
      <c r="FU89">
        <f t="shared" si="1136"/>
        <v>4.5999967000000002</v>
      </c>
      <c r="FV89">
        <f t="shared" si="1136"/>
        <v>4.5833300333333336</v>
      </c>
      <c r="FW89">
        <f t="shared" si="1136"/>
        <v>4.9666633666666664</v>
      </c>
      <c r="FX89">
        <f t="shared" si="1136"/>
        <v>5.1166633666666668</v>
      </c>
      <c r="FY89">
        <f t="shared" si="1136"/>
        <v>4.8999967</v>
      </c>
      <c r="FZ89">
        <f t="shared" si="1136"/>
        <v>6.1499967</v>
      </c>
      <c r="GA89">
        <f t="shared" si="1136"/>
        <v>9.1499966999999991</v>
      </c>
      <c r="GB89">
        <f t="shared" si="1136"/>
        <v>5.2333300333333339</v>
      </c>
      <c r="GC89">
        <f t="shared" si="1136"/>
        <v>5.4333300333333332</v>
      </c>
      <c r="GD89">
        <f t="shared" si="1136"/>
        <v>5.9499967000000007</v>
      </c>
      <c r="GE89">
        <f t="shared" si="1136"/>
        <v>5.7166633666666664</v>
      </c>
      <c r="GF89">
        <f t="shared" si="1136"/>
        <v>4.9333300333333332</v>
      </c>
      <c r="GG89">
        <f t="shared" si="1136"/>
        <v>6.7833333666666666</v>
      </c>
      <c r="GH89">
        <f t="shared" si="1136"/>
        <v>7.6333333999999997</v>
      </c>
      <c r="GI89">
        <f t="shared" si="1136"/>
        <v>7.2666667333333335</v>
      </c>
      <c r="GJ89">
        <f t="shared" si="1136"/>
        <v>7.6833334000000004</v>
      </c>
      <c r="GK89">
        <f t="shared" si="1136"/>
        <v>9.6166667333333322</v>
      </c>
      <c r="GL89">
        <f t="shared" si="1136"/>
        <v>7.0833333999999999</v>
      </c>
      <c r="GM89">
        <f t="shared" ref="GM89:GS89" si="1137">IF(GM83=0,0,GM83+0.7166667)</f>
        <v>7.3500000666666665</v>
      </c>
      <c r="GN89">
        <f t="shared" si="1137"/>
        <v>9.4833333999999994</v>
      </c>
      <c r="GO89">
        <f t="shared" si="1137"/>
        <v>8.9000000666666654</v>
      </c>
      <c r="GP89">
        <f t="shared" si="1137"/>
        <v>7.3500000666666665</v>
      </c>
      <c r="GQ89">
        <f t="shared" si="1137"/>
        <v>7.8000000666666667</v>
      </c>
      <c r="GR89">
        <f t="shared" si="1137"/>
        <v>10.183333399999999</v>
      </c>
      <c r="GS89">
        <f t="shared" si="1137"/>
        <v>8.1500000666666654</v>
      </c>
      <c r="GT89">
        <f t="shared" si="1136"/>
        <v>9.3500000666666647</v>
      </c>
      <c r="GU89">
        <f t="shared" si="1136"/>
        <v>8.1833333999999986</v>
      </c>
      <c r="GV89">
        <f t="shared" si="1136"/>
        <v>7.1833334000000004</v>
      </c>
      <c r="GW89">
        <f t="shared" si="1136"/>
        <v>7.2500000666666669</v>
      </c>
      <c r="GX89">
        <f t="shared" ref="GX89:HA89" si="1138">IF(GX83=0,0,GX83+0.7166667)</f>
        <v>7.0833333999999999</v>
      </c>
      <c r="GY89">
        <f t="shared" si="1138"/>
        <v>14.216666733333332</v>
      </c>
      <c r="GZ89">
        <f t="shared" si="1138"/>
        <v>8.9333333999999986</v>
      </c>
      <c r="HA89">
        <f t="shared" si="1138"/>
        <v>7.6666667333333338</v>
      </c>
      <c r="HB89">
        <f t="shared" si="1136"/>
        <v>11.100000033333332</v>
      </c>
      <c r="HC89">
        <f t="shared" si="1136"/>
        <v>12.083333033333332</v>
      </c>
      <c r="HD89">
        <f t="shared" si="1136"/>
        <v>13.483333033333333</v>
      </c>
      <c r="HE89">
        <f t="shared" si="1136"/>
        <v>12.566666366666666</v>
      </c>
      <c r="HF89">
        <f t="shared" si="1136"/>
        <v>12.316666366666666</v>
      </c>
      <c r="HG89">
        <f t="shared" si="1136"/>
        <v>12.0999997</v>
      </c>
      <c r="HH89">
        <f t="shared" si="1136"/>
        <v>11.783333033333333</v>
      </c>
      <c r="HI89">
        <f t="shared" si="1136"/>
        <v>11.783333033333333</v>
      </c>
      <c r="HJ89">
        <f t="shared" si="1136"/>
        <v>12.733333033333333</v>
      </c>
      <c r="HK89">
        <f t="shared" si="1136"/>
        <v>12.283333033333333</v>
      </c>
      <c r="HL89">
        <f t="shared" si="1136"/>
        <v>15.1499997</v>
      </c>
      <c r="HN89">
        <f t="shared" si="1136"/>
        <v>11.799999699999999</v>
      </c>
      <c r="HO89">
        <f t="shared" ref="HO89:JZ89" si="1139">IF(HO83=0,0,HO83+0.7166667)</f>
        <v>13.266666366666666</v>
      </c>
      <c r="HP89">
        <f t="shared" si="1139"/>
        <v>33.050000033333333</v>
      </c>
      <c r="HQ89">
        <f t="shared" si="1139"/>
        <v>38.050000033333333</v>
      </c>
      <c r="HR89">
        <f t="shared" si="1139"/>
        <v>10.8666667</v>
      </c>
      <c r="HS89">
        <f t="shared" si="1139"/>
        <v>14.816666699999999</v>
      </c>
      <c r="HU89">
        <f t="shared" si="1139"/>
        <v>26.216666700000001</v>
      </c>
      <c r="HW89">
        <f t="shared" si="1139"/>
        <v>15.200000033333332</v>
      </c>
      <c r="HX89">
        <f t="shared" si="1139"/>
        <v>15.416666699999999</v>
      </c>
      <c r="HY89">
        <f t="shared" si="1139"/>
        <v>16.233333366666667</v>
      </c>
      <c r="HZ89">
        <f t="shared" si="1139"/>
        <v>15.750000033333333</v>
      </c>
      <c r="IA89">
        <f t="shared" si="1139"/>
        <v>15.483333366666665</v>
      </c>
      <c r="IB89">
        <f t="shared" si="1139"/>
        <v>15.583333366666666</v>
      </c>
      <c r="IC89">
        <f t="shared" si="1139"/>
        <v>16.283333366666668</v>
      </c>
      <c r="ID89">
        <f t="shared" si="1139"/>
        <v>15.250000033333333</v>
      </c>
      <c r="IE89">
        <f t="shared" si="1139"/>
        <v>16.233333366666667</v>
      </c>
      <c r="IF89">
        <f t="shared" si="1139"/>
        <v>16.933333366666666</v>
      </c>
      <c r="IG89">
        <f t="shared" si="1139"/>
        <v>17.383333366666665</v>
      </c>
      <c r="IH89">
        <f t="shared" si="1139"/>
        <v>15.716666699999999</v>
      </c>
      <c r="II89">
        <f t="shared" si="1139"/>
        <v>22.450000033333335</v>
      </c>
      <c r="IJ89">
        <f t="shared" si="1139"/>
        <v>15.233333366666665</v>
      </c>
      <c r="IK89">
        <f t="shared" si="1139"/>
        <v>8.1666667000000004</v>
      </c>
      <c r="IL89">
        <f t="shared" si="1139"/>
        <v>11.500000033333333</v>
      </c>
      <c r="IM89">
        <f t="shared" si="1139"/>
        <v>8.9333333666666661</v>
      </c>
      <c r="IN89">
        <f t="shared" si="1139"/>
        <v>8.6500000333333329</v>
      </c>
      <c r="IO89">
        <f t="shared" si="1139"/>
        <v>10.5166667</v>
      </c>
      <c r="IP89">
        <f t="shared" si="1139"/>
        <v>10.750000033333333</v>
      </c>
      <c r="IQ89">
        <f t="shared" si="1139"/>
        <v>11.400000033333333</v>
      </c>
      <c r="IW89">
        <f t="shared" si="1139"/>
        <v>48.9166667</v>
      </c>
      <c r="IX89">
        <f t="shared" si="1139"/>
        <v>7.4000000333333338</v>
      </c>
      <c r="IY89">
        <f t="shared" si="1139"/>
        <v>9.8500003333333321</v>
      </c>
      <c r="IZ89">
        <f t="shared" ref="IZ89" si="1140">IF(IZ83=0,0,IZ83+0.7166667)</f>
        <v>10.666666999999999</v>
      </c>
      <c r="JA89">
        <f t="shared" si="1139"/>
        <v>9.0000003333333343</v>
      </c>
      <c r="JB89">
        <f t="shared" si="1139"/>
        <v>8.4833336666666668</v>
      </c>
      <c r="JC89">
        <f t="shared" si="1139"/>
        <v>13.416666999999999</v>
      </c>
      <c r="JD89">
        <f t="shared" si="1139"/>
        <v>10.016667</v>
      </c>
      <c r="JE89">
        <f t="shared" si="1139"/>
        <v>15.083333666666666</v>
      </c>
      <c r="JF89">
        <f t="shared" si="1139"/>
        <v>22.850000333333337</v>
      </c>
      <c r="JH89">
        <f t="shared" si="1139"/>
        <v>12.050000033333333</v>
      </c>
      <c r="JI89">
        <f t="shared" si="1139"/>
        <v>17.300000029666666</v>
      </c>
      <c r="JJ89">
        <f t="shared" si="1139"/>
        <v>15.683333362999999</v>
      </c>
      <c r="JK89">
        <f t="shared" si="1139"/>
        <v>13.550000029666666</v>
      </c>
      <c r="JL89">
        <f t="shared" si="1139"/>
        <v>13.316666696333334</v>
      </c>
      <c r="JM89">
        <f t="shared" si="1139"/>
        <v>15.050000029666666</v>
      </c>
      <c r="JN89">
        <f t="shared" si="1139"/>
        <v>16.050000029666666</v>
      </c>
      <c r="JO89">
        <f t="shared" si="1139"/>
        <v>20.183333362999999</v>
      </c>
      <c r="JP89">
        <f t="shared" si="1139"/>
        <v>17.316666696333336</v>
      </c>
      <c r="JR89">
        <f t="shared" si="1139"/>
        <v>13.383333363</v>
      </c>
      <c r="JT89">
        <f t="shared" si="1139"/>
        <v>14.133333363</v>
      </c>
      <c r="JU89">
        <f t="shared" si="1139"/>
        <v>19.783333363000001</v>
      </c>
      <c r="JV89">
        <f t="shared" si="1139"/>
        <v>20.483333363000003</v>
      </c>
      <c r="JX89">
        <f t="shared" si="1139"/>
        <v>21.233333363000003</v>
      </c>
      <c r="JY89">
        <f t="shared" si="1139"/>
        <v>17.050000029666666</v>
      </c>
      <c r="JZ89">
        <f t="shared" si="1139"/>
        <v>23.55000002966667</v>
      </c>
      <c r="KA89">
        <f t="shared" ref="KA89" si="1141">IF(KA83=0,0,KA83+0.7166667)</f>
        <v>27.000000029666669</v>
      </c>
    </row>
    <row r="90" spans="1:287" x14ac:dyDescent="0.25">
      <c r="A90" t="s">
        <v>197</v>
      </c>
      <c r="B90">
        <v>7.3666666666666663</v>
      </c>
      <c r="C90">
        <v>7.8666666666666663</v>
      </c>
      <c r="D90">
        <v>8.4833336666666668</v>
      </c>
      <c r="E90">
        <v>8.5166666666666657</v>
      </c>
      <c r="F90">
        <v>9.1333266666666653</v>
      </c>
      <c r="G90">
        <v>9.200000666666666</v>
      </c>
      <c r="H90">
        <v>8.9333336666666661</v>
      </c>
      <c r="I90">
        <v>9.1500006666666671</v>
      </c>
      <c r="J90">
        <v>10.749999666666666</v>
      </c>
      <c r="K90">
        <v>12.933333666666666</v>
      </c>
      <c r="L90">
        <v>8.2166666666666668</v>
      </c>
      <c r="M90">
        <v>7.7166666666666659</v>
      </c>
      <c r="N90">
        <v>9.1166636666666676</v>
      </c>
      <c r="O90">
        <v>11</v>
      </c>
      <c r="P90">
        <v>15.45</v>
      </c>
      <c r="Q90">
        <v>11.76</v>
      </c>
      <c r="R90">
        <v>16.43</v>
      </c>
      <c r="S90">
        <v>18.25</v>
      </c>
      <c r="T90">
        <v>14.67</v>
      </c>
      <c r="U90">
        <v>13.18333</v>
      </c>
      <c r="V90">
        <v>13.05</v>
      </c>
      <c r="W90">
        <v>11.616667</v>
      </c>
      <c r="X90">
        <v>12.416667</v>
      </c>
      <c r="Y90">
        <v>12.45</v>
      </c>
      <c r="Z90">
        <v>27.066666999999999</v>
      </c>
      <c r="AA90">
        <v>29.066666999999999</v>
      </c>
      <c r="AB90">
        <v>32.816666999999995</v>
      </c>
      <c r="AC90">
        <v>48.266666999999998</v>
      </c>
      <c r="AD90">
        <v>42.82</v>
      </c>
      <c r="AE90">
        <v>29.016666999999998</v>
      </c>
      <c r="AG90">
        <v>32.316666999999995</v>
      </c>
      <c r="AH90">
        <v>27.733336999999999</v>
      </c>
      <c r="AI90">
        <v>11.116666666666667</v>
      </c>
      <c r="AJ90">
        <v>12.666666666666668</v>
      </c>
      <c r="AK90">
        <v>11.499999966666667</v>
      </c>
      <c r="AL90">
        <v>11.716666666666667</v>
      </c>
      <c r="AM90">
        <v>11.633326666666667</v>
      </c>
      <c r="AN90">
        <v>12.466666666666667</v>
      </c>
      <c r="AO90">
        <v>12.383333366666667</v>
      </c>
      <c r="AP90">
        <v>11.983333366666667</v>
      </c>
      <c r="AQ90">
        <v>11.899999996666667</v>
      </c>
      <c r="AR90">
        <v>11.516666666666667</v>
      </c>
      <c r="AS90">
        <v>12.133333366666667</v>
      </c>
      <c r="AT90">
        <v>14.783333336666669</v>
      </c>
      <c r="AU90">
        <v>12.416666666666668</v>
      </c>
      <c r="AV90">
        <v>12.649999966666668</v>
      </c>
      <c r="AW90">
        <v>12.183333366666668</v>
      </c>
      <c r="AX90">
        <v>12.966666666666667</v>
      </c>
      <c r="AY90">
        <v>11.849999996666668</v>
      </c>
      <c r="AZ90">
        <v>14.266666666666667</v>
      </c>
      <c r="BA90">
        <v>16.316666666666666</v>
      </c>
      <c r="BB90">
        <v>19.116666666666667</v>
      </c>
      <c r="BC90">
        <v>16.833333336666669</v>
      </c>
      <c r="BD90">
        <v>16.799999966666668</v>
      </c>
      <c r="BE90">
        <v>13.116666666666667</v>
      </c>
      <c r="BF90">
        <v>15.033333666666667</v>
      </c>
      <c r="BG90">
        <v>24.299999966666668</v>
      </c>
      <c r="BH90">
        <v>26.816666666666666</v>
      </c>
      <c r="BI90">
        <v>27.049999666666665</v>
      </c>
      <c r="BJ90">
        <v>14.466666666666667</v>
      </c>
      <c r="BK90">
        <v>24.783333666666667</v>
      </c>
      <c r="BL90">
        <v>15.533333366666668</v>
      </c>
      <c r="BM90">
        <v>23.916666666666668</v>
      </c>
      <c r="BN90">
        <v>15.216666666666667</v>
      </c>
      <c r="BO90">
        <v>29.049999666666668</v>
      </c>
      <c r="BP90">
        <v>19.733333366666667</v>
      </c>
      <c r="BQ90">
        <v>2.15</v>
      </c>
      <c r="BR90">
        <v>2.1333330000000004</v>
      </c>
      <c r="BS90">
        <v>2.8499997000000006</v>
      </c>
      <c r="BT90">
        <v>3.2499996700000002</v>
      </c>
      <c r="BU90">
        <v>2.6499996700000006</v>
      </c>
      <c r="BV90">
        <v>2.8833330000000004</v>
      </c>
      <c r="BW90">
        <v>4.8499997000000006</v>
      </c>
      <c r="BX90">
        <v>9.8499997000000015</v>
      </c>
      <c r="BY90">
        <v>8.1166663000000003</v>
      </c>
      <c r="BZ90">
        <v>5.1166663000000003</v>
      </c>
      <c r="CA90">
        <v>2.9333330000000002</v>
      </c>
      <c r="CB90">
        <v>2.4499997000000002</v>
      </c>
      <c r="CC90">
        <v>3.4999997</v>
      </c>
      <c r="CE90">
        <v>1.1000000000000001</v>
      </c>
      <c r="CF90">
        <v>2.4833333333333334</v>
      </c>
      <c r="CG90">
        <v>1.7833333333333332</v>
      </c>
      <c r="CH90">
        <v>1.6333333333333333</v>
      </c>
      <c r="CI90">
        <v>1.5</v>
      </c>
      <c r="CJ90">
        <v>1.75</v>
      </c>
      <c r="CK90">
        <v>0.35</v>
      </c>
      <c r="CL90">
        <v>0</v>
      </c>
      <c r="CN90">
        <f>3+16/60</f>
        <v>3.2666666666666666</v>
      </c>
      <c r="CO90">
        <f>1+15/60</f>
        <v>1.25</v>
      </c>
      <c r="CP90">
        <f>IF(CP83=0,0,CP83+1.1)</f>
        <v>3.4</v>
      </c>
      <c r="CQ90">
        <f t="shared" ref="CQ90:FB90" si="1142">IF(CQ83=0,0,CQ83+1.1)</f>
        <v>4.8333333333333339</v>
      </c>
      <c r="CR90">
        <f t="shared" si="1142"/>
        <v>4.1500000000000004</v>
      </c>
      <c r="CS90">
        <f t="shared" si="1142"/>
        <v>3.8333333333333335</v>
      </c>
      <c r="CT90">
        <f t="shared" si="1142"/>
        <v>6.0499999999999989</v>
      </c>
      <c r="CU90">
        <f t="shared" si="1142"/>
        <v>5.8666666666666671</v>
      </c>
      <c r="CV90">
        <f t="shared" si="1142"/>
        <v>4</v>
      </c>
      <c r="CW90">
        <f t="shared" si="1142"/>
        <v>5.1333333333333329</v>
      </c>
      <c r="CX90">
        <f t="shared" si="1142"/>
        <v>4.7333333333333325</v>
      </c>
      <c r="CY90">
        <f t="shared" si="1142"/>
        <v>8.2166666666666668</v>
      </c>
      <c r="CZ90">
        <f t="shared" si="1142"/>
        <v>5.6833333333333336</v>
      </c>
      <c r="DA90">
        <f t="shared" si="1142"/>
        <v>4.5333333333333332</v>
      </c>
      <c r="DB90">
        <f t="shared" si="1142"/>
        <v>3.8</v>
      </c>
      <c r="DC90">
        <f t="shared" si="1142"/>
        <v>6.85</v>
      </c>
      <c r="DD90">
        <f t="shared" si="1142"/>
        <v>4.7833333333333332</v>
      </c>
      <c r="DE90">
        <f t="shared" si="1142"/>
        <v>7.6166666666666671</v>
      </c>
      <c r="DF90">
        <f t="shared" si="1142"/>
        <v>3.9333333333333336</v>
      </c>
      <c r="DG90">
        <f t="shared" si="1142"/>
        <v>5.2333333</v>
      </c>
      <c r="DH90">
        <f t="shared" si="1142"/>
        <v>4.3333332999999996</v>
      </c>
      <c r="DI90">
        <f t="shared" si="1142"/>
        <v>5.1666666333333335</v>
      </c>
      <c r="DJ90">
        <f t="shared" si="1142"/>
        <v>4.7833333000000007</v>
      </c>
      <c r="DK90">
        <f t="shared" si="1142"/>
        <v>5.6166666333333328</v>
      </c>
      <c r="DL90">
        <f t="shared" si="1142"/>
        <v>4.4999999666666675</v>
      </c>
      <c r="DM90">
        <f t="shared" si="1142"/>
        <v>6.399999966666666</v>
      </c>
      <c r="DN90">
        <f t="shared" si="1142"/>
        <v>4.5499999666666664</v>
      </c>
      <c r="DO90">
        <f t="shared" si="1142"/>
        <v>3.3166666666666669</v>
      </c>
      <c r="DP90">
        <f t="shared" si="1142"/>
        <v>5.5000000333333325</v>
      </c>
      <c r="DQ90">
        <f t="shared" si="1142"/>
        <v>4.2333333666666668</v>
      </c>
      <c r="DR90">
        <f t="shared" si="1142"/>
        <v>4.2500000333333343</v>
      </c>
      <c r="DS90">
        <f t="shared" si="1142"/>
        <v>3.8500000333333335</v>
      </c>
      <c r="DT90">
        <f t="shared" si="1142"/>
        <v>3.8833333666666667</v>
      </c>
      <c r="DU90">
        <f t="shared" si="1142"/>
        <v>7.2500000333333343</v>
      </c>
      <c r="DV90">
        <f t="shared" si="1142"/>
        <v>5.3333333666666665</v>
      </c>
      <c r="DW90">
        <f t="shared" si="1142"/>
        <v>4.0166667</v>
      </c>
      <c r="DX90">
        <f t="shared" si="1142"/>
        <v>3.933333366666667</v>
      </c>
      <c r="DY90">
        <f t="shared" si="1142"/>
        <v>4.2333333666666668</v>
      </c>
      <c r="DZ90">
        <f t="shared" si="1142"/>
        <v>4.2166666666666668</v>
      </c>
      <c r="EA90">
        <f t="shared" si="1142"/>
        <v>5.8833333366666665</v>
      </c>
      <c r="EB90">
        <f t="shared" si="1142"/>
        <v>4.5833333366666666</v>
      </c>
      <c r="EC90">
        <f t="shared" si="1142"/>
        <v>5.0500000033333334</v>
      </c>
      <c r="ED90">
        <f t="shared" si="1142"/>
        <v>7.5500000033333325</v>
      </c>
      <c r="EE90">
        <f t="shared" si="1142"/>
        <v>6.81666667</v>
      </c>
      <c r="EF90">
        <f t="shared" si="1142"/>
        <v>5.06666667</v>
      </c>
      <c r="EG90">
        <f t="shared" si="1142"/>
        <v>6.866666669999999</v>
      </c>
      <c r="EH90">
        <f t="shared" si="1142"/>
        <v>4.5000000033333336</v>
      </c>
      <c r="EI90">
        <f t="shared" si="1142"/>
        <v>7.4333333366666672</v>
      </c>
      <c r="EJ90">
        <f t="shared" si="1142"/>
        <v>6.56666667</v>
      </c>
      <c r="EK90">
        <f t="shared" si="1142"/>
        <v>5.8833333366666665</v>
      </c>
      <c r="EL90">
        <f t="shared" si="1142"/>
        <v>7.9500000033333329</v>
      </c>
      <c r="EM90">
        <f t="shared" si="1142"/>
        <v>4.6166666699999999</v>
      </c>
      <c r="EN90">
        <f t="shared" si="1142"/>
        <v>5.7000000033333329</v>
      </c>
      <c r="EO90">
        <f t="shared" si="1142"/>
        <v>8.7500000033333336</v>
      </c>
      <c r="EP90">
        <f t="shared" si="1142"/>
        <v>7.0500000033333325</v>
      </c>
      <c r="EQ90">
        <f t="shared" si="1142"/>
        <v>5.5833333333333339</v>
      </c>
      <c r="ER90">
        <f t="shared" si="1142"/>
        <v>5.9166666333333335</v>
      </c>
      <c r="ES90">
        <f t="shared" si="1142"/>
        <v>6.1833332999999993</v>
      </c>
      <c r="ET90">
        <f t="shared" si="1142"/>
        <v>8.6833332999999993</v>
      </c>
      <c r="EU90">
        <f t="shared" si="1142"/>
        <v>6.2666666333333332</v>
      </c>
      <c r="EV90">
        <f t="shared" si="1142"/>
        <v>6.0999999666666671</v>
      </c>
      <c r="EW90">
        <f t="shared" si="1142"/>
        <v>5.9166666333333335</v>
      </c>
      <c r="EX90">
        <f t="shared" si="1142"/>
        <v>6.149999966666666</v>
      </c>
      <c r="EY90">
        <f t="shared" si="1142"/>
        <v>9.649999966666666</v>
      </c>
      <c r="EZ90">
        <f t="shared" si="1142"/>
        <v>5.9499999666666668</v>
      </c>
      <c r="FA90">
        <f t="shared" si="1142"/>
        <v>6.1333333000000003</v>
      </c>
      <c r="FB90">
        <f t="shared" si="1142"/>
        <v>6.6166666333333328</v>
      </c>
      <c r="FC90">
        <f t="shared" ref="FC90:HN90" si="1143">IF(FC83=0,0,FC83+1.1)</f>
        <v>9.5833332999999996</v>
      </c>
      <c r="FD90">
        <f t="shared" si="1143"/>
        <v>6.4166666333333335</v>
      </c>
      <c r="FE90">
        <f t="shared" si="1143"/>
        <v>6.7166666333333325</v>
      </c>
      <c r="FF90">
        <f t="shared" si="1143"/>
        <v>8.7499999666666657</v>
      </c>
      <c r="FG90">
        <f t="shared" si="1143"/>
        <v>6.3499999666666671</v>
      </c>
      <c r="FH90">
        <f t="shared" si="1143"/>
        <v>5.7333333333333325</v>
      </c>
      <c r="FI90">
        <f t="shared" si="1143"/>
        <v>6.18333333</v>
      </c>
      <c r="FJ90">
        <f t="shared" si="1143"/>
        <v>9.349999996666666</v>
      </c>
      <c r="FK90">
        <f t="shared" si="1143"/>
        <v>7.4499999966666675</v>
      </c>
      <c r="FL90">
        <f t="shared" si="1143"/>
        <v>7.7833333299999996</v>
      </c>
      <c r="FM90">
        <f t="shared" si="1143"/>
        <v>6.099999996666666</v>
      </c>
      <c r="FN90">
        <f t="shared" si="1143"/>
        <v>8.7333333300000007</v>
      </c>
      <c r="FO90">
        <f t="shared" si="1143"/>
        <v>6.1999999966666675</v>
      </c>
      <c r="FP90">
        <f t="shared" si="1143"/>
        <v>6.9499999966666675</v>
      </c>
      <c r="FQ90">
        <f t="shared" si="1143"/>
        <v>6.18333333</v>
      </c>
      <c r="FR90">
        <f t="shared" si="1143"/>
        <v>6.133333330000001</v>
      </c>
      <c r="FS90">
        <f t="shared" si="1143"/>
        <v>6.9499999966666675</v>
      </c>
      <c r="FT90">
        <f t="shared" si="1143"/>
        <v>4.7333333333333334</v>
      </c>
      <c r="FU90">
        <f t="shared" si="1143"/>
        <v>4.9833300000000005</v>
      </c>
      <c r="FV90">
        <f t="shared" si="1143"/>
        <v>4.966663333333333</v>
      </c>
      <c r="FW90">
        <f t="shared" si="1143"/>
        <v>5.3499966666666658</v>
      </c>
      <c r="FX90">
        <f t="shared" si="1143"/>
        <v>5.4999966666666662</v>
      </c>
      <c r="FY90">
        <f t="shared" si="1143"/>
        <v>5.2833299999999994</v>
      </c>
      <c r="FZ90">
        <f t="shared" si="1143"/>
        <v>6.5333299999999994</v>
      </c>
      <c r="GA90">
        <f t="shared" si="1143"/>
        <v>9.5333299999999994</v>
      </c>
      <c r="GB90">
        <f t="shared" si="1143"/>
        <v>5.6166633333333333</v>
      </c>
      <c r="GC90">
        <f t="shared" si="1143"/>
        <v>5.8166633333333326</v>
      </c>
      <c r="GD90">
        <f t="shared" si="1143"/>
        <v>6.3333300000000001</v>
      </c>
      <c r="GE90">
        <f t="shared" si="1143"/>
        <v>6.0999966666666658</v>
      </c>
      <c r="GF90">
        <f t="shared" si="1143"/>
        <v>5.3166633333333326</v>
      </c>
      <c r="GG90">
        <f t="shared" si="1143"/>
        <v>7.1666666666666661</v>
      </c>
      <c r="GH90">
        <f t="shared" si="1143"/>
        <v>8.0166667</v>
      </c>
      <c r="GI90">
        <f t="shared" si="1143"/>
        <v>7.6500000333333329</v>
      </c>
      <c r="GJ90">
        <f t="shared" si="1143"/>
        <v>8.0666667000000007</v>
      </c>
      <c r="GK90">
        <f t="shared" si="1143"/>
        <v>10.000000033333333</v>
      </c>
      <c r="GL90">
        <f t="shared" si="1143"/>
        <v>7.4666666999999993</v>
      </c>
      <c r="GM90">
        <f t="shared" ref="GM90:GS90" si="1144">IF(GM83=0,0,GM83+1.1)</f>
        <v>7.7333333666666668</v>
      </c>
      <c r="GN90">
        <f t="shared" si="1144"/>
        <v>9.8666666999999997</v>
      </c>
      <c r="GO90">
        <f t="shared" si="1144"/>
        <v>9.2833333666666658</v>
      </c>
      <c r="GP90">
        <f t="shared" si="1144"/>
        <v>7.7333333666666668</v>
      </c>
      <c r="GQ90">
        <f t="shared" si="1144"/>
        <v>8.1833333666666661</v>
      </c>
      <c r="GR90">
        <f t="shared" si="1144"/>
        <v>10.566666699999999</v>
      </c>
      <c r="GS90">
        <f t="shared" si="1144"/>
        <v>8.5333333666666658</v>
      </c>
      <c r="GT90">
        <f t="shared" si="1143"/>
        <v>9.733333366666665</v>
      </c>
      <c r="GU90">
        <f t="shared" si="1143"/>
        <v>8.566666699999999</v>
      </c>
      <c r="GV90">
        <f t="shared" si="1143"/>
        <v>7.5666667000000007</v>
      </c>
      <c r="GW90">
        <f t="shared" si="1143"/>
        <v>7.6333333666666672</v>
      </c>
      <c r="GX90">
        <f t="shared" ref="GX90:HA90" si="1145">IF(GX83=0,0,GX83+1.1)</f>
        <v>7.4666666999999993</v>
      </c>
      <c r="GY90">
        <f t="shared" si="1145"/>
        <v>14.600000033333332</v>
      </c>
      <c r="GZ90">
        <f t="shared" si="1145"/>
        <v>9.316666699999999</v>
      </c>
      <c r="HA90">
        <f t="shared" si="1145"/>
        <v>8.0500000333333332</v>
      </c>
      <c r="HB90">
        <f t="shared" si="1143"/>
        <v>11.483333333333333</v>
      </c>
      <c r="HC90">
        <f t="shared" si="1143"/>
        <v>12.466666333333333</v>
      </c>
      <c r="HD90">
        <f t="shared" si="1143"/>
        <v>13.866666333333333</v>
      </c>
      <c r="HE90">
        <f t="shared" si="1143"/>
        <v>12.949999666666667</v>
      </c>
      <c r="HF90">
        <f t="shared" si="1143"/>
        <v>12.699999666666667</v>
      </c>
      <c r="HG90">
        <f t="shared" si="1143"/>
        <v>12.483333</v>
      </c>
      <c r="HH90">
        <f t="shared" si="1143"/>
        <v>12.166666333333334</v>
      </c>
      <c r="HI90">
        <f t="shared" si="1143"/>
        <v>12.166666333333334</v>
      </c>
      <c r="HJ90">
        <f t="shared" si="1143"/>
        <v>13.116666333333333</v>
      </c>
      <c r="HK90">
        <f t="shared" si="1143"/>
        <v>12.666666333333334</v>
      </c>
      <c r="HL90">
        <f t="shared" si="1143"/>
        <v>15.533333000000001</v>
      </c>
      <c r="HN90">
        <f t="shared" si="1143"/>
        <v>12.183332999999999</v>
      </c>
      <c r="HO90">
        <f t="shared" ref="HO90:JZ90" si="1146">IF(HO83=0,0,HO83+1.1)</f>
        <v>13.649999666666666</v>
      </c>
      <c r="HP90">
        <f t="shared" si="1146"/>
        <v>33.433333333333337</v>
      </c>
      <c r="HQ90">
        <f t="shared" si="1146"/>
        <v>38.433333333333337</v>
      </c>
      <c r="HR90">
        <f t="shared" si="1146"/>
        <v>11.25</v>
      </c>
      <c r="HS90">
        <f t="shared" si="1146"/>
        <v>15.2</v>
      </c>
      <c r="HU90">
        <f t="shared" si="1146"/>
        <v>26.6</v>
      </c>
      <c r="HW90">
        <f t="shared" si="1146"/>
        <v>15.583333333333332</v>
      </c>
      <c r="HX90">
        <f t="shared" si="1146"/>
        <v>15.799999999999999</v>
      </c>
      <c r="HY90">
        <f t="shared" si="1146"/>
        <v>16.616666666666667</v>
      </c>
      <c r="HZ90">
        <f t="shared" si="1146"/>
        <v>16.133333333333333</v>
      </c>
      <c r="IA90">
        <f t="shared" si="1146"/>
        <v>15.866666666666665</v>
      </c>
      <c r="IB90">
        <f t="shared" si="1146"/>
        <v>15.966666666666667</v>
      </c>
      <c r="IC90">
        <f t="shared" si="1146"/>
        <v>16.666666666666668</v>
      </c>
      <c r="ID90">
        <f t="shared" si="1146"/>
        <v>15.633333333333333</v>
      </c>
      <c r="IE90">
        <f t="shared" si="1146"/>
        <v>16.616666666666667</v>
      </c>
      <c r="IF90">
        <f t="shared" si="1146"/>
        <v>17.316666666666666</v>
      </c>
      <c r="IG90">
        <f t="shared" si="1146"/>
        <v>17.766666666666666</v>
      </c>
      <c r="IH90">
        <f t="shared" si="1146"/>
        <v>16.100000000000001</v>
      </c>
      <c r="II90">
        <f t="shared" si="1146"/>
        <v>22.833333333333336</v>
      </c>
      <c r="IJ90">
        <f t="shared" si="1146"/>
        <v>15.616666666666665</v>
      </c>
      <c r="IK90">
        <f t="shared" si="1146"/>
        <v>8.5500000000000007</v>
      </c>
      <c r="IL90">
        <f t="shared" si="1146"/>
        <v>11.883333333333333</v>
      </c>
      <c r="IM90">
        <f t="shared" si="1146"/>
        <v>9.3166666666666664</v>
      </c>
      <c r="IN90">
        <f t="shared" si="1146"/>
        <v>9.0333333333333332</v>
      </c>
      <c r="IO90">
        <f t="shared" si="1146"/>
        <v>10.9</v>
      </c>
      <c r="IP90">
        <f t="shared" si="1146"/>
        <v>11.133333333333333</v>
      </c>
      <c r="IQ90">
        <f t="shared" si="1146"/>
        <v>11.783333333333333</v>
      </c>
      <c r="IW90">
        <f t="shared" si="1146"/>
        <v>49.300000000000004</v>
      </c>
      <c r="IX90">
        <f t="shared" si="1146"/>
        <v>7.7833333333333332</v>
      </c>
      <c r="IY90">
        <f>IF(IY83=0,0,IY83+1.1)</f>
        <v>10.233333633333332</v>
      </c>
      <c r="IZ90">
        <f>IF(IZ83=0,0,IZ83+1.1)</f>
        <v>11.050000299999999</v>
      </c>
      <c r="JA90">
        <f t="shared" si="1146"/>
        <v>9.3833336333333346</v>
      </c>
      <c r="JB90">
        <f t="shared" si="1146"/>
        <v>8.8666669666666671</v>
      </c>
      <c r="JC90">
        <f t="shared" si="1146"/>
        <v>13.800000299999999</v>
      </c>
      <c r="JD90">
        <f t="shared" si="1146"/>
        <v>10.4000003</v>
      </c>
      <c r="JE90">
        <f t="shared" si="1146"/>
        <v>15.466666966666667</v>
      </c>
      <c r="JF90">
        <f t="shared" si="1146"/>
        <v>23.233333633333338</v>
      </c>
      <c r="JH90">
        <f t="shared" si="1146"/>
        <v>12.433333333333334</v>
      </c>
      <c r="JI90">
        <f t="shared" si="1146"/>
        <v>17.683333329666667</v>
      </c>
      <c r="JJ90">
        <f t="shared" si="1146"/>
        <v>16.066666662999999</v>
      </c>
      <c r="JK90">
        <f t="shared" si="1146"/>
        <v>13.933333329666667</v>
      </c>
      <c r="JL90">
        <f t="shared" si="1146"/>
        <v>13.699999996333334</v>
      </c>
      <c r="JM90">
        <f t="shared" si="1146"/>
        <v>15.433333329666667</v>
      </c>
      <c r="JN90">
        <f t="shared" si="1146"/>
        <v>16.433333329666667</v>
      </c>
      <c r="JO90">
        <f t="shared" si="1146"/>
        <v>20.566666662999999</v>
      </c>
      <c r="JP90">
        <f t="shared" si="1146"/>
        <v>17.699999996333336</v>
      </c>
      <c r="JR90">
        <f t="shared" si="1146"/>
        <v>13.766666663000001</v>
      </c>
      <c r="JT90">
        <f t="shared" si="1146"/>
        <v>14.516666663000001</v>
      </c>
      <c r="JU90">
        <f t="shared" si="1146"/>
        <v>20.166666663000001</v>
      </c>
      <c r="JV90">
        <f t="shared" si="1146"/>
        <v>20.866666663000004</v>
      </c>
      <c r="JX90">
        <f t="shared" si="1146"/>
        <v>21.616666663000004</v>
      </c>
      <c r="JY90">
        <f t="shared" si="1146"/>
        <v>17.433333329666667</v>
      </c>
      <c r="JZ90">
        <f t="shared" si="1146"/>
        <v>23.93333332966667</v>
      </c>
      <c r="KA90">
        <f t="shared" ref="KA90" si="1147">IF(KA83=0,0,KA83+1.1)</f>
        <v>27.383333329666669</v>
      </c>
    </row>
    <row r="91" spans="1:287" x14ac:dyDescent="0.25">
      <c r="A91" t="s">
        <v>196</v>
      </c>
      <c r="CM91">
        <v>0</v>
      </c>
    </row>
    <row r="92" spans="1:287" x14ac:dyDescent="0.25">
      <c r="A92" t="s">
        <v>195</v>
      </c>
      <c r="B92">
        <v>7.7833333333333332</v>
      </c>
      <c r="C92">
        <v>8.2833333333333332</v>
      </c>
      <c r="D92">
        <v>8.9000003333333328</v>
      </c>
      <c r="E92">
        <v>8.9333333333333336</v>
      </c>
      <c r="F92">
        <v>9.5499933333333331</v>
      </c>
      <c r="G92">
        <v>9.6166673333333321</v>
      </c>
      <c r="H92">
        <v>9.3500003333333321</v>
      </c>
      <c r="I92">
        <v>9.5666673333333332</v>
      </c>
      <c r="J92">
        <v>11.166666333333334</v>
      </c>
      <c r="K92">
        <v>13.350000333333334</v>
      </c>
      <c r="L92">
        <v>8.6333333333333329</v>
      </c>
      <c r="M92">
        <v>8.1333333333333329</v>
      </c>
      <c r="N92">
        <v>9.5333303333333319</v>
      </c>
      <c r="O92">
        <v>11.6</v>
      </c>
      <c r="P92">
        <v>16.05</v>
      </c>
      <c r="Q92">
        <v>12.36</v>
      </c>
      <c r="R92">
        <v>17.03</v>
      </c>
      <c r="S92">
        <v>18.850000000000001</v>
      </c>
      <c r="T92">
        <v>15.27</v>
      </c>
      <c r="U92">
        <v>13.783329999999999</v>
      </c>
      <c r="V92">
        <v>13.649999999999999</v>
      </c>
      <c r="W92">
        <v>12.216666999999999</v>
      </c>
      <c r="X92">
        <v>13.016667</v>
      </c>
      <c r="Y92">
        <v>13.049999999999999</v>
      </c>
      <c r="Z92">
        <v>27.666667</v>
      </c>
      <c r="AA92">
        <v>29.666667</v>
      </c>
      <c r="AB92">
        <v>33.416667000000004</v>
      </c>
      <c r="AC92">
        <v>48.866667</v>
      </c>
      <c r="AD92">
        <v>43.42</v>
      </c>
      <c r="AE92">
        <v>29.616667</v>
      </c>
      <c r="AG92">
        <v>32.916667000000004</v>
      </c>
      <c r="AH92">
        <v>28.333337</v>
      </c>
      <c r="AI92">
        <v>11.533333333333333</v>
      </c>
      <c r="AJ92">
        <v>13.083333333333334</v>
      </c>
      <c r="AK92">
        <v>11.916666633333334</v>
      </c>
      <c r="AL92">
        <v>12.133333333333333</v>
      </c>
      <c r="AM92">
        <v>12.049993333333333</v>
      </c>
      <c r="AN92">
        <v>12.883333333333333</v>
      </c>
      <c r="AO92">
        <v>12.800000033333333</v>
      </c>
      <c r="AP92">
        <v>12.400000033333333</v>
      </c>
      <c r="AQ92">
        <v>12.316666663333333</v>
      </c>
      <c r="AR92">
        <v>11.933333333333334</v>
      </c>
      <c r="AS92">
        <v>12.550000033333333</v>
      </c>
      <c r="AT92">
        <v>15.200000003333333</v>
      </c>
      <c r="AU92">
        <v>12.833333333333334</v>
      </c>
      <c r="AV92">
        <v>13.066666633333334</v>
      </c>
      <c r="AW92">
        <v>12.600000033333334</v>
      </c>
      <c r="AX92">
        <v>13.383333333333333</v>
      </c>
      <c r="AY92">
        <v>12.266666663333334</v>
      </c>
      <c r="AZ92">
        <v>14.683333333333334</v>
      </c>
      <c r="BA92">
        <v>16.733333333333334</v>
      </c>
      <c r="BB92">
        <v>19.533333333333331</v>
      </c>
      <c r="BC92">
        <v>17.250000003333334</v>
      </c>
      <c r="BD92">
        <v>17.216666633333332</v>
      </c>
      <c r="BE92">
        <v>13.533333333333333</v>
      </c>
      <c r="BF92">
        <v>15.450000333333334</v>
      </c>
      <c r="BG92">
        <v>24.716666633333332</v>
      </c>
      <c r="BH92">
        <v>27.233333333333334</v>
      </c>
      <c r="BI92">
        <v>27.466666333333333</v>
      </c>
      <c r="BJ92">
        <v>14.883333333333333</v>
      </c>
      <c r="BK92">
        <v>25.200000333333335</v>
      </c>
      <c r="BL92">
        <v>15.950000033333334</v>
      </c>
      <c r="BM92">
        <v>24.333333333333336</v>
      </c>
      <c r="BN92">
        <v>15.633333333333333</v>
      </c>
      <c r="BO92">
        <v>29.466666333333336</v>
      </c>
      <c r="BP92">
        <v>20.150000033333335</v>
      </c>
      <c r="BQ92">
        <v>2.75</v>
      </c>
      <c r="BR92">
        <v>2.8833330000000004</v>
      </c>
      <c r="BS92">
        <v>3.5999997000000006</v>
      </c>
      <c r="BT92">
        <v>3.9999996700000002</v>
      </c>
      <c r="BU92">
        <v>3.3999996700000006</v>
      </c>
      <c r="BV92">
        <v>3.6333330000000004</v>
      </c>
      <c r="BW92">
        <v>5.5999997000000006</v>
      </c>
      <c r="BX92">
        <v>10.599999700000001</v>
      </c>
      <c r="BY92">
        <v>8.8666663000000003</v>
      </c>
      <c r="BZ92">
        <v>5.8666663000000003</v>
      </c>
      <c r="CA92">
        <v>3.6833330000000002</v>
      </c>
      <c r="CB92">
        <v>3.1999997000000002</v>
      </c>
      <c r="CC92">
        <v>4.2499997</v>
      </c>
      <c r="CE92">
        <v>1.85</v>
      </c>
      <c r="CF92">
        <v>0.9</v>
      </c>
      <c r="CG92">
        <v>0.7</v>
      </c>
      <c r="CH92">
        <v>2.3666666666666667</v>
      </c>
      <c r="CI92">
        <v>2.3166666666666664</v>
      </c>
      <c r="CJ92">
        <v>1.55</v>
      </c>
      <c r="CK92">
        <v>2.4666666666666668</v>
      </c>
      <c r="CL92">
        <v>3.2666666666666666</v>
      </c>
      <c r="CN92">
        <v>0</v>
      </c>
      <c r="CO92">
        <f>1+44/60</f>
        <v>1.7333333333333334</v>
      </c>
      <c r="CP92">
        <f>IF(CP83=0,0,CP83+1.85)</f>
        <v>4.1500000000000004</v>
      </c>
      <c r="CQ92">
        <f t="shared" ref="CQ92:FB92" si="1148">IF(CQ83=0,0,CQ83+1.85)</f>
        <v>5.5833333333333339</v>
      </c>
      <c r="CR92">
        <f t="shared" si="1148"/>
        <v>4.9000000000000004</v>
      </c>
      <c r="CS92">
        <f t="shared" si="1148"/>
        <v>4.5833333333333339</v>
      </c>
      <c r="CT92">
        <f t="shared" si="1148"/>
        <v>6.7999999999999989</v>
      </c>
      <c r="CU92">
        <f t="shared" si="1148"/>
        <v>6.6166666666666671</v>
      </c>
      <c r="CV92">
        <f t="shared" si="1148"/>
        <v>4.75</v>
      </c>
      <c r="CW92">
        <f t="shared" si="1148"/>
        <v>5.8833333333333329</v>
      </c>
      <c r="CX92">
        <f t="shared" si="1148"/>
        <v>5.4833333333333325</v>
      </c>
      <c r="CY92">
        <f t="shared" si="1148"/>
        <v>8.9666666666666668</v>
      </c>
      <c r="CZ92">
        <f t="shared" si="1148"/>
        <v>6.4333333333333336</v>
      </c>
      <c r="DA92">
        <f t="shared" si="1148"/>
        <v>5.2833333333333332</v>
      </c>
      <c r="DB92">
        <f t="shared" si="1148"/>
        <v>4.55</v>
      </c>
      <c r="DC92">
        <f t="shared" si="1148"/>
        <v>7.6</v>
      </c>
      <c r="DD92">
        <f t="shared" si="1148"/>
        <v>5.5333333333333332</v>
      </c>
      <c r="DE92">
        <f t="shared" si="1148"/>
        <v>8.3666666666666671</v>
      </c>
      <c r="DF92">
        <f t="shared" si="1148"/>
        <v>4.6833333333333336</v>
      </c>
      <c r="DG92">
        <f t="shared" si="1148"/>
        <v>5.9833333</v>
      </c>
      <c r="DH92">
        <f t="shared" si="1148"/>
        <v>5.0833332999999996</v>
      </c>
      <c r="DI92">
        <f t="shared" si="1148"/>
        <v>5.9166666333333335</v>
      </c>
      <c r="DJ92">
        <f t="shared" si="1148"/>
        <v>5.5333333000000007</v>
      </c>
      <c r="DK92">
        <f t="shared" si="1148"/>
        <v>6.3666666333333328</v>
      </c>
      <c r="DL92">
        <f t="shared" si="1148"/>
        <v>5.2499999666666675</v>
      </c>
      <c r="DM92">
        <f t="shared" si="1148"/>
        <v>7.149999966666666</v>
      </c>
      <c r="DN92">
        <f t="shared" si="1148"/>
        <v>5.2999999666666664</v>
      </c>
      <c r="DO92">
        <f t="shared" si="1148"/>
        <v>4.0666666666666664</v>
      </c>
      <c r="DP92">
        <f t="shared" si="1148"/>
        <v>6.2500000333333325</v>
      </c>
      <c r="DQ92">
        <f t="shared" si="1148"/>
        <v>4.9833333666666668</v>
      </c>
      <c r="DR92">
        <f t="shared" si="1148"/>
        <v>5.0000000333333343</v>
      </c>
      <c r="DS92">
        <f t="shared" si="1148"/>
        <v>4.600000033333334</v>
      </c>
      <c r="DT92">
        <f t="shared" si="1148"/>
        <v>4.6333333666666672</v>
      </c>
      <c r="DU92">
        <f t="shared" si="1148"/>
        <v>8.0000000333333343</v>
      </c>
      <c r="DV92">
        <f t="shared" si="1148"/>
        <v>6.0833333666666665</v>
      </c>
      <c r="DW92">
        <f t="shared" si="1148"/>
        <v>4.7666667</v>
      </c>
      <c r="DX92">
        <f t="shared" si="1148"/>
        <v>4.683333366666667</v>
      </c>
      <c r="DY92">
        <f t="shared" si="1148"/>
        <v>4.9833333666666668</v>
      </c>
      <c r="DZ92">
        <f t="shared" si="1148"/>
        <v>4.9666666666666668</v>
      </c>
      <c r="EA92">
        <f t="shared" si="1148"/>
        <v>6.6333333366666665</v>
      </c>
      <c r="EB92">
        <f t="shared" si="1148"/>
        <v>5.3333333366666666</v>
      </c>
      <c r="EC92">
        <f t="shared" si="1148"/>
        <v>5.8000000033333334</v>
      </c>
      <c r="ED92">
        <f t="shared" si="1148"/>
        <v>8.3000000033333325</v>
      </c>
      <c r="EE92">
        <f t="shared" si="1148"/>
        <v>7.56666667</v>
      </c>
      <c r="EF92">
        <f t="shared" si="1148"/>
        <v>5.81666667</v>
      </c>
      <c r="EG92">
        <f t="shared" si="1148"/>
        <v>7.616666669999999</v>
      </c>
      <c r="EH92">
        <f t="shared" si="1148"/>
        <v>5.2500000033333336</v>
      </c>
      <c r="EI92">
        <f t="shared" si="1148"/>
        <v>8.1833333366666672</v>
      </c>
      <c r="EJ92">
        <f t="shared" si="1148"/>
        <v>7.31666667</v>
      </c>
      <c r="EK92">
        <f t="shared" si="1148"/>
        <v>6.6333333366666665</v>
      </c>
      <c r="EL92">
        <f t="shared" si="1148"/>
        <v>8.7000000033333329</v>
      </c>
      <c r="EM92">
        <f t="shared" si="1148"/>
        <v>5.3666666699999999</v>
      </c>
      <c r="EN92">
        <f t="shared" si="1148"/>
        <v>6.4500000033333329</v>
      </c>
      <c r="EO92">
        <f t="shared" si="1148"/>
        <v>9.5000000033333336</v>
      </c>
      <c r="EP92">
        <f t="shared" si="1148"/>
        <v>7.8000000033333325</v>
      </c>
      <c r="EQ92">
        <f t="shared" si="1148"/>
        <v>6.3333333333333339</v>
      </c>
      <c r="ER92">
        <f t="shared" si="1148"/>
        <v>6.6666666333333335</v>
      </c>
      <c r="ES92">
        <f t="shared" si="1148"/>
        <v>6.9333332999999993</v>
      </c>
      <c r="ET92">
        <f t="shared" si="1148"/>
        <v>9.4333332999999993</v>
      </c>
      <c r="EU92">
        <f t="shared" si="1148"/>
        <v>7.0166666333333332</v>
      </c>
      <c r="EV92">
        <f t="shared" si="1148"/>
        <v>6.8499999666666671</v>
      </c>
      <c r="EW92">
        <f t="shared" si="1148"/>
        <v>6.6666666333333335</v>
      </c>
      <c r="EX92">
        <f t="shared" si="1148"/>
        <v>6.899999966666666</v>
      </c>
      <c r="EY92">
        <f t="shared" si="1148"/>
        <v>10.399999966666666</v>
      </c>
      <c r="EZ92">
        <f t="shared" si="1148"/>
        <v>6.6999999666666668</v>
      </c>
      <c r="FA92">
        <f t="shared" si="1148"/>
        <v>6.8833333000000003</v>
      </c>
      <c r="FB92">
        <f t="shared" si="1148"/>
        <v>7.3666666333333328</v>
      </c>
      <c r="FC92">
        <f t="shared" ref="FC92:HN92" si="1149">IF(FC83=0,0,FC83+1.85)</f>
        <v>10.3333333</v>
      </c>
      <c r="FD92">
        <f t="shared" si="1149"/>
        <v>7.1666666333333335</v>
      </c>
      <c r="FE92">
        <f t="shared" si="1149"/>
        <v>7.4666666333333325</v>
      </c>
      <c r="FF92">
        <f t="shared" si="1149"/>
        <v>9.4999999666666657</v>
      </c>
      <c r="FG92">
        <f t="shared" si="1149"/>
        <v>7.0999999666666671</v>
      </c>
      <c r="FH92">
        <f t="shared" si="1149"/>
        <v>6.4833333333333325</v>
      </c>
      <c r="FI92">
        <f t="shared" si="1149"/>
        <v>6.93333333</v>
      </c>
      <c r="FJ92">
        <f t="shared" si="1149"/>
        <v>10.099999996666666</v>
      </c>
      <c r="FK92">
        <f t="shared" si="1149"/>
        <v>8.1999999966666675</v>
      </c>
      <c r="FL92">
        <f t="shared" si="1149"/>
        <v>8.5333333299999996</v>
      </c>
      <c r="FM92">
        <f t="shared" si="1149"/>
        <v>6.849999996666666</v>
      </c>
      <c r="FN92">
        <f t="shared" si="1149"/>
        <v>9.4833333300000007</v>
      </c>
      <c r="FO92">
        <f t="shared" si="1149"/>
        <v>6.9499999966666675</v>
      </c>
      <c r="FP92">
        <f t="shared" si="1149"/>
        <v>7.6999999966666675</v>
      </c>
      <c r="FQ92">
        <f t="shared" si="1149"/>
        <v>6.93333333</v>
      </c>
      <c r="FR92">
        <f t="shared" si="1149"/>
        <v>6.883333330000001</v>
      </c>
      <c r="FS92">
        <f t="shared" si="1149"/>
        <v>7.6999999966666675</v>
      </c>
      <c r="FT92">
        <f t="shared" si="1149"/>
        <v>5.4833333333333334</v>
      </c>
      <c r="FU92">
        <f t="shared" si="1149"/>
        <v>5.7333300000000005</v>
      </c>
      <c r="FV92">
        <f t="shared" si="1149"/>
        <v>5.716663333333333</v>
      </c>
      <c r="FW92">
        <f t="shared" si="1149"/>
        <v>6.0999966666666658</v>
      </c>
      <c r="FX92">
        <f t="shared" si="1149"/>
        <v>6.2499966666666662</v>
      </c>
      <c r="FY92">
        <f t="shared" si="1149"/>
        <v>6.0333299999999994</v>
      </c>
      <c r="FZ92">
        <f t="shared" si="1149"/>
        <v>7.2833299999999994</v>
      </c>
      <c r="GA92">
        <f t="shared" si="1149"/>
        <v>10.283329999999999</v>
      </c>
      <c r="GB92">
        <f t="shared" si="1149"/>
        <v>6.3666633333333333</v>
      </c>
      <c r="GC92">
        <f t="shared" si="1149"/>
        <v>6.5666633333333326</v>
      </c>
      <c r="GD92">
        <f t="shared" si="1149"/>
        <v>7.0833300000000001</v>
      </c>
      <c r="GE92">
        <f t="shared" si="1149"/>
        <v>6.8499966666666658</v>
      </c>
      <c r="GF92">
        <f t="shared" si="1149"/>
        <v>6.0666633333333326</v>
      </c>
      <c r="GG92">
        <f t="shared" si="1149"/>
        <v>7.9166666666666661</v>
      </c>
      <c r="GH92">
        <f t="shared" si="1149"/>
        <v>8.7666667</v>
      </c>
      <c r="GI92">
        <f t="shared" si="1149"/>
        <v>8.4000000333333329</v>
      </c>
      <c r="GJ92">
        <f t="shared" si="1149"/>
        <v>8.8166667000000007</v>
      </c>
      <c r="GK92">
        <f t="shared" si="1149"/>
        <v>10.750000033333333</v>
      </c>
      <c r="GL92">
        <f t="shared" si="1149"/>
        <v>8.2166666999999993</v>
      </c>
      <c r="GM92">
        <f t="shared" ref="GM92:GS92" si="1150">IF(GM83=0,0,GM83+1.85)</f>
        <v>8.4833333666666668</v>
      </c>
      <c r="GN92">
        <f t="shared" si="1150"/>
        <v>10.6166667</v>
      </c>
      <c r="GO92">
        <f t="shared" si="1150"/>
        <v>10.033333366666666</v>
      </c>
      <c r="GP92">
        <f t="shared" si="1150"/>
        <v>8.4833333666666668</v>
      </c>
      <c r="GQ92">
        <f t="shared" si="1150"/>
        <v>8.9333333666666661</v>
      </c>
      <c r="GR92">
        <f t="shared" si="1150"/>
        <v>11.316666699999999</v>
      </c>
      <c r="GS92">
        <f t="shared" si="1150"/>
        <v>9.2833333666666658</v>
      </c>
      <c r="GT92">
        <f t="shared" si="1149"/>
        <v>10.483333366666665</v>
      </c>
      <c r="GU92">
        <f t="shared" si="1149"/>
        <v>9.316666699999999</v>
      </c>
      <c r="GV92">
        <f t="shared" si="1149"/>
        <v>8.3166667000000007</v>
      </c>
      <c r="GW92">
        <f t="shared" si="1149"/>
        <v>8.3833333666666672</v>
      </c>
      <c r="GX92">
        <f t="shared" ref="GX92:HA92" si="1151">IF(GX83=0,0,GX83+1.85)</f>
        <v>8.2166666999999993</v>
      </c>
      <c r="GY92">
        <f t="shared" si="1151"/>
        <v>15.350000033333332</v>
      </c>
      <c r="GZ92">
        <f t="shared" si="1151"/>
        <v>10.066666699999999</v>
      </c>
      <c r="HA92">
        <f t="shared" si="1151"/>
        <v>8.8000000333333332</v>
      </c>
      <c r="HB92">
        <f t="shared" si="1149"/>
        <v>12.233333333333333</v>
      </c>
      <c r="HC92">
        <f t="shared" si="1149"/>
        <v>13.216666333333333</v>
      </c>
      <c r="HD92">
        <f t="shared" si="1149"/>
        <v>14.616666333333333</v>
      </c>
      <c r="HE92">
        <f t="shared" si="1149"/>
        <v>13.699999666666667</v>
      </c>
      <c r="HF92">
        <f t="shared" si="1149"/>
        <v>13.449999666666667</v>
      </c>
      <c r="HG92">
        <f t="shared" si="1149"/>
        <v>13.233333</v>
      </c>
      <c r="HH92">
        <f t="shared" si="1149"/>
        <v>12.916666333333334</v>
      </c>
      <c r="HI92">
        <f t="shared" si="1149"/>
        <v>12.916666333333334</v>
      </c>
      <c r="HJ92">
        <f t="shared" si="1149"/>
        <v>13.866666333333333</v>
      </c>
      <c r="HK92">
        <f t="shared" si="1149"/>
        <v>13.416666333333334</v>
      </c>
      <c r="HL92">
        <f t="shared" si="1149"/>
        <v>16.283333000000002</v>
      </c>
      <c r="HN92">
        <f t="shared" si="1149"/>
        <v>12.933332999999999</v>
      </c>
      <c r="HO92">
        <f t="shared" ref="HO92:JZ92" si="1152">IF(HO83=0,0,HO83+1.85)</f>
        <v>14.399999666666666</v>
      </c>
      <c r="HP92">
        <f t="shared" si="1152"/>
        <v>34.183333333333337</v>
      </c>
      <c r="HQ92">
        <f t="shared" si="1152"/>
        <v>39.183333333333337</v>
      </c>
      <c r="HR92">
        <f t="shared" si="1152"/>
        <v>12</v>
      </c>
      <c r="HS92">
        <f t="shared" si="1152"/>
        <v>15.95</v>
      </c>
      <c r="HU92">
        <f t="shared" si="1152"/>
        <v>27.35</v>
      </c>
      <c r="HW92">
        <f t="shared" si="1152"/>
        <v>16.333333333333332</v>
      </c>
      <c r="HX92">
        <f t="shared" si="1152"/>
        <v>16.55</v>
      </c>
      <c r="HY92">
        <f t="shared" si="1152"/>
        <v>17.366666666666667</v>
      </c>
      <c r="HZ92">
        <f t="shared" si="1152"/>
        <v>16.883333333333333</v>
      </c>
      <c r="IA92">
        <f t="shared" si="1152"/>
        <v>16.616666666666667</v>
      </c>
      <c r="IB92">
        <f t="shared" si="1152"/>
        <v>16.716666666666669</v>
      </c>
      <c r="IC92">
        <f t="shared" si="1152"/>
        <v>17.416666666666668</v>
      </c>
      <c r="ID92">
        <f t="shared" si="1152"/>
        <v>16.383333333333333</v>
      </c>
      <c r="IE92">
        <f t="shared" si="1152"/>
        <v>17.366666666666667</v>
      </c>
      <c r="IF92">
        <f t="shared" si="1152"/>
        <v>18.066666666666666</v>
      </c>
      <c r="IG92">
        <f t="shared" si="1152"/>
        <v>18.516666666666666</v>
      </c>
      <c r="IH92">
        <f t="shared" si="1152"/>
        <v>16.850000000000001</v>
      </c>
      <c r="II92">
        <f t="shared" si="1152"/>
        <v>23.583333333333336</v>
      </c>
      <c r="IJ92">
        <f t="shared" si="1152"/>
        <v>16.366666666666667</v>
      </c>
      <c r="IK92">
        <f t="shared" si="1152"/>
        <v>9.3000000000000007</v>
      </c>
      <c r="IL92">
        <f t="shared" si="1152"/>
        <v>12.633333333333333</v>
      </c>
      <c r="IM92">
        <f t="shared" si="1152"/>
        <v>10.066666666666666</v>
      </c>
      <c r="IN92">
        <f t="shared" si="1152"/>
        <v>9.7833333333333332</v>
      </c>
      <c r="IO92">
        <f t="shared" si="1152"/>
        <v>11.65</v>
      </c>
      <c r="IP92">
        <f t="shared" si="1152"/>
        <v>11.883333333333333</v>
      </c>
      <c r="IQ92">
        <f t="shared" si="1152"/>
        <v>12.533333333333333</v>
      </c>
      <c r="IW92">
        <f t="shared" si="1152"/>
        <v>50.050000000000004</v>
      </c>
      <c r="IX92">
        <f t="shared" si="1152"/>
        <v>8.5333333333333332</v>
      </c>
      <c r="IY92">
        <f t="shared" si="1152"/>
        <v>10.983333633333332</v>
      </c>
      <c r="IZ92">
        <f t="shared" ref="IZ92" si="1153">IF(IZ83=0,0,IZ83+1.85)</f>
        <v>11.800000299999999</v>
      </c>
      <c r="JA92">
        <f t="shared" si="1152"/>
        <v>10.133333633333335</v>
      </c>
      <c r="JB92">
        <f t="shared" si="1152"/>
        <v>9.6166669666666671</v>
      </c>
      <c r="JC92">
        <f t="shared" si="1152"/>
        <v>14.550000299999999</v>
      </c>
      <c r="JD92">
        <f t="shared" si="1152"/>
        <v>11.1500003</v>
      </c>
      <c r="JE92">
        <f t="shared" si="1152"/>
        <v>16.216666966666669</v>
      </c>
      <c r="JF92">
        <f t="shared" si="1152"/>
        <v>23.983333633333338</v>
      </c>
      <c r="JH92">
        <f t="shared" si="1152"/>
        <v>13.183333333333334</v>
      </c>
      <c r="JI92">
        <f t="shared" si="1152"/>
        <v>18.433333329666667</v>
      </c>
      <c r="JJ92">
        <f t="shared" si="1152"/>
        <v>16.816666662999999</v>
      </c>
      <c r="JK92">
        <f t="shared" si="1152"/>
        <v>14.683333329666667</v>
      </c>
      <c r="JL92">
        <f t="shared" si="1152"/>
        <v>14.449999996333334</v>
      </c>
      <c r="JM92">
        <f t="shared" si="1152"/>
        <v>16.183333329666667</v>
      </c>
      <c r="JN92">
        <f t="shared" si="1152"/>
        <v>17.183333329666667</v>
      </c>
      <c r="JO92">
        <f t="shared" si="1152"/>
        <v>21.316666662999999</v>
      </c>
      <c r="JP92">
        <f t="shared" si="1152"/>
        <v>18.449999996333336</v>
      </c>
      <c r="JR92">
        <f t="shared" si="1152"/>
        <v>14.516666663000001</v>
      </c>
      <c r="JT92">
        <f t="shared" si="1152"/>
        <v>15.266666663000001</v>
      </c>
      <c r="JU92">
        <f t="shared" si="1152"/>
        <v>20.916666663000001</v>
      </c>
      <c r="JV92">
        <f t="shared" si="1152"/>
        <v>21.616666663000004</v>
      </c>
      <c r="JX92">
        <f t="shared" si="1152"/>
        <v>22.366666663000004</v>
      </c>
      <c r="JY92">
        <f t="shared" si="1152"/>
        <v>18.183333329666667</v>
      </c>
      <c r="JZ92">
        <f t="shared" si="1152"/>
        <v>24.68333332966667</v>
      </c>
      <c r="KA92">
        <f t="shared" ref="KA92" si="1154">IF(KA83=0,0,KA83+1.85)</f>
        <v>28.133333329666669</v>
      </c>
    </row>
    <row r="93" spans="1:287" x14ac:dyDescent="0.25">
      <c r="A93" t="s">
        <v>194</v>
      </c>
      <c r="B93">
        <v>8.3833333333333329</v>
      </c>
      <c r="C93">
        <v>8.8833333333333329</v>
      </c>
      <c r="D93">
        <v>9.5000003333333325</v>
      </c>
      <c r="E93">
        <v>9.5333333333333332</v>
      </c>
      <c r="F93">
        <v>10.149993333333333</v>
      </c>
      <c r="G93">
        <v>10.216667333333332</v>
      </c>
      <c r="H93">
        <v>9.9500003333333318</v>
      </c>
      <c r="I93">
        <v>10.166667333333333</v>
      </c>
      <c r="J93">
        <v>11.766666333333333</v>
      </c>
      <c r="K93">
        <v>13.950000333333332</v>
      </c>
      <c r="L93">
        <v>9.2333333333333325</v>
      </c>
      <c r="M93">
        <v>8.7333333333333325</v>
      </c>
      <c r="N93">
        <v>10.133330333333333</v>
      </c>
      <c r="O93">
        <v>11.2</v>
      </c>
      <c r="P93">
        <v>15.649999999999999</v>
      </c>
      <c r="Q93">
        <v>11.959999999999999</v>
      </c>
      <c r="R93">
        <v>16.63</v>
      </c>
      <c r="S93">
        <v>18.45</v>
      </c>
      <c r="T93">
        <v>14.87</v>
      </c>
      <c r="U93">
        <v>13.383329999999999</v>
      </c>
      <c r="V93">
        <v>13.25</v>
      </c>
      <c r="W93">
        <v>11.816666999999999</v>
      </c>
      <c r="X93">
        <v>12.616667</v>
      </c>
      <c r="Y93">
        <v>12.649999999999999</v>
      </c>
      <c r="Z93">
        <v>27.266667000000002</v>
      </c>
      <c r="AA93">
        <v>29.266667000000002</v>
      </c>
      <c r="AB93">
        <v>33.016666999999998</v>
      </c>
      <c r="AC93">
        <v>48.466667000000001</v>
      </c>
      <c r="AD93">
        <v>43.02</v>
      </c>
      <c r="AE93">
        <v>29.216667000000001</v>
      </c>
      <c r="AG93">
        <v>32.516666999999998</v>
      </c>
      <c r="AH93">
        <v>27.933337000000002</v>
      </c>
      <c r="AI93">
        <v>12.133333333333333</v>
      </c>
      <c r="AJ93">
        <v>13.683333333333334</v>
      </c>
      <c r="AK93">
        <v>12.516666633333333</v>
      </c>
      <c r="AL93">
        <v>12.733333333333333</v>
      </c>
      <c r="AM93">
        <v>12.649993333333333</v>
      </c>
      <c r="AN93">
        <v>13.483333333333333</v>
      </c>
      <c r="AO93">
        <v>13.400000033333333</v>
      </c>
      <c r="AP93">
        <v>13.000000033333333</v>
      </c>
      <c r="AQ93">
        <v>12.916666663333332</v>
      </c>
      <c r="AR93">
        <v>12.533333333333333</v>
      </c>
      <c r="AS93">
        <v>13.150000033333333</v>
      </c>
      <c r="AT93">
        <v>15.800000003333334</v>
      </c>
      <c r="AU93">
        <v>13.433333333333334</v>
      </c>
      <c r="AV93">
        <v>13.666666633333334</v>
      </c>
      <c r="AW93">
        <v>13.200000033333334</v>
      </c>
      <c r="AX93">
        <v>13.983333333333333</v>
      </c>
      <c r="AY93">
        <v>12.866666663333334</v>
      </c>
      <c r="AZ93">
        <v>15.283333333333333</v>
      </c>
      <c r="BA93">
        <v>17.333333333333332</v>
      </c>
      <c r="BB93">
        <v>20.133333333333333</v>
      </c>
      <c r="BC93">
        <v>17.850000003333335</v>
      </c>
      <c r="BD93">
        <v>17.816666633333334</v>
      </c>
      <c r="BE93">
        <v>14.133333333333333</v>
      </c>
      <c r="BF93">
        <v>16.050000333333333</v>
      </c>
      <c r="BG93">
        <v>25.316666633333334</v>
      </c>
      <c r="BH93">
        <v>27.833333333333332</v>
      </c>
      <c r="BI93">
        <v>28.06666633333333</v>
      </c>
      <c r="BJ93">
        <v>15.483333333333333</v>
      </c>
      <c r="BK93">
        <v>25.800000333333333</v>
      </c>
      <c r="BL93">
        <v>16.550000033333333</v>
      </c>
      <c r="BM93">
        <v>24.933333333333334</v>
      </c>
      <c r="BN93">
        <v>16.233333333333334</v>
      </c>
      <c r="BO93">
        <v>30.066666333333334</v>
      </c>
      <c r="BP93">
        <v>20.750000033333333</v>
      </c>
      <c r="BQ93">
        <v>2.35</v>
      </c>
      <c r="BR93">
        <v>2.4333330000000002</v>
      </c>
      <c r="BS93">
        <v>3.1499997000000004</v>
      </c>
      <c r="BT93">
        <v>3.5499996700000001</v>
      </c>
      <c r="BU93">
        <v>2.9499996700000004</v>
      </c>
      <c r="BV93">
        <v>3.1833330000000002</v>
      </c>
      <c r="BW93">
        <v>5.1499997000000004</v>
      </c>
      <c r="BX93">
        <v>10.1499997</v>
      </c>
      <c r="BY93">
        <v>8.4166662999999993</v>
      </c>
      <c r="BZ93">
        <v>5.4166663000000002</v>
      </c>
      <c r="CA93">
        <v>3.233333</v>
      </c>
      <c r="CB93">
        <v>2.7499997</v>
      </c>
      <c r="CC93">
        <v>3.7999996999999999</v>
      </c>
      <c r="CE93">
        <v>1.4</v>
      </c>
      <c r="CF93">
        <v>2.7666666666666666</v>
      </c>
      <c r="CG93">
        <v>0.56666666666666665</v>
      </c>
      <c r="CH93">
        <v>1.8666666666666667</v>
      </c>
      <c r="CI93">
        <v>2.1166666666666667</v>
      </c>
      <c r="CJ93">
        <v>1.9666666999999998</v>
      </c>
      <c r="CK93">
        <v>0.6</v>
      </c>
      <c r="CL93">
        <v>1.25</v>
      </c>
      <c r="CN93">
        <v>1.7333333333333334</v>
      </c>
      <c r="CO93">
        <v>0</v>
      </c>
      <c r="CP93">
        <f>IF(CP83=0,0,CP83+1.4)</f>
        <v>3.6999999999999997</v>
      </c>
      <c r="CQ93">
        <f t="shared" ref="CQ93:FB93" si="1155">IF(CQ83=0,0,CQ83+1.4)</f>
        <v>5.1333333333333329</v>
      </c>
      <c r="CR93">
        <f t="shared" si="1155"/>
        <v>4.4499999999999993</v>
      </c>
      <c r="CS93">
        <f t="shared" si="1155"/>
        <v>4.1333333333333329</v>
      </c>
      <c r="CT93">
        <f t="shared" si="1155"/>
        <v>6.35</v>
      </c>
      <c r="CU93">
        <f t="shared" si="1155"/>
        <v>6.1666666666666661</v>
      </c>
      <c r="CV93">
        <f t="shared" si="1155"/>
        <v>4.3</v>
      </c>
      <c r="CW93">
        <f t="shared" si="1155"/>
        <v>5.4333333333333336</v>
      </c>
      <c r="CX93">
        <f t="shared" si="1155"/>
        <v>5.0333333333333332</v>
      </c>
      <c r="CY93">
        <f t="shared" si="1155"/>
        <v>8.5166666666666657</v>
      </c>
      <c r="CZ93">
        <f t="shared" si="1155"/>
        <v>5.9833333333333325</v>
      </c>
      <c r="DA93">
        <f t="shared" si="1155"/>
        <v>4.833333333333333</v>
      </c>
      <c r="DB93">
        <f t="shared" si="1155"/>
        <v>4.0999999999999996</v>
      </c>
      <c r="DC93">
        <f t="shared" si="1155"/>
        <v>7.15</v>
      </c>
      <c r="DD93">
        <f t="shared" si="1155"/>
        <v>5.083333333333333</v>
      </c>
      <c r="DE93">
        <f t="shared" si="1155"/>
        <v>7.9166666666666661</v>
      </c>
      <c r="DF93">
        <f t="shared" si="1155"/>
        <v>4.2333333333333334</v>
      </c>
      <c r="DG93">
        <f t="shared" si="1155"/>
        <v>5.5333333000000007</v>
      </c>
      <c r="DH93">
        <f t="shared" si="1155"/>
        <v>4.6333333000000003</v>
      </c>
      <c r="DI93">
        <f t="shared" si="1155"/>
        <v>5.4666666333333342</v>
      </c>
      <c r="DJ93">
        <f t="shared" si="1155"/>
        <v>5.0833332999999996</v>
      </c>
      <c r="DK93">
        <f t="shared" si="1155"/>
        <v>5.9166666333333335</v>
      </c>
      <c r="DL93">
        <f t="shared" si="1155"/>
        <v>4.7999999666666664</v>
      </c>
      <c r="DM93">
        <f t="shared" si="1155"/>
        <v>6.6999999666666668</v>
      </c>
      <c r="DN93">
        <f t="shared" si="1155"/>
        <v>4.8499999666666671</v>
      </c>
      <c r="DO93">
        <f t="shared" si="1155"/>
        <v>3.6166666666666667</v>
      </c>
      <c r="DP93">
        <f t="shared" si="1155"/>
        <v>5.8000000333333332</v>
      </c>
      <c r="DQ93">
        <f t="shared" si="1155"/>
        <v>4.5333333666666666</v>
      </c>
      <c r="DR93">
        <f t="shared" si="1155"/>
        <v>4.5500000333333332</v>
      </c>
      <c r="DS93">
        <f t="shared" si="1155"/>
        <v>4.1500000333333329</v>
      </c>
      <c r="DT93">
        <f t="shared" si="1155"/>
        <v>4.1833333666666661</v>
      </c>
      <c r="DU93">
        <f t="shared" si="1155"/>
        <v>7.5500000333333332</v>
      </c>
      <c r="DV93">
        <f t="shared" si="1155"/>
        <v>5.6333333666666672</v>
      </c>
      <c r="DW93">
        <f t="shared" si="1155"/>
        <v>4.3166667000000007</v>
      </c>
      <c r="DX93">
        <f t="shared" si="1155"/>
        <v>4.2333333666666668</v>
      </c>
      <c r="DY93">
        <f t="shared" si="1155"/>
        <v>4.5333333666666666</v>
      </c>
      <c r="DZ93">
        <f t="shared" si="1155"/>
        <v>4.5166666666666666</v>
      </c>
      <c r="EA93">
        <f t="shared" si="1155"/>
        <v>6.1833333366666672</v>
      </c>
      <c r="EB93">
        <f t="shared" si="1155"/>
        <v>4.8833333366666665</v>
      </c>
      <c r="EC93">
        <f t="shared" si="1155"/>
        <v>5.3500000033333333</v>
      </c>
      <c r="ED93">
        <f t="shared" si="1155"/>
        <v>7.8500000033333333</v>
      </c>
      <c r="EE93">
        <f t="shared" si="1155"/>
        <v>7.1166666700000007</v>
      </c>
      <c r="EF93">
        <f t="shared" si="1155"/>
        <v>5.3666666699999999</v>
      </c>
      <c r="EG93">
        <f t="shared" si="1155"/>
        <v>7.1666666699999997</v>
      </c>
      <c r="EH93">
        <f t="shared" si="1155"/>
        <v>4.8000000033333325</v>
      </c>
      <c r="EI93">
        <f t="shared" si="1155"/>
        <v>7.7333333366666661</v>
      </c>
      <c r="EJ93">
        <f t="shared" si="1155"/>
        <v>6.8666666700000007</v>
      </c>
      <c r="EK93">
        <f t="shared" si="1155"/>
        <v>6.1833333366666672</v>
      </c>
      <c r="EL93">
        <f t="shared" si="1155"/>
        <v>8.2500000033333336</v>
      </c>
      <c r="EM93">
        <f t="shared" si="1155"/>
        <v>4.9166666699999997</v>
      </c>
      <c r="EN93">
        <f t="shared" si="1155"/>
        <v>6.0000000033333336</v>
      </c>
      <c r="EO93">
        <f t="shared" si="1155"/>
        <v>9.0500000033333325</v>
      </c>
      <c r="EP93">
        <f t="shared" si="1155"/>
        <v>7.3500000033333333</v>
      </c>
      <c r="EQ93">
        <f t="shared" si="1155"/>
        <v>5.8833333333333329</v>
      </c>
      <c r="ER93">
        <f t="shared" si="1155"/>
        <v>6.2166666333333325</v>
      </c>
      <c r="ES93">
        <f t="shared" si="1155"/>
        <v>6.4833333</v>
      </c>
      <c r="ET93">
        <f t="shared" si="1155"/>
        <v>8.9833333</v>
      </c>
      <c r="EU93">
        <f t="shared" si="1155"/>
        <v>6.5666666333333339</v>
      </c>
      <c r="EV93">
        <f t="shared" si="1155"/>
        <v>6.399999966666666</v>
      </c>
      <c r="EW93">
        <f t="shared" si="1155"/>
        <v>6.2166666333333325</v>
      </c>
      <c r="EX93">
        <f t="shared" si="1155"/>
        <v>6.4499999666666668</v>
      </c>
      <c r="EY93">
        <f t="shared" si="1155"/>
        <v>9.9499999666666668</v>
      </c>
      <c r="EZ93">
        <f t="shared" si="1155"/>
        <v>6.2499999666666657</v>
      </c>
      <c r="FA93">
        <f t="shared" si="1155"/>
        <v>6.4333332999999993</v>
      </c>
      <c r="FB93">
        <f t="shared" si="1155"/>
        <v>6.9166666333333335</v>
      </c>
      <c r="FC93">
        <f t="shared" ref="FC93:HN93" si="1156">IF(FC83=0,0,FC83+1.4)</f>
        <v>9.8833333000000003</v>
      </c>
      <c r="FD93">
        <f t="shared" si="1156"/>
        <v>6.7166666333333325</v>
      </c>
      <c r="FE93">
        <f t="shared" si="1156"/>
        <v>7.0166666333333332</v>
      </c>
      <c r="FF93">
        <f t="shared" si="1156"/>
        <v>9.0499999666666664</v>
      </c>
      <c r="FG93">
        <f t="shared" si="1156"/>
        <v>6.649999966666666</v>
      </c>
      <c r="FH93">
        <f t="shared" si="1156"/>
        <v>6.0333333333333332</v>
      </c>
      <c r="FI93">
        <f t="shared" si="1156"/>
        <v>6.4833333300000007</v>
      </c>
      <c r="FJ93">
        <f t="shared" si="1156"/>
        <v>9.6499999966666667</v>
      </c>
      <c r="FK93">
        <f t="shared" si="1156"/>
        <v>7.7499999966666664</v>
      </c>
      <c r="FL93">
        <f t="shared" si="1156"/>
        <v>8.0833333300000003</v>
      </c>
      <c r="FM93">
        <f t="shared" si="1156"/>
        <v>6.3999999966666667</v>
      </c>
      <c r="FN93">
        <f t="shared" si="1156"/>
        <v>9.0333333299999996</v>
      </c>
      <c r="FO93">
        <f t="shared" si="1156"/>
        <v>6.4999999966666664</v>
      </c>
      <c r="FP93">
        <f t="shared" si="1156"/>
        <v>7.2499999966666664</v>
      </c>
      <c r="FQ93">
        <f t="shared" si="1156"/>
        <v>6.4833333300000007</v>
      </c>
      <c r="FR93">
        <f t="shared" si="1156"/>
        <v>6.43333333</v>
      </c>
      <c r="FS93">
        <f t="shared" si="1156"/>
        <v>7.2499999966666664</v>
      </c>
      <c r="FT93">
        <f t="shared" si="1156"/>
        <v>5.0333333333333332</v>
      </c>
      <c r="FU93">
        <f t="shared" si="1156"/>
        <v>5.2833299999999994</v>
      </c>
      <c r="FV93">
        <f t="shared" si="1156"/>
        <v>5.2666633333333337</v>
      </c>
      <c r="FW93">
        <f t="shared" si="1156"/>
        <v>5.6499966666666666</v>
      </c>
      <c r="FX93">
        <f t="shared" si="1156"/>
        <v>5.7999966666666669</v>
      </c>
      <c r="FY93">
        <f t="shared" si="1156"/>
        <v>5.5833300000000001</v>
      </c>
      <c r="FZ93">
        <f t="shared" si="1156"/>
        <v>6.8333300000000001</v>
      </c>
      <c r="GA93">
        <f t="shared" si="1156"/>
        <v>9.8333300000000001</v>
      </c>
      <c r="GB93">
        <f t="shared" si="1156"/>
        <v>5.9166633333333341</v>
      </c>
      <c r="GC93">
        <f t="shared" si="1156"/>
        <v>6.1166633333333333</v>
      </c>
      <c r="GD93">
        <f t="shared" si="1156"/>
        <v>6.6333300000000008</v>
      </c>
      <c r="GE93">
        <f t="shared" si="1156"/>
        <v>6.3999966666666666</v>
      </c>
      <c r="GF93">
        <f t="shared" si="1156"/>
        <v>5.6166633333333333</v>
      </c>
      <c r="GG93">
        <f t="shared" si="1156"/>
        <v>7.4666666666666668</v>
      </c>
      <c r="GH93">
        <f t="shared" si="1156"/>
        <v>8.316666699999999</v>
      </c>
      <c r="GI93">
        <f t="shared" si="1156"/>
        <v>7.9500000333333336</v>
      </c>
      <c r="GJ93">
        <f t="shared" si="1156"/>
        <v>8.3666666999999997</v>
      </c>
      <c r="GK93">
        <f t="shared" si="1156"/>
        <v>10.300000033333333</v>
      </c>
      <c r="GL93">
        <f t="shared" si="1156"/>
        <v>7.7666667</v>
      </c>
      <c r="GM93">
        <f t="shared" ref="GM93:GS93" si="1157">IF(GM83=0,0,GM83+1.4)</f>
        <v>8.0333333666666658</v>
      </c>
      <c r="GN93">
        <f t="shared" si="1157"/>
        <v>10.1666667</v>
      </c>
      <c r="GO93">
        <f t="shared" si="1157"/>
        <v>9.5833333666666665</v>
      </c>
      <c r="GP93">
        <f t="shared" si="1157"/>
        <v>8.0333333666666658</v>
      </c>
      <c r="GQ93">
        <f t="shared" si="1157"/>
        <v>8.4833333666666668</v>
      </c>
      <c r="GR93">
        <f t="shared" si="1157"/>
        <v>10.8666667</v>
      </c>
      <c r="GS93">
        <f t="shared" si="1157"/>
        <v>8.8333333666666665</v>
      </c>
      <c r="GT93">
        <f t="shared" si="1156"/>
        <v>10.033333366666666</v>
      </c>
      <c r="GU93">
        <f t="shared" si="1156"/>
        <v>8.8666666999999997</v>
      </c>
      <c r="GV93">
        <f t="shared" si="1156"/>
        <v>7.8666666999999997</v>
      </c>
      <c r="GW93">
        <f t="shared" si="1156"/>
        <v>7.9333333666666661</v>
      </c>
      <c r="GX93">
        <f t="shared" ref="GX93:HA93" si="1158">IF(GX83=0,0,GX83+1.4)</f>
        <v>7.7666667</v>
      </c>
      <c r="GY93">
        <f t="shared" si="1158"/>
        <v>14.900000033333333</v>
      </c>
      <c r="GZ93">
        <f t="shared" si="1158"/>
        <v>9.6166666999999997</v>
      </c>
      <c r="HA93">
        <f t="shared" si="1158"/>
        <v>8.350000033333334</v>
      </c>
      <c r="HB93">
        <f t="shared" si="1156"/>
        <v>11.783333333333333</v>
      </c>
      <c r="HC93">
        <f t="shared" si="1156"/>
        <v>12.766666333333333</v>
      </c>
      <c r="HD93">
        <f t="shared" si="1156"/>
        <v>14.166666333333334</v>
      </c>
      <c r="HE93">
        <f t="shared" si="1156"/>
        <v>13.249999666666668</v>
      </c>
      <c r="HF93">
        <f t="shared" si="1156"/>
        <v>12.999999666666668</v>
      </c>
      <c r="HG93">
        <f t="shared" si="1156"/>
        <v>12.783333000000001</v>
      </c>
      <c r="HH93">
        <f t="shared" si="1156"/>
        <v>12.466666333333334</v>
      </c>
      <c r="HI93">
        <f t="shared" si="1156"/>
        <v>12.466666333333334</v>
      </c>
      <c r="HJ93">
        <f t="shared" si="1156"/>
        <v>13.416666333333334</v>
      </c>
      <c r="HK93">
        <f t="shared" si="1156"/>
        <v>12.966666333333334</v>
      </c>
      <c r="HL93">
        <f t="shared" si="1156"/>
        <v>15.833333000000001</v>
      </c>
      <c r="HN93">
        <f t="shared" si="1156"/>
        <v>12.483333</v>
      </c>
      <c r="HO93">
        <f t="shared" ref="HO93:JZ93" si="1159">IF(HO83=0,0,HO83+1.4)</f>
        <v>13.949999666666667</v>
      </c>
      <c r="HP93">
        <f t="shared" si="1159"/>
        <v>33.733333333333334</v>
      </c>
      <c r="HQ93">
        <f t="shared" si="1159"/>
        <v>38.733333333333334</v>
      </c>
      <c r="HR93">
        <f t="shared" si="1159"/>
        <v>11.55</v>
      </c>
      <c r="HS93">
        <f t="shared" si="1159"/>
        <v>15.5</v>
      </c>
      <c r="HU93">
        <f t="shared" si="1159"/>
        <v>26.9</v>
      </c>
      <c r="HW93">
        <f t="shared" si="1159"/>
        <v>15.883333333333333</v>
      </c>
      <c r="HX93">
        <f t="shared" si="1159"/>
        <v>16.099999999999998</v>
      </c>
      <c r="HY93">
        <f t="shared" si="1159"/>
        <v>16.916666666666664</v>
      </c>
      <c r="HZ93">
        <f t="shared" si="1159"/>
        <v>16.433333333333334</v>
      </c>
      <c r="IA93">
        <f t="shared" si="1159"/>
        <v>16.166666666666664</v>
      </c>
      <c r="IB93">
        <f t="shared" si="1159"/>
        <v>16.266666666666666</v>
      </c>
      <c r="IC93">
        <f t="shared" si="1159"/>
        <v>16.966666666666665</v>
      </c>
      <c r="ID93">
        <f t="shared" si="1159"/>
        <v>15.933333333333334</v>
      </c>
      <c r="IE93">
        <f t="shared" si="1159"/>
        <v>16.916666666666664</v>
      </c>
      <c r="IF93">
        <f t="shared" si="1159"/>
        <v>17.616666666666664</v>
      </c>
      <c r="IG93">
        <f t="shared" si="1159"/>
        <v>18.066666666666663</v>
      </c>
      <c r="IH93">
        <f t="shared" si="1159"/>
        <v>16.399999999999999</v>
      </c>
      <c r="II93">
        <f t="shared" si="1159"/>
        <v>23.133333333333333</v>
      </c>
      <c r="IJ93">
        <f t="shared" si="1159"/>
        <v>15.916666666666666</v>
      </c>
      <c r="IK93">
        <f t="shared" si="1159"/>
        <v>8.85</v>
      </c>
      <c r="IL93">
        <f t="shared" si="1159"/>
        <v>12.183333333333334</v>
      </c>
      <c r="IM93">
        <f t="shared" si="1159"/>
        <v>9.6166666666666671</v>
      </c>
      <c r="IN93">
        <f t="shared" si="1159"/>
        <v>9.3333333333333339</v>
      </c>
      <c r="IO93">
        <f t="shared" si="1159"/>
        <v>11.200000000000001</v>
      </c>
      <c r="IP93">
        <f t="shared" si="1159"/>
        <v>11.433333333333334</v>
      </c>
      <c r="IQ93">
        <f t="shared" si="1159"/>
        <v>12.083333333333334</v>
      </c>
      <c r="IW93">
        <f t="shared" si="1159"/>
        <v>49.6</v>
      </c>
      <c r="IX93">
        <f t="shared" si="1159"/>
        <v>8.0833333333333339</v>
      </c>
      <c r="IY93">
        <f t="shared" si="1159"/>
        <v>10.533333633333333</v>
      </c>
      <c r="IZ93">
        <f t="shared" ref="IZ93" si="1160">IF(IZ83=0,0,IZ83+1.4)</f>
        <v>11.3500003</v>
      </c>
      <c r="JA93">
        <f t="shared" si="1159"/>
        <v>9.6833336333333353</v>
      </c>
      <c r="JB93">
        <f t="shared" si="1159"/>
        <v>9.1666669666666678</v>
      </c>
      <c r="JC93">
        <f t="shared" si="1159"/>
        <v>14.1000003</v>
      </c>
      <c r="JD93">
        <f t="shared" si="1159"/>
        <v>10.700000300000001</v>
      </c>
      <c r="JE93">
        <f t="shared" si="1159"/>
        <v>15.766666966666667</v>
      </c>
      <c r="JF93">
        <f t="shared" si="1159"/>
        <v>23.533333633333335</v>
      </c>
      <c r="JH93">
        <f t="shared" si="1159"/>
        <v>12.733333333333334</v>
      </c>
      <c r="JI93">
        <f t="shared" si="1159"/>
        <v>17.983333329666664</v>
      </c>
      <c r="JJ93">
        <f t="shared" si="1159"/>
        <v>16.366666663</v>
      </c>
      <c r="JK93">
        <f t="shared" si="1159"/>
        <v>14.233333329666667</v>
      </c>
      <c r="JL93">
        <f t="shared" si="1159"/>
        <v>13.999999996333335</v>
      </c>
      <c r="JM93">
        <f t="shared" si="1159"/>
        <v>15.733333329666667</v>
      </c>
      <c r="JN93">
        <f t="shared" si="1159"/>
        <v>16.733333329666667</v>
      </c>
      <c r="JO93">
        <f t="shared" si="1159"/>
        <v>20.866666662999997</v>
      </c>
      <c r="JP93">
        <f t="shared" si="1159"/>
        <v>17.999999996333333</v>
      </c>
      <c r="JR93">
        <f t="shared" si="1159"/>
        <v>14.066666663000001</v>
      </c>
      <c r="JT93">
        <f t="shared" si="1159"/>
        <v>14.816666663000001</v>
      </c>
      <c r="JU93">
        <f t="shared" si="1159"/>
        <v>20.466666662999998</v>
      </c>
      <c r="JV93">
        <f t="shared" si="1159"/>
        <v>21.166666663000001</v>
      </c>
      <c r="JX93">
        <f t="shared" si="1159"/>
        <v>21.916666663000001</v>
      </c>
      <c r="JY93">
        <f t="shared" si="1159"/>
        <v>17.733333329666664</v>
      </c>
      <c r="JZ93">
        <f t="shared" si="1159"/>
        <v>24.233333329666667</v>
      </c>
      <c r="KA93">
        <f t="shared" ref="KA93" si="1161">IF(KA83=0,0,KA83+1.4)</f>
        <v>27.683333329666667</v>
      </c>
    </row>
    <row r="94" spans="1:287" x14ac:dyDescent="0.25">
      <c r="A94" t="s">
        <v>193</v>
      </c>
      <c r="B94">
        <v>3.5833333333333335</v>
      </c>
      <c r="C94">
        <v>4.0833333333333339</v>
      </c>
      <c r="D94">
        <v>4.7000003333333336</v>
      </c>
      <c r="E94">
        <v>4.7333333333333334</v>
      </c>
      <c r="F94">
        <v>5.3499933333333338</v>
      </c>
      <c r="G94">
        <v>5.4166673333333337</v>
      </c>
      <c r="H94">
        <v>5.1500003333333337</v>
      </c>
      <c r="I94">
        <v>5.3666673333333339</v>
      </c>
      <c r="J94">
        <v>6.9666663333333334</v>
      </c>
      <c r="K94">
        <v>9.1500003333333328</v>
      </c>
      <c r="L94">
        <v>4.4333333333333336</v>
      </c>
      <c r="M94">
        <v>3.9333333333333336</v>
      </c>
      <c r="N94">
        <v>5.3333303333333335</v>
      </c>
      <c r="O94">
        <v>10.933333333333334</v>
      </c>
      <c r="P94">
        <v>15.383333333333333</v>
      </c>
      <c r="Q94">
        <v>11.693333333333333</v>
      </c>
      <c r="R94">
        <v>16.363333333333333</v>
      </c>
      <c r="S94">
        <v>18.183333333333334</v>
      </c>
      <c r="T94">
        <v>14.603333333333333</v>
      </c>
      <c r="U94">
        <v>13.116663333333333</v>
      </c>
      <c r="V94">
        <v>12.983333333333334</v>
      </c>
      <c r="W94">
        <v>11.550000333333333</v>
      </c>
      <c r="X94">
        <v>12.350000333333334</v>
      </c>
      <c r="Y94">
        <v>12.383333333333333</v>
      </c>
      <c r="Z94">
        <v>27.000000333333332</v>
      </c>
      <c r="AA94">
        <v>29.000000333333332</v>
      </c>
      <c r="AB94">
        <v>32.750000333333332</v>
      </c>
      <c r="AC94">
        <v>48.200000333333335</v>
      </c>
      <c r="AD94">
        <v>42.75333333333333</v>
      </c>
      <c r="AE94">
        <v>28.950000333333332</v>
      </c>
      <c r="AG94">
        <v>32.250000333333332</v>
      </c>
      <c r="AH94">
        <v>27.666670333333332</v>
      </c>
      <c r="AI94">
        <v>7.3333333333333339</v>
      </c>
      <c r="AJ94">
        <v>8.8833333333333346</v>
      </c>
      <c r="AK94">
        <v>7.7166666333333342</v>
      </c>
      <c r="AL94">
        <v>7.9333333333333336</v>
      </c>
      <c r="AM94">
        <v>7.8499933333333338</v>
      </c>
      <c r="AN94">
        <v>8.6833333333333336</v>
      </c>
      <c r="AO94">
        <v>8.600000033333334</v>
      </c>
      <c r="AP94">
        <v>8.2000000333333336</v>
      </c>
      <c r="AQ94">
        <v>8.1166666633333335</v>
      </c>
      <c r="AR94">
        <v>7.7333333333333343</v>
      </c>
      <c r="AS94">
        <v>8.350000033333334</v>
      </c>
      <c r="AT94">
        <v>11.000000003333334</v>
      </c>
      <c r="AU94">
        <v>8.6333333333333346</v>
      </c>
      <c r="AV94">
        <v>8.8666666333333346</v>
      </c>
      <c r="AW94">
        <v>8.4000000333333347</v>
      </c>
      <c r="AX94">
        <v>9.1833333333333336</v>
      </c>
      <c r="AY94">
        <v>8.0666666633333346</v>
      </c>
      <c r="AZ94">
        <v>10.483333333333334</v>
      </c>
      <c r="BA94">
        <v>12.533333333333335</v>
      </c>
      <c r="BB94">
        <v>15.333333333333334</v>
      </c>
      <c r="BC94">
        <v>13.050000003333334</v>
      </c>
      <c r="BD94">
        <v>13.016666633333333</v>
      </c>
      <c r="BE94">
        <v>9.3333333333333339</v>
      </c>
      <c r="BF94">
        <v>11.250000333333334</v>
      </c>
      <c r="BG94">
        <v>20.516666633333333</v>
      </c>
      <c r="BH94">
        <v>23.033333333333331</v>
      </c>
      <c r="BI94">
        <v>23.266666333333333</v>
      </c>
      <c r="BJ94">
        <v>10.683333333333334</v>
      </c>
      <c r="BK94">
        <v>21.000000333333332</v>
      </c>
      <c r="BL94">
        <v>11.750000033333334</v>
      </c>
      <c r="BM94">
        <v>20.133333333333333</v>
      </c>
      <c r="BN94">
        <v>11.433333333333334</v>
      </c>
      <c r="BO94">
        <v>25.266666333333333</v>
      </c>
      <c r="BP94">
        <v>15.950000033333334</v>
      </c>
      <c r="BQ94">
        <v>2.0833333333333335</v>
      </c>
      <c r="BR94">
        <v>0.8666666666666667</v>
      </c>
      <c r="BS94">
        <v>1.5833333666666667</v>
      </c>
      <c r="BT94">
        <v>1.9833333366666668</v>
      </c>
      <c r="BU94">
        <v>1.3833333366666667</v>
      </c>
      <c r="BV94">
        <v>1.6166666666666667</v>
      </c>
      <c r="BW94">
        <v>3.5833333666666665</v>
      </c>
      <c r="BX94">
        <v>8.5833333666666665</v>
      </c>
      <c r="BY94">
        <v>6.8499999666666671</v>
      </c>
      <c r="BZ94">
        <v>3.8499999666666667</v>
      </c>
      <c r="CA94">
        <v>1.6666666666666667</v>
      </c>
      <c r="CB94">
        <v>1.1833333666666668</v>
      </c>
      <c r="CC94">
        <v>2.2333333666666668</v>
      </c>
      <c r="CE94">
        <v>2.2999999999999998</v>
      </c>
      <c r="CF94">
        <v>3.0833332999999996</v>
      </c>
      <c r="CG94">
        <v>4.3833333000000003</v>
      </c>
      <c r="CH94">
        <v>2.6833332999999997</v>
      </c>
      <c r="CI94">
        <v>2.65</v>
      </c>
      <c r="CJ94">
        <v>2.5999999999999996</v>
      </c>
      <c r="CK94">
        <v>3.0166667</v>
      </c>
      <c r="CL94">
        <v>3.4</v>
      </c>
      <c r="CN94">
        <v>4.1500000000000004</v>
      </c>
      <c r="CO94">
        <v>3.6999999999999997</v>
      </c>
      <c r="CP94">
        <v>0</v>
      </c>
      <c r="CQ94">
        <f>1+26/60</f>
        <v>1.4333333333333333</v>
      </c>
      <c r="CR94">
        <f>45/60</f>
        <v>0.75</v>
      </c>
      <c r="CS94">
        <f>26/60</f>
        <v>0.43333333333333335</v>
      </c>
      <c r="CT94">
        <f>2+39/60</f>
        <v>2.65</v>
      </c>
      <c r="CU94">
        <f>2+28/60</f>
        <v>2.4666666666666668</v>
      </c>
      <c r="CV94">
        <f>36/60</f>
        <v>0.6</v>
      </c>
      <c r="CW94">
        <f>1+44/60</f>
        <v>1.7333333333333334</v>
      </c>
      <c r="CX94">
        <f>1+20/60</f>
        <v>1.3333333333333333</v>
      </c>
      <c r="CY94">
        <f>4+49/60</f>
        <v>4.8166666666666664</v>
      </c>
      <c r="CZ94">
        <f>2+17/60</f>
        <v>2.2833333333333332</v>
      </c>
      <c r="DA94">
        <f>1+8/60</f>
        <v>1.1333333333333333</v>
      </c>
      <c r="DB94">
        <f>24/60</f>
        <v>0.4</v>
      </c>
      <c r="DC94">
        <f>3+27/60</f>
        <v>3.45</v>
      </c>
      <c r="DD94">
        <f>1+23/60</f>
        <v>1.3833333333333333</v>
      </c>
      <c r="DE94">
        <f>4+13/60</f>
        <v>4.2166666666666668</v>
      </c>
      <c r="DF94">
        <f>3+35/60</f>
        <v>3.5833333333333335</v>
      </c>
      <c r="DG94">
        <f>DG110+3.5833333</f>
        <v>4.8833333000000003</v>
      </c>
      <c r="DH94">
        <f t="shared" ref="DH94:DN94" si="1162">DH110+3.5833333</f>
        <v>3.9833333</v>
      </c>
      <c r="DI94">
        <f t="shared" si="1162"/>
        <v>4.8166666333333339</v>
      </c>
      <c r="DJ94">
        <f t="shared" si="1162"/>
        <v>4.4333333000000001</v>
      </c>
      <c r="DK94">
        <f t="shared" si="1162"/>
        <v>5.2666666333333332</v>
      </c>
      <c r="DL94">
        <f t="shared" si="1162"/>
        <v>4.1499999666666669</v>
      </c>
      <c r="DM94">
        <f t="shared" si="1162"/>
        <v>6.0499999666666664</v>
      </c>
      <c r="DN94">
        <f t="shared" si="1162"/>
        <v>4.1999999666666668</v>
      </c>
      <c r="DO94">
        <f>4+8/60</f>
        <v>4.1333333333333337</v>
      </c>
      <c r="DP94">
        <f>DP119+4.133333</f>
        <v>6.3166663333333339</v>
      </c>
      <c r="DQ94">
        <f t="shared" ref="DQ94:DY94" si="1163">DQ119+4.133333</f>
        <v>5.0499996666666673</v>
      </c>
      <c r="DR94">
        <f t="shared" si="1163"/>
        <v>5.0666663333333339</v>
      </c>
      <c r="DS94">
        <f t="shared" si="1163"/>
        <v>4.6666663333333336</v>
      </c>
      <c r="DT94">
        <f t="shared" si="1163"/>
        <v>4.6999996666666668</v>
      </c>
      <c r="DU94">
        <f t="shared" si="1163"/>
        <v>8.0666663333333339</v>
      </c>
      <c r="DV94">
        <f t="shared" si="1163"/>
        <v>6.149999666666667</v>
      </c>
      <c r="DW94">
        <f t="shared" si="1163"/>
        <v>4.8333330000000005</v>
      </c>
      <c r="DX94">
        <f t="shared" si="1163"/>
        <v>4.7499996666666675</v>
      </c>
      <c r="DY94">
        <f t="shared" si="1163"/>
        <v>5.0499996666666673</v>
      </c>
      <c r="DZ94">
        <f>2+11/60</f>
        <v>2.1833333333333331</v>
      </c>
      <c r="EA94">
        <f>EA130+2.183333</f>
        <v>3.8499996666666667</v>
      </c>
      <c r="EB94">
        <f t="shared" ref="EB94:EP94" si="1164">EB130+2.183333</f>
        <v>2.5499996666666669</v>
      </c>
      <c r="EC94">
        <f t="shared" si="1164"/>
        <v>3.0166663333333337</v>
      </c>
      <c r="ED94">
        <f t="shared" si="1164"/>
        <v>5.5166663333333332</v>
      </c>
      <c r="EE94">
        <f t="shared" si="1164"/>
        <v>4.7833330000000007</v>
      </c>
      <c r="EF94">
        <f t="shared" si="1164"/>
        <v>3.0333330000000003</v>
      </c>
      <c r="EG94">
        <f t="shared" si="1164"/>
        <v>4.8333329999999997</v>
      </c>
      <c r="EH94">
        <f t="shared" si="1164"/>
        <v>2.4666663333333334</v>
      </c>
      <c r="EI94">
        <f t="shared" si="1164"/>
        <v>5.399999666666667</v>
      </c>
      <c r="EJ94">
        <f t="shared" si="1164"/>
        <v>4.5333330000000007</v>
      </c>
      <c r="EK94">
        <f t="shared" si="1164"/>
        <v>3.8499996666666667</v>
      </c>
      <c r="EL94">
        <f t="shared" si="1164"/>
        <v>5.9166663333333336</v>
      </c>
      <c r="EM94">
        <f t="shared" si="1164"/>
        <v>2.5833330000000001</v>
      </c>
      <c r="EN94">
        <f t="shared" si="1164"/>
        <v>3.6666663333333336</v>
      </c>
      <c r="EO94">
        <f t="shared" si="1164"/>
        <v>6.7166663333333334</v>
      </c>
      <c r="EP94">
        <f t="shared" si="1164"/>
        <v>5.0166663333333332</v>
      </c>
      <c r="EQ94">
        <f>3+37/60</f>
        <v>3.6166666666666667</v>
      </c>
      <c r="ER94">
        <f>ER147+3.6166667</f>
        <v>3.9500000333333336</v>
      </c>
      <c r="ES94">
        <f t="shared" ref="ES94:FG94" si="1165">ES147+3.6166667</f>
        <v>4.2166667000000002</v>
      </c>
      <c r="ET94">
        <f t="shared" si="1165"/>
        <v>6.7166667000000002</v>
      </c>
      <c r="EU94">
        <f t="shared" si="1165"/>
        <v>4.3000000333333332</v>
      </c>
      <c r="EV94">
        <f t="shared" si="1165"/>
        <v>4.1333333666666672</v>
      </c>
      <c r="EW94">
        <f t="shared" si="1165"/>
        <v>3.9500000333333336</v>
      </c>
      <c r="EX94">
        <f t="shared" si="1165"/>
        <v>4.183333366666667</v>
      </c>
      <c r="EY94">
        <f t="shared" si="1165"/>
        <v>7.6833333666666661</v>
      </c>
      <c r="EZ94">
        <f t="shared" si="1165"/>
        <v>3.9833333666666668</v>
      </c>
      <c r="FA94">
        <f t="shared" si="1165"/>
        <v>4.1666667000000004</v>
      </c>
      <c r="FB94">
        <f t="shared" si="1165"/>
        <v>4.6500000333333338</v>
      </c>
      <c r="FC94">
        <f t="shared" si="1165"/>
        <v>7.6166666999999997</v>
      </c>
      <c r="FD94">
        <f t="shared" si="1165"/>
        <v>4.4500000333333336</v>
      </c>
      <c r="FE94">
        <f t="shared" si="1165"/>
        <v>4.7500000333333334</v>
      </c>
      <c r="FF94">
        <f t="shared" si="1165"/>
        <v>6.7833333666666666</v>
      </c>
      <c r="FG94">
        <f t="shared" si="1165"/>
        <v>4.3833333666666672</v>
      </c>
      <c r="FH94">
        <f>1+37/60</f>
        <v>1.6166666666666667</v>
      </c>
      <c r="FI94">
        <f>FI164+1.616666667</f>
        <v>2.0666666670000002</v>
      </c>
      <c r="FJ94">
        <f t="shared" ref="FJ94:FS94" si="1166">FJ164+1.616666667</f>
        <v>5.2333333336666668</v>
      </c>
      <c r="FK94">
        <f t="shared" si="1166"/>
        <v>3.3333333336666668</v>
      </c>
      <c r="FL94">
        <f t="shared" si="1166"/>
        <v>3.6666666669999999</v>
      </c>
      <c r="FM94">
        <f t="shared" si="1166"/>
        <v>1.9833333336666668</v>
      </c>
      <c r="FN94">
        <f t="shared" si="1166"/>
        <v>4.6166666670000005</v>
      </c>
      <c r="FO94">
        <f t="shared" si="1166"/>
        <v>2.0833333336666668</v>
      </c>
      <c r="FP94">
        <f t="shared" si="1166"/>
        <v>2.8333333336666668</v>
      </c>
      <c r="FQ94">
        <f t="shared" si="1166"/>
        <v>2.0666666670000002</v>
      </c>
      <c r="FR94">
        <f t="shared" si="1166"/>
        <v>2.016666667</v>
      </c>
      <c r="FS94">
        <f t="shared" si="1166"/>
        <v>2.8333333336666668</v>
      </c>
      <c r="FT94">
        <f>3+19/60</f>
        <v>3.3166666666666664</v>
      </c>
      <c r="FU94">
        <f>FU176+3.1666667</f>
        <v>3.4166666999999999</v>
      </c>
      <c r="FV94">
        <f t="shared" ref="FV94:GF94" si="1167">FV176+3.1666667</f>
        <v>3.4000000333333333</v>
      </c>
      <c r="FW94">
        <f t="shared" si="1167"/>
        <v>3.7833333666666666</v>
      </c>
      <c r="FX94">
        <f t="shared" si="1167"/>
        <v>3.9333333666666666</v>
      </c>
      <c r="FY94">
        <f t="shared" si="1167"/>
        <v>3.7166667000000002</v>
      </c>
      <c r="FZ94">
        <f t="shared" si="1167"/>
        <v>4.9666667000000002</v>
      </c>
      <c r="GA94">
        <f t="shared" si="1167"/>
        <v>7.9666666999999993</v>
      </c>
      <c r="GB94">
        <f t="shared" si="1167"/>
        <v>4.0500000333333332</v>
      </c>
      <c r="GC94">
        <f t="shared" si="1167"/>
        <v>4.2500000333333334</v>
      </c>
      <c r="GD94">
        <f t="shared" si="1167"/>
        <v>4.7666667</v>
      </c>
      <c r="GE94">
        <f t="shared" si="1167"/>
        <v>4.5333333666666666</v>
      </c>
      <c r="GF94">
        <f t="shared" si="1167"/>
        <v>3.7500000333333334</v>
      </c>
      <c r="GG94">
        <f>6+15/60</f>
        <v>6.25</v>
      </c>
      <c r="GH94">
        <f>GH189+6.25</f>
        <v>7.1</v>
      </c>
      <c r="GI94">
        <f t="shared" ref="GI94:GW94" si="1168">GI189+6.25</f>
        <v>6.7333333333333334</v>
      </c>
      <c r="GJ94">
        <f t="shared" si="1168"/>
        <v>7.15</v>
      </c>
      <c r="GK94">
        <f t="shared" si="1168"/>
        <v>9.0833333333333339</v>
      </c>
      <c r="GL94">
        <f t="shared" si="1168"/>
        <v>6.55</v>
      </c>
      <c r="GM94">
        <f t="shared" ref="GM94:GS94" si="1169">GM189+6.25</f>
        <v>6.8166666666666664</v>
      </c>
      <c r="GN94">
        <f t="shared" si="1169"/>
        <v>8.9499999999999993</v>
      </c>
      <c r="GO94">
        <f t="shared" si="1169"/>
        <v>8.3666666666666671</v>
      </c>
      <c r="GP94">
        <f t="shared" si="1169"/>
        <v>6.8166666666666664</v>
      </c>
      <c r="GQ94">
        <f t="shared" si="1169"/>
        <v>7.2666666666666666</v>
      </c>
      <c r="GR94">
        <f t="shared" si="1169"/>
        <v>9.65</v>
      </c>
      <c r="GS94">
        <f t="shared" si="1169"/>
        <v>7.6166666666666671</v>
      </c>
      <c r="GT94">
        <f t="shared" si="1168"/>
        <v>8.8166666666666664</v>
      </c>
      <c r="GU94">
        <f t="shared" si="1168"/>
        <v>7.65</v>
      </c>
      <c r="GV94">
        <f t="shared" si="1168"/>
        <v>6.65</v>
      </c>
      <c r="GW94">
        <f t="shared" si="1168"/>
        <v>6.7166666666666668</v>
      </c>
      <c r="GX94">
        <f t="shared" ref="GX94:HA94" si="1170">GX189+6.25</f>
        <v>6.55</v>
      </c>
      <c r="GY94">
        <f t="shared" si="1170"/>
        <v>13.683333333333334</v>
      </c>
      <c r="GZ94">
        <f t="shared" si="1170"/>
        <v>8.4</v>
      </c>
      <c r="HA94">
        <f t="shared" si="1170"/>
        <v>7.1333333333333329</v>
      </c>
      <c r="HB94">
        <f>9+35/60</f>
        <v>9.5833333333333339</v>
      </c>
      <c r="HC94">
        <f>HC210+9.5833333</f>
        <v>10.566666633333332</v>
      </c>
      <c r="HD94">
        <f t="shared" ref="HD94:HL94" si="1171">HD210+9.5833333</f>
        <v>11.966666633333332</v>
      </c>
      <c r="HE94">
        <f t="shared" si="1171"/>
        <v>11.049999966666666</v>
      </c>
      <c r="HF94">
        <f t="shared" si="1171"/>
        <v>10.799999966666666</v>
      </c>
      <c r="HG94">
        <f t="shared" si="1171"/>
        <v>10.5833333</v>
      </c>
      <c r="HH94">
        <f t="shared" si="1171"/>
        <v>10.266666633333333</v>
      </c>
      <c r="HI94">
        <f t="shared" si="1171"/>
        <v>10.266666633333333</v>
      </c>
      <c r="HJ94">
        <f t="shared" si="1171"/>
        <v>11.216666633333332</v>
      </c>
      <c r="HK94">
        <f t="shared" si="1171"/>
        <v>10.766666633333333</v>
      </c>
      <c r="HL94">
        <f t="shared" si="1171"/>
        <v>13.6333333</v>
      </c>
      <c r="HN94">
        <f>HN210+9.5833333</f>
        <v>10.283333299999999</v>
      </c>
      <c r="HO94">
        <f>HO210+9.5833333</f>
        <v>11.749999966666666</v>
      </c>
      <c r="HP94">
        <f>HP70+0.86</f>
        <v>37.01</v>
      </c>
      <c r="HQ94">
        <f t="shared" ref="HQ94:HS94" si="1172">HQ70+0.86</f>
        <v>42.01</v>
      </c>
      <c r="HR94">
        <f t="shared" si="1172"/>
        <v>9.4433333333333334</v>
      </c>
      <c r="HS94">
        <f t="shared" si="1172"/>
        <v>10.493333333333332</v>
      </c>
      <c r="HU94">
        <f>HU227+10.4933333</f>
        <v>21.893333300000002</v>
      </c>
      <c r="HW94">
        <f t="shared" ref="HW94:IJ94" si="1173">HW227+10.4933333</f>
        <v>10.876666633333333</v>
      </c>
      <c r="HX94">
        <f t="shared" si="1173"/>
        <v>11.093333299999999</v>
      </c>
      <c r="HY94">
        <f t="shared" si="1173"/>
        <v>11.909999966666666</v>
      </c>
      <c r="HZ94">
        <f t="shared" si="1173"/>
        <v>11.426666633333333</v>
      </c>
      <c r="IA94">
        <f t="shared" si="1173"/>
        <v>11.159999966666666</v>
      </c>
      <c r="IB94">
        <f t="shared" si="1173"/>
        <v>11.259999966666667</v>
      </c>
      <c r="IC94">
        <f t="shared" si="1173"/>
        <v>11.959999966666667</v>
      </c>
      <c r="ID94">
        <f t="shared" si="1173"/>
        <v>10.926666633333333</v>
      </c>
      <c r="IE94">
        <f t="shared" si="1173"/>
        <v>11.909999966666666</v>
      </c>
      <c r="IF94">
        <f t="shared" si="1173"/>
        <v>12.609999966666667</v>
      </c>
      <c r="IG94">
        <f t="shared" si="1173"/>
        <v>13.059999966666666</v>
      </c>
      <c r="IH94">
        <f t="shared" si="1173"/>
        <v>11.3933333</v>
      </c>
      <c r="II94">
        <f t="shared" si="1173"/>
        <v>18.126666633333333</v>
      </c>
      <c r="IJ94">
        <f t="shared" si="1173"/>
        <v>10.909999966666666</v>
      </c>
      <c r="IK94">
        <f>6+53/60</f>
        <v>6.8833333333333329</v>
      </c>
      <c r="IL94">
        <f>IL245+6.8833333</f>
        <v>10.216666633333334</v>
      </c>
      <c r="IM94">
        <f t="shared" ref="IM94:IQ94" si="1174">IM245+6.8833333</f>
        <v>7.6499999666666669</v>
      </c>
      <c r="IN94">
        <f t="shared" si="1174"/>
        <v>7.3666666333333337</v>
      </c>
      <c r="IO94">
        <f>9+31/60</f>
        <v>9.5166666666666675</v>
      </c>
      <c r="IP94">
        <f t="shared" si="1174"/>
        <v>9.4666666333333342</v>
      </c>
      <c r="IQ94">
        <f t="shared" si="1174"/>
        <v>10.116666633333335</v>
      </c>
      <c r="IW94">
        <f>IW70+0.86</f>
        <v>45.426666666666669</v>
      </c>
      <c r="IX94">
        <f>5+58/60</f>
        <v>5.9666666666666668</v>
      </c>
      <c r="IY94">
        <f>IY2-4.333333+5.966667</f>
        <v>8.4166673333333328</v>
      </c>
      <c r="IZ94">
        <f>IZ2-4.333333+5.966667</f>
        <v>9.2333339999999993</v>
      </c>
      <c r="JA94">
        <f t="shared" ref="JA94:JF94" si="1175">JA2-4.333333+5.966667</f>
        <v>7.5666673333333341</v>
      </c>
      <c r="JB94">
        <f t="shared" si="1175"/>
        <v>7.0500006666666675</v>
      </c>
      <c r="JC94">
        <f t="shared" si="1175"/>
        <v>11.983333999999999</v>
      </c>
      <c r="JD94">
        <f t="shared" si="1175"/>
        <v>8.5833340000000007</v>
      </c>
      <c r="JE94">
        <f t="shared" si="1175"/>
        <v>13.650000666666667</v>
      </c>
      <c r="JF94">
        <f t="shared" si="1175"/>
        <v>21.416667333333336</v>
      </c>
      <c r="JH94">
        <f>9+18/60</f>
        <v>9.3000000000000007</v>
      </c>
      <c r="JI94">
        <f>JI2-7.216666667+9.3</f>
        <v>14.549999999666667</v>
      </c>
      <c r="JJ94">
        <f t="shared" ref="JJ94:KA94" si="1176">JJ2-7.216666667+9.3</f>
        <v>12.933333333</v>
      </c>
      <c r="JK94">
        <f t="shared" si="1176"/>
        <v>10.799999999666667</v>
      </c>
      <c r="JL94">
        <f t="shared" si="1176"/>
        <v>10.566666666333335</v>
      </c>
      <c r="JM94">
        <f t="shared" si="1176"/>
        <v>12.299999999666667</v>
      </c>
      <c r="JN94">
        <f t="shared" si="1176"/>
        <v>13.299999999666667</v>
      </c>
      <c r="JO94">
        <f t="shared" si="1176"/>
        <v>17.433333333</v>
      </c>
      <c r="JP94">
        <f t="shared" si="1176"/>
        <v>14.566666666333335</v>
      </c>
      <c r="JR94">
        <f t="shared" si="1176"/>
        <v>10.633333333000001</v>
      </c>
      <c r="JT94">
        <f t="shared" si="1176"/>
        <v>11.383333333000001</v>
      </c>
      <c r="JU94">
        <f t="shared" si="1176"/>
        <v>17.033333333000002</v>
      </c>
      <c r="JV94">
        <f t="shared" si="1176"/>
        <v>17.733333333000001</v>
      </c>
      <c r="JX94">
        <f t="shared" si="1176"/>
        <v>18.483333333000004</v>
      </c>
      <c r="JY94">
        <f t="shared" si="1176"/>
        <v>14.299999999666667</v>
      </c>
      <c r="JZ94">
        <f t="shared" si="1176"/>
        <v>20.799999999666667</v>
      </c>
      <c r="KA94">
        <f t="shared" si="1176"/>
        <v>24.24999999966667</v>
      </c>
    </row>
    <row r="95" spans="1:287" x14ac:dyDescent="0.25">
      <c r="A95" t="s">
        <v>192</v>
      </c>
      <c r="B95">
        <v>16.55</v>
      </c>
      <c r="C95">
        <v>17.05</v>
      </c>
      <c r="D95">
        <v>17.666667</v>
      </c>
      <c r="E95">
        <v>17.7</v>
      </c>
      <c r="F95">
        <v>18.316659999999999</v>
      </c>
      <c r="G95">
        <v>18.383334000000001</v>
      </c>
      <c r="H95">
        <v>18.116667</v>
      </c>
      <c r="I95">
        <v>18.333334000000001</v>
      </c>
      <c r="J95">
        <v>19.933333000000001</v>
      </c>
      <c r="K95">
        <v>22.116667</v>
      </c>
      <c r="L95">
        <v>17.400000000000002</v>
      </c>
      <c r="M95">
        <v>16.900000000000002</v>
      </c>
      <c r="N95">
        <v>18.299997000000001</v>
      </c>
      <c r="O95">
        <v>11.333333333333332</v>
      </c>
      <c r="P95">
        <v>15.783333333333331</v>
      </c>
      <c r="Q95">
        <v>12.093333333333332</v>
      </c>
      <c r="R95">
        <v>16.763333333333332</v>
      </c>
      <c r="S95">
        <v>18.583333333333332</v>
      </c>
      <c r="T95">
        <v>15.003333333333332</v>
      </c>
      <c r="U95">
        <v>13.516663333333332</v>
      </c>
      <c r="V95">
        <v>13.383333333333333</v>
      </c>
      <c r="W95">
        <v>11.950000333333332</v>
      </c>
      <c r="X95">
        <v>12.750000333333332</v>
      </c>
      <c r="Y95">
        <v>12.783333333333331</v>
      </c>
      <c r="Z95">
        <v>27.400000333333335</v>
      </c>
      <c r="AA95">
        <v>29.400000333333335</v>
      </c>
      <c r="AB95">
        <v>33.150000333333338</v>
      </c>
      <c r="AC95">
        <v>48.600000333333334</v>
      </c>
      <c r="AD95">
        <v>43.153333333333336</v>
      </c>
      <c r="AE95">
        <v>29.350000333333334</v>
      </c>
      <c r="AG95">
        <v>32.650000333333338</v>
      </c>
      <c r="AH95">
        <v>28.066670333333334</v>
      </c>
      <c r="AI95">
        <v>20.3</v>
      </c>
      <c r="AJ95">
        <v>21.85</v>
      </c>
      <c r="AK95">
        <v>20.683333300000001</v>
      </c>
      <c r="AL95">
        <v>20.900000000000002</v>
      </c>
      <c r="AM95">
        <v>20.816660000000002</v>
      </c>
      <c r="AN95">
        <v>21.650000000000002</v>
      </c>
      <c r="AO95">
        <v>21.566666699999999</v>
      </c>
      <c r="AP95">
        <v>21.1666667</v>
      </c>
      <c r="AQ95">
        <v>21.083333330000002</v>
      </c>
      <c r="AR95">
        <v>20.7</v>
      </c>
      <c r="AS95">
        <v>21.316666699999999</v>
      </c>
      <c r="AT95">
        <v>23.966666670000002</v>
      </c>
      <c r="AU95">
        <v>21.6</v>
      </c>
      <c r="AV95">
        <v>21.8333333</v>
      </c>
      <c r="AW95">
        <v>21.3666667</v>
      </c>
      <c r="AX95">
        <v>22.150000000000002</v>
      </c>
      <c r="AY95">
        <v>21.033333330000001</v>
      </c>
      <c r="AZ95">
        <v>23.45</v>
      </c>
      <c r="BA95">
        <v>25.5</v>
      </c>
      <c r="BB95">
        <v>28.3</v>
      </c>
      <c r="BC95">
        <v>26.016666669999999</v>
      </c>
      <c r="BD95">
        <v>25.983333300000002</v>
      </c>
      <c r="BE95">
        <v>22.3</v>
      </c>
      <c r="BF95">
        <v>24.216667000000001</v>
      </c>
      <c r="BG95">
        <v>33.483333299999998</v>
      </c>
      <c r="BH95">
        <v>36</v>
      </c>
      <c r="BI95">
        <v>36.233333000000002</v>
      </c>
      <c r="BJ95">
        <v>23.650000000000002</v>
      </c>
      <c r="BK95">
        <v>33.966667000000001</v>
      </c>
      <c r="BL95">
        <v>24.716666700000001</v>
      </c>
      <c r="BM95">
        <v>33.1</v>
      </c>
      <c r="BN95">
        <v>24.4</v>
      </c>
      <c r="BO95">
        <v>38.233333000000002</v>
      </c>
      <c r="BP95">
        <v>28.9166667</v>
      </c>
      <c r="BQ95">
        <v>2.4833333333333334</v>
      </c>
      <c r="BR95">
        <v>2.3000000033333334</v>
      </c>
      <c r="BS95">
        <v>3.0166667033333336</v>
      </c>
      <c r="BT95">
        <v>3.4166666733333333</v>
      </c>
      <c r="BU95">
        <v>2.8166666733333336</v>
      </c>
      <c r="BV95">
        <v>3.0500000033333334</v>
      </c>
      <c r="BW95">
        <v>5.0166667033333336</v>
      </c>
      <c r="BX95">
        <v>10.016666703333334</v>
      </c>
      <c r="BY95">
        <v>8.2833333033333325</v>
      </c>
      <c r="BZ95">
        <v>5.2833333033333334</v>
      </c>
      <c r="CA95">
        <v>3.1000000033333333</v>
      </c>
      <c r="CB95">
        <v>2.6166667033333333</v>
      </c>
      <c r="CC95">
        <v>3.6666667033333331</v>
      </c>
      <c r="CE95">
        <v>3.7333333333333334</v>
      </c>
      <c r="CF95">
        <v>4.5166666333333332</v>
      </c>
      <c r="CG95">
        <v>5.8166666333333339</v>
      </c>
      <c r="CH95">
        <v>4.1166666333333337</v>
      </c>
      <c r="CI95">
        <v>4.083333333333333</v>
      </c>
      <c r="CJ95">
        <v>4.0333333333333332</v>
      </c>
      <c r="CK95">
        <v>4.4500000333333336</v>
      </c>
      <c r="CL95">
        <v>4.8333333333333339</v>
      </c>
      <c r="CN95">
        <v>5.5833333333333339</v>
      </c>
      <c r="CO95">
        <v>5.1333333333333329</v>
      </c>
      <c r="CP95">
        <v>1.4333333333333333</v>
      </c>
      <c r="CQ95">
        <v>0</v>
      </c>
      <c r="CR95">
        <f>4+2/60</f>
        <v>4.0333333333333332</v>
      </c>
      <c r="CS95">
        <f>2+42/60</f>
        <v>2.7</v>
      </c>
      <c r="CT95">
        <f>18/60</f>
        <v>0.3</v>
      </c>
      <c r="CU95">
        <f>6+23/60</f>
        <v>6.3833333333333337</v>
      </c>
      <c r="CV95">
        <f>32/60</f>
        <v>0.53333333333333333</v>
      </c>
      <c r="CW95">
        <f>1+15/60</f>
        <v>1.25</v>
      </c>
      <c r="CX95">
        <f>3+45/60</f>
        <v>3.75</v>
      </c>
      <c r="CY95">
        <f>2+30/60</f>
        <v>2.5</v>
      </c>
      <c r="CZ95">
        <f>3+58/60</f>
        <v>3.9666666666666668</v>
      </c>
      <c r="DA95">
        <f>5+11/60</f>
        <v>5.1833333333333336</v>
      </c>
      <c r="DB95">
        <f>1.433333+0.4</f>
        <v>1.8333330000000001</v>
      </c>
      <c r="DC95">
        <f>5+33/60</f>
        <v>5.55</v>
      </c>
      <c r="DD95">
        <f>54/60</f>
        <v>0.9</v>
      </c>
      <c r="DE95">
        <f>9+8/60</f>
        <v>9.1333333333333329</v>
      </c>
      <c r="DF95">
        <f>IF(DF94=0,0,DF94+1.433333)</f>
        <v>5.0166663333333332</v>
      </c>
      <c r="DG95">
        <f t="shared" ref="DG95:FR95" si="1177">IF(DG94=0,0,DG94+1.433333)</f>
        <v>6.3166663000000005</v>
      </c>
      <c r="DH95">
        <f t="shared" si="1177"/>
        <v>5.4166663000000002</v>
      </c>
      <c r="DI95">
        <f t="shared" si="1177"/>
        <v>6.2499996333333341</v>
      </c>
      <c r="DJ95">
        <f t="shared" si="1177"/>
        <v>5.8666663000000003</v>
      </c>
      <c r="DK95">
        <f t="shared" si="1177"/>
        <v>6.6999996333333334</v>
      </c>
      <c r="DL95">
        <f t="shared" si="1177"/>
        <v>5.5833329666666671</v>
      </c>
      <c r="DM95">
        <f t="shared" si="1177"/>
        <v>7.4833329666666666</v>
      </c>
      <c r="DN95">
        <f t="shared" si="1177"/>
        <v>5.6333329666666669</v>
      </c>
      <c r="DO95">
        <f t="shared" si="1177"/>
        <v>5.5666663333333339</v>
      </c>
      <c r="DP95">
        <f t="shared" si="1177"/>
        <v>7.7499993333333341</v>
      </c>
      <c r="DQ95">
        <f t="shared" si="1177"/>
        <v>6.4833326666666675</v>
      </c>
      <c r="DR95">
        <f t="shared" si="1177"/>
        <v>6.4999993333333341</v>
      </c>
      <c r="DS95">
        <f t="shared" si="1177"/>
        <v>6.0999993333333338</v>
      </c>
      <c r="DT95">
        <f t="shared" si="1177"/>
        <v>6.133332666666667</v>
      </c>
      <c r="DU95">
        <f t="shared" si="1177"/>
        <v>9.4999993333333332</v>
      </c>
      <c r="DV95">
        <f t="shared" si="1177"/>
        <v>7.5833326666666672</v>
      </c>
      <c r="DW95">
        <f t="shared" si="1177"/>
        <v>6.2666660000000007</v>
      </c>
      <c r="DX95">
        <f t="shared" si="1177"/>
        <v>6.1833326666666677</v>
      </c>
      <c r="DY95">
        <f t="shared" si="1177"/>
        <v>6.4833326666666675</v>
      </c>
      <c r="DZ95">
        <f t="shared" si="1177"/>
        <v>3.6166663333333329</v>
      </c>
      <c r="EA95">
        <f t="shared" si="1177"/>
        <v>5.2833326666666665</v>
      </c>
      <c r="EB95">
        <f t="shared" si="1177"/>
        <v>3.9833326666666666</v>
      </c>
      <c r="EC95">
        <f t="shared" si="1177"/>
        <v>4.4499993333333334</v>
      </c>
      <c r="ED95">
        <f t="shared" si="1177"/>
        <v>6.9499993333333334</v>
      </c>
      <c r="EE95">
        <f t="shared" si="1177"/>
        <v>6.2166660000000009</v>
      </c>
      <c r="EF95">
        <f t="shared" si="1177"/>
        <v>4.466666</v>
      </c>
      <c r="EG95">
        <f t="shared" si="1177"/>
        <v>6.2666659999999998</v>
      </c>
      <c r="EH95">
        <f t="shared" si="1177"/>
        <v>3.8999993333333336</v>
      </c>
      <c r="EI95">
        <f t="shared" si="1177"/>
        <v>6.8333326666666672</v>
      </c>
      <c r="EJ95">
        <f t="shared" si="1177"/>
        <v>5.9666660000000009</v>
      </c>
      <c r="EK95">
        <f t="shared" si="1177"/>
        <v>5.2833326666666665</v>
      </c>
      <c r="EL95">
        <f t="shared" si="1177"/>
        <v>7.3499993333333338</v>
      </c>
      <c r="EM95">
        <f t="shared" si="1177"/>
        <v>4.0166659999999998</v>
      </c>
      <c r="EN95">
        <f t="shared" si="1177"/>
        <v>5.0999993333333338</v>
      </c>
      <c r="EO95">
        <f t="shared" si="1177"/>
        <v>8.1499993333333336</v>
      </c>
      <c r="EP95">
        <f t="shared" si="1177"/>
        <v>6.4499993333333334</v>
      </c>
      <c r="EQ95">
        <f t="shared" si="1177"/>
        <v>5.0499996666666664</v>
      </c>
      <c r="ER95">
        <f t="shared" si="1177"/>
        <v>5.3833330333333338</v>
      </c>
      <c r="ES95">
        <f t="shared" si="1177"/>
        <v>5.6499997000000004</v>
      </c>
      <c r="ET95">
        <f t="shared" si="1177"/>
        <v>8.1499997000000004</v>
      </c>
      <c r="EU95">
        <f t="shared" si="1177"/>
        <v>5.7333330333333334</v>
      </c>
      <c r="EV95">
        <f t="shared" si="1177"/>
        <v>5.5666663666666674</v>
      </c>
      <c r="EW95">
        <f t="shared" si="1177"/>
        <v>5.3833330333333338</v>
      </c>
      <c r="EX95">
        <f t="shared" si="1177"/>
        <v>5.6166663666666672</v>
      </c>
      <c r="EY95">
        <f t="shared" si="1177"/>
        <v>9.1166663666666654</v>
      </c>
      <c r="EZ95">
        <f t="shared" si="1177"/>
        <v>5.416666366666667</v>
      </c>
      <c r="FA95">
        <f t="shared" si="1177"/>
        <v>5.5999997000000006</v>
      </c>
      <c r="FB95">
        <f t="shared" si="1177"/>
        <v>6.083333033333334</v>
      </c>
      <c r="FC95">
        <f t="shared" si="1177"/>
        <v>9.049999699999999</v>
      </c>
      <c r="FD95">
        <f t="shared" si="1177"/>
        <v>5.8833330333333338</v>
      </c>
      <c r="FE95">
        <f t="shared" si="1177"/>
        <v>6.1833330333333336</v>
      </c>
      <c r="FF95">
        <f t="shared" si="1177"/>
        <v>8.2166663666666668</v>
      </c>
      <c r="FG95">
        <f t="shared" si="1177"/>
        <v>5.8166663666666674</v>
      </c>
      <c r="FH95">
        <f t="shared" si="1177"/>
        <v>3.0499996666666664</v>
      </c>
      <c r="FI95">
        <f t="shared" si="1177"/>
        <v>3.499999667</v>
      </c>
      <c r="FJ95">
        <f t="shared" si="1177"/>
        <v>6.6666663336666669</v>
      </c>
      <c r="FK95">
        <f t="shared" si="1177"/>
        <v>4.7666663336666666</v>
      </c>
      <c r="FL95">
        <f t="shared" si="1177"/>
        <v>5.0999996669999996</v>
      </c>
      <c r="FM95">
        <f t="shared" si="1177"/>
        <v>3.4166663336666669</v>
      </c>
      <c r="FN95">
        <f t="shared" si="1177"/>
        <v>6.0499996670000007</v>
      </c>
      <c r="FO95">
        <f t="shared" si="1177"/>
        <v>3.5166663336666666</v>
      </c>
      <c r="FP95">
        <f t="shared" si="1177"/>
        <v>4.2666663336666666</v>
      </c>
      <c r="FQ95">
        <f t="shared" si="1177"/>
        <v>3.499999667</v>
      </c>
      <c r="FR95">
        <f t="shared" si="1177"/>
        <v>3.4499996670000002</v>
      </c>
      <c r="FS95">
        <f t="shared" ref="FS95:ID95" si="1178">IF(FS94=0,0,FS94+1.433333)</f>
        <v>4.2666663336666666</v>
      </c>
      <c r="FT95">
        <f t="shared" si="1178"/>
        <v>4.7499996666666666</v>
      </c>
      <c r="FU95">
        <f t="shared" si="1178"/>
        <v>4.8499996999999997</v>
      </c>
      <c r="FV95">
        <f t="shared" si="1178"/>
        <v>4.8333330333333331</v>
      </c>
      <c r="FW95">
        <f t="shared" si="1178"/>
        <v>5.2166663666666668</v>
      </c>
      <c r="FX95">
        <f t="shared" si="1178"/>
        <v>5.3666663666666663</v>
      </c>
      <c r="FY95">
        <f t="shared" si="1178"/>
        <v>5.1499997000000004</v>
      </c>
      <c r="FZ95">
        <f t="shared" si="1178"/>
        <v>6.3999997000000004</v>
      </c>
      <c r="GA95">
        <f t="shared" si="1178"/>
        <v>9.3999996999999986</v>
      </c>
      <c r="GB95">
        <f t="shared" si="1178"/>
        <v>5.4833330333333334</v>
      </c>
      <c r="GC95">
        <f t="shared" si="1178"/>
        <v>5.6833330333333336</v>
      </c>
      <c r="GD95">
        <f t="shared" si="1178"/>
        <v>6.1999997000000002</v>
      </c>
      <c r="GE95">
        <f t="shared" si="1178"/>
        <v>5.9666663666666668</v>
      </c>
      <c r="GF95">
        <f t="shared" si="1178"/>
        <v>5.1833330333333336</v>
      </c>
      <c r="GG95">
        <f t="shared" si="1178"/>
        <v>7.6833330000000002</v>
      </c>
      <c r="GH95">
        <f t="shared" si="1178"/>
        <v>8.5333329999999989</v>
      </c>
      <c r="GI95">
        <f t="shared" si="1178"/>
        <v>8.1666663333333336</v>
      </c>
      <c r="GJ95">
        <f t="shared" si="1178"/>
        <v>8.5833329999999997</v>
      </c>
      <c r="GK95">
        <f t="shared" si="1178"/>
        <v>10.516666333333333</v>
      </c>
      <c r="GL95">
        <f t="shared" si="1178"/>
        <v>7.983333</v>
      </c>
      <c r="GM95">
        <f t="shared" ref="GM95" si="1179">IF(GM94=0,0,GM94+1.433333)</f>
        <v>8.2499996666666657</v>
      </c>
      <c r="GN95">
        <f t="shared" ref="GN95" si="1180">IF(GN94=0,0,GN94+1.433333)</f>
        <v>10.383332999999999</v>
      </c>
      <c r="GO95">
        <f t="shared" ref="GO95" si="1181">IF(GO94=0,0,GO94+1.433333)</f>
        <v>9.7999996666666664</v>
      </c>
      <c r="GP95">
        <f t="shared" ref="GP95" si="1182">IF(GP94=0,0,GP94+1.433333)</f>
        <v>8.2499996666666657</v>
      </c>
      <c r="GQ95">
        <f t="shared" ref="GQ95" si="1183">IF(GQ94=0,0,GQ94+1.433333)</f>
        <v>8.6999996666666668</v>
      </c>
      <c r="GR95">
        <f t="shared" ref="GR95" si="1184">IF(GR94=0,0,GR94+1.433333)</f>
        <v>11.083333</v>
      </c>
      <c r="GS95">
        <f t="shared" ref="GS95" si="1185">IF(GS94=0,0,GS94+1.433333)</f>
        <v>9.0499996666666664</v>
      </c>
      <c r="GT95">
        <f t="shared" si="1178"/>
        <v>10.249999666666666</v>
      </c>
      <c r="GU95">
        <f t="shared" si="1178"/>
        <v>9.0833329999999997</v>
      </c>
      <c r="GV95">
        <f t="shared" si="1178"/>
        <v>8.0833329999999997</v>
      </c>
      <c r="GW95">
        <f t="shared" si="1178"/>
        <v>8.1499996666666661</v>
      </c>
      <c r="GX95">
        <f t="shared" ref="GX95" si="1186">IF(GX94=0,0,GX94+1.433333)</f>
        <v>7.983333</v>
      </c>
      <c r="GY95">
        <f t="shared" ref="GY95" si="1187">IF(GY94=0,0,GY94+1.433333)</f>
        <v>15.116666333333333</v>
      </c>
      <c r="GZ95">
        <f t="shared" ref="GZ95" si="1188">IF(GZ94=0,0,GZ94+1.433333)</f>
        <v>9.8333329999999997</v>
      </c>
      <c r="HA95">
        <f t="shared" ref="HA95" si="1189">IF(HA94=0,0,HA94+1.433333)</f>
        <v>8.5666663333333322</v>
      </c>
      <c r="HB95">
        <f t="shared" si="1178"/>
        <v>11.016666333333333</v>
      </c>
      <c r="HC95">
        <f t="shared" si="1178"/>
        <v>11.999999633333331</v>
      </c>
      <c r="HD95">
        <f t="shared" si="1178"/>
        <v>13.399999633333332</v>
      </c>
      <c r="HE95">
        <f t="shared" si="1178"/>
        <v>12.483332966666666</v>
      </c>
      <c r="HF95">
        <f t="shared" si="1178"/>
        <v>12.233332966666666</v>
      </c>
      <c r="HG95">
        <f t="shared" si="1178"/>
        <v>12.016666299999999</v>
      </c>
      <c r="HH95">
        <f t="shared" si="1178"/>
        <v>11.699999633333332</v>
      </c>
      <c r="HI95">
        <f t="shared" si="1178"/>
        <v>11.699999633333332</v>
      </c>
      <c r="HJ95">
        <f t="shared" si="1178"/>
        <v>12.649999633333332</v>
      </c>
      <c r="HK95">
        <f t="shared" si="1178"/>
        <v>12.199999633333332</v>
      </c>
      <c r="HL95">
        <f t="shared" si="1178"/>
        <v>15.0666663</v>
      </c>
      <c r="HN95">
        <f>IF(HN94=0,0,HN94+1.433333)</f>
        <v>11.716666299999998</v>
      </c>
      <c r="HO95">
        <f>IF(HO94=0,0,HO94+1.433333)</f>
        <v>13.183332966666665</v>
      </c>
      <c r="HP95">
        <f t="shared" si="1178"/>
        <v>38.443332999999996</v>
      </c>
      <c r="HQ95">
        <f t="shared" si="1178"/>
        <v>43.443332999999996</v>
      </c>
      <c r="HR95">
        <f t="shared" si="1178"/>
        <v>10.876666333333333</v>
      </c>
      <c r="HS95">
        <f t="shared" si="1178"/>
        <v>11.926666333333332</v>
      </c>
      <c r="HU95">
        <f t="shared" si="1178"/>
        <v>23.326666300000003</v>
      </c>
      <c r="HW95">
        <f t="shared" si="1178"/>
        <v>12.309999633333332</v>
      </c>
      <c r="HX95">
        <f t="shared" si="1178"/>
        <v>12.526666299999999</v>
      </c>
      <c r="HY95">
        <f t="shared" si="1178"/>
        <v>13.343332966666665</v>
      </c>
      <c r="HZ95">
        <f t="shared" si="1178"/>
        <v>12.859999633333333</v>
      </c>
      <c r="IA95">
        <f t="shared" si="1178"/>
        <v>12.593332966666665</v>
      </c>
      <c r="IB95">
        <f t="shared" si="1178"/>
        <v>12.693332966666667</v>
      </c>
      <c r="IC95">
        <f t="shared" si="1178"/>
        <v>13.393332966666666</v>
      </c>
      <c r="ID95">
        <f t="shared" si="1178"/>
        <v>12.359999633333333</v>
      </c>
      <c r="IE95">
        <f t="shared" ref="IE95:KA95" si="1190">IF(IE94=0,0,IE94+1.433333)</f>
        <v>13.343332966666665</v>
      </c>
      <c r="IF95">
        <f t="shared" si="1190"/>
        <v>14.043332966666666</v>
      </c>
      <c r="IG95">
        <f t="shared" si="1190"/>
        <v>14.493332966666665</v>
      </c>
      <c r="IH95">
        <f t="shared" si="1190"/>
        <v>12.826666299999999</v>
      </c>
      <c r="II95">
        <f t="shared" si="1190"/>
        <v>19.559999633333334</v>
      </c>
      <c r="IJ95">
        <f t="shared" si="1190"/>
        <v>12.343332966666665</v>
      </c>
      <c r="IK95">
        <f t="shared" si="1190"/>
        <v>8.3166663333333322</v>
      </c>
      <c r="IL95">
        <f t="shared" si="1190"/>
        <v>11.649999633333334</v>
      </c>
      <c r="IM95">
        <f t="shared" si="1190"/>
        <v>9.0833329666666671</v>
      </c>
      <c r="IN95">
        <f t="shared" si="1190"/>
        <v>8.7999996333333339</v>
      </c>
      <c r="IO95">
        <f t="shared" si="1190"/>
        <v>10.949999666666667</v>
      </c>
      <c r="IP95">
        <f t="shared" si="1190"/>
        <v>10.899999633333334</v>
      </c>
      <c r="IQ95">
        <f t="shared" si="1190"/>
        <v>11.549999633333334</v>
      </c>
      <c r="IW95">
        <f t="shared" si="1190"/>
        <v>46.859999666666667</v>
      </c>
      <c r="IX95">
        <f t="shared" si="1190"/>
        <v>7.399999666666667</v>
      </c>
      <c r="IY95">
        <f t="shared" si="1190"/>
        <v>9.8500003333333321</v>
      </c>
      <c r="IZ95">
        <f t="shared" si="1190"/>
        <v>10.666666999999999</v>
      </c>
      <c r="JA95">
        <f t="shared" si="1190"/>
        <v>9.0000003333333343</v>
      </c>
      <c r="JB95">
        <f t="shared" si="1190"/>
        <v>8.4833336666666668</v>
      </c>
      <c r="JC95">
        <f t="shared" si="1190"/>
        <v>13.416666999999999</v>
      </c>
      <c r="JD95">
        <f t="shared" si="1190"/>
        <v>10.016667</v>
      </c>
      <c r="JE95">
        <f t="shared" si="1190"/>
        <v>15.083333666666666</v>
      </c>
      <c r="JF95">
        <f t="shared" si="1190"/>
        <v>22.850000333333337</v>
      </c>
      <c r="JH95">
        <f t="shared" si="1190"/>
        <v>10.733333</v>
      </c>
      <c r="JI95">
        <f t="shared" si="1190"/>
        <v>15.983332999666667</v>
      </c>
      <c r="JJ95">
        <f t="shared" si="1190"/>
        <v>14.366666333</v>
      </c>
      <c r="JK95">
        <f t="shared" si="1190"/>
        <v>12.233332999666667</v>
      </c>
      <c r="JL95">
        <f t="shared" si="1190"/>
        <v>11.999999666333334</v>
      </c>
      <c r="JM95">
        <f t="shared" si="1190"/>
        <v>13.733332999666667</v>
      </c>
      <c r="JN95">
        <f t="shared" si="1190"/>
        <v>14.733332999666667</v>
      </c>
      <c r="JO95">
        <f t="shared" si="1190"/>
        <v>18.866666333000001</v>
      </c>
      <c r="JP95">
        <f t="shared" si="1190"/>
        <v>15.999999666333334</v>
      </c>
      <c r="JR95">
        <f t="shared" si="1190"/>
        <v>12.066666333000001</v>
      </c>
      <c r="JT95">
        <f t="shared" si="1190"/>
        <v>12.816666333000001</v>
      </c>
      <c r="JU95">
        <f t="shared" si="1190"/>
        <v>18.466666333000003</v>
      </c>
      <c r="JV95">
        <f t="shared" si="1190"/>
        <v>19.166666333000002</v>
      </c>
      <c r="JX95">
        <f t="shared" si="1190"/>
        <v>19.916666333000006</v>
      </c>
      <c r="JY95">
        <f t="shared" si="1190"/>
        <v>15.733332999666667</v>
      </c>
      <c r="JZ95">
        <f t="shared" si="1190"/>
        <v>22.233332999666668</v>
      </c>
      <c r="KA95">
        <f t="shared" si="1190"/>
        <v>25.683332999666671</v>
      </c>
    </row>
    <row r="96" spans="1:287" x14ac:dyDescent="0.25">
      <c r="A96" t="s">
        <v>191</v>
      </c>
      <c r="B96">
        <v>3.4166666666666665</v>
      </c>
      <c r="C96">
        <v>3.9166666666666665</v>
      </c>
      <c r="D96">
        <v>4.5333336666666666</v>
      </c>
      <c r="E96">
        <v>4.5666666666666664</v>
      </c>
      <c r="F96">
        <v>5.183326666666666</v>
      </c>
      <c r="G96">
        <v>5.2500006666666668</v>
      </c>
      <c r="H96">
        <v>4.9833336666666668</v>
      </c>
      <c r="I96">
        <v>5.2000006666666669</v>
      </c>
      <c r="J96">
        <v>6.7999996666666664</v>
      </c>
      <c r="K96">
        <v>8.9833336666666668</v>
      </c>
      <c r="L96">
        <v>4.2666666666666666</v>
      </c>
      <c r="M96">
        <v>3.7666666666666666</v>
      </c>
      <c r="N96">
        <v>5.1666636666666665</v>
      </c>
      <c r="O96">
        <v>10.916666666666666</v>
      </c>
      <c r="P96">
        <v>15.366666666666667</v>
      </c>
      <c r="Q96">
        <v>11.676666666666666</v>
      </c>
      <c r="R96">
        <v>16.346666666666664</v>
      </c>
      <c r="S96">
        <v>18.166666666666664</v>
      </c>
      <c r="T96">
        <v>14.586666666666666</v>
      </c>
      <c r="U96">
        <v>13.099996666666666</v>
      </c>
      <c r="V96">
        <v>12.966666666666665</v>
      </c>
      <c r="W96">
        <v>11.533333666666666</v>
      </c>
      <c r="X96">
        <v>12.333333666666666</v>
      </c>
      <c r="Y96">
        <v>12.366666666666665</v>
      </c>
      <c r="Z96">
        <v>26.983333666666667</v>
      </c>
      <c r="AA96">
        <v>28.983333666666667</v>
      </c>
      <c r="AB96">
        <v>32.733333666666667</v>
      </c>
      <c r="AC96">
        <v>48.18333366666667</v>
      </c>
      <c r="AD96">
        <v>42.736666666666665</v>
      </c>
      <c r="AE96">
        <v>28.933333666666666</v>
      </c>
      <c r="AG96">
        <v>32.233333666666667</v>
      </c>
      <c r="AH96">
        <v>27.650003666666667</v>
      </c>
      <c r="AI96">
        <v>7.1666666666666661</v>
      </c>
      <c r="AJ96">
        <v>8.7166666666666668</v>
      </c>
      <c r="AK96">
        <v>7.5499999666666664</v>
      </c>
      <c r="AL96">
        <v>7.7666666666666657</v>
      </c>
      <c r="AM96">
        <v>7.683326666666666</v>
      </c>
      <c r="AN96">
        <v>8.5166666666666657</v>
      </c>
      <c r="AO96">
        <v>8.4333333666666661</v>
      </c>
      <c r="AP96">
        <v>8.0333333666666658</v>
      </c>
      <c r="AQ96">
        <v>7.9499999966666657</v>
      </c>
      <c r="AR96">
        <v>7.5666666666666664</v>
      </c>
      <c r="AS96">
        <v>8.1833333666666661</v>
      </c>
      <c r="AT96">
        <v>10.833333336666666</v>
      </c>
      <c r="AU96">
        <v>8.4666666666666668</v>
      </c>
      <c r="AV96">
        <v>8.6999999666666668</v>
      </c>
      <c r="AW96">
        <v>8.2333333666666668</v>
      </c>
      <c r="AX96">
        <v>9.0166666666666657</v>
      </c>
      <c r="AY96">
        <v>7.8999999966666659</v>
      </c>
      <c r="AZ96">
        <v>10.316666666666666</v>
      </c>
      <c r="BA96">
        <v>12.366666666666667</v>
      </c>
      <c r="BB96">
        <v>15.166666666666666</v>
      </c>
      <c r="BC96">
        <v>12.883333336666666</v>
      </c>
      <c r="BD96">
        <v>12.849999966666665</v>
      </c>
      <c r="BE96">
        <v>9.1666666666666661</v>
      </c>
      <c r="BF96">
        <v>11.083333666666666</v>
      </c>
      <c r="BG96">
        <v>20.349999966666665</v>
      </c>
      <c r="BH96">
        <v>22.866666666666667</v>
      </c>
      <c r="BI96">
        <v>23.099999666666665</v>
      </c>
      <c r="BJ96">
        <v>10.516666666666666</v>
      </c>
      <c r="BK96">
        <v>20.833333666666668</v>
      </c>
      <c r="BL96">
        <v>11.583333366666666</v>
      </c>
      <c r="BM96">
        <v>19.966666666666669</v>
      </c>
      <c r="BN96">
        <v>11.266666666666666</v>
      </c>
      <c r="BO96">
        <v>25.099999666666669</v>
      </c>
      <c r="BP96">
        <v>15.783333366666666</v>
      </c>
      <c r="BQ96">
        <v>2.0666666666666669</v>
      </c>
      <c r="BR96">
        <v>1.6166666699999999</v>
      </c>
      <c r="BS96">
        <v>2.3333333700000001</v>
      </c>
      <c r="BT96">
        <v>2.7333333399999997</v>
      </c>
      <c r="BU96">
        <v>2.1333333400000001</v>
      </c>
      <c r="BV96">
        <v>2.3666666699999999</v>
      </c>
      <c r="BW96">
        <v>4.3333333700000001</v>
      </c>
      <c r="BX96">
        <v>9.3333333700000001</v>
      </c>
      <c r="BY96">
        <v>7.5999999699999998</v>
      </c>
      <c r="BZ96">
        <v>4.5999999699999998</v>
      </c>
      <c r="CA96">
        <v>2.4166666699999997</v>
      </c>
      <c r="CB96">
        <v>1.9333333699999999</v>
      </c>
      <c r="CC96">
        <v>2.9833333699999995</v>
      </c>
      <c r="CE96">
        <v>3.05</v>
      </c>
      <c r="CF96">
        <v>3.8333332999999996</v>
      </c>
      <c r="CG96">
        <v>5.1333333000000003</v>
      </c>
      <c r="CH96">
        <v>3.4333332999999997</v>
      </c>
      <c r="CI96">
        <v>3.4</v>
      </c>
      <c r="CJ96">
        <v>3.3499999999999996</v>
      </c>
      <c r="CK96">
        <v>3.7666667</v>
      </c>
      <c r="CL96">
        <v>4.1500000000000004</v>
      </c>
      <c r="CN96">
        <v>4.9000000000000004</v>
      </c>
      <c r="CO96">
        <v>4.4499999999999993</v>
      </c>
      <c r="CP96">
        <v>0.75</v>
      </c>
      <c r="CQ96">
        <v>4.0333333333333332</v>
      </c>
      <c r="CR96">
        <v>0</v>
      </c>
      <c r="CS96">
        <f>16/60</f>
        <v>0.26666666666666666</v>
      </c>
      <c r="CT96">
        <f>3+25/60</f>
        <v>3.4166666666666665</v>
      </c>
      <c r="CU96">
        <f>1+32/60</f>
        <v>1.5333333333333332</v>
      </c>
      <c r="CV96">
        <f>1+41/60</f>
        <v>1.6833333333333333</v>
      </c>
      <c r="CW96">
        <f>2+56/60</f>
        <v>2.9333333333333336</v>
      </c>
      <c r="CX96">
        <f>2+32/60</f>
        <v>2.5333333333333332</v>
      </c>
      <c r="CY96">
        <f>28/60</f>
        <v>0.46666666666666667</v>
      </c>
      <c r="CZ96">
        <f>2+35/60</f>
        <v>2.5833333333333335</v>
      </c>
      <c r="DA96">
        <f>0.75+1.13333</f>
        <v>1.8833299999999999</v>
      </c>
      <c r="DB96">
        <f>0.4+0.75</f>
        <v>1.1499999999999999</v>
      </c>
      <c r="DC96">
        <f>4+29/60</f>
        <v>4.4833333333333334</v>
      </c>
      <c r="DD96">
        <f>2+35/60</f>
        <v>2.5833333333333335</v>
      </c>
      <c r="DE96">
        <f>14+3/60</f>
        <v>14.05</v>
      </c>
      <c r="DF96">
        <f>IF(DF95=0,0,DF95+0.75)</f>
        <v>5.7666663333333332</v>
      </c>
      <c r="DG96">
        <f t="shared" ref="DG96:FR96" si="1191">IF(DG95=0,0,DG95+0.75)</f>
        <v>7.0666663000000005</v>
      </c>
      <c r="DH96">
        <f t="shared" si="1191"/>
        <v>6.1666663000000002</v>
      </c>
      <c r="DI96">
        <f t="shared" si="1191"/>
        <v>6.9999996333333341</v>
      </c>
      <c r="DJ96">
        <f t="shared" si="1191"/>
        <v>6.6166663000000003</v>
      </c>
      <c r="DK96">
        <f t="shared" si="1191"/>
        <v>7.4499996333333334</v>
      </c>
      <c r="DL96">
        <f t="shared" si="1191"/>
        <v>6.3333329666666671</v>
      </c>
      <c r="DM96">
        <f t="shared" si="1191"/>
        <v>8.2333329666666657</v>
      </c>
      <c r="DN96">
        <f t="shared" si="1191"/>
        <v>6.3833329666666669</v>
      </c>
      <c r="DO96">
        <f t="shared" si="1191"/>
        <v>6.3166663333333339</v>
      </c>
      <c r="DP96">
        <f t="shared" si="1191"/>
        <v>8.499999333333335</v>
      </c>
      <c r="DQ96">
        <f t="shared" si="1191"/>
        <v>7.2333326666666675</v>
      </c>
      <c r="DR96">
        <f t="shared" si="1191"/>
        <v>7.2499993333333341</v>
      </c>
      <c r="DS96">
        <f t="shared" si="1191"/>
        <v>6.8499993333333338</v>
      </c>
      <c r="DT96">
        <f t="shared" si="1191"/>
        <v>6.883332666666667</v>
      </c>
      <c r="DU96">
        <f t="shared" si="1191"/>
        <v>10.249999333333333</v>
      </c>
      <c r="DV96">
        <f t="shared" si="1191"/>
        <v>8.3333326666666672</v>
      </c>
      <c r="DW96">
        <f t="shared" si="1191"/>
        <v>7.0166660000000007</v>
      </c>
      <c r="DX96">
        <f t="shared" si="1191"/>
        <v>6.9333326666666677</v>
      </c>
      <c r="DY96">
        <f t="shared" si="1191"/>
        <v>7.2333326666666675</v>
      </c>
      <c r="DZ96">
        <f t="shared" si="1191"/>
        <v>4.3666663333333329</v>
      </c>
      <c r="EA96">
        <f t="shared" si="1191"/>
        <v>6.0333326666666665</v>
      </c>
      <c r="EB96">
        <f t="shared" si="1191"/>
        <v>4.7333326666666666</v>
      </c>
      <c r="EC96">
        <f t="shared" si="1191"/>
        <v>5.1999993333333334</v>
      </c>
      <c r="ED96">
        <f t="shared" si="1191"/>
        <v>7.6999993333333334</v>
      </c>
      <c r="EE96">
        <f t="shared" si="1191"/>
        <v>6.9666660000000009</v>
      </c>
      <c r="EF96">
        <f t="shared" si="1191"/>
        <v>5.216666</v>
      </c>
      <c r="EG96">
        <f t="shared" si="1191"/>
        <v>7.0166659999999998</v>
      </c>
      <c r="EH96">
        <f t="shared" si="1191"/>
        <v>4.6499993333333336</v>
      </c>
      <c r="EI96">
        <f t="shared" si="1191"/>
        <v>7.5833326666666672</v>
      </c>
      <c r="EJ96">
        <f t="shared" si="1191"/>
        <v>6.7166660000000009</v>
      </c>
      <c r="EK96">
        <f t="shared" si="1191"/>
        <v>6.0333326666666665</v>
      </c>
      <c r="EL96">
        <f t="shared" si="1191"/>
        <v>8.0999993333333329</v>
      </c>
      <c r="EM96">
        <f t="shared" si="1191"/>
        <v>4.7666659999999998</v>
      </c>
      <c r="EN96">
        <f t="shared" si="1191"/>
        <v>5.8499993333333338</v>
      </c>
      <c r="EO96">
        <f t="shared" si="1191"/>
        <v>8.8999993333333336</v>
      </c>
      <c r="EP96">
        <f t="shared" si="1191"/>
        <v>7.1999993333333334</v>
      </c>
      <c r="EQ96">
        <f t="shared" si="1191"/>
        <v>5.7999996666666664</v>
      </c>
      <c r="ER96">
        <f t="shared" si="1191"/>
        <v>6.1333330333333338</v>
      </c>
      <c r="ES96">
        <f t="shared" si="1191"/>
        <v>6.3999997000000004</v>
      </c>
      <c r="ET96">
        <f t="shared" si="1191"/>
        <v>8.8999997000000004</v>
      </c>
      <c r="EU96">
        <f t="shared" si="1191"/>
        <v>6.4833330333333334</v>
      </c>
      <c r="EV96">
        <f t="shared" si="1191"/>
        <v>6.3166663666666674</v>
      </c>
      <c r="EW96">
        <f t="shared" si="1191"/>
        <v>6.1333330333333338</v>
      </c>
      <c r="EX96">
        <f t="shared" si="1191"/>
        <v>6.3666663666666672</v>
      </c>
      <c r="EY96">
        <f t="shared" si="1191"/>
        <v>9.8666663666666654</v>
      </c>
      <c r="EZ96">
        <f t="shared" si="1191"/>
        <v>6.166666366666667</v>
      </c>
      <c r="FA96">
        <f t="shared" si="1191"/>
        <v>6.3499997000000006</v>
      </c>
      <c r="FB96">
        <f t="shared" si="1191"/>
        <v>6.833333033333334</v>
      </c>
      <c r="FC96">
        <f t="shared" si="1191"/>
        <v>9.799999699999999</v>
      </c>
      <c r="FD96">
        <f t="shared" si="1191"/>
        <v>6.6333330333333338</v>
      </c>
      <c r="FE96">
        <f t="shared" si="1191"/>
        <v>6.9333330333333336</v>
      </c>
      <c r="FF96">
        <f t="shared" si="1191"/>
        <v>8.9666663666666668</v>
      </c>
      <c r="FG96">
        <f t="shared" si="1191"/>
        <v>6.5666663666666674</v>
      </c>
      <c r="FH96">
        <f t="shared" si="1191"/>
        <v>3.7999996666666664</v>
      </c>
      <c r="FI96">
        <f t="shared" si="1191"/>
        <v>4.249999667</v>
      </c>
      <c r="FJ96">
        <f t="shared" si="1191"/>
        <v>7.4166663336666669</v>
      </c>
      <c r="FK96">
        <f t="shared" si="1191"/>
        <v>5.5166663336666666</v>
      </c>
      <c r="FL96">
        <f t="shared" si="1191"/>
        <v>5.8499996669999996</v>
      </c>
      <c r="FM96">
        <f t="shared" si="1191"/>
        <v>4.1666663336666669</v>
      </c>
      <c r="FN96">
        <f t="shared" si="1191"/>
        <v>6.7999996670000007</v>
      </c>
      <c r="FO96">
        <f t="shared" si="1191"/>
        <v>4.2666663336666666</v>
      </c>
      <c r="FP96">
        <f t="shared" si="1191"/>
        <v>5.0166663336666666</v>
      </c>
      <c r="FQ96">
        <f t="shared" si="1191"/>
        <v>4.249999667</v>
      </c>
      <c r="FR96">
        <f t="shared" si="1191"/>
        <v>4.1999996670000002</v>
      </c>
      <c r="FS96">
        <f t="shared" ref="FS96:ID96" si="1192">IF(FS95=0,0,FS95+0.75)</f>
        <v>5.0166663336666666</v>
      </c>
      <c r="FT96">
        <f t="shared" si="1192"/>
        <v>5.4999996666666666</v>
      </c>
      <c r="FU96">
        <f t="shared" si="1192"/>
        <v>5.5999996999999997</v>
      </c>
      <c r="FV96">
        <f t="shared" si="1192"/>
        <v>5.5833330333333331</v>
      </c>
      <c r="FW96">
        <f t="shared" si="1192"/>
        <v>5.9666663666666668</v>
      </c>
      <c r="FX96">
        <f t="shared" si="1192"/>
        <v>6.1166663666666663</v>
      </c>
      <c r="FY96">
        <f t="shared" si="1192"/>
        <v>5.8999997000000004</v>
      </c>
      <c r="FZ96">
        <f t="shared" si="1192"/>
        <v>7.1499997000000004</v>
      </c>
      <c r="GA96">
        <f t="shared" si="1192"/>
        <v>10.149999699999999</v>
      </c>
      <c r="GB96">
        <f t="shared" si="1192"/>
        <v>6.2333330333333334</v>
      </c>
      <c r="GC96">
        <f t="shared" si="1192"/>
        <v>6.4333330333333336</v>
      </c>
      <c r="GD96">
        <f t="shared" si="1192"/>
        <v>6.9499997000000002</v>
      </c>
      <c r="GE96">
        <f t="shared" si="1192"/>
        <v>6.7166663666666668</v>
      </c>
      <c r="GF96">
        <f t="shared" si="1192"/>
        <v>5.9333330333333336</v>
      </c>
      <c r="GG96">
        <f t="shared" si="1192"/>
        <v>8.4333330000000011</v>
      </c>
      <c r="GH96">
        <f t="shared" si="1192"/>
        <v>9.2833329999999989</v>
      </c>
      <c r="GI96">
        <f t="shared" si="1192"/>
        <v>8.9166663333333336</v>
      </c>
      <c r="GJ96">
        <f t="shared" si="1192"/>
        <v>9.3333329999999997</v>
      </c>
      <c r="GK96">
        <f t="shared" si="1192"/>
        <v>11.266666333333333</v>
      </c>
      <c r="GL96">
        <f t="shared" si="1192"/>
        <v>8.733333</v>
      </c>
      <c r="GM96">
        <f t="shared" ref="GM96" si="1193">IF(GM95=0,0,GM95+0.75)</f>
        <v>8.9999996666666657</v>
      </c>
      <c r="GN96">
        <f t="shared" ref="GN96" si="1194">IF(GN95=0,0,GN95+0.75)</f>
        <v>11.133332999999999</v>
      </c>
      <c r="GO96">
        <f t="shared" ref="GO96" si="1195">IF(GO95=0,0,GO95+0.75)</f>
        <v>10.549999666666666</v>
      </c>
      <c r="GP96">
        <f t="shared" ref="GP96" si="1196">IF(GP95=0,0,GP95+0.75)</f>
        <v>8.9999996666666657</v>
      </c>
      <c r="GQ96">
        <f t="shared" ref="GQ96" si="1197">IF(GQ95=0,0,GQ95+0.75)</f>
        <v>9.4499996666666668</v>
      </c>
      <c r="GR96">
        <f t="shared" ref="GR96" si="1198">IF(GR95=0,0,GR95+0.75)</f>
        <v>11.833333</v>
      </c>
      <c r="GS96">
        <f t="shared" ref="GS96" si="1199">IF(GS95=0,0,GS95+0.75)</f>
        <v>9.7999996666666664</v>
      </c>
      <c r="GT96">
        <f t="shared" si="1192"/>
        <v>10.999999666666666</v>
      </c>
      <c r="GU96">
        <f t="shared" si="1192"/>
        <v>9.8333329999999997</v>
      </c>
      <c r="GV96">
        <f t="shared" si="1192"/>
        <v>8.8333329999999997</v>
      </c>
      <c r="GW96">
        <f t="shared" si="1192"/>
        <v>8.8999996666666661</v>
      </c>
      <c r="GX96">
        <f t="shared" ref="GX96" si="1200">IF(GX95=0,0,GX95+0.75)</f>
        <v>8.733333</v>
      </c>
      <c r="GY96">
        <f t="shared" ref="GY96" si="1201">IF(GY95=0,0,GY95+0.75)</f>
        <v>15.866666333333333</v>
      </c>
      <c r="GZ96">
        <f t="shared" ref="GZ96" si="1202">IF(GZ95=0,0,GZ95+0.75)</f>
        <v>10.583333</v>
      </c>
      <c r="HA96">
        <f t="shared" ref="HA96" si="1203">IF(HA95=0,0,HA95+0.75)</f>
        <v>9.3166663333333322</v>
      </c>
      <c r="HB96">
        <f t="shared" si="1192"/>
        <v>11.766666333333333</v>
      </c>
      <c r="HC96">
        <f t="shared" si="1192"/>
        <v>12.749999633333331</v>
      </c>
      <c r="HD96">
        <f t="shared" si="1192"/>
        <v>14.149999633333332</v>
      </c>
      <c r="HE96">
        <f t="shared" si="1192"/>
        <v>13.233332966666666</v>
      </c>
      <c r="HF96">
        <f t="shared" si="1192"/>
        <v>12.983332966666666</v>
      </c>
      <c r="HG96">
        <f t="shared" si="1192"/>
        <v>12.766666299999999</v>
      </c>
      <c r="HH96">
        <f t="shared" si="1192"/>
        <v>12.449999633333332</v>
      </c>
      <c r="HI96">
        <f t="shared" si="1192"/>
        <v>12.449999633333332</v>
      </c>
      <c r="HJ96">
        <f t="shared" si="1192"/>
        <v>13.399999633333332</v>
      </c>
      <c r="HK96">
        <f t="shared" si="1192"/>
        <v>12.949999633333332</v>
      </c>
      <c r="HL96">
        <f t="shared" si="1192"/>
        <v>15.8166663</v>
      </c>
      <c r="HN96">
        <f t="shared" si="1192"/>
        <v>12.466666299999998</v>
      </c>
      <c r="HO96">
        <f t="shared" si="1192"/>
        <v>13.933332966666665</v>
      </c>
      <c r="HP96">
        <f t="shared" si="1192"/>
        <v>39.193332999999996</v>
      </c>
      <c r="HQ96">
        <f t="shared" si="1192"/>
        <v>44.193332999999996</v>
      </c>
      <c r="HR96">
        <f t="shared" si="1192"/>
        <v>11.626666333333333</v>
      </c>
      <c r="HS96">
        <f t="shared" si="1192"/>
        <v>12.676666333333332</v>
      </c>
      <c r="HU96">
        <f t="shared" si="1192"/>
        <v>24.076666300000003</v>
      </c>
      <c r="HW96">
        <f t="shared" si="1192"/>
        <v>13.059999633333332</v>
      </c>
      <c r="HX96">
        <f t="shared" si="1192"/>
        <v>13.276666299999999</v>
      </c>
      <c r="HY96">
        <f t="shared" si="1192"/>
        <v>14.093332966666665</v>
      </c>
      <c r="HZ96">
        <f t="shared" si="1192"/>
        <v>13.609999633333333</v>
      </c>
      <c r="IA96">
        <f t="shared" si="1192"/>
        <v>13.343332966666665</v>
      </c>
      <c r="IB96">
        <f t="shared" si="1192"/>
        <v>13.443332966666667</v>
      </c>
      <c r="IC96">
        <f t="shared" si="1192"/>
        <v>14.143332966666666</v>
      </c>
      <c r="ID96">
        <f t="shared" si="1192"/>
        <v>13.109999633333333</v>
      </c>
      <c r="IE96">
        <f t="shared" ref="IE96:KA96" si="1204">IF(IE95=0,0,IE95+0.75)</f>
        <v>14.093332966666665</v>
      </c>
      <c r="IF96">
        <f t="shared" si="1204"/>
        <v>14.793332966666666</v>
      </c>
      <c r="IG96">
        <f t="shared" si="1204"/>
        <v>15.243332966666665</v>
      </c>
      <c r="IH96">
        <f t="shared" si="1204"/>
        <v>13.576666299999999</v>
      </c>
      <c r="II96">
        <f t="shared" si="1204"/>
        <v>20.309999633333334</v>
      </c>
      <c r="IJ96">
        <f t="shared" si="1204"/>
        <v>13.093332966666665</v>
      </c>
      <c r="IK96">
        <f t="shared" si="1204"/>
        <v>9.0666663333333322</v>
      </c>
      <c r="IL96">
        <f t="shared" si="1204"/>
        <v>12.399999633333334</v>
      </c>
      <c r="IM96">
        <f t="shared" si="1204"/>
        <v>9.8333329666666671</v>
      </c>
      <c r="IN96">
        <f t="shared" si="1204"/>
        <v>9.5499996333333339</v>
      </c>
      <c r="IO96">
        <f t="shared" si="1204"/>
        <v>11.699999666666667</v>
      </c>
      <c r="IP96">
        <f t="shared" si="1204"/>
        <v>11.649999633333334</v>
      </c>
      <c r="IQ96">
        <f t="shared" si="1204"/>
        <v>12.299999633333334</v>
      </c>
      <c r="IW96">
        <f t="shared" si="1204"/>
        <v>47.609999666666667</v>
      </c>
      <c r="IX96">
        <f t="shared" si="1204"/>
        <v>8.1499996666666661</v>
      </c>
      <c r="IY96">
        <f t="shared" si="1204"/>
        <v>10.600000333333332</v>
      </c>
      <c r="IZ96">
        <f t="shared" si="1204"/>
        <v>11.416666999999999</v>
      </c>
      <c r="JA96">
        <f t="shared" si="1204"/>
        <v>9.7500003333333343</v>
      </c>
      <c r="JB96">
        <f t="shared" si="1204"/>
        <v>9.2333336666666668</v>
      </c>
      <c r="JC96">
        <f t="shared" si="1204"/>
        <v>14.166666999999999</v>
      </c>
      <c r="JD96">
        <f t="shared" si="1204"/>
        <v>10.766667</v>
      </c>
      <c r="JE96">
        <f t="shared" si="1204"/>
        <v>15.833333666666666</v>
      </c>
      <c r="JF96">
        <f t="shared" si="1204"/>
        <v>23.600000333333337</v>
      </c>
      <c r="JH96">
        <f t="shared" si="1204"/>
        <v>11.483333</v>
      </c>
      <c r="JI96">
        <f t="shared" si="1204"/>
        <v>16.733332999666665</v>
      </c>
      <c r="JJ96">
        <f t="shared" si="1204"/>
        <v>15.116666333</v>
      </c>
      <c r="JK96">
        <f t="shared" si="1204"/>
        <v>12.983332999666667</v>
      </c>
      <c r="JL96">
        <f t="shared" si="1204"/>
        <v>12.749999666333334</v>
      </c>
      <c r="JM96">
        <f t="shared" si="1204"/>
        <v>14.483332999666667</v>
      </c>
      <c r="JN96">
        <f t="shared" si="1204"/>
        <v>15.483332999666667</v>
      </c>
      <c r="JO96">
        <f t="shared" si="1204"/>
        <v>19.616666333000001</v>
      </c>
      <c r="JP96">
        <f t="shared" si="1204"/>
        <v>16.749999666333334</v>
      </c>
      <c r="JR96">
        <f t="shared" si="1204"/>
        <v>12.816666333000001</v>
      </c>
      <c r="JT96">
        <f t="shared" si="1204"/>
        <v>13.566666333000001</v>
      </c>
      <c r="JU96">
        <f t="shared" si="1204"/>
        <v>19.216666333000003</v>
      </c>
      <c r="JV96">
        <f t="shared" si="1204"/>
        <v>19.916666333000002</v>
      </c>
      <c r="JX96">
        <f t="shared" si="1204"/>
        <v>20.666666333000006</v>
      </c>
      <c r="JY96">
        <f t="shared" si="1204"/>
        <v>16.483332999666665</v>
      </c>
      <c r="JZ96">
        <f t="shared" si="1204"/>
        <v>22.983332999666668</v>
      </c>
      <c r="KA96">
        <f t="shared" si="1204"/>
        <v>26.433332999666671</v>
      </c>
    </row>
    <row r="97" spans="1:287" x14ac:dyDescent="0.25">
      <c r="A97" t="s">
        <v>190</v>
      </c>
      <c r="B97">
        <v>3.7166666666666668</v>
      </c>
      <c r="C97">
        <v>4.2166666666666668</v>
      </c>
      <c r="D97">
        <v>4.8333336666666664</v>
      </c>
      <c r="E97">
        <v>4.8666666666666671</v>
      </c>
      <c r="F97">
        <v>5.4833266666666667</v>
      </c>
      <c r="G97">
        <v>5.5500006666666666</v>
      </c>
      <c r="H97">
        <v>5.2833336666666666</v>
      </c>
      <c r="I97">
        <v>5.5000006666666668</v>
      </c>
      <c r="J97">
        <v>7.0999996666666672</v>
      </c>
      <c r="K97">
        <v>9.2833336666666675</v>
      </c>
      <c r="L97">
        <v>4.5666666666666664</v>
      </c>
      <c r="M97">
        <v>4.0666666666666664</v>
      </c>
      <c r="N97">
        <v>5.4666636666666664</v>
      </c>
      <c r="O97">
        <v>12.616666666666667</v>
      </c>
      <c r="P97">
        <v>17.066666666666666</v>
      </c>
      <c r="Q97">
        <v>13.376666666666667</v>
      </c>
      <c r="R97">
        <v>18.046666666666667</v>
      </c>
      <c r="S97">
        <v>19.866666666666667</v>
      </c>
      <c r="T97">
        <v>16.286666666666669</v>
      </c>
      <c r="U97">
        <v>14.799996666666667</v>
      </c>
      <c r="V97">
        <v>14.666666666666668</v>
      </c>
      <c r="W97">
        <v>13.233333666666667</v>
      </c>
      <c r="X97">
        <v>14.033333666666667</v>
      </c>
      <c r="Y97">
        <v>14.066666666666666</v>
      </c>
      <c r="Z97">
        <v>28.683333666666666</v>
      </c>
      <c r="AA97">
        <v>30.683333666666666</v>
      </c>
      <c r="AB97">
        <v>34.43333366666667</v>
      </c>
      <c r="AC97">
        <v>49.883333666666665</v>
      </c>
      <c r="AD97">
        <v>44.436666666666667</v>
      </c>
      <c r="AE97">
        <v>30.633333666666665</v>
      </c>
      <c r="AG97">
        <v>33.93333366666667</v>
      </c>
      <c r="AH97">
        <v>29.350003666666666</v>
      </c>
      <c r="AI97">
        <v>7.4666666666666668</v>
      </c>
      <c r="AJ97">
        <v>9.0166666666666675</v>
      </c>
      <c r="AK97">
        <v>7.8499999666666671</v>
      </c>
      <c r="AL97">
        <v>8.0666666666666664</v>
      </c>
      <c r="AM97">
        <v>7.9833266666666667</v>
      </c>
      <c r="AN97">
        <v>8.8166666666666664</v>
      </c>
      <c r="AO97">
        <v>8.7333333666666668</v>
      </c>
      <c r="AP97">
        <v>8.3333333666666665</v>
      </c>
      <c r="AQ97">
        <v>8.2499999966666664</v>
      </c>
      <c r="AR97">
        <v>7.8666666666666671</v>
      </c>
      <c r="AS97">
        <v>8.4833333666666668</v>
      </c>
      <c r="AT97">
        <v>11.133333336666666</v>
      </c>
      <c r="AU97">
        <v>8.7666666666666675</v>
      </c>
      <c r="AV97">
        <v>8.9999999666666675</v>
      </c>
      <c r="AW97">
        <v>8.5333333666666675</v>
      </c>
      <c r="AX97">
        <v>9.3166666666666664</v>
      </c>
      <c r="AY97">
        <v>8.1999999966666675</v>
      </c>
      <c r="AZ97">
        <v>10.616666666666667</v>
      </c>
      <c r="BA97">
        <v>12.666666666666668</v>
      </c>
      <c r="BB97">
        <v>15.466666666666667</v>
      </c>
      <c r="BC97">
        <v>13.183333336666667</v>
      </c>
      <c r="BD97">
        <v>13.149999966666666</v>
      </c>
      <c r="BE97">
        <v>9.4666666666666668</v>
      </c>
      <c r="BF97">
        <v>11.383333666666667</v>
      </c>
      <c r="BG97">
        <v>20.649999966666666</v>
      </c>
      <c r="BH97">
        <v>23.166666666666664</v>
      </c>
      <c r="BI97">
        <v>23.399999666666666</v>
      </c>
      <c r="BJ97">
        <v>10.816666666666666</v>
      </c>
      <c r="BK97">
        <v>21.133333666666665</v>
      </c>
      <c r="BL97">
        <v>11.883333366666667</v>
      </c>
      <c r="BM97">
        <v>20.266666666666666</v>
      </c>
      <c r="BN97">
        <v>11.566666666666666</v>
      </c>
      <c r="BO97">
        <v>25.399999666666666</v>
      </c>
      <c r="BP97">
        <v>16.083333366666665</v>
      </c>
      <c r="BQ97">
        <v>3.7666666666666666</v>
      </c>
      <c r="BR97">
        <v>1.3000000033333334</v>
      </c>
      <c r="BS97">
        <v>2.0166667033333336</v>
      </c>
      <c r="BT97">
        <v>2.4166666733333333</v>
      </c>
      <c r="BU97">
        <v>1.8166666733333334</v>
      </c>
      <c r="BV97">
        <v>2.0500000033333334</v>
      </c>
      <c r="BW97">
        <v>4.0166667033333336</v>
      </c>
      <c r="BX97">
        <v>9.0166667033333336</v>
      </c>
      <c r="BY97">
        <v>7.2833333033333334</v>
      </c>
      <c r="BZ97">
        <v>4.2833333033333334</v>
      </c>
      <c r="CA97">
        <v>2.1000000033333333</v>
      </c>
      <c r="CB97">
        <v>1.6166667033333335</v>
      </c>
      <c r="CC97">
        <v>2.6666667033333331</v>
      </c>
      <c r="CE97">
        <v>2.7333333333333334</v>
      </c>
      <c r="CF97">
        <v>3.5166666333333332</v>
      </c>
      <c r="CG97">
        <v>4.8166666333333339</v>
      </c>
      <c r="CH97">
        <v>3.1166666333333333</v>
      </c>
      <c r="CI97">
        <v>3.0833333333333335</v>
      </c>
      <c r="CJ97">
        <v>3.0333333333333332</v>
      </c>
      <c r="CK97">
        <v>3.4500000333333336</v>
      </c>
      <c r="CL97">
        <v>3.8333333333333335</v>
      </c>
      <c r="CN97">
        <v>4.5833333333333339</v>
      </c>
      <c r="CO97">
        <v>4.1333333333333329</v>
      </c>
      <c r="CP97">
        <v>0.43333333333333335</v>
      </c>
      <c r="CQ97">
        <v>2.7</v>
      </c>
      <c r="CR97">
        <v>0.26666666666666666</v>
      </c>
      <c r="CS97">
        <v>0</v>
      </c>
      <c r="CT97">
        <f>IF(CT94=0,0,CT94+0.433333)</f>
        <v>3.0833330000000001</v>
      </c>
      <c r="CU97">
        <f t="shared" ref="CU97:DE97" si="1205">IF(CU94=0,0,CU94+0.433333)</f>
        <v>2.899999666666667</v>
      </c>
      <c r="CV97">
        <f t="shared" si="1205"/>
        <v>1.0333330000000001</v>
      </c>
      <c r="CW97">
        <f t="shared" si="1205"/>
        <v>2.1666663333333336</v>
      </c>
      <c r="CX97">
        <f t="shared" si="1205"/>
        <v>1.7666663333333332</v>
      </c>
      <c r="CY97">
        <f t="shared" si="1205"/>
        <v>5.2499996666666666</v>
      </c>
      <c r="CZ97">
        <f t="shared" si="1205"/>
        <v>2.7166663333333334</v>
      </c>
      <c r="DA97">
        <f t="shared" si="1205"/>
        <v>1.5666663333333333</v>
      </c>
      <c r="DB97">
        <f t="shared" si="1205"/>
        <v>0.8333330000000001</v>
      </c>
      <c r="DC97">
        <f t="shared" si="1205"/>
        <v>3.8833330000000004</v>
      </c>
      <c r="DD97">
        <f t="shared" si="1205"/>
        <v>1.8166663333333333</v>
      </c>
      <c r="DE97">
        <f t="shared" si="1205"/>
        <v>4.649999666666667</v>
      </c>
      <c r="DF97">
        <f t="shared" ref="DF97:FQ97" si="1206">IF(DF94=0,0,DF94+0.433333)</f>
        <v>4.0166663333333332</v>
      </c>
      <c r="DG97">
        <f t="shared" si="1206"/>
        <v>5.3166663000000005</v>
      </c>
      <c r="DH97">
        <f t="shared" si="1206"/>
        <v>4.4166663000000002</v>
      </c>
      <c r="DI97">
        <f t="shared" si="1206"/>
        <v>5.2499996333333341</v>
      </c>
      <c r="DJ97">
        <f t="shared" si="1206"/>
        <v>4.8666663000000003</v>
      </c>
      <c r="DK97">
        <f t="shared" si="1206"/>
        <v>5.6999996333333334</v>
      </c>
      <c r="DL97">
        <f t="shared" si="1206"/>
        <v>4.5833329666666671</v>
      </c>
      <c r="DM97">
        <f t="shared" si="1206"/>
        <v>6.4833329666666666</v>
      </c>
      <c r="DN97">
        <f t="shared" si="1206"/>
        <v>4.6333329666666669</v>
      </c>
      <c r="DO97">
        <f t="shared" si="1206"/>
        <v>4.5666663333333339</v>
      </c>
      <c r="DP97">
        <f t="shared" si="1206"/>
        <v>6.7499993333333341</v>
      </c>
      <c r="DQ97">
        <f t="shared" si="1206"/>
        <v>5.4833326666666675</v>
      </c>
      <c r="DR97">
        <f t="shared" si="1206"/>
        <v>5.4999993333333341</v>
      </c>
      <c r="DS97">
        <f t="shared" si="1206"/>
        <v>5.0999993333333338</v>
      </c>
      <c r="DT97">
        <f t="shared" si="1206"/>
        <v>5.133332666666667</v>
      </c>
      <c r="DU97">
        <f t="shared" si="1206"/>
        <v>8.4999993333333332</v>
      </c>
      <c r="DV97">
        <f t="shared" si="1206"/>
        <v>6.5833326666666672</v>
      </c>
      <c r="DW97">
        <f t="shared" si="1206"/>
        <v>5.2666660000000007</v>
      </c>
      <c r="DX97">
        <f t="shared" si="1206"/>
        <v>5.1833326666666677</v>
      </c>
      <c r="DY97">
        <f t="shared" si="1206"/>
        <v>5.4833326666666675</v>
      </c>
      <c r="DZ97">
        <f t="shared" si="1206"/>
        <v>2.6166663333333333</v>
      </c>
      <c r="EA97">
        <f t="shared" si="1206"/>
        <v>4.2833326666666665</v>
      </c>
      <c r="EB97">
        <f t="shared" si="1206"/>
        <v>2.9833326666666671</v>
      </c>
      <c r="EC97">
        <f t="shared" si="1206"/>
        <v>3.4499993333333339</v>
      </c>
      <c r="ED97">
        <f t="shared" si="1206"/>
        <v>5.9499993333333334</v>
      </c>
      <c r="EE97">
        <f t="shared" si="1206"/>
        <v>5.2166660000000009</v>
      </c>
      <c r="EF97">
        <f t="shared" si="1206"/>
        <v>3.4666660000000005</v>
      </c>
      <c r="EG97">
        <f t="shared" si="1206"/>
        <v>5.2666659999999998</v>
      </c>
      <c r="EH97">
        <f t="shared" si="1206"/>
        <v>2.8999993333333336</v>
      </c>
      <c r="EI97">
        <f t="shared" si="1206"/>
        <v>5.8333326666666672</v>
      </c>
      <c r="EJ97">
        <f t="shared" si="1206"/>
        <v>4.9666660000000009</v>
      </c>
      <c r="EK97">
        <f t="shared" si="1206"/>
        <v>4.2833326666666665</v>
      </c>
      <c r="EL97">
        <f t="shared" si="1206"/>
        <v>6.3499993333333338</v>
      </c>
      <c r="EM97">
        <f t="shared" si="1206"/>
        <v>3.0166660000000003</v>
      </c>
      <c r="EN97">
        <f>IF(EN94=0,0,EN94+0.433333)</f>
        <v>4.0999993333333338</v>
      </c>
      <c r="EO97">
        <f t="shared" si="1206"/>
        <v>7.1499993333333336</v>
      </c>
      <c r="EP97">
        <f t="shared" si="1206"/>
        <v>5.4499993333333334</v>
      </c>
      <c r="EQ97">
        <f t="shared" si="1206"/>
        <v>4.0499996666666664</v>
      </c>
      <c r="ER97">
        <f t="shared" si="1206"/>
        <v>4.3833330333333338</v>
      </c>
      <c r="ES97">
        <f t="shared" si="1206"/>
        <v>4.6499997000000004</v>
      </c>
      <c r="ET97">
        <f t="shared" si="1206"/>
        <v>7.1499997000000004</v>
      </c>
      <c r="EU97">
        <f t="shared" si="1206"/>
        <v>4.7333330333333334</v>
      </c>
      <c r="EV97">
        <f t="shared" si="1206"/>
        <v>4.5666663666666674</v>
      </c>
      <c r="EW97">
        <f t="shared" si="1206"/>
        <v>4.3833330333333338</v>
      </c>
      <c r="EX97">
        <f t="shared" si="1206"/>
        <v>4.6166663666666672</v>
      </c>
      <c r="EY97">
        <f t="shared" si="1206"/>
        <v>8.1166663666666654</v>
      </c>
      <c r="EZ97">
        <f t="shared" si="1206"/>
        <v>4.416666366666667</v>
      </c>
      <c r="FA97">
        <f t="shared" si="1206"/>
        <v>4.5999997000000006</v>
      </c>
      <c r="FB97">
        <f t="shared" si="1206"/>
        <v>5.083333033333334</v>
      </c>
      <c r="FC97">
        <f t="shared" si="1206"/>
        <v>8.049999699999999</v>
      </c>
      <c r="FD97">
        <f t="shared" si="1206"/>
        <v>4.8833330333333338</v>
      </c>
      <c r="FE97">
        <f t="shared" si="1206"/>
        <v>5.1833330333333336</v>
      </c>
      <c r="FF97">
        <f t="shared" si="1206"/>
        <v>7.2166663666666668</v>
      </c>
      <c r="FG97">
        <f t="shared" si="1206"/>
        <v>4.8166663666666674</v>
      </c>
      <c r="FH97">
        <f t="shared" si="1206"/>
        <v>2.0499996666666669</v>
      </c>
      <c r="FI97">
        <f t="shared" si="1206"/>
        <v>2.4999996670000004</v>
      </c>
      <c r="FJ97">
        <f t="shared" si="1206"/>
        <v>5.6666663336666669</v>
      </c>
      <c r="FK97">
        <f t="shared" si="1206"/>
        <v>3.766666333666667</v>
      </c>
      <c r="FL97">
        <f t="shared" si="1206"/>
        <v>4.0999996669999996</v>
      </c>
      <c r="FM97">
        <f t="shared" si="1206"/>
        <v>2.4166663336666669</v>
      </c>
      <c r="FN97">
        <f t="shared" si="1206"/>
        <v>5.0499996670000007</v>
      </c>
      <c r="FO97">
        <f t="shared" si="1206"/>
        <v>2.516666333666667</v>
      </c>
      <c r="FP97">
        <f t="shared" si="1206"/>
        <v>3.266666333666667</v>
      </c>
      <c r="FQ97">
        <f t="shared" si="1206"/>
        <v>2.4999996670000004</v>
      </c>
      <c r="FR97">
        <f t="shared" ref="FR97:IC97" si="1207">IF(FR94=0,0,FR94+0.433333)</f>
        <v>2.4499996670000002</v>
      </c>
      <c r="FS97">
        <f t="shared" si="1207"/>
        <v>3.266666333666667</v>
      </c>
      <c r="FT97">
        <f t="shared" si="1207"/>
        <v>3.7499996666666666</v>
      </c>
      <c r="FU97">
        <f t="shared" si="1207"/>
        <v>3.8499997000000001</v>
      </c>
      <c r="FV97">
        <f t="shared" si="1207"/>
        <v>3.8333330333333335</v>
      </c>
      <c r="FW97">
        <f t="shared" si="1207"/>
        <v>4.2166663666666668</v>
      </c>
      <c r="FX97">
        <f t="shared" si="1207"/>
        <v>4.3666663666666663</v>
      </c>
      <c r="FY97">
        <f t="shared" si="1207"/>
        <v>4.1499997000000004</v>
      </c>
      <c r="FZ97">
        <f t="shared" si="1207"/>
        <v>5.3999997000000004</v>
      </c>
      <c r="GA97">
        <f t="shared" si="1207"/>
        <v>8.3999996999999986</v>
      </c>
      <c r="GB97">
        <f t="shared" si="1207"/>
        <v>4.4833330333333334</v>
      </c>
      <c r="GC97">
        <f t="shared" si="1207"/>
        <v>4.6833330333333336</v>
      </c>
      <c r="GD97">
        <f t="shared" si="1207"/>
        <v>5.1999997000000002</v>
      </c>
      <c r="GE97">
        <f t="shared" si="1207"/>
        <v>4.9666663666666668</v>
      </c>
      <c r="GF97">
        <f t="shared" si="1207"/>
        <v>4.1833330333333336</v>
      </c>
      <c r="GG97">
        <f t="shared" si="1207"/>
        <v>6.6833330000000002</v>
      </c>
      <c r="GH97">
        <f t="shared" si="1207"/>
        <v>7.5333329999999998</v>
      </c>
      <c r="GI97">
        <f t="shared" si="1207"/>
        <v>7.1666663333333336</v>
      </c>
      <c r="GJ97">
        <f t="shared" si="1207"/>
        <v>7.5833330000000005</v>
      </c>
      <c r="GK97">
        <f t="shared" si="1207"/>
        <v>9.5166663333333332</v>
      </c>
      <c r="GL97">
        <f t="shared" si="1207"/>
        <v>6.983333</v>
      </c>
      <c r="GM97">
        <f t="shared" ref="GM97:GS97" si="1208">IF(GM94=0,0,GM94+0.433333)</f>
        <v>7.2499996666666666</v>
      </c>
      <c r="GN97">
        <f t="shared" si="1208"/>
        <v>9.3833329999999986</v>
      </c>
      <c r="GO97">
        <f t="shared" si="1208"/>
        <v>8.7999996666666664</v>
      </c>
      <c r="GP97">
        <f t="shared" si="1208"/>
        <v>7.2499996666666666</v>
      </c>
      <c r="GQ97">
        <f t="shared" si="1208"/>
        <v>7.6999996666666668</v>
      </c>
      <c r="GR97">
        <f t="shared" si="1208"/>
        <v>10.083333</v>
      </c>
      <c r="GS97">
        <f t="shared" si="1208"/>
        <v>8.0499996666666664</v>
      </c>
      <c r="GT97">
        <f t="shared" si="1207"/>
        <v>9.2499996666666657</v>
      </c>
      <c r="GU97">
        <f t="shared" si="1207"/>
        <v>8.0833329999999997</v>
      </c>
      <c r="GV97">
        <f t="shared" si="1207"/>
        <v>7.0833330000000005</v>
      </c>
      <c r="GW97">
        <f t="shared" si="1207"/>
        <v>7.149999666666667</v>
      </c>
      <c r="GX97">
        <f t="shared" ref="GX97:HA97" si="1209">IF(GX94=0,0,GX94+0.433333)</f>
        <v>6.983333</v>
      </c>
      <c r="GY97">
        <f t="shared" si="1209"/>
        <v>14.116666333333333</v>
      </c>
      <c r="GZ97">
        <f t="shared" si="1209"/>
        <v>8.8333329999999997</v>
      </c>
      <c r="HA97">
        <f t="shared" si="1209"/>
        <v>7.566666333333333</v>
      </c>
      <c r="HB97">
        <f t="shared" si="1207"/>
        <v>10.016666333333333</v>
      </c>
      <c r="HC97">
        <f t="shared" si="1207"/>
        <v>10.999999633333331</v>
      </c>
      <c r="HD97">
        <f t="shared" si="1207"/>
        <v>12.399999633333332</v>
      </c>
      <c r="HE97">
        <f t="shared" si="1207"/>
        <v>11.483332966666666</v>
      </c>
      <c r="HF97">
        <f t="shared" si="1207"/>
        <v>11.233332966666666</v>
      </c>
      <c r="HG97">
        <f t="shared" si="1207"/>
        <v>11.016666299999999</v>
      </c>
      <c r="HH97">
        <f t="shared" si="1207"/>
        <v>10.699999633333332</v>
      </c>
      <c r="HI97">
        <f t="shared" si="1207"/>
        <v>10.699999633333332</v>
      </c>
      <c r="HJ97">
        <f t="shared" si="1207"/>
        <v>11.649999633333332</v>
      </c>
      <c r="HK97">
        <f t="shared" si="1207"/>
        <v>11.199999633333332</v>
      </c>
      <c r="HL97">
        <f t="shared" si="1207"/>
        <v>14.0666663</v>
      </c>
      <c r="HN97">
        <f>IF(HN94=0,0,HN94+0.433333)</f>
        <v>10.716666299999998</v>
      </c>
      <c r="HO97">
        <f>IF(HO94=0,0,HO94+0.433333)</f>
        <v>12.183332966666665</v>
      </c>
      <c r="HP97">
        <f t="shared" si="1207"/>
        <v>37.443332999999996</v>
      </c>
      <c r="HQ97">
        <f t="shared" si="1207"/>
        <v>42.443332999999996</v>
      </c>
      <c r="HR97">
        <f t="shared" si="1207"/>
        <v>9.8766663333333327</v>
      </c>
      <c r="HS97">
        <f t="shared" si="1207"/>
        <v>10.926666333333332</v>
      </c>
      <c r="HU97">
        <f t="shared" si="1207"/>
        <v>22.326666300000003</v>
      </c>
      <c r="HW97">
        <f t="shared" si="1207"/>
        <v>11.309999633333332</v>
      </c>
      <c r="HX97">
        <f t="shared" si="1207"/>
        <v>11.526666299999999</v>
      </c>
      <c r="HY97">
        <f t="shared" si="1207"/>
        <v>12.343332966666665</v>
      </c>
      <c r="HZ97">
        <f t="shared" si="1207"/>
        <v>11.859999633333333</v>
      </c>
      <c r="IA97">
        <f t="shared" si="1207"/>
        <v>11.593332966666665</v>
      </c>
      <c r="IB97">
        <f t="shared" si="1207"/>
        <v>11.693332966666667</v>
      </c>
      <c r="IC97">
        <f t="shared" si="1207"/>
        <v>12.393332966666666</v>
      </c>
      <c r="ID97">
        <f t="shared" ref="ID97:KA97" si="1210">IF(ID94=0,0,ID94+0.433333)</f>
        <v>11.359999633333333</v>
      </c>
      <c r="IE97">
        <f t="shared" si="1210"/>
        <v>12.343332966666665</v>
      </c>
      <c r="IF97">
        <f t="shared" si="1210"/>
        <v>13.043332966666666</v>
      </c>
      <c r="IG97">
        <f t="shared" si="1210"/>
        <v>13.493332966666665</v>
      </c>
      <c r="IH97">
        <f t="shared" si="1210"/>
        <v>11.826666299999999</v>
      </c>
      <c r="II97">
        <f t="shared" si="1210"/>
        <v>18.559999633333334</v>
      </c>
      <c r="IJ97">
        <f t="shared" si="1210"/>
        <v>11.343332966666665</v>
      </c>
      <c r="IK97">
        <f t="shared" si="1210"/>
        <v>7.316666333333333</v>
      </c>
      <c r="IL97">
        <f t="shared" si="1210"/>
        <v>10.649999633333334</v>
      </c>
      <c r="IM97">
        <f t="shared" si="1210"/>
        <v>8.0833329666666671</v>
      </c>
      <c r="IN97">
        <f t="shared" si="1210"/>
        <v>7.7999996333333339</v>
      </c>
      <c r="IO97">
        <f t="shared" si="1210"/>
        <v>9.9499996666666668</v>
      </c>
      <c r="IP97">
        <f t="shared" si="1210"/>
        <v>9.8999996333333335</v>
      </c>
      <c r="IQ97">
        <f t="shared" si="1210"/>
        <v>10.549999633333334</v>
      </c>
      <c r="IW97">
        <f t="shared" si="1210"/>
        <v>45.859999666666667</v>
      </c>
      <c r="IX97">
        <f t="shared" si="1210"/>
        <v>6.399999666666667</v>
      </c>
      <c r="IY97">
        <f t="shared" si="1210"/>
        <v>8.8500003333333321</v>
      </c>
      <c r="IZ97">
        <f t="shared" ref="IZ97" si="1211">IF(IZ94=0,0,IZ94+0.433333)</f>
        <v>9.6666669999999986</v>
      </c>
      <c r="JA97">
        <f t="shared" si="1210"/>
        <v>8.0000003333333343</v>
      </c>
      <c r="JB97">
        <f t="shared" si="1210"/>
        <v>7.4833336666666677</v>
      </c>
      <c r="JC97">
        <f t="shared" si="1210"/>
        <v>12.416666999999999</v>
      </c>
      <c r="JD97">
        <f t="shared" si="1210"/>
        <v>9.016667</v>
      </c>
      <c r="JE97">
        <f t="shared" si="1210"/>
        <v>14.083333666666666</v>
      </c>
      <c r="JF97">
        <f t="shared" si="1210"/>
        <v>21.850000333333337</v>
      </c>
      <c r="JH97">
        <f t="shared" si="1210"/>
        <v>9.733333</v>
      </c>
      <c r="JI97">
        <f t="shared" si="1210"/>
        <v>14.983332999666667</v>
      </c>
      <c r="JJ97">
        <f t="shared" si="1210"/>
        <v>13.366666333</v>
      </c>
      <c r="JK97">
        <f t="shared" si="1210"/>
        <v>11.233332999666667</v>
      </c>
      <c r="JL97">
        <f t="shared" si="1210"/>
        <v>10.999999666333334</v>
      </c>
      <c r="JM97">
        <f t="shared" si="1210"/>
        <v>12.733332999666667</v>
      </c>
      <c r="JN97">
        <f t="shared" si="1210"/>
        <v>13.733332999666667</v>
      </c>
      <c r="JO97">
        <f t="shared" si="1210"/>
        <v>17.866666333000001</v>
      </c>
      <c r="JP97">
        <f t="shared" si="1210"/>
        <v>14.999999666333334</v>
      </c>
      <c r="JR97">
        <f t="shared" si="1210"/>
        <v>11.066666333000001</v>
      </c>
      <c r="JT97">
        <f t="shared" si="1210"/>
        <v>11.816666333000001</v>
      </c>
      <c r="JU97">
        <f t="shared" si="1210"/>
        <v>17.466666333000003</v>
      </c>
      <c r="JV97">
        <f t="shared" si="1210"/>
        <v>18.166666333000002</v>
      </c>
      <c r="JX97">
        <f t="shared" si="1210"/>
        <v>18.916666333000006</v>
      </c>
      <c r="JY97">
        <f t="shared" si="1210"/>
        <v>14.733332999666667</v>
      </c>
      <c r="JZ97">
        <f t="shared" si="1210"/>
        <v>21.233332999666668</v>
      </c>
      <c r="KA97">
        <f t="shared" si="1210"/>
        <v>24.683332999666671</v>
      </c>
    </row>
    <row r="98" spans="1:287" x14ac:dyDescent="0.25">
      <c r="A98" t="s">
        <v>189</v>
      </c>
      <c r="B98">
        <v>15.866666666666667</v>
      </c>
      <c r="C98">
        <v>16.366666666666667</v>
      </c>
      <c r="D98">
        <v>16.983333666666667</v>
      </c>
      <c r="E98">
        <v>17.016666666666666</v>
      </c>
      <c r="F98">
        <v>17.633326666666669</v>
      </c>
      <c r="G98">
        <v>17.700000666666668</v>
      </c>
      <c r="H98">
        <v>17.433333666666666</v>
      </c>
      <c r="I98">
        <v>17.650000666666667</v>
      </c>
      <c r="J98">
        <v>19.249999666666668</v>
      </c>
      <c r="K98">
        <v>21.433333666666666</v>
      </c>
      <c r="L98">
        <v>16.716666666666669</v>
      </c>
      <c r="M98">
        <v>16.216666666666669</v>
      </c>
      <c r="N98">
        <v>17.616663666666668</v>
      </c>
      <c r="O98">
        <v>10.899999999999999</v>
      </c>
      <c r="P98">
        <v>15.349999999999998</v>
      </c>
      <c r="Q98">
        <v>11.659999999999998</v>
      </c>
      <c r="R98">
        <v>16.329999999999998</v>
      </c>
      <c r="S98">
        <v>18.149999999999999</v>
      </c>
      <c r="T98">
        <v>14.569999999999999</v>
      </c>
      <c r="U98">
        <v>13.083329999999998</v>
      </c>
      <c r="V98">
        <v>12.95</v>
      </c>
      <c r="W98">
        <v>11.516666999999998</v>
      </c>
      <c r="X98">
        <v>12.316666999999999</v>
      </c>
      <c r="Y98">
        <v>12.349999999999998</v>
      </c>
      <c r="Z98">
        <v>26.966667000000001</v>
      </c>
      <c r="AA98">
        <v>28.966667000000001</v>
      </c>
      <c r="AB98">
        <v>32.716667000000001</v>
      </c>
      <c r="AC98">
        <v>48.166667000000004</v>
      </c>
      <c r="AD98">
        <v>42.72</v>
      </c>
      <c r="AE98">
        <v>28.916667</v>
      </c>
      <c r="AG98">
        <v>32.216667000000001</v>
      </c>
      <c r="AH98">
        <v>27.633337000000001</v>
      </c>
      <c r="AI98">
        <v>19.616666666666667</v>
      </c>
      <c r="AJ98">
        <v>21.166666666666668</v>
      </c>
      <c r="AK98">
        <v>19.999999966666667</v>
      </c>
      <c r="AL98">
        <v>20.216666666666669</v>
      </c>
      <c r="AM98">
        <v>20.133326666666669</v>
      </c>
      <c r="AN98">
        <v>20.966666666666669</v>
      </c>
      <c r="AO98">
        <v>20.883333366666669</v>
      </c>
      <c r="AP98">
        <v>20.483333366666667</v>
      </c>
      <c r="AQ98">
        <v>20.399999996666669</v>
      </c>
      <c r="AR98">
        <v>20.016666666666666</v>
      </c>
      <c r="AS98">
        <v>20.633333366666669</v>
      </c>
      <c r="AT98">
        <v>23.283333336666669</v>
      </c>
      <c r="AU98">
        <v>20.916666666666668</v>
      </c>
      <c r="AV98">
        <v>21.149999966666666</v>
      </c>
      <c r="AW98">
        <v>20.683333366666666</v>
      </c>
      <c r="AX98">
        <v>21.466666666666669</v>
      </c>
      <c r="AY98">
        <v>20.349999996666668</v>
      </c>
      <c r="AZ98">
        <v>22.766666666666666</v>
      </c>
      <c r="BA98">
        <v>24.816666666666666</v>
      </c>
      <c r="BB98">
        <v>27.616666666666667</v>
      </c>
      <c r="BC98">
        <v>25.333333336666669</v>
      </c>
      <c r="BD98">
        <v>25.299999966666668</v>
      </c>
      <c r="BE98">
        <v>21.616666666666667</v>
      </c>
      <c r="BF98">
        <v>23.533333666666667</v>
      </c>
      <c r="BG98">
        <v>32.799999966666668</v>
      </c>
      <c r="BH98">
        <v>35.316666666666663</v>
      </c>
      <c r="BI98">
        <v>35.549999666666665</v>
      </c>
      <c r="BJ98">
        <v>22.966666666666669</v>
      </c>
      <c r="BK98">
        <v>33.283333666666664</v>
      </c>
      <c r="BL98">
        <v>24.033333366666668</v>
      </c>
      <c r="BM98">
        <v>32.416666666666671</v>
      </c>
      <c r="BN98">
        <v>23.716666666666669</v>
      </c>
      <c r="BO98">
        <v>37.549999666666665</v>
      </c>
      <c r="BP98">
        <v>28.233333366666667</v>
      </c>
      <c r="BQ98">
        <v>2.0499999999999998</v>
      </c>
      <c r="BR98">
        <v>3.5166666699999998</v>
      </c>
      <c r="BS98">
        <v>4.2333333699999995</v>
      </c>
      <c r="BT98">
        <v>4.6333333400000001</v>
      </c>
      <c r="BU98">
        <v>4.0333333399999995</v>
      </c>
      <c r="BV98">
        <v>4.2666666699999993</v>
      </c>
      <c r="BW98">
        <v>6.2333333699999995</v>
      </c>
      <c r="BX98">
        <v>11.23333337</v>
      </c>
      <c r="BY98">
        <v>9.4999999699999993</v>
      </c>
      <c r="BZ98">
        <v>6.4999999699999993</v>
      </c>
      <c r="CA98">
        <v>4.31666667</v>
      </c>
      <c r="CB98">
        <v>3.8333333699999996</v>
      </c>
      <c r="CC98">
        <v>4.8833333699999999</v>
      </c>
      <c r="CE98">
        <v>4.9499999999999993</v>
      </c>
      <c r="CF98">
        <v>5.7333332999999991</v>
      </c>
      <c r="CG98">
        <v>7.0333332999999989</v>
      </c>
      <c r="CH98">
        <v>5.3333332999999996</v>
      </c>
      <c r="CI98">
        <v>5.2999999999999989</v>
      </c>
      <c r="CJ98">
        <v>5.2499999999999991</v>
      </c>
      <c r="CK98">
        <v>5.6666666999999995</v>
      </c>
      <c r="CL98">
        <v>6.0499999999999989</v>
      </c>
      <c r="CN98">
        <v>6.7999999999999989</v>
      </c>
      <c r="CO98">
        <v>6.35</v>
      </c>
      <c r="CP98">
        <v>2.65</v>
      </c>
      <c r="CQ98">
        <v>0.3</v>
      </c>
      <c r="CR98">
        <v>3.4166666666666665</v>
      </c>
      <c r="CS98">
        <v>3.0833330000000001</v>
      </c>
      <c r="CT98">
        <v>0</v>
      </c>
      <c r="CU98">
        <f>IF(CU94=0,0,CU94+2.65)</f>
        <v>5.1166666666666671</v>
      </c>
      <c r="CV98">
        <f t="shared" ref="CV98:DE98" si="1212">IF(CV94=0,0,CV94+2.65)</f>
        <v>3.25</v>
      </c>
      <c r="CW98">
        <f t="shared" si="1212"/>
        <v>4.3833333333333329</v>
      </c>
      <c r="CX98">
        <f t="shared" si="1212"/>
        <v>3.9833333333333334</v>
      </c>
      <c r="CY98">
        <f t="shared" si="1212"/>
        <v>7.4666666666666668</v>
      </c>
      <c r="CZ98">
        <f t="shared" si="1212"/>
        <v>4.9333333333333336</v>
      </c>
      <c r="DA98">
        <f t="shared" si="1212"/>
        <v>3.7833333333333332</v>
      </c>
      <c r="DB98">
        <f t="shared" si="1212"/>
        <v>3.05</v>
      </c>
      <c r="DC98">
        <f t="shared" si="1212"/>
        <v>6.1</v>
      </c>
      <c r="DD98">
        <f t="shared" si="1212"/>
        <v>4.0333333333333332</v>
      </c>
      <c r="DE98">
        <f t="shared" si="1212"/>
        <v>6.8666666666666671</v>
      </c>
      <c r="DF98">
        <f t="shared" ref="DF98:FQ98" si="1213">IF(DF94=0,0,DF94+2.65)</f>
        <v>6.2333333333333334</v>
      </c>
      <c r="DG98">
        <f t="shared" si="1213"/>
        <v>7.5333333000000007</v>
      </c>
      <c r="DH98">
        <f t="shared" si="1213"/>
        <v>6.6333333000000003</v>
      </c>
      <c r="DI98">
        <f t="shared" si="1213"/>
        <v>7.4666666333333342</v>
      </c>
      <c r="DJ98">
        <f t="shared" si="1213"/>
        <v>7.0833332999999996</v>
      </c>
      <c r="DK98">
        <f t="shared" si="1213"/>
        <v>7.9166666333333335</v>
      </c>
      <c r="DL98">
        <f t="shared" si="1213"/>
        <v>6.7999999666666664</v>
      </c>
      <c r="DM98">
        <f t="shared" si="1213"/>
        <v>8.6999999666666668</v>
      </c>
      <c r="DN98">
        <f t="shared" si="1213"/>
        <v>6.8499999666666671</v>
      </c>
      <c r="DO98">
        <f t="shared" si="1213"/>
        <v>6.7833333333333332</v>
      </c>
      <c r="DP98">
        <f t="shared" si="1213"/>
        <v>8.9666663333333343</v>
      </c>
      <c r="DQ98">
        <f t="shared" si="1213"/>
        <v>7.6999996666666668</v>
      </c>
      <c r="DR98">
        <f t="shared" si="1213"/>
        <v>7.7166663333333343</v>
      </c>
      <c r="DS98">
        <f t="shared" si="1213"/>
        <v>7.3166663333333339</v>
      </c>
      <c r="DT98">
        <f t="shared" si="1213"/>
        <v>7.3499996666666672</v>
      </c>
      <c r="DU98">
        <f t="shared" si="1213"/>
        <v>10.716666333333334</v>
      </c>
      <c r="DV98">
        <f t="shared" si="1213"/>
        <v>8.7999996666666664</v>
      </c>
      <c r="DW98">
        <f t="shared" si="1213"/>
        <v>7.483333</v>
      </c>
      <c r="DX98">
        <f t="shared" si="1213"/>
        <v>7.3999996666666679</v>
      </c>
      <c r="DY98">
        <f t="shared" si="1213"/>
        <v>7.6999996666666668</v>
      </c>
      <c r="DZ98">
        <f t="shared" si="1213"/>
        <v>4.833333333333333</v>
      </c>
      <c r="EA98">
        <f t="shared" si="1213"/>
        <v>6.4999996666666666</v>
      </c>
      <c r="EB98">
        <f t="shared" si="1213"/>
        <v>5.1999996666666668</v>
      </c>
      <c r="EC98">
        <f t="shared" si="1213"/>
        <v>5.6666663333333336</v>
      </c>
      <c r="ED98">
        <f t="shared" si="1213"/>
        <v>8.1666663333333336</v>
      </c>
      <c r="EE98">
        <f t="shared" si="1213"/>
        <v>7.4333330000000011</v>
      </c>
      <c r="EF98">
        <f t="shared" si="1213"/>
        <v>5.6833330000000002</v>
      </c>
      <c r="EG98">
        <f t="shared" si="1213"/>
        <v>7.483333</v>
      </c>
      <c r="EH98">
        <f t="shared" si="1213"/>
        <v>5.1166663333333329</v>
      </c>
      <c r="EI98">
        <f t="shared" si="1213"/>
        <v>8.0499996666666664</v>
      </c>
      <c r="EJ98">
        <f t="shared" si="1213"/>
        <v>7.1833330000000011</v>
      </c>
      <c r="EK98">
        <f t="shared" si="1213"/>
        <v>6.4999996666666666</v>
      </c>
      <c r="EL98">
        <f t="shared" si="1213"/>
        <v>8.5666663333333339</v>
      </c>
      <c r="EM98">
        <f t="shared" si="1213"/>
        <v>5.233333</v>
      </c>
      <c r="EN98">
        <f t="shared" si="1213"/>
        <v>6.3166663333333339</v>
      </c>
      <c r="EO98">
        <f t="shared" si="1213"/>
        <v>9.3666663333333329</v>
      </c>
      <c r="EP98">
        <f t="shared" si="1213"/>
        <v>7.6666663333333336</v>
      </c>
      <c r="EQ98">
        <f t="shared" si="1213"/>
        <v>6.2666666666666666</v>
      </c>
      <c r="ER98">
        <f t="shared" si="1213"/>
        <v>6.600000033333334</v>
      </c>
      <c r="ES98">
        <f t="shared" si="1213"/>
        <v>6.8666666999999997</v>
      </c>
      <c r="ET98">
        <f t="shared" si="1213"/>
        <v>9.3666666999999997</v>
      </c>
      <c r="EU98">
        <f t="shared" si="1213"/>
        <v>6.9500000333333336</v>
      </c>
      <c r="EV98">
        <f t="shared" si="1213"/>
        <v>6.7833333666666675</v>
      </c>
      <c r="EW98">
        <f t="shared" si="1213"/>
        <v>6.600000033333334</v>
      </c>
      <c r="EX98">
        <f t="shared" si="1213"/>
        <v>6.8333333666666665</v>
      </c>
      <c r="EY98">
        <f t="shared" si="1213"/>
        <v>10.333333366666666</v>
      </c>
      <c r="EZ98">
        <f t="shared" si="1213"/>
        <v>6.6333333666666672</v>
      </c>
      <c r="FA98">
        <f t="shared" si="1213"/>
        <v>6.8166667000000007</v>
      </c>
      <c r="FB98">
        <f t="shared" si="1213"/>
        <v>7.3000000333333332</v>
      </c>
      <c r="FC98">
        <f t="shared" si="1213"/>
        <v>10.2666667</v>
      </c>
      <c r="FD98">
        <f t="shared" si="1213"/>
        <v>7.100000033333334</v>
      </c>
      <c r="FE98">
        <f t="shared" si="1213"/>
        <v>7.4000000333333329</v>
      </c>
      <c r="FF98">
        <f t="shared" si="1213"/>
        <v>9.4333333666666661</v>
      </c>
      <c r="FG98">
        <f t="shared" si="1213"/>
        <v>7.0333333666666675</v>
      </c>
      <c r="FH98">
        <f t="shared" si="1213"/>
        <v>4.2666666666666666</v>
      </c>
      <c r="FI98">
        <f t="shared" si="1213"/>
        <v>4.7166666670000001</v>
      </c>
      <c r="FJ98">
        <f t="shared" si="1213"/>
        <v>7.8833333336666662</v>
      </c>
      <c r="FK98">
        <f t="shared" si="1213"/>
        <v>5.9833333336666668</v>
      </c>
      <c r="FL98">
        <f t="shared" si="1213"/>
        <v>6.3166666669999998</v>
      </c>
      <c r="FM98">
        <f t="shared" si="1213"/>
        <v>4.6333333336666662</v>
      </c>
      <c r="FN98">
        <f t="shared" si="1213"/>
        <v>7.2666666670000009</v>
      </c>
      <c r="FO98">
        <f t="shared" si="1213"/>
        <v>4.7333333336666668</v>
      </c>
      <c r="FP98">
        <f t="shared" si="1213"/>
        <v>5.4833333336666668</v>
      </c>
      <c r="FQ98">
        <f t="shared" si="1213"/>
        <v>4.7166666670000001</v>
      </c>
      <c r="FR98">
        <f t="shared" ref="FR98:IC98" si="1214">IF(FR94=0,0,FR94+2.65)</f>
        <v>4.6666666669999994</v>
      </c>
      <c r="FS98">
        <f t="shared" si="1214"/>
        <v>5.4833333336666668</v>
      </c>
      <c r="FT98">
        <f t="shared" si="1214"/>
        <v>5.9666666666666668</v>
      </c>
      <c r="FU98">
        <f t="shared" si="1214"/>
        <v>6.0666666999999999</v>
      </c>
      <c r="FV98">
        <f t="shared" si="1214"/>
        <v>6.0500000333333332</v>
      </c>
      <c r="FW98">
        <f t="shared" si="1214"/>
        <v>6.4333333666666661</v>
      </c>
      <c r="FX98">
        <f t="shared" si="1214"/>
        <v>6.5833333666666665</v>
      </c>
      <c r="FY98">
        <f t="shared" si="1214"/>
        <v>6.3666666999999997</v>
      </c>
      <c r="FZ98">
        <f t="shared" si="1214"/>
        <v>7.6166666999999997</v>
      </c>
      <c r="GA98">
        <f t="shared" si="1214"/>
        <v>10.6166667</v>
      </c>
      <c r="GB98">
        <f t="shared" si="1214"/>
        <v>6.7000000333333336</v>
      </c>
      <c r="GC98">
        <f t="shared" si="1214"/>
        <v>6.9000000333333329</v>
      </c>
      <c r="GD98">
        <f t="shared" si="1214"/>
        <v>7.4166667000000004</v>
      </c>
      <c r="GE98">
        <f t="shared" si="1214"/>
        <v>7.1833333666666661</v>
      </c>
      <c r="GF98">
        <f t="shared" si="1214"/>
        <v>6.4000000333333329</v>
      </c>
      <c r="GG98">
        <f t="shared" si="1214"/>
        <v>8.9</v>
      </c>
      <c r="GH98">
        <f t="shared" si="1214"/>
        <v>9.75</v>
      </c>
      <c r="GI98">
        <f t="shared" si="1214"/>
        <v>9.3833333333333329</v>
      </c>
      <c r="GJ98">
        <f t="shared" si="1214"/>
        <v>9.8000000000000007</v>
      </c>
      <c r="GK98">
        <f t="shared" si="1214"/>
        <v>11.733333333333334</v>
      </c>
      <c r="GL98">
        <f t="shared" si="1214"/>
        <v>9.1999999999999993</v>
      </c>
      <c r="GM98">
        <f t="shared" ref="GM98:GS98" si="1215">IF(GM94=0,0,GM94+2.65)</f>
        <v>9.4666666666666668</v>
      </c>
      <c r="GN98">
        <f t="shared" si="1215"/>
        <v>11.6</v>
      </c>
      <c r="GO98">
        <f t="shared" si="1215"/>
        <v>11.016666666666667</v>
      </c>
      <c r="GP98">
        <f t="shared" si="1215"/>
        <v>9.4666666666666668</v>
      </c>
      <c r="GQ98">
        <f t="shared" si="1215"/>
        <v>9.9166666666666661</v>
      </c>
      <c r="GR98">
        <f t="shared" si="1215"/>
        <v>12.3</v>
      </c>
      <c r="GS98">
        <f t="shared" si="1215"/>
        <v>10.266666666666667</v>
      </c>
      <c r="GT98">
        <f t="shared" si="1214"/>
        <v>11.466666666666667</v>
      </c>
      <c r="GU98">
        <f t="shared" si="1214"/>
        <v>10.3</v>
      </c>
      <c r="GV98">
        <f t="shared" si="1214"/>
        <v>9.3000000000000007</v>
      </c>
      <c r="GW98">
        <f t="shared" si="1214"/>
        <v>9.3666666666666671</v>
      </c>
      <c r="GX98">
        <f t="shared" ref="GX98:HA98" si="1216">IF(GX94=0,0,GX94+2.65)</f>
        <v>9.1999999999999993</v>
      </c>
      <c r="GY98">
        <f t="shared" si="1216"/>
        <v>16.333333333333332</v>
      </c>
      <c r="GZ98">
        <f t="shared" si="1216"/>
        <v>11.05</v>
      </c>
      <c r="HA98">
        <f t="shared" si="1216"/>
        <v>9.7833333333333332</v>
      </c>
      <c r="HB98">
        <f t="shared" si="1214"/>
        <v>12.233333333333334</v>
      </c>
      <c r="HC98">
        <f t="shared" si="1214"/>
        <v>13.216666633333332</v>
      </c>
      <c r="HD98">
        <f t="shared" si="1214"/>
        <v>14.616666633333333</v>
      </c>
      <c r="HE98">
        <f t="shared" si="1214"/>
        <v>13.699999966666667</v>
      </c>
      <c r="HF98">
        <f t="shared" si="1214"/>
        <v>13.449999966666667</v>
      </c>
      <c r="HG98">
        <f t="shared" si="1214"/>
        <v>13.2333333</v>
      </c>
      <c r="HH98">
        <f t="shared" si="1214"/>
        <v>12.916666633333334</v>
      </c>
      <c r="HI98">
        <f t="shared" si="1214"/>
        <v>12.916666633333334</v>
      </c>
      <c r="HJ98">
        <f t="shared" si="1214"/>
        <v>13.866666633333333</v>
      </c>
      <c r="HK98">
        <f t="shared" si="1214"/>
        <v>13.416666633333334</v>
      </c>
      <c r="HL98">
        <f t="shared" si="1214"/>
        <v>16.283333299999999</v>
      </c>
      <c r="HN98">
        <f>IF(HN94=0,0,HN94+2.65)</f>
        <v>12.933333299999999</v>
      </c>
      <c r="HO98">
        <f>IF(HO94=0,0,HO94+2.65)</f>
        <v>14.399999966666666</v>
      </c>
      <c r="HP98">
        <f t="shared" si="1214"/>
        <v>39.659999999999997</v>
      </c>
      <c r="HQ98">
        <f t="shared" si="1214"/>
        <v>44.66</v>
      </c>
      <c r="HR98">
        <f t="shared" si="1214"/>
        <v>12.093333333333334</v>
      </c>
      <c r="HS98">
        <f t="shared" si="1214"/>
        <v>13.143333333333333</v>
      </c>
      <c r="HU98">
        <f t="shared" si="1214"/>
        <v>24.5433333</v>
      </c>
      <c r="HW98">
        <f t="shared" si="1214"/>
        <v>13.526666633333333</v>
      </c>
      <c r="HX98">
        <f t="shared" si="1214"/>
        <v>13.7433333</v>
      </c>
      <c r="HY98">
        <f t="shared" si="1214"/>
        <v>14.559999966666666</v>
      </c>
      <c r="HZ98">
        <f t="shared" si="1214"/>
        <v>14.076666633333334</v>
      </c>
      <c r="IA98">
        <f t="shared" si="1214"/>
        <v>13.809999966666666</v>
      </c>
      <c r="IB98">
        <f t="shared" si="1214"/>
        <v>13.909999966666668</v>
      </c>
      <c r="IC98">
        <f t="shared" si="1214"/>
        <v>14.609999966666667</v>
      </c>
      <c r="ID98">
        <f t="shared" ref="ID98:KA98" si="1217">IF(ID94=0,0,ID94+2.65)</f>
        <v>13.576666633333334</v>
      </c>
      <c r="IE98">
        <f t="shared" si="1217"/>
        <v>14.559999966666666</v>
      </c>
      <c r="IF98">
        <f t="shared" si="1217"/>
        <v>15.259999966666667</v>
      </c>
      <c r="IG98">
        <f t="shared" si="1217"/>
        <v>15.709999966666667</v>
      </c>
      <c r="IH98">
        <f t="shared" si="1217"/>
        <v>14.0433333</v>
      </c>
      <c r="II98">
        <f t="shared" si="1217"/>
        <v>20.776666633333331</v>
      </c>
      <c r="IJ98">
        <f t="shared" si="1217"/>
        <v>13.559999966666666</v>
      </c>
      <c r="IK98">
        <f t="shared" si="1217"/>
        <v>9.5333333333333332</v>
      </c>
      <c r="IL98">
        <f t="shared" si="1217"/>
        <v>12.866666633333335</v>
      </c>
      <c r="IM98">
        <f t="shared" si="1217"/>
        <v>10.299999966666666</v>
      </c>
      <c r="IN98">
        <f t="shared" si="1217"/>
        <v>10.016666633333333</v>
      </c>
      <c r="IO98">
        <f t="shared" si="1217"/>
        <v>12.166666666666668</v>
      </c>
      <c r="IP98">
        <f t="shared" si="1217"/>
        <v>12.116666633333335</v>
      </c>
      <c r="IQ98">
        <f t="shared" si="1217"/>
        <v>12.766666633333335</v>
      </c>
      <c r="IW98">
        <f t="shared" si="1217"/>
        <v>48.076666666666668</v>
      </c>
      <c r="IX98">
        <f t="shared" si="1217"/>
        <v>8.6166666666666671</v>
      </c>
      <c r="IY98">
        <f t="shared" si="1217"/>
        <v>11.066667333333333</v>
      </c>
      <c r="IZ98">
        <f t="shared" ref="IZ98" si="1218">IF(IZ94=0,0,IZ94+2.65)</f>
        <v>11.883334</v>
      </c>
      <c r="JA98">
        <f t="shared" si="1217"/>
        <v>10.216667333333334</v>
      </c>
      <c r="JB98">
        <f t="shared" si="1217"/>
        <v>9.7000006666666678</v>
      </c>
      <c r="JC98">
        <f t="shared" si="1217"/>
        <v>14.633334</v>
      </c>
      <c r="JD98">
        <f t="shared" si="1217"/>
        <v>11.233334000000001</v>
      </c>
      <c r="JE98">
        <f t="shared" si="1217"/>
        <v>16.300000666666666</v>
      </c>
      <c r="JF98">
        <f t="shared" si="1217"/>
        <v>24.066667333333335</v>
      </c>
      <c r="JH98">
        <f t="shared" si="1217"/>
        <v>11.950000000000001</v>
      </c>
      <c r="JI98">
        <f t="shared" si="1217"/>
        <v>17.199999999666666</v>
      </c>
      <c r="JJ98">
        <f t="shared" si="1217"/>
        <v>15.583333333000001</v>
      </c>
      <c r="JK98">
        <f t="shared" si="1217"/>
        <v>13.449999999666668</v>
      </c>
      <c r="JL98">
        <f t="shared" si="1217"/>
        <v>13.216666666333335</v>
      </c>
      <c r="JM98">
        <f t="shared" si="1217"/>
        <v>14.949999999666668</v>
      </c>
      <c r="JN98">
        <f t="shared" si="1217"/>
        <v>15.949999999666668</v>
      </c>
      <c r="JO98">
        <f t="shared" si="1217"/>
        <v>20.083333332999999</v>
      </c>
      <c r="JP98">
        <f t="shared" si="1217"/>
        <v>17.216666666333335</v>
      </c>
      <c r="JR98">
        <f t="shared" si="1217"/>
        <v>13.283333333000002</v>
      </c>
      <c r="JT98">
        <f t="shared" si="1217"/>
        <v>14.033333333000002</v>
      </c>
      <c r="JU98">
        <f t="shared" si="1217"/>
        <v>19.683333333</v>
      </c>
      <c r="JV98">
        <f t="shared" si="1217"/>
        <v>20.383333332999999</v>
      </c>
      <c r="JX98">
        <f t="shared" si="1217"/>
        <v>21.133333333000003</v>
      </c>
      <c r="JY98">
        <f t="shared" si="1217"/>
        <v>16.949999999666666</v>
      </c>
      <c r="JZ98">
        <f t="shared" si="1217"/>
        <v>23.449999999666666</v>
      </c>
      <c r="KA98">
        <f t="shared" si="1217"/>
        <v>26.899999999666669</v>
      </c>
    </row>
    <row r="99" spans="1:287" x14ac:dyDescent="0.25">
      <c r="A99" t="s">
        <v>188</v>
      </c>
      <c r="B99">
        <v>4.4333333333333336</v>
      </c>
      <c r="C99">
        <v>4.9333333333333336</v>
      </c>
      <c r="D99">
        <v>5.5500003333333332</v>
      </c>
      <c r="E99">
        <v>5.5833333333333339</v>
      </c>
      <c r="F99">
        <v>6.1999933333333335</v>
      </c>
      <c r="G99">
        <v>6.2666673333333334</v>
      </c>
      <c r="H99">
        <v>6.0000003333333334</v>
      </c>
      <c r="I99">
        <v>6.2166673333333335</v>
      </c>
      <c r="J99">
        <v>7.8166663333333339</v>
      </c>
      <c r="K99">
        <v>10.000000333333332</v>
      </c>
      <c r="L99">
        <v>5.2833333333333332</v>
      </c>
      <c r="M99">
        <v>4.7833333333333332</v>
      </c>
      <c r="N99">
        <v>6.1833303333333332</v>
      </c>
      <c r="O99">
        <v>12.716666666666667</v>
      </c>
      <c r="P99">
        <v>17.166666666666668</v>
      </c>
      <c r="Q99">
        <v>13.476666666666667</v>
      </c>
      <c r="R99">
        <v>18.146666666666668</v>
      </c>
      <c r="S99">
        <v>19.966666666666669</v>
      </c>
      <c r="T99">
        <v>16.386666666666667</v>
      </c>
      <c r="U99">
        <v>14.899996666666667</v>
      </c>
      <c r="V99">
        <v>14.766666666666666</v>
      </c>
      <c r="W99">
        <v>13.333333666666666</v>
      </c>
      <c r="X99">
        <v>14.133333666666667</v>
      </c>
      <c r="Y99">
        <v>14.166666666666666</v>
      </c>
      <c r="Z99">
        <v>28.783333666666667</v>
      </c>
      <c r="AA99">
        <v>30.783333666666667</v>
      </c>
      <c r="AB99">
        <v>34.533333666666664</v>
      </c>
      <c r="AC99">
        <v>49.983333666666667</v>
      </c>
      <c r="AD99">
        <v>44.536666666666669</v>
      </c>
      <c r="AE99">
        <v>30.733333666666667</v>
      </c>
      <c r="AG99">
        <v>34.033333666666664</v>
      </c>
      <c r="AH99">
        <v>29.450003666666667</v>
      </c>
      <c r="AI99">
        <v>8.1833333333333336</v>
      </c>
      <c r="AJ99">
        <v>9.7333333333333343</v>
      </c>
      <c r="AK99">
        <v>8.5666666333333339</v>
      </c>
      <c r="AL99">
        <v>8.7833333333333332</v>
      </c>
      <c r="AM99">
        <v>8.6999933333333335</v>
      </c>
      <c r="AN99">
        <v>9.5333333333333332</v>
      </c>
      <c r="AO99">
        <v>9.4500000333333336</v>
      </c>
      <c r="AP99">
        <v>9.0500000333333332</v>
      </c>
      <c r="AQ99">
        <v>8.9666666633333332</v>
      </c>
      <c r="AR99">
        <v>8.5833333333333339</v>
      </c>
      <c r="AS99">
        <v>9.2000000333333336</v>
      </c>
      <c r="AT99">
        <v>11.850000003333335</v>
      </c>
      <c r="AU99">
        <v>9.4833333333333343</v>
      </c>
      <c r="AV99">
        <v>9.7166666333333342</v>
      </c>
      <c r="AW99">
        <v>9.2500000333333343</v>
      </c>
      <c r="AX99">
        <v>10.033333333333333</v>
      </c>
      <c r="AY99">
        <v>8.9166666633333342</v>
      </c>
      <c r="AZ99">
        <v>11.333333333333334</v>
      </c>
      <c r="BA99">
        <v>13.383333333333333</v>
      </c>
      <c r="BB99">
        <v>16.183333333333334</v>
      </c>
      <c r="BC99">
        <v>13.900000003333334</v>
      </c>
      <c r="BD99">
        <v>13.866666633333335</v>
      </c>
      <c r="BE99">
        <v>10.183333333333334</v>
      </c>
      <c r="BF99">
        <v>12.100000333333334</v>
      </c>
      <c r="BG99">
        <v>21.366666633333331</v>
      </c>
      <c r="BH99">
        <v>23.883333333333333</v>
      </c>
      <c r="BI99">
        <v>24.116666333333335</v>
      </c>
      <c r="BJ99">
        <v>11.533333333333333</v>
      </c>
      <c r="BK99">
        <v>21.850000333333334</v>
      </c>
      <c r="BL99">
        <v>12.600000033333334</v>
      </c>
      <c r="BM99">
        <v>20.983333333333334</v>
      </c>
      <c r="BN99">
        <v>12.283333333333333</v>
      </c>
      <c r="BO99">
        <v>26.116666333333335</v>
      </c>
      <c r="BP99">
        <v>16.800000033333333</v>
      </c>
      <c r="BQ99">
        <v>3.8666666666666667</v>
      </c>
      <c r="BR99">
        <v>3.3333333366666666</v>
      </c>
      <c r="BS99">
        <v>4.0500000366666669</v>
      </c>
      <c r="BT99">
        <v>4.4500000066666665</v>
      </c>
      <c r="BU99">
        <v>3.8500000066666669</v>
      </c>
      <c r="BV99">
        <v>4.0833333366666666</v>
      </c>
      <c r="BW99">
        <v>6.0500000366666669</v>
      </c>
      <c r="BX99">
        <v>11.050000036666667</v>
      </c>
      <c r="BY99">
        <v>9.3166666366666675</v>
      </c>
      <c r="BZ99">
        <v>6.3166666366666666</v>
      </c>
      <c r="CA99">
        <v>4.1333333366666665</v>
      </c>
      <c r="CB99">
        <v>3.6500000366666665</v>
      </c>
      <c r="CC99">
        <v>4.7000000366666663</v>
      </c>
      <c r="CE99">
        <v>4.7666666666666666</v>
      </c>
      <c r="CF99">
        <v>5.5499999666666664</v>
      </c>
      <c r="CG99">
        <v>6.8499999666666671</v>
      </c>
      <c r="CH99">
        <v>5.1499999666666669</v>
      </c>
      <c r="CI99">
        <v>5.1166666666666663</v>
      </c>
      <c r="CJ99">
        <v>5.0666666666666664</v>
      </c>
      <c r="CK99">
        <v>5.4833333666666668</v>
      </c>
      <c r="CL99">
        <v>5.8666666666666671</v>
      </c>
      <c r="CN99">
        <v>6.6166666666666671</v>
      </c>
      <c r="CO99">
        <v>6.1666666666666661</v>
      </c>
      <c r="CP99">
        <v>2.4666666666666668</v>
      </c>
      <c r="CQ99">
        <v>6.3833333333333337</v>
      </c>
      <c r="CR99">
        <v>1.5333333333333332</v>
      </c>
      <c r="CS99">
        <v>2.899999666666667</v>
      </c>
      <c r="CT99">
        <v>5.1166666666666671</v>
      </c>
      <c r="CU99">
        <v>0</v>
      </c>
      <c r="CV99">
        <f>IF(CV94=0,0,CV94+2.466667)</f>
        <v>3.0666670000000003</v>
      </c>
      <c r="CW99">
        <f t="shared" ref="CW99:DE99" si="1219">IF(CW94=0,0,CW94+2.466667)</f>
        <v>4.2000003333333336</v>
      </c>
      <c r="CX99">
        <f t="shared" si="1219"/>
        <v>3.8000003333333332</v>
      </c>
      <c r="CY99">
        <f t="shared" si="1219"/>
        <v>7.2833336666666666</v>
      </c>
      <c r="CZ99">
        <f t="shared" si="1219"/>
        <v>4.7500003333333334</v>
      </c>
      <c r="DA99">
        <f t="shared" si="1219"/>
        <v>3.6000003333333335</v>
      </c>
      <c r="DB99">
        <f t="shared" si="1219"/>
        <v>2.8666670000000001</v>
      </c>
      <c r="DC99">
        <f t="shared" si="1219"/>
        <v>5.9166670000000003</v>
      </c>
      <c r="DD99">
        <f t="shared" si="1219"/>
        <v>3.8500003333333335</v>
      </c>
      <c r="DE99">
        <f t="shared" si="1219"/>
        <v>6.683333666666667</v>
      </c>
      <c r="DF99">
        <f t="shared" ref="DF99:FQ99" si="1220">IF(DF94=0,0,DF94+2.466667)</f>
        <v>6.0500003333333332</v>
      </c>
      <c r="DG99">
        <f t="shared" si="1220"/>
        <v>7.3500003000000005</v>
      </c>
      <c r="DH99">
        <f t="shared" si="1220"/>
        <v>6.4500003000000001</v>
      </c>
      <c r="DI99">
        <f t="shared" si="1220"/>
        <v>7.2833336333333341</v>
      </c>
      <c r="DJ99">
        <f t="shared" si="1220"/>
        <v>6.9000003000000003</v>
      </c>
      <c r="DK99">
        <f t="shared" si="1220"/>
        <v>7.7333336333333333</v>
      </c>
      <c r="DL99">
        <f t="shared" si="1220"/>
        <v>6.6166669666666671</v>
      </c>
      <c r="DM99">
        <f t="shared" si="1220"/>
        <v>8.5166669666666657</v>
      </c>
      <c r="DN99">
        <f t="shared" si="1220"/>
        <v>6.6666669666666669</v>
      </c>
      <c r="DO99">
        <f t="shared" si="1220"/>
        <v>6.6000003333333339</v>
      </c>
      <c r="DP99">
        <f t="shared" si="1220"/>
        <v>8.783333333333335</v>
      </c>
      <c r="DQ99">
        <f t="shared" si="1220"/>
        <v>7.5166666666666675</v>
      </c>
      <c r="DR99">
        <f t="shared" si="1220"/>
        <v>7.5333333333333341</v>
      </c>
      <c r="DS99">
        <f t="shared" si="1220"/>
        <v>7.1333333333333337</v>
      </c>
      <c r="DT99">
        <f t="shared" si="1220"/>
        <v>7.166666666666667</v>
      </c>
      <c r="DU99">
        <f t="shared" si="1220"/>
        <v>10.533333333333335</v>
      </c>
      <c r="DV99">
        <f t="shared" si="1220"/>
        <v>8.6166666666666671</v>
      </c>
      <c r="DW99">
        <f t="shared" si="1220"/>
        <v>7.3000000000000007</v>
      </c>
      <c r="DX99">
        <f t="shared" si="1220"/>
        <v>7.2166666666666677</v>
      </c>
      <c r="DY99">
        <f t="shared" si="1220"/>
        <v>7.5166666666666675</v>
      </c>
      <c r="DZ99">
        <f t="shared" si="1220"/>
        <v>4.6500003333333328</v>
      </c>
      <c r="EA99">
        <f t="shared" si="1220"/>
        <v>6.3166666666666664</v>
      </c>
      <c r="EB99">
        <f t="shared" si="1220"/>
        <v>5.0166666666666675</v>
      </c>
      <c r="EC99">
        <f t="shared" si="1220"/>
        <v>5.4833333333333343</v>
      </c>
      <c r="ED99">
        <f t="shared" si="1220"/>
        <v>7.9833333333333334</v>
      </c>
      <c r="EE99">
        <f t="shared" si="1220"/>
        <v>7.2500000000000009</v>
      </c>
      <c r="EF99">
        <f t="shared" si="1220"/>
        <v>5.5</v>
      </c>
      <c r="EG99">
        <f t="shared" si="1220"/>
        <v>7.3</v>
      </c>
      <c r="EH99">
        <f t="shared" si="1220"/>
        <v>4.9333333333333336</v>
      </c>
      <c r="EI99">
        <f t="shared" si="1220"/>
        <v>7.8666666666666671</v>
      </c>
      <c r="EJ99">
        <f t="shared" si="1220"/>
        <v>7.0000000000000009</v>
      </c>
      <c r="EK99">
        <f t="shared" si="1220"/>
        <v>6.3166666666666664</v>
      </c>
      <c r="EL99">
        <f t="shared" si="1220"/>
        <v>8.3833333333333329</v>
      </c>
      <c r="EM99">
        <f t="shared" si="1220"/>
        <v>5.0500000000000007</v>
      </c>
      <c r="EN99">
        <f t="shared" si="1220"/>
        <v>6.1333333333333337</v>
      </c>
      <c r="EO99">
        <f t="shared" si="1220"/>
        <v>9.1833333333333336</v>
      </c>
      <c r="EP99">
        <f t="shared" si="1220"/>
        <v>7.4833333333333334</v>
      </c>
      <c r="EQ99">
        <f t="shared" si="1220"/>
        <v>6.0833336666666664</v>
      </c>
      <c r="ER99">
        <f t="shared" si="1220"/>
        <v>6.4166670333333338</v>
      </c>
      <c r="ES99">
        <f t="shared" si="1220"/>
        <v>6.6833337000000004</v>
      </c>
      <c r="ET99">
        <f t="shared" si="1220"/>
        <v>9.1833337000000004</v>
      </c>
      <c r="EU99">
        <f t="shared" si="1220"/>
        <v>6.7666670333333334</v>
      </c>
      <c r="EV99">
        <f t="shared" si="1220"/>
        <v>6.6000003666666673</v>
      </c>
      <c r="EW99">
        <f t="shared" si="1220"/>
        <v>6.4166670333333338</v>
      </c>
      <c r="EX99">
        <f t="shared" si="1220"/>
        <v>6.6500003666666672</v>
      </c>
      <c r="EY99">
        <f t="shared" si="1220"/>
        <v>10.150000366666667</v>
      </c>
      <c r="EZ99">
        <f t="shared" si="1220"/>
        <v>6.450000366666667</v>
      </c>
      <c r="FA99">
        <f t="shared" si="1220"/>
        <v>6.6333337000000006</v>
      </c>
      <c r="FB99">
        <f t="shared" si="1220"/>
        <v>7.1166670333333339</v>
      </c>
      <c r="FC99">
        <f t="shared" si="1220"/>
        <v>10.083333700000001</v>
      </c>
      <c r="FD99">
        <f t="shared" si="1220"/>
        <v>6.9166670333333338</v>
      </c>
      <c r="FE99">
        <f t="shared" si="1220"/>
        <v>7.2166670333333336</v>
      </c>
      <c r="FF99">
        <f t="shared" si="1220"/>
        <v>9.2500003666666668</v>
      </c>
      <c r="FG99">
        <f t="shared" si="1220"/>
        <v>6.8500003666666673</v>
      </c>
      <c r="FH99">
        <f t="shared" si="1220"/>
        <v>4.0833336666666664</v>
      </c>
      <c r="FI99">
        <f t="shared" si="1220"/>
        <v>4.5333336670000008</v>
      </c>
      <c r="FJ99">
        <f t="shared" si="1220"/>
        <v>7.7000003336666669</v>
      </c>
      <c r="FK99">
        <f t="shared" si="1220"/>
        <v>5.8000003336666666</v>
      </c>
      <c r="FL99">
        <f t="shared" si="1220"/>
        <v>6.1333336670000005</v>
      </c>
      <c r="FM99">
        <f t="shared" si="1220"/>
        <v>4.4500003336666669</v>
      </c>
      <c r="FN99">
        <f t="shared" si="1220"/>
        <v>7.0833336670000007</v>
      </c>
      <c r="FO99">
        <f t="shared" si="1220"/>
        <v>4.5500003336666666</v>
      </c>
      <c r="FP99">
        <f t="shared" si="1220"/>
        <v>5.3000003336666666</v>
      </c>
      <c r="FQ99">
        <f t="shared" si="1220"/>
        <v>4.5333336670000008</v>
      </c>
      <c r="FR99">
        <f t="shared" ref="FR99:IC99" si="1221">IF(FR94=0,0,FR94+2.466667)</f>
        <v>4.4833336670000001</v>
      </c>
      <c r="FS99">
        <f t="shared" si="1221"/>
        <v>5.3000003336666666</v>
      </c>
      <c r="FT99">
        <f t="shared" si="1221"/>
        <v>5.7833336666666666</v>
      </c>
      <c r="FU99">
        <f t="shared" si="1221"/>
        <v>5.8833336999999997</v>
      </c>
      <c r="FV99">
        <f t="shared" si="1221"/>
        <v>5.8666670333333339</v>
      </c>
      <c r="FW99">
        <f t="shared" si="1221"/>
        <v>6.2500003666666668</v>
      </c>
      <c r="FX99">
        <f t="shared" si="1221"/>
        <v>6.4000003666666672</v>
      </c>
      <c r="FY99">
        <f t="shared" si="1221"/>
        <v>6.1833337000000004</v>
      </c>
      <c r="FZ99">
        <f t="shared" si="1221"/>
        <v>7.4333337000000004</v>
      </c>
      <c r="GA99">
        <f t="shared" si="1221"/>
        <v>10.433333699999999</v>
      </c>
      <c r="GB99">
        <f t="shared" si="1221"/>
        <v>6.5166670333333334</v>
      </c>
      <c r="GC99">
        <f t="shared" si="1221"/>
        <v>6.7166670333333336</v>
      </c>
      <c r="GD99">
        <f t="shared" si="1221"/>
        <v>7.2333337000000002</v>
      </c>
      <c r="GE99">
        <f t="shared" si="1221"/>
        <v>7.0000003666666668</v>
      </c>
      <c r="GF99">
        <f t="shared" si="1221"/>
        <v>6.2166670333333336</v>
      </c>
      <c r="GG99">
        <f t="shared" si="1221"/>
        <v>8.7166670000000011</v>
      </c>
      <c r="GH99">
        <f t="shared" si="1221"/>
        <v>9.5666669999999989</v>
      </c>
      <c r="GI99">
        <f t="shared" si="1221"/>
        <v>9.2000003333333336</v>
      </c>
      <c r="GJ99">
        <f t="shared" si="1221"/>
        <v>9.6166669999999996</v>
      </c>
      <c r="GK99">
        <f t="shared" si="1221"/>
        <v>11.550000333333333</v>
      </c>
      <c r="GL99">
        <f t="shared" si="1221"/>
        <v>9.016667</v>
      </c>
      <c r="GM99">
        <f t="shared" ref="GM99:GS99" si="1222">IF(GM94=0,0,GM94+2.466667)</f>
        <v>9.2833336666666675</v>
      </c>
      <c r="GN99">
        <f t="shared" si="1222"/>
        <v>11.416667</v>
      </c>
      <c r="GO99">
        <f t="shared" si="1222"/>
        <v>10.833333666666668</v>
      </c>
      <c r="GP99">
        <f t="shared" si="1222"/>
        <v>9.2833336666666675</v>
      </c>
      <c r="GQ99">
        <f t="shared" si="1222"/>
        <v>9.7333336666666668</v>
      </c>
      <c r="GR99">
        <f t="shared" si="1222"/>
        <v>12.116667</v>
      </c>
      <c r="GS99">
        <f t="shared" si="1222"/>
        <v>10.083333666666668</v>
      </c>
      <c r="GT99">
        <f t="shared" si="1221"/>
        <v>11.283333666666667</v>
      </c>
      <c r="GU99">
        <f t="shared" si="1221"/>
        <v>10.116667</v>
      </c>
      <c r="GV99">
        <f t="shared" si="1221"/>
        <v>9.1166669999999996</v>
      </c>
      <c r="GW99">
        <f t="shared" si="1221"/>
        <v>9.1833336666666661</v>
      </c>
      <c r="GX99">
        <f t="shared" ref="GX99:HA99" si="1223">IF(GX94=0,0,GX94+2.466667)</f>
        <v>9.016667</v>
      </c>
      <c r="GY99">
        <f t="shared" si="1223"/>
        <v>16.150000333333335</v>
      </c>
      <c r="GZ99">
        <f t="shared" si="1223"/>
        <v>10.866667</v>
      </c>
      <c r="HA99">
        <f t="shared" si="1223"/>
        <v>9.6000003333333339</v>
      </c>
      <c r="HB99">
        <f t="shared" si="1221"/>
        <v>12.050000333333333</v>
      </c>
      <c r="HC99">
        <f t="shared" si="1221"/>
        <v>13.033333633333331</v>
      </c>
      <c r="HD99">
        <f t="shared" si="1221"/>
        <v>14.433333633333334</v>
      </c>
      <c r="HE99">
        <f t="shared" si="1221"/>
        <v>13.516666966666666</v>
      </c>
      <c r="HF99">
        <f t="shared" si="1221"/>
        <v>13.266666966666666</v>
      </c>
      <c r="HG99">
        <f t="shared" si="1221"/>
        <v>13.050000300000001</v>
      </c>
      <c r="HH99">
        <f t="shared" si="1221"/>
        <v>12.733333633333334</v>
      </c>
      <c r="HI99">
        <f t="shared" si="1221"/>
        <v>12.733333633333334</v>
      </c>
      <c r="HJ99">
        <f t="shared" si="1221"/>
        <v>13.683333633333334</v>
      </c>
      <c r="HK99">
        <f t="shared" si="1221"/>
        <v>13.233333633333334</v>
      </c>
      <c r="HL99">
        <f t="shared" si="1221"/>
        <v>16.100000300000001</v>
      </c>
      <c r="HN99">
        <f>IF(HN94=0,0,HN94+2.466667)</f>
        <v>12.7500003</v>
      </c>
      <c r="HO99">
        <f>IF(HO94=0,0,HO94+2.466667)</f>
        <v>14.216666966666665</v>
      </c>
      <c r="HP99">
        <f t="shared" si="1221"/>
        <v>39.476666999999999</v>
      </c>
      <c r="HQ99">
        <f t="shared" si="1221"/>
        <v>44.476666999999999</v>
      </c>
      <c r="HR99">
        <f t="shared" si="1221"/>
        <v>11.910000333333333</v>
      </c>
      <c r="HS99">
        <f t="shared" si="1221"/>
        <v>12.960000333333333</v>
      </c>
      <c r="HU99">
        <f t="shared" si="1221"/>
        <v>24.360000300000003</v>
      </c>
      <c r="HW99">
        <f t="shared" si="1221"/>
        <v>13.343333633333334</v>
      </c>
      <c r="HX99">
        <f t="shared" si="1221"/>
        <v>13.560000299999999</v>
      </c>
      <c r="HY99">
        <f t="shared" si="1221"/>
        <v>14.376666966666665</v>
      </c>
      <c r="HZ99">
        <f t="shared" si="1221"/>
        <v>13.893333633333334</v>
      </c>
      <c r="IA99">
        <f t="shared" si="1221"/>
        <v>13.626666966666665</v>
      </c>
      <c r="IB99">
        <f t="shared" si="1221"/>
        <v>13.726666966666667</v>
      </c>
      <c r="IC99">
        <f t="shared" si="1221"/>
        <v>14.426666966666666</v>
      </c>
      <c r="ID99">
        <f t="shared" ref="ID99:KA99" si="1224">IF(ID94=0,0,ID94+2.466667)</f>
        <v>13.393333633333334</v>
      </c>
      <c r="IE99">
        <f t="shared" si="1224"/>
        <v>14.376666966666665</v>
      </c>
      <c r="IF99">
        <f t="shared" si="1224"/>
        <v>15.076666966666668</v>
      </c>
      <c r="IG99">
        <f t="shared" si="1224"/>
        <v>15.526666966666667</v>
      </c>
      <c r="IH99">
        <f t="shared" si="1224"/>
        <v>13.860000299999999</v>
      </c>
      <c r="II99">
        <f t="shared" si="1224"/>
        <v>20.593333633333334</v>
      </c>
      <c r="IJ99">
        <f t="shared" si="1224"/>
        <v>13.376666966666665</v>
      </c>
      <c r="IK99">
        <f t="shared" si="1224"/>
        <v>9.3500003333333339</v>
      </c>
      <c r="IL99">
        <f t="shared" si="1224"/>
        <v>12.683333633333334</v>
      </c>
      <c r="IM99">
        <f t="shared" si="1224"/>
        <v>10.116666966666667</v>
      </c>
      <c r="IN99">
        <f t="shared" si="1224"/>
        <v>9.8333336333333339</v>
      </c>
      <c r="IO99">
        <f t="shared" si="1224"/>
        <v>11.983333666666667</v>
      </c>
      <c r="IP99">
        <f t="shared" si="1224"/>
        <v>11.933333633333334</v>
      </c>
      <c r="IQ99">
        <f t="shared" si="1224"/>
        <v>12.583333633333336</v>
      </c>
      <c r="IW99">
        <f t="shared" si="1224"/>
        <v>47.89333366666667</v>
      </c>
      <c r="IX99">
        <f t="shared" si="1224"/>
        <v>8.4333336666666661</v>
      </c>
      <c r="IY99">
        <f t="shared" si="1224"/>
        <v>10.883334333333334</v>
      </c>
      <c r="IZ99">
        <f t="shared" ref="IZ99" si="1225">IF(IZ94=0,0,IZ94+2.466667)</f>
        <v>11.700001</v>
      </c>
      <c r="JA99">
        <f t="shared" si="1224"/>
        <v>10.033334333333334</v>
      </c>
      <c r="JB99">
        <f t="shared" si="1224"/>
        <v>9.5166676666666667</v>
      </c>
      <c r="JC99">
        <f t="shared" si="1224"/>
        <v>14.450001</v>
      </c>
      <c r="JD99">
        <f t="shared" si="1224"/>
        <v>11.050001000000002</v>
      </c>
      <c r="JE99">
        <f t="shared" si="1224"/>
        <v>16.116667666666668</v>
      </c>
      <c r="JF99">
        <f t="shared" si="1224"/>
        <v>23.883334333333337</v>
      </c>
      <c r="JH99">
        <f t="shared" si="1224"/>
        <v>11.766667000000002</v>
      </c>
      <c r="JI99">
        <f t="shared" si="1224"/>
        <v>17.016666999666668</v>
      </c>
      <c r="JJ99">
        <f t="shared" si="1224"/>
        <v>15.400000333000001</v>
      </c>
      <c r="JK99">
        <f t="shared" si="1224"/>
        <v>13.266666999666668</v>
      </c>
      <c r="JL99">
        <f t="shared" si="1224"/>
        <v>13.033333666333334</v>
      </c>
      <c r="JM99">
        <f t="shared" si="1224"/>
        <v>14.766666999666668</v>
      </c>
      <c r="JN99">
        <f t="shared" si="1224"/>
        <v>15.766666999666668</v>
      </c>
      <c r="JO99">
        <f t="shared" si="1224"/>
        <v>19.900000333000001</v>
      </c>
      <c r="JP99">
        <f t="shared" si="1224"/>
        <v>17.033333666333334</v>
      </c>
      <c r="JR99">
        <f t="shared" si="1224"/>
        <v>13.100000333000001</v>
      </c>
      <c r="JT99">
        <f t="shared" si="1224"/>
        <v>13.850000333000001</v>
      </c>
      <c r="JU99">
        <f t="shared" si="1224"/>
        <v>19.500000333000003</v>
      </c>
      <c r="JV99">
        <f t="shared" si="1224"/>
        <v>20.200000333000002</v>
      </c>
      <c r="JX99">
        <f t="shared" si="1224"/>
        <v>20.950000333000006</v>
      </c>
      <c r="JY99">
        <f t="shared" si="1224"/>
        <v>16.766666999666668</v>
      </c>
      <c r="JZ99">
        <f t="shared" si="1224"/>
        <v>23.266666999666668</v>
      </c>
      <c r="KA99">
        <f t="shared" si="1224"/>
        <v>26.716666999666671</v>
      </c>
    </row>
    <row r="100" spans="1:287" x14ac:dyDescent="0.25">
      <c r="A100" t="s">
        <v>187</v>
      </c>
      <c r="B100">
        <v>5.6</v>
      </c>
      <c r="C100">
        <v>6.1</v>
      </c>
      <c r="D100">
        <v>6.7166669999999993</v>
      </c>
      <c r="E100">
        <v>6.75</v>
      </c>
      <c r="F100">
        <v>7.3666599999999995</v>
      </c>
      <c r="G100">
        <v>7.4333339999999994</v>
      </c>
      <c r="H100">
        <v>7.1666669999999995</v>
      </c>
      <c r="I100">
        <v>7.3833339999999996</v>
      </c>
      <c r="J100">
        <v>8.983333</v>
      </c>
      <c r="K100">
        <v>11.166667</v>
      </c>
      <c r="L100">
        <v>6.4499999999999993</v>
      </c>
      <c r="M100">
        <v>5.9499999999999993</v>
      </c>
      <c r="N100">
        <v>7.3499969999999992</v>
      </c>
      <c r="O100">
        <v>12</v>
      </c>
      <c r="P100">
        <v>16.45</v>
      </c>
      <c r="Q100">
        <v>12.76</v>
      </c>
      <c r="R100">
        <v>17.43</v>
      </c>
      <c r="S100">
        <v>19.25</v>
      </c>
      <c r="T100">
        <v>15.67</v>
      </c>
      <c r="U100">
        <v>14.18333</v>
      </c>
      <c r="V100">
        <v>14.05</v>
      </c>
      <c r="W100">
        <v>12.616667</v>
      </c>
      <c r="X100">
        <v>13.416667</v>
      </c>
      <c r="Y100">
        <v>13.45</v>
      </c>
      <c r="Z100">
        <v>28.066666999999999</v>
      </c>
      <c r="AA100">
        <v>30.066666999999999</v>
      </c>
      <c r="AB100">
        <v>33.816666999999995</v>
      </c>
      <c r="AC100">
        <v>49.266666999999998</v>
      </c>
      <c r="AD100">
        <v>43.82</v>
      </c>
      <c r="AE100">
        <v>30.016666999999998</v>
      </c>
      <c r="AG100">
        <v>33.316666999999995</v>
      </c>
      <c r="AH100">
        <v>28.733336999999999</v>
      </c>
      <c r="AI100">
        <v>9.35</v>
      </c>
      <c r="AJ100">
        <v>10.9</v>
      </c>
      <c r="AK100">
        <v>9.7333333</v>
      </c>
      <c r="AL100">
        <v>9.9499999999999993</v>
      </c>
      <c r="AM100">
        <v>9.8666599999999995</v>
      </c>
      <c r="AN100">
        <v>10.7</v>
      </c>
      <c r="AO100">
        <v>10.6166667</v>
      </c>
      <c r="AP100">
        <v>10.216666699999999</v>
      </c>
      <c r="AQ100">
        <v>10.133333329999999</v>
      </c>
      <c r="AR100">
        <v>9.75</v>
      </c>
      <c r="AS100">
        <v>10.3666667</v>
      </c>
      <c r="AT100">
        <v>13.016666669999999</v>
      </c>
      <c r="AU100">
        <v>10.65</v>
      </c>
      <c r="AV100">
        <v>10.8833333</v>
      </c>
      <c r="AW100">
        <v>10.4166667</v>
      </c>
      <c r="AX100">
        <v>11.2</v>
      </c>
      <c r="AY100">
        <v>10.08333333</v>
      </c>
      <c r="AZ100">
        <v>12.5</v>
      </c>
      <c r="BA100">
        <v>14.55</v>
      </c>
      <c r="BB100">
        <v>17.350000000000001</v>
      </c>
      <c r="BC100">
        <v>15.06666667</v>
      </c>
      <c r="BD100">
        <v>15.033333299999999</v>
      </c>
      <c r="BE100">
        <v>11.35</v>
      </c>
      <c r="BF100">
        <v>13.266667</v>
      </c>
      <c r="BG100">
        <v>22.533333299999999</v>
      </c>
      <c r="BH100">
        <v>25.049999999999997</v>
      </c>
      <c r="BI100">
        <v>25.283332999999999</v>
      </c>
      <c r="BJ100">
        <v>12.7</v>
      </c>
      <c r="BK100">
        <v>23.016666999999998</v>
      </c>
      <c r="BL100">
        <v>13.7666667</v>
      </c>
      <c r="BM100">
        <v>22.15</v>
      </c>
      <c r="BN100">
        <v>13.45</v>
      </c>
      <c r="BO100">
        <v>27.283332999999999</v>
      </c>
      <c r="BP100">
        <v>17.966666699999998</v>
      </c>
      <c r="BQ100">
        <v>3.15</v>
      </c>
      <c r="BR100">
        <v>1.46666667</v>
      </c>
      <c r="BS100">
        <v>2.1833333699999997</v>
      </c>
      <c r="BT100">
        <v>2.5833333400000003</v>
      </c>
      <c r="BU100">
        <v>1.9833333399999999</v>
      </c>
      <c r="BV100">
        <v>2.21666667</v>
      </c>
      <c r="BW100">
        <v>4.1833333699999997</v>
      </c>
      <c r="BX100">
        <v>9.1833333699999997</v>
      </c>
      <c r="BY100">
        <v>7.4499999700000004</v>
      </c>
      <c r="BZ100">
        <v>4.4499999700000004</v>
      </c>
      <c r="CA100">
        <v>2.2666666700000002</v>
      </c>
      <c r="CB100">
        <v>1.78333337</v>
      </c>
      <c r="CC100">
        <v>2.8333333700000001</v>
      </c>
      <c r="CE100">
        <v>2.9</v>
      </c>
      <c r="CF100">
        <v>3.6833333000000001</v>
      </c>
      <c r="CG100">
        <v>4.9833333</v>
      </c>
      <c r="CH100">
        <v>3.2833332999999998</v>
      </c>
      <c r="CI100">
        <v>3.25</v>
      </c>
      <c r="CJ100">
        <v>3.1999999999999997</v>
      </c>
      <c r="CK100">
        <v>3.6166666999999997</v>
      </c>
      <c r="CL100">
        <v>4</v>
      </c>
      <c r="CN100">
        <v>4.75</v>
      </c>
      <c r="CO100">
        <v>4.3</v>
      </c>
      <c r="CP100">
        <v>0.6</v>
      </c>
      <c r="CQ100">
        <v>0.53333333333333333</v>
      </c>
      <c r="CR100">
        <v>1.6833333333333333</v>
      </c>
      <c r="CS100">
        <v>1.0333330000000001</v>
      </c>
      <c r="CT100">
        <v>3.25</v>
      </c>
      <c r="CU100">
        <v>3.0666670000000003</v>
      </c>
      <c r="CV100">
        <v>0</v>
      </c>
      <c r="CW100">
        <f>IF(CW94=0,0,CW94+0.6)</f>
        <v>2.3333333333333335</v>
      </c>
      <c r="CX100">
        <f t="shared" ref="CX100:DE100" si="1226">IF(CX94=0,0,CX94+0.6)</f>
        <v>1.9333333333333331</v>
      </c>
      <c r="CY100">
        <f t="shared" si="1226"/>
        <v>5.4166666666666661</v>
      </c>
      <c r="CZ100">
        <f t="shared" si="1226"/>
        <v>2.8833333333333333</v>
      </c>
      <c r="DA100">
        <f t="shared" si="1226"/>
        <v>1.7333333333333334</v>
      </c>
      <c r="DB100">
        <f t="shared" si="1226"/>
        <v>1</v>
      </c>
      <c r="DC100">
        <f t="shared" si="1226"/>
        <v>4.05</v>
      </c>
      <c r="DD100">
        <f t="shared" si="1226"/>
        <v>1.9833333333333334</v>
      </c>
      <c r="DE100">
        <f t="shared" si="1226"/>
        <v>4.8166666666666664</v>
      </c>
      <c r="DF100">
        <f t="shared" ref="DF100:FQ100" si="1227">IF(DF94=0,0,DF94+0.6)</f>
        <v>4.1833333333333336</v>
      </c>
      <c r="DG100">
        <f t="shared" si="1227"/>
        <v>5.4833333</v>
      </c>
      <c r="DH100">
        <f t="shared" si="1227"/>
        <v>4.5833332999999996</v>
      </c>
      <c r="DI100">
        <f t="shared" si="1227"/>
        <v>5.4166666333333335</v>
      </c>
      <c r="DJ100">
        <f t="shared" si="1227"/>
        <v>5.0333332999999998</v>
      </c>
      <c r="DK100">
        <f t="shared" si="1227"/>
        <v>5.8666666333333328</v>
      </c>
      <c r="DL100">
        <f t="shared" si="1227"/>
        <v>4.7499999666666666</v>
      </c>
      <c r="DM100">
        <f t="shared" si="1227"/>
        <v>6.649999966666666</v>
      </c>
      <c r="DN100">
        <f t="shared" si="1227"/>
        <v>4.7999999666666664</v>
      </c>
      <c r="DO100">
        <f t="shared" si="1227"/>
        <v>4.7333333333333334</v>
      </c>
      <c r="DP100">
        <f t="shared" si="1227"/>
        <v>6.9166663333333336</v>
      </c>
      <c r="DQ100">
        <f t="shared" si="1227"/>
        <v>5.649999666666667</v>
      </c>
      <c r="DR100">
        <f t="shared" si="1227"/>
        <v>5.6666663333333336</v>
      </c>
      <c r="DS100">
        <f t="shared" si="1227"/>
        <v>5.2666663333333332</v>
      </c>
      <c r="DT100">
        <f t="shared" si="1227"/>
        <v>5.2999996666666664</v>
      </c>
      <c r="DU100">
        <f t="shared" si="1227"/>
        <v>8.6666663333333336</v>
      </c>
      <c r="DV100">
        <f t="shared" si="1227"/>
        <v>6.7499996666666666</v>
      </c>
      <c r="DW100">
        <f t="shared" si="1227"/>
        <v>5.4333330000000002</v>
      </c>
      <c r="DX100">
        <f t="shared" si="1227"/>
        <v>5.3499996666666672</v>
      </c>
      <c r="DY100">
        <f t="shared" si="1227"/>
        <v>5.649999666666667</v>
      </c>
      <c r="DZ100">
        <f t="shared" si="1227"/>
        <v>2.7833333333333332</v>
      </c>
      <c r="EA100">
        <f t="shared" si="1227"/>
        <v>4.4499996666666668</v>
      </c>
      <c r="EB100">
        <f t="shared" si="1227"/>
        <v>3.149999666666667</v>
      </c>
      <c r="EC100">
        <f t="shared" si="1227"/>
        <v>3.6166663333333338</v>
      </c>
      <c r="ED100">
        <f t="shared" si="1227"/>
        <v>6.1166663333333329</v>
      </c>
      <c r="EE100">
        <f t="shared" si="1227"/>
        <v>5.3833330000000004</v>
      </c>
      <c r="EF100">
        <f t="shared" si="1227"/>
        <v>3.6333330000000004</v>
      </c>
      <c r="EG100">
        <f t="shared" si="1227"/>
        <v>5.4333329999999993</v>
      </c>
      <c r="EH100">
        <f t="shared" si="1227"/>
        <v>3.0666663333333335</v>
      </c>
      <c r="EI100">
        <f t="shared" si="1227"/>
        <v>5.9999996666666666</v>
      </c>
      <c r="EJ100">
        <f t="shared" si="1227"/>
        <v>5.1333330000000004</v>
      </c>
      <c r="EK100">
        <f t="shared" si="1227"/>
        <v>4.4499996666666668</v>
      </c>
      <c r="EL100">
        <f t="shared" si="1227"/>
        <v>6.5166663333333332</v>
      </c>
      <c r="EM100">
        <f t="shared" si="1227"/>
        <v>3.1833330000000002</v>
      </c>
      <c r="EN100">
        <f t="shared" si="1227"/>
        <v>4.2666663333333332</v>
      </c>
      <c r="EO100">
        <f t="shared" si="1227"/>
        <v>7.316666333333333</v>
      </c>
      <c r="EP100">
        <f t="shared" si="1227"/>
        <v>5.6166663333333329</v>
      </c>
      <c r="EQ100">
        <f t="shared" si="1227"/>
        <v>4.2166666666666668</v>
      </c>
      <c r="ER100">
        <f t="shared" si="1227"/>
        <v>4.5500000333333332</v>
      </c>
      <c r="ES100">
        <f t="shared" si="1227"/>
        <v>4.8166666999999999</v>
      </c>
      <c r="ET100">
        <f t="shared" si="1227"/>
        <v>7.3166666999999999</v>
      </c>
      <c r="EU100">
        <f t="shared" si="1227"/>
        <v>4.9000000333333329</v>
      </c>
      <c r="EV100">
        <f t="shared" si="1227"/>
        <v>4.7333333666666668</v>
      </c>
      <c r="EW100">
        <f t="shared" si="1227"/>
        <v>4.5500000333333332</v>
      </c>
      <c r="EX100">
        <f t="shared" si="1227"/>
        <v>4.7833333666666666</v>
      </c>
      <c r="EY100">
        <f t="shared" si="1227"/>
        <v>8.2833333666666658</v>
      </c>
      <c r="EZ100">
        <f t="shared" si="1227"/>
        <v>4.5833333666666665</v>
      </c>
      <c r="FA100">
        <f t="shared" si="1227"/>
        <v>4.7666667</v>
      </c>
      <c r="FB100">
        <f t="shared" si="1227"/>
        <v>5.2500000333333334</v>
      </c>
      <c r="FC100">
        <f t="shared" si="1227"/>
        <v>8.2166666999999993</v>
      </c>
      <c r="FD100">
        <f t="shared" si="1227"/>
        <v>5.0500000333333332</v>
      </c>
      <c r="FE100">
        <f t="shared" si="1227"/>
        <v>5.3500000333333331</v>
      </c>
      <c r="FF100">
        <f t="shared" si="1227"/>
        <v>7.3833333666666663</v>
      </c>
      <c r="FG100">
        <f t="shared" si="1227"/>
        <v>4.9833333666666668</v>
      </c>
      <c r="FH100">
        <f t="shared" si="1227"/>
        <v>2.2166666666666668</v>
      </c>
      <c r="FI100">
        <f t="shared" si="1227"/>
        <v>2.6666666670000003</v>
      </c>
      <c r="FJ100">
        <f t="shared" si="1227"/>
        <v>5.8333333336666664</v>
      </c>
      <c r="FK100">
        <f t="shared" si="1227"/>
        <v>3.9333333336666669</v>
      </c>
      <c r="FL100">
        <f t="shared" si="1227"/>
        <v>4.266666667</v>
      </c>
      <c r="FM100">
        <f t="shared" si="1227"/>
        <v>2.5833333336666668</v>
      </c>
      <c r="FN100">
        <f t="shared" si="1227"/>
        <v>5.2166666670000001</v>
      </c>
      <c r="FO100">
        <f t="shared" si="1227"/>
        <v>2.6833333336666669</v>
      </c>
      <c r="FP100">
        <f t="shared" si="1227"/>
        <v>3.4333333336666669</v>
      </c>
      <c r="FQ100">
        <f t="shared" si="1227"/>
        <v>2.6666666670000003</v>
      </c>
      <c r="FR100">
        <f t="shared" ref="FR100:IC100" si="1228">IF(FR94=0,0,FR94+0.6)</f>
        <v>2.6166666670000001</v>
      </c>
      <c r="FS100">
        <f t="shared" si="1228"/>
        <v>3.4333333336666669</v>
      </c>
      <c r="FT100">
        <f t="shared" si="1228"/>
        <v>3.9166666666666665</v>
      </c>
      <c r="FU100">
        <f t="shared" si="1228"/>
        <v>4.0166667</v>
      </c>
      <c r="FV100">
        <f t="shared" si="1228"/>
        <v>4.0000000333333334</v>
      </c>
      <c r="FW100">
        <f t="shared" si="1228"/>
        <v>4.3833333666666663</v>
      </c>
      <c r="FX100">
        <f t="shared" si="1228"/>
        <v>4.5333333666666666</v>
      </c>
      <c r="FY100">
        <f t="shared" si="1228"/>
        <v>4.3166666999999999</v>
      </c>
      <c r="FZ100">
        <f t="shared" si="1228"/>
        <v>5.5666666999999999</v>
      </c>
      <c r="GA100">
        <f t="shared" si="1228"/>
        <v>8.566666699999999</v>
      </c>
      <c r="GB100">
        <f t="shared" si="1228"/>
        <v>4.6500000333333329</v>
      </c>
      <c r="GC100">
        <f t="shared" si="1228"/>
        <v>4.8500000333333331</v>
      </c>
      <c r="GD100">
        <f t="shared" si="1228"/>
        <v>5.3666666999999997</v>
      </c>
      <c r="GE100">
        <f t="shared" si="1228"/>
        <v>5.1333333666666663</v>
      </c>
      <c r="GF100">
        <f t="shared" si="1228"/>
        <v>4.3500000333333331</v>
      </c>
      <c r="GG100">
        <f t="shared" si="1228"/>
        <v>6.85</v>
      </c>
      <c r="GH100">
        <f t="shared" si="1228"/>
        <v>7.6999999999999993</v>
      </c>
      <c r="GI100">
        <f t="shared" si="1228"/>
        <v>7.333333333333333</v>
      </c>
      <c r="GJ100">
        <f t="shared" si="1228"/>
        <v>7.75</v>
      </c>
      <c r="GK100">
        <f t="shared" si="1228"/>
        <v>9.6833333333333336</v>
      </c>
      <c r="GL100">
        <f t="shared" si="1228"/>
        <v>7.1499999999999995</v>
      </c>
      <c r="GM100">
        <f t="shared" ref="GM100:GS100" si="1229">IF(GM94=0,0,GM94+0.6)</f>
        <v>7.4166666666666661</v>
      </c>
      <c r="GN100">
        <f t="shared" si="1229"/>
        <v>9.5499999999999989</v>
      </c>
      <c r="GO100">
        <f t="shared" si="1229"/>
        <v>8.9666666666666668</v>
      </c>
      <c r="GP100">
        <f t="shared" si="1229"/>
        <v>7.4166666666666661</v>
      </c>
      <c r="GQ100">
        <f t="shared" si="1229"/>
        <v>7.8666666666666663</v>
      </c>
      <c r="GR100">
        <f t="shared" si="1229"/>
        <v>10.25</v>
      </c>
      <c r="GS100">
        <f t="shared" si="1229"/>
        <v>8.2166666666666668</v>
      </c>
      <c r="GT100">
        <f t="shared" si="1228"/>
        <v>9.4166666666666661</v>
      </c>
      <c r="GU100">
        <f t="shared" si="1228"/>
        <v>8.25</v>
      </c>
      <c r="GV100">
        <f t="shared" si="1228"/>
        <v>7.25</v>
      </c>
      <c r="GW100">
        <f t="shared" si="1228"/>
        <v>7.3166666666666664</v>
      </c>
      <c r="GX100">
        <f t="shared" ref="GX100:HA100" si="1230">IF(GX94=0,0,GX94+0.6)</f>
        <v>7.1499999999999995</v>
      </c>
      <c r="GY100">
        <f t="shared" si="1230"/>
        <v>14.283333333333333</v>
      </c>
      <c r="GZ100">
        <f t="shared" si="1230"/>
        <v>9</v>
      </c>
      <c r="HA100">
        <f t="shared" si="1230"/>
        <v>7.7333333333333325</v>
      </c>
      <c r="HB100">
        <f t="shared" si="1228"/>
        <v>10.183333333333334</v>
      </c>
      <c r="HC100">
        <f t="shared" si="1228"/>
        <v>11.166666633333332</v>
      </c>
      <c r="HD100">
        <f t="shared" si="1228"/>
        <v>12.566666633333332</v>
      </c>
      <c r="HE100">
        <f t="shared" si="1228"/>
        <v>11.649999966666666</v>
      </c>
      <c r="HF100">
        <f t="shared" si="1228"/>
        <v>11.399999966666666</v>
      </c>
      <c r="HG100">
        <f t="shared" si="1228"/>
        <v>11.183333299999999</v>
      </c>
      <c r="HH100">
        <f t="shared" si="1228"/>
        <v>10.866666633333333</v>
      </c>
      <c r="HI100">
        <f t="shared" si="1228"/>
        <v>10.866666633333333</v>
      </c>
      <c r="HJ100">
        <f t="shared" si="1228"/>
        <v>11.816666633333332</v>
      </c>
      <c r="HK100">
        <f t="shared" si="1228"/>
        <v>11.366666633333333</v>
      </c>
      <c r="HL100">
        <f t="shared" si="1228"/>
        <v>14.2333333</v>
      </c>
      <c r="HN100">
        <f>IF(HN94=0,0,HN94+0.6)</f>
        <v>10.883333299999999</v>
      </c>
      <c r="HO100">
        <f>IF(HO94=0,0,HO94+0.6)</f>
        <v>12.349999966666665</v>
      </c>
      <c r="HP100">
        <f t="shared" si="1228"/>
        <v>37.61</v>
      </c>
      <c r="HQ100">
        <f t="shared" si="1228"/>
        <v>42.61</v>
      </c>
      <c r="HR100">
        <f t="shared" si="1228"/>
        <v>10.043333333333333</v>
      </c>
      <c r="HS100">
        <f t="shared" si="1228"/>
        <v>11.093333333333332</v>
      </c>
      <c r="HU100">
        <f t="shared" si="1228"/>
        <v>22.493333300000003</v>
      </c>
      <c r="HW100">
        <f t="shared" si="1228"/>
        <v>11.476666633333332</v>
      </c>
      <c r="HX100">
        <f t="shared" si="1228"/>
        <v>11.693333299999999</v>
      </c>
      <c r="HY100">
        <f t="shared" si="1228"/>
        <v>12.509999966666665</v>
      </c>
      <c r="HZ100">
        <f t="shared" si="1228"/>
        <v>12.026666633333333</v>
      </c>
      <c r="IA100">
        <f t="shared" si="1228"/>
        <v>11.759999966666665</v>
      </c>
      <c r="IB100">
        <f t="shared" si="1228"/>
        <v>11.859999966666667</v>
      </c>
      <c r="IC100">
        <f t="shared" si="1228"/>
        <v>12.559999966666666</v>
      </c>
      <c r="ID100">
        <f t="shared" ref="ID100:KA100" si="1231">IF(ID94=0,0,ID94+0.6)</f>
        <v>11.526666633333333</v>
      </c>
      <c r="IE100">
        <f t="shared" si="1231"/>
        <v>12.509999966666665</v>
      </c>
      <c r="IF100">
        <f t="shared" si="1231"/>
        <v>13.209999966666667</v>
      </c>
      <c r="IG100">
        <f t="shared" si="1231"/>
        <v>13.659999966666666</v>
      </c>
      <c r="IH100">
        <f t="shared" si="1231"/>
        <v>11.9933333</v>
      </c>
      <c r="II100">
        <f t="shared" si="1231"/>
        <v>18.726666633333334</v>
      </c>
      <c r="IJ100">
        <f t="shared" si="1231"/>
        <v>11.509999966666665</v>
      </c>
      <c r="IK100">
        <f t="shared" si="1231"/>
        <v>7.4833333333333325</v>
      </c>
      <c r="IL100">
        <f t="shared" si="1231"/>
        <v>10.816666633333334</v>
      </c>
      <c r="IM100">
        <f t="shared" si="1231"/>
        <v>8.2499999666666675</v>
      </c>
      <c r="IN100">
        <f t="shared" si="1231"/>
        <v>7.9666666333333334</v>
      </c>
      <c r="IO100">
        <f t="shared" si="1231"/>
        <v>10.116666666666667</v>
      </c>
      <c r="IP100">
        <f t="shared" si="1231"/>
        <v>10.066666633333334</v>
      </c>
      <c r="IQ100">
        <f t="shared" si="1231"/>
        <v>10.716666633333334</v>
      </c>
      <c r="IW100">
        <f t="shared" si="1231"/>
        <v>46.026666666666671</v>
      </c>
      <c r="IX100">
        <f t="shared" si="1231"/>
        <v>6.5666666666666664</v>
      </c>
      <c r="IY100">
        <f t="shared" si="1231"/>
        <v>9.0166673333333325</v>
      </c>
      <c r="IZ100">
        <f t="shared" ref="IZ100" si="1232">IF(IZ94=0,0,IZ94+0.6)</f>
        <v>9.8333339999999989</v>
      </c>
      <c r="JA100">
        <f t="shared" si="1231"/>
        <v>8.1666673333333346</v>
      </c>
      <c r="JB100">
        <f t="shared" si="1231"/>
        <v>7.6500006666666671</v>
      </c>
      <c r="JC100">
        <f t="shared" si="1231"/>
        <v>12.583333999999999</v>
      </c>
      <c r="JD100">
        <f t="shared" si="1231"/>
        <v>9.1833340000000003</v>
      </c>
      <c r="JE100">
        <f t="shared" si="1231"/>
        <v>14.250000666666667</v>
      </c>
      <c r="JF100">
        <f t="shared" si="1231"/>
        <v>22.016667333333338</v>
      </c>
      <c r="JH100">
        <f t="shared" si="1231"/>
        <v>9.9</v>
      </c>
      <c r="JI100">
        <f t="shared" si="1231"/>
        <v>15.149999999666667</v>
      </c>
      <c r="JJ100">
        <f t="shared" si="1231"/>
        <v>13.533333333</v>
      </c>
      <c r="JK100">
        <f t="shared" si="1231"/>
        <v>11.399999999666667</v>
      </c>
      <c r="JL100">
        <f t="shared" si="1231"/>
        <v>11.166666666333334</v>
      </c>
      <c r="JM100">
        <f t="shared" si="1231"/>
        <v>12.899999999666667</v>
      </c>
      <c r="JN100">
        <f t="shared" si="1231"/>
        <v>13.899999999666667</v>
      </c>
      <c r="JO100">
        <f t="shared" si="1231"/>
        <v>18.033333333000002</v>
      </c>
      <c r="JP100">
        <f t="shared" si="1231"/>
        <v>15.166666666333334</v>
      </c>
      <c r="JR100">
        <f t="shared" si="1231"/>
        <v>11.233333333000001</v>
      </c>
      <c r="JT100">
        <f t="shared" si="1231"/>
        <v>11.983333333000001</v>
      </c>
      <c r="JU100">
        <f t="shared" si="1231"/>
        <v>17.633333333000003</v>
      </c>
      <c r="JV100">
        <f t="shared" si="1231"/>
        <v>18.333333333000002</v>
      </c>
      <c r="JX100">
        <f t="shared" si="1231"/>
        <v>19.083333333000006</v>
      </c>
      <c r="JY100">
        <f t="shared" si="1231"/>
        <v>14.899999999666667</v>
      </c>
      <c r="JZ100">
        <f t="shared" si="1231"/>
        <v>21.399999999666669</v>
      </c>
      <c r="KA100">
        <f t="shared" si="1231"/>
        <v>24.849999999666672</v>
      </c>
    </row>
    <row r="101" spans="1:287" x14ac:dyDescent="0.25">
      <c r="A101" t="s">
        <v>186</v>
      </c>
      <c r="B101">
        <v>6.65</v>
      </c>
      <c r="C101">
        <v>7.15</v>
      </c>
      <c r="D101">
        <v>7.766667</v>
      </c>
      <c r="E101">
        <v>7.8000000000000007</v>
      </c>
      <c r="F101">
        <v>8.4166600000000003</v>
      </c>
      <c r="G101">
        <v>8.4833339999999993</v>
      </c>
      <c r="H101">
        <v>8.2166669999999993</v>
      </c>
      <c r="I101">
        <v>8.4333340000000003</v>
      </c>
      <c r="J101">
        <v>10.033333000000001</v>
      </c>
      <c r="K101">
        <v>12.216667000000001</v>
      </c>
      <c r="L101">
        <v>7.5</v>
      </c>
      <c r="M101">
        <v>7</v>
      </c>
      <c r="N101">
        <v>8.399996999999999</v>
      </c>
      <c r="O101">
        <v>12.716666666666667</v>
      </c>
      <c r="P101">
        <v>17.166666666666668</v>
      </c>
      <c r="Q101">
        <v>13.476666666666667</v>
      </c>
      <c r="R101">
        <v>18.146666666666668</v>
      </c>
      <c r="S101">
        <v>19.966666666666669</v>
      </c>
      <c r="T101">
        <v>16.386666666666667</v>
      </c>
      <c r="U101">
        <v>14.899996666666667</v>
      </c>
      <c r="V101">
        <v>14.766666666666666</v>
      </c>
      <c r="W101">
        <v>13.333333666666666</v>
      </c>
      <c r="X101">
        <v>14.133333666666667</v>
      </c>
      <c r="Y101">
        <v>14.166666666666666</v>
      </c>
      <c r="Z101">
        <v>28.783333666666667</v>
      </c>
      <c r="AA101">
        <v>30.783333666666667</v>
      </c>
      <c r="AB101">
        <v>34.533333666666664</v>
      </c>
      <c r="AC101">
        <v>49.983333666666667</v>
      </c>
      <c r="AD101">
        <v>44.536666666666669</v>
      </c>
      <c r="AE101">
        <v>30.733333666666667</v>
      </c>
      <c r="AG101">
        <v>34.033333666666664</v>
      </c>
      <c r="AH101">
        <v>29.450003666666667</v>
      </c>
      <c r="AI101">
        <v>10.4</v>
      </c>
      <c r="AJ101">
        <v>11.950000000000001</v>
      </c>
      <c r="AK101">
        <v>10.783333300000001</v>
      </c>
      <c r="AL101">
        <v>11</v>
      </c>
      <c r="AM101">
        <v>10.91666</v>
      </c>
      <c r="AN101">
        <v>11.75</v>
      </c>
      <c r="AO101">
        <v>11.6666667</v>
      </c>
      <c r="AP101">
        <v>11.2666667</v>
      </c>
      <c r="AQ101">
        <v>11.18333333</v>
      </c>
      <c r="AR101">
        <v>10.8</v>
      </c>
      <c r="AS101">
        <v>11.4166667</v>
      </c>
      <c r="AT101">
        <v>14.06666667</v>
      </c>
      <c r="AU101">
        <v>11.700000000000001</v>
      </c>
      <c r="AV101">
        <v>11.933333300000001</v>
      </c>
      <c r="AW101">
        <v>11.466666700000001</v>
      </c>
      <c r="AX101">
        <v>12.25</v>
      </c>
      <c r="AY101">
        <v>11.133333330000001</v>
      </c>
      <c r="AZ101">
        <v>13.55</v>
      </c>
      <c r="BA101">
        <v>15.600000000000001</v>
      </c>
      <c r="BB101">
        <v>18.399999999999999</v>
      </c>
      <c r="BC101">
        <v>16.116666670000001</v>
      </c>
      <c r="BD101">
        <v>16.0833333</v>
      </c>
      <c r="BE101">
        <v>12.4</v>
      </c>
      <c r="BF101">
        <v>14.316667000000001</v>
      </c>
      <c r="BG101">
        <v>23.5833333</v>
      </c>
      <c r="BH101">
        <v>26.1</v>
      </c>
      <c r="BI101">
        <v>26.333333</v>
      </c>
      <c r="BJ101">
        <v>13.75</v>
      </c>
      <c r="BK101">
        <v>24.066667000000002</v>
      </c>
      <c r="BL101">
        <v>14.816666700000001</v>
      </c>
      <c r="BM101">
        <v>23.200000000000003</v>
      </c>
      <c r="BN101">
        <v>14.5</v>
      </c>
      <c r="BO101">
        <v>28.333333000000003</v>
      </c>
      <c r="BP101">
        <v>19.016666700000002</v>
      </c>
      <c r="BQ101">
        <v>3.8666666666666667</v>
      </c>
      <c r="BR101">
        <v>2.6000000033333333</v>
      </c>
      <c r="BS101">
        <v>3.3166667033333335</v>
      </c>
      <c r="BT101">
        <v>3.7166666733333331</v>
      </c>
      <c r="BU101">
        <v>3.1166666733333335</v>
      </c>
      <c r="BV101">
        <v>3.3500000033333333</v>
      </c>
      <c r="BW101">
        <v>5.3166667033333335</v>
      </c>
      <c r="BX101">
        <v>10.316666703333333</v>
      </c>
      <c r="BY101">
        <v>8.5833333033333332</v>
      </c>
      <c r="BZ101">
        <v>5.5833333033333332</v>
      </c>
      <c r="CA101">
        <v>3.4000000033333331</v>
      </c>
      <c r="CB101">
        <v>2.9166667033333331</v>
      </c>
      <c r="CC101">
        <v>3.9666667033333329</v>
      </c>
      <c r="CE101">
        <v>4.0333333333333332</v>
      </c>
      <c r="CF101">
        <v>4.816666633333333</v>
      </c>
      <c r="CG101">
        <v>6.1166666333333328</v>
      </c>
      <c r="CH101">
        <v>4.4166666333333335</v>
      </c>
      <c r="CI101">
        <v>4.3833333333333329</v>
      </c>
      <c r="CJ101">
        <v>4.333333333333333</v>
      </c>
      <c r="CK101">
        <v>4.7500000333333334</v>
      </c>
      <c r="CL101">
        <v>5.1333333333333329</v>
      </c>
      <c r="CN101">
        <v>5.8833333333333329</v>
      </c>
      <c r="CO101">
        <v>5.4333333333333336</v>
      </c>
      <c r="CP101">
        <v>1.7333333333333334</v>
      </c>
      <c r="CQ101">
        <v>1.25</v>
      </c>
      <c r="CR101">
        <v>2.9333333333333336</v>
      </c>
      <c r="CS101">
        <v>2.1666663333333336</v>
      </c>
      <c r="CT101">
        <v>4.3833333333333329</v>
      </c>
      <c r="CU101">
        <v>4.2000003333333336</v>
      </c>
      <c r="CV101">
        <v>2.3333333333333335</v>
      </c>
      <c r="CW101">
        <v>0</v>
      </c>
      <c r="CX101">
        <f>IF(CX94=0,0,CX94+1.7333333)</f>
        <v>3.066666633333333</v>
      </c>
      <c r="CY101">
        <f t="shared" ref="CY101:DE101" si="1233">IF(CY94=0,0,CY94+1.7333333)</f>
        <v>6.5499999666666664</v>
      </c>
      <c r="CZ101">
        <f t="shared" si="1233"/>
        <v>4.0166666333333332</v>
      </c>
      <c r="DA101">
        <f t="shared" si="1233"/>
        <v>2.8666666333333333</v>
      </c>
      <c r="DB101">
        <f t="shared" si="1233"/>
        <v>2.1333332999999999</v>
      </c>
      <c r="DC101">
        <f t="shared" si="1233"/>
        <v>5.1833333000000001</v>
      </c>
      <c r="DD101">
        <f t="shared" si="1233"/>
        <v>3.1166666333333333</v>
      </c>
      <c r="DE101">
        <f t="shared" si="1233"/>
        <v>5.9499999666666668</v>
      </c>
      <c r="DF101">
        <f t="shared" ref="DF101:FQ101" si="1234">IF(DF94=0,0,DF94+1.7333333)</f>
        <v>5.3166666333333339</v>
      </c>
      <c r="DG101">
        <f t="shared" si="1234"/>
        <v>6.6166666000000003</v>
      </c>
      <c r="DH101">
        <f t="shared" si="1234"/>
        <v>5.7166665999999999</v>
      </c>
      <c r="DI101">
        <f t="shared" si="1234"/>
        <v>6.5499999333333339</v>
      </c>
      <c r="DJ101">
        <f t="shared" si="1234"/>
        <v>6.1666666000000001</v>
      </c>
      <c r="DK101">
        <f t="shared" si="1234"/>
        <v>6.9999999333333331</v>
      </c>
      <c r="DL101">
        <f t="shared" si="1234"/>
        <v>5.8833332666666669</v>
      </c>
      <c r="DM101">
        <f t="shared" si="1234"/>
        <v>7.7833332666666664</v>
      </c>
      <c r="DN101">
        <f t="shared" si="1234"/>
        <v>5.9333332666666667</v>
      </c>
      <c r="DO101">
        <f t="shared" si="1234"/>
        <v>5.8666666333333337</v>
      </c>
      <c r="DP101">
        <f t="shared" si="1234"/>
        <v>8.0499996333333339</v>
      </c>
      <c r="DQ101">
        <f t="shared" si="1234"/>
        <v>6.7833329666666673</v>
      </c>
      <c r="DR101">
        <f t="shared" si="1234"/>
        <v>6.7999996333333339</v>
      </c>
      <c r="DS101">
        <f t="shared" si="1234"/>
        <v>6.3999996333333335</v>
      </c>
      <c r="DT101">
        <f t="shared" si="1234"/>
        <v>6.4333329666666668</v>
      </c>
      <c r="DU101">
        <f t="shared" si="1234"/>
        <v>9.7999996333333339</v>
      </c>
      <c r="DV101">
        <f t="shared" si="1234"/>
        <v>7.8833329666666669</v>
      </c>
      <c r="DW101">
        <f t="shared" si="1234"/>
        <v>6.5666663000000005</v>
      </c>
      <c r="DX101">
        <f t="shared" si="1234"/>
        <v>6.4833329666666675</v>
      </c>
      <c r="DY101">
        <f t="shared" si="1234"/>
        <v>6.7833329666666673</v>
      </c>
      <c r="DZ101">
        <f t="shared" si="1234"/>
        <v>3.9166666333333331</v>
      </c>
      <c r="EA101">
        <f t="shared" si="1234"/>
        <v>5.5833329666666671</v>
      </c>
      <c r="EB101">
        <f t="shared" si="1234"/>
        <v>4.2833329666666664</v>
      </c>
      <c r="EC101">
        <f t="shared" si="1234"/>
        <v>4.7499996333333332</v>
      </c>
      <c r="ED101">
        <f t="shared" si="1234"/>
        <v>7.2499996333333332</v>
      </c>
      <c r="EE101">
        <f t="shared" si="1234"/>
        <v>6.5166663000000007</v>
      </c>
      <c r="EF101">
        <f t="shared" si="1234"/>
        <v>4.7666663000000007</v>
      </c>
      <c r="EG101">
        <f t="shared" si="1234"/>
        <v>6.5666662999999996</v>
      </c>
      <c r="EH101">
        <f t="shared" si="1234"/>
        <v>4.1999996333333334</v>
      </c>
      <c r="EI101">
        <f t="shared" si="1234"/>
        <v>7.1333329666666669</v>
      </c>
      <c r="EJ101">
        <f t="shared" si="1234"/>
        <v>6.2666663000000007</v>
      </c>
      <c r="EK101">
        <f t="shared" si="1234"/>
        <v>5.5833329666666671</v>
      </c>
      <c r="EL101">
        <f t="shared" si="1234"/>
        <v>7.6499996333333335</v>
      </c>
      <c r="EM101">
        <f t="shared" si="1234"/>
        <v>4.3166662999999996</v>
      </c>
      <c r="EN101">
        <f t="shared" si="1234"/>
        <v>5.3999996333333335</v>
      </c>
      <c r="EO101">
        <f t="shared" si="1234"/>
        <v>8.4499996333333343</v>
      </c>
      <c r="EP101">
        <f t="shared" si="1234"/>
        <v>6.7499996333333332</v>
      </c>
      <c r="EQ101">
        <f t="shared" si="1234"/>
        <v>5.3499999666666671</v>
      </c>
      <c r="ER101">
        <f t="shared" si="1234"/>
        <v>5.6833333333333336</v>
      </c>
      <c r="ES101">
        <f t="shared" si="1234"/>
        <v>5.95</v>
      </c>
      <c r="ET101">
        <f t="shared" si="1234"/>
        <v>8.4499999999999993</v>
      </c>
      <c r="EU101">
        <f t="shared" si="1234"/>
        <v>6.0333333333333332</v>
      </c>
      <c r="EV101">
        <f t="shared" si="1234"/>
        <v>5.8666666666666671</v>
      </c>
      <c r="EW101">
        <f t="shared" si="1234"/>
        <v>5.6833333333333336</v>
      </c>
      <c r="EX101">
        <f t="shared" si="1234"/>
        <v>5.916666666666667</v>
      </c>
      <c r="EY101">
        <f t="shared" si="1234"/>
        <v>9.4166666666666661</v>
      </c>
      <c r="EZ101">
        <f t="shared" si="1234"/>
        <v>5.7166666666666668</v>
      </c>
      <c r="FA101">
        <f t="shared" si="1234"/>
        <v>5.9</v>
      </c>
      <c r="FB101">
        <f t="shared" si="1234"/>
        <v>6.3833333333333337</v>
      </c>
      <c r="FC101">
        <f t="shared" si="1234"/>
        <v>9.35</v>
      </c>
      <c r="FD101">
        <f t="shared" si="1234"/>
        <v>6.1833333333333336</v>
      </c>
      <c r="FE101">
        <f t="shared" si="1234"/>
        <v>6.4833333333333334</v>
      </c>
      <c r="FF101">
        <f t="shared" si="1234"/>
        <v>8.5166666666666657</v>
      </c>
      <c r="FG101">
        <f t="shared" si="1234"/>
        <v>6.1166666666666671</v>
      </c>
      <c r="FH101">
        <f t="shared" si="1234"/>
        <v>3.3499999666666667</v>
      </c>
      <c r="FI101">
        <f t="shared" si="1234"/>
        <v>3.7999999670000002</v>
      </c>
      <c r="FJ101">
        <f t="shared" si="1234"/>
        <v>6.9666666336666667</v>
      </c>
      <c r="FK101">
        <f t="shared" si="1234"/>
        <v>5.0666666336666673</v>
      </c>
      <c r="FL101">
        <f t="shared" si="1234"/>
        <v>5.3999999669999994</v>
      </c>
      <c r="FM101">
        <f t="shared" si="1234"/>
        <v>3.7166666336666667</v>
      </c>
      <c r="FN101">
        <f t="shared" si="1234"/>
        <v>6.3499999670000005</v>
      </c>
      <c r="FO101">
        <f t="shared" si="1234"/>
        <v>3.8166666336666668</v>
      </c>
      <c r="FP101">
        <f t="shared" si="1234"/>
        <v>4.5666666336666673</v>
      </c>
      <c r="FQ101">
        <f t="shared" si="1234"/>
        <v>3.7999999670000002</v>
      </c>
      <c r="FR101">
        <f t="shared" ref="FR101:IC101" si="1235">IF(FR94=0,0,FR94+1.7333333)</f>
        <v>3.7499999669999999</v>
      </c>
      <c r="FS101">
        <f t="shared" si="1235"/>
        <v>4.5666666336666673</v>
      </c>
      <c r="FT101">
        <f t="shared" si="1235"/>
        <v>5.0499999666666664</v>
      </c>
      <c r="FU101">
        <f t="shared" si="1235"/>
        <v>5.15</v>
      </c>
      <c r="FV101">
        <f t="shared" si="1235"/>
        <v>5.1333333333333329</v>
      </c>
      <c r="FW101">
        <f t="shared" si="1235"/>
        <v>5.5166666666666666</v>
      </c>
      <c r="FX101">
        <f t="shared" si="1235"/>
        <v>5.6666666666666661</v>
      </c>
      <c r="FY101">
        <f t="shared" si="1235"/>
        <v>5.45</v>
      </c>
      <c r="FZ101">
        <f t="shared" si="1235"/>
        <v>6.7</v>
      </c>
      <c r="GA101">
        <f t="shared" si="1235"/>
        <v>9.6999999999999993</v>
      </c>
      <c r="GB101">
        <f t="shared" si="1235"/>
        <v>5.7833333333333332</v>
      </c>
      <c r="GC101">
        <f t="shared" si="1235"/>
        <v>5.9833333333333334</v>
      </c>
      <c r="GD101">
        <f t="shared" si="1235"/>
        <v>6.5</v>
      </c>
      <c r="GE101">
        <f t="shared" si="1235"/>
        <v>6.2666666666666666</v>
      </c>
      <c r="GF101">
        <f t="shared" si="1235"/>
        <v>5.4833333333333334</v>
      </c>
      <c r="GG101">
        <f t="shared" si="1235"/>
        <v>7.9833333</v>
      </c>
      <c r="GH101">
        <f t="shared" si="1235"/>
        <v>8.8333332999999996</v>
      </c>
      <c r="GI101">
        <f t="shared" si="1235"/>
        <v>8.4666666333333325</v>
      </c>
      <c r="GJ101">
        <f t="shared" si="1235"/>
        <v>8.8833333000000003</v>
      </c>
      <c r="GK101">
        <f t="shared" si="1235"/>
        <v>10.816666633333334</v>
      </c>
      <c r="GL101">
        <f t="shared" si="1235"/>
        <v>8.2833332999999989</v>
      </c>
      <c r="GM101">
        <f t="shared" ref="GM101:GS101" si="1236">IF(GM94=0,0,GM94+1.7333333)</f>
        <v>8.5499999666666664</v>
      </c>
      <c r="GN101">
        <f t="shared" si="1236"/>
        <v>10.683333299999999</v>
      </c>
      <c r="GO101">
        <f t="shared" si="1236"/>
        <v>10.099999966666667</v>
      </c>
      <c r="GP101">
        <f t="shared" si="1236"/>
        <v>8.5499999666666664</v>
      </c>
      <c r="GQ101">
        <f t="shared" si="1236"/>
        <v>8.9999999666666675</v>
      </c>
      <c r="GR101">
        <f t="shared" si="1236"/>
        <v>11.3833333</v>
      </c>
      <c r="GS101">
        <f t="shared" si="1236"/>
        <v>9.3499999666666671</v>
      </c>
      <c r="GT101">
        <f t="shared" si="1235"/>
        <v>10.549999966666666</v>
      </c>
      <c r="GU101">
        <f t="shared" si="1235"/>
        <v>9.3833333000000003</v>
      </c>
      <c r="GV101">
        <f t="shared" si="1235"/>
        <v>8.3833333000000003</v>
      </c>
      <c r="GW101">
        <f t="shared" si="1235"/>
        <v>8.4499999666666668</v>
      </c>
      <c r="GX101">
        <f t="shared" ref="GX101:HA101" si="1237">IF(GX94=0,0,GX94+1.7333333)</f>
        <v>8.2833332999999989</v>
      </c>
      <c r="GY101">
        <f t="shared" si="1237"/>
        <v>15.416666633333334</v>
      </c>
      <c r="GZ101">
        <f t="shared" si="1237"/>
        <v>10.1333333</v>
      </c>
      <c r="HA101">
        <f t="shared" si="1237"/>
        <v>8.8666666333333328</v>
      </c>
      <c r="HB101">
        <f t="shared" si="1235"/>
        <v>11.316666633333334</v>
      </c>
      <c r="HC101">
        <f t="shared" si="1235"/>
        <v>12.299999933333332</v>
      </c>
      <c r="HD101">
        <f t="shared" si="1235"/>
        <v>13.699999933333332</v>
      </c>
      <c r="HE101">
        <f t="shared" si="1235"/>
        <v>12.783333266666666</v>
      </c>
      <c r="HF101">
        <f t="shared" si="1235"/>
        <v>12.533333266666666</v>
      </c>
      <c r="HG101">
        <f t="shared" si="1235"/>
        <v>12.3166666</v>
      </c>
      <c r="HH101">
        <f t="shared" si="1235"/>
        <v>11.999999933333333</v>
      </c>
      <c r="HI101">
        <f t="shared" si="1235"/>
        <v>11.999999933333333</v>
      </c>
      <c r="HJ101">
        <f t="shared" si="1235"/>
        <v>12.949999933333332</v>
      </c>
      <c r="HK101">
        <f t="shared" si="1235"/>
        <v>12.499999933333333</v>
      </c>
      <c r="HL101">
        <f t="shared" si="1235"/>
        <v>15.3666666</v>
      </c>
      <c r="HN101">
        <f>IF(HN94=0,0,HN94+1.7333333)</f>
        <v>12.016666599999999</v>
      </c>
      <c r="HO101">
        <f>IF(HO94=0,0,HO94+1.7333333)</f>
        <v>13.483333266666666</v>
      </c>
      <c r="HP101">
        <f t="shared" si="1235"/>
        <v>38.743333299999996</v>
      </c>
      <c r="HQ101">
        <f t="shared" si="1235"/>
        <v>43.743333299999996</v>
      </c>
      <c r="HR101">
        <f t="shared" si="1235"/>
        <v>11.176666633333333</v>
      </c>
      <c r="HS101">
        <f t="shared" si="1235"/>
        <v>12.226666633333332</v>
      </c>
      <c r="HU101">
        <f t="shared" si="1235"/>
        <v>23.6266666</v>
      </c>
      <c r="HW101">
        <f t="shared" si="1235"/>
        <v>12.609999933333333</v>
      </c>
      <c r="HX101">
        <f t="shared" si="1235"/>
        <v>12.826666599999999</v>
      </c>
      <c r="HY101">
        <f t="shared" si="1235"/>
        <v>13.643333266666666</v>
      </c>
      <c r="HZ101">
        <f t="shared" si="1235"/>
        <v>13.159999933333333</v>
      </c>
      <c r="IA101">
        <f t="shared" si="1235"/>
        <v>12.893333266666666</v>
      </c>
      <c r="IB101">
        <f t="shared" si="1235"/>
        <v>12.993333266666667</v>
      </c>
      <c r="IC101">
        <f t="shared" si="1235"/>
        <v>13.693333266666667</v>
      </c>
      <c r="ID101">
        <f t="shared" ref="ID101:KA101" si="1238">IF(ID94=0,0,ID94+1.7333333)</f>
        <v>12.659999933333333</v>
      </c>
      <c r="IE101">
        <f t="shared" si="1238"/>
        <v>13.643333266666666</v>
      </c>
      <c r="IF101">
        <f t="shared" si="1238"/>
        <v>14.343333266666667</v>
      </c>
      <c r="IG101">
        <f t="shared" si="1238"/>
        <v>14.793333266666666</v>
      </c>
      <c r="IH101">
        <f t="shared" si="1238"/>
        <v>13.1266666</v>
      </c>
      <c r="II101">
        <f t="shared" si="1238"/>
        <v>19.859999933333334</v>
      </c>
      <c r="IJ101">
        <f t="shared" si="1238"/>
        <v>12.643333266666666</v>
      </c>
      <c r="IK101">
        <f t="shared" si="1238"/>
        <v>8.6166666333333328</v>
      </c>
      <c r="IL101">
        <f t="shared" si="1238"/>
        <v>11.949999933333334</v>
      </c>
      <c r="IM101">
        <f t="shared" si="1238"/>
        <v>9.3833332666666678</v>
      </c>
      <c r="IN101">
        <f t="shared" si="1238"/>
        <v>9.0999999333333328</v>
      </c>
      <c r="IO101">
        <f t="shared" si="1238"/>
        <v>11.249999966666667</v>
      </c>
      <c r="IP101">
        <f t="shared" si="1238"/>
        <v>11.199999933333334</v>
      </c>
      <c r="IQ101">
        <f t="shared" si="1238"/>
        <v>11.849999933333335</v>
      </c>
      <c r="IW101">
        <f t="shared" si="1238"/>
        <v>47.159999966666668</v>
      </c>
      <c r="IX101">
        <f t="shared" si="1238"/>
        <v>7.6999999666666668</v>
      </c>
      <c r="IY101">
        <f t="shared" si="1238"/>
        <v>10.150000633333333</v>
      </c>
      <c r="IZ101">
        <f t="shared" ref="IZ101" si="1239">IF(IZ94=0,0,IZ94+1.7333333)</f>
        <v>10.966667299999999</v>
      </c>
      <c r="JA101">
        <f t="shared" si="1238"/>
        <v>9.3000006333333332</v>
      </c>
      <c r="JB101">
        <f t="shared" si="1238"/>
        <v>8.7833339666666674</v>
      </c>
      <c r="JC101">
        <f t="shared" si="1238"/>
        <v>13.716667299999999</v>
      </c>
      <c r="JD101">
        <f t="shared" si="1238"/>
        <v>10.316667300000001</v>
      </c>
      <c r="JE101">
        <f t="shared" si="1238"/>
        <v>15.383333966666667</v>
      </c>
      <c r="JF101">
        <f t="shared" si="1238"/>
        <v>23.150000633333335</v>
      </c>
      <c r="JH101">
        <f t="shared" si="1238"/>
        <v>11.033333300000001</v>
      </c>
      <c r="JI101">
        <f t="shared" si="1238"/>
        <v>16.283333299666666</v>
      </c>
      <c r="JJ101">
        <f t="shared" si="1238"/>
        <v>14.666666633</v>
      </c>
      <c r="JK101">
        <f t="shared" si="1238"/>
        <v>12.533333299666667</v>
      </c>
      <c r="JL101">
        <f t="shared" si="1238"/>
        <v>12.299999966333335</v>
      </c>
      <c r="JM101">
        <f t="shared" si="1238"/>
        <v>14.033333299666667</v>
      </c>
      <c r="JN101">
        <f t="shared" si="1238"/>
        <v>15.033333299666667</v>
      </c>
      <c r="JO101">
        <f t="shared" si="1238"/>
        <v>19.166666632999998</v>
      </c>
      <c r="JP101">
        <f t="shared" si="1238"/>
        <v>16.299999966333335</v>
      </c>
      <c r="JR101">
        <f t="shared" si="1238"/>
        <v>12.366666633000001</v>
      </c>
      <c r="JT101">
        <f t="shared" si="1238"/>
        <v>13.116666633000001</v>
      </c>
      <c r="JU101">
        <f t="shared" si="1238"/>
        <v>18.766666633</v>
      </c>
      <c r="JV101">
        <f t="shared" si="1238"/>
        <v>19.466666633000003</v>
      </c>
      <c r="JX101">
        <f t="shared" si="1238"/>
        <v>20.216666633000003</v>
      </c>
      <c r="JY101">
        <f t="shared" si="1238"/>
        <v>16.033333299666666</v>
      </c>
      <c r="JZ101">
        <f t="shared" si="1238"/>
        <v>22.533333299666666</v>
      </c>
      <c r="KA101">
        <f t="shared" si="1238"/>
        <v>25.983333299666668</v>
      </c>
    </row>
    <row r="102" spans="1:287" x14ac:dyDescent="0.25">
      <c r="A102" t="s">
        <v>185</v>
      </c>
      <c r="B102">
        <v>5.55</v>
      </c>
      <c r="C102">
        <v>6.05</v>
      </c>
      <c r="D102">
        <v>6.6666670000000003</v>
      </c>
      <c r="E102">
        <v>6.6999999999999993</v>
      </c>
      <c r="F102">
        <v>7.3166599999999997</v>
      </c>
      <c r="G102">
        <v>7.3833340000000005</v>
      </c>
      <c r="H102">
        <v>7.1166670000000005</v>
      </c>
      <c r="I102">
        <v>7.3333340000000007</v>
      </c>
      <c r="J102">
        <v>8.9333329999999993</v>
      </c>
      <c r="K102">
        <v>11.116667</v>
      </c>
      <c r="L102">
        <v>6.3999999999999995</v>
      </c>
      <c r="M102">
        <v>5.8999999999999995</v>
      </c>
      <c r="N102">
        <v>7.2999970000000003</v>
      </c>
      <c r="O102">
        <v>11.283333333333333</v>
      </c>
      <c r="P102">
        <v>15.733333333333334</v>
      </c>
      <c r="Q102">
        <v>12.043333333333333</v>
      </c>
      <c r="R102">
        <v>16.713333333333331</v>
      </c>
      <c r="S102">
        <v>18.533333333333331</v>
      </c>
      <c r="T102">
        <v>14.953333333333333</v>
      </c>
      <c r="U102">
        <v>13.466663333333333</v>
      </c>
      <c r="V102">
        <v>13.333333333333332</v>
      </c>
      <c r="W102">
        <v>11.900000333333333</v>
      </c>
      <c r="X102">
        <v>12.700000333333334</v>
      </c>
      <c r="Y102">
        <v>12.733333333333333</v>
      </c>
      <c r="Z102">
        <v>27.350000333333334</v>
      </c>
      <c r="AA102">
        <v>29.350000333333334</v>
      </c>
      <c r="AB102">
        <v>33.100000333333334</v>
      </c>
      <c r="AC102">
        <v>48.55000033333333</v>
      </c>
      <c r="AD102">
        <v>43.103333333333332</v>
      </c>
      <c r="AE102">
        <v>29.300000333333333</v>
      </c>
      <c r="AG102">
        <v>32.600000333333334</v>
      </c>
      <c r="AH102">
        <v>28.016670333333334</v>
      </c>
      <c r="AI102">
        <v>9.3000000000000007</v>
      </c>
      <c r="AJ102">
        <v>10.850000000000001</v>
      </c>
      <c r="AK102">
        <v>9.683333300000001</v>
      </c>
      <c r="AL102">
        <v>9.9</v>
      </c>
      <c r="AM102">
        <v>9.8166600000000006</v>
      </c>
      <c r="AN102">
        <v>10.65</v>
      </c>
      <c r="AO102">
        <v>10.566666700000001</v>
      </c>
      <c r="AP102">
        <v>10.1666667</v>
      </c>
      <c r="AQ102">
        <v>10.08333333</v>
      </c>
      <c r="AR102">
        <v>9.7000000000000011</v>
      </c>
      <c r="AS102">
        <v>10.316666700000001</v>
      </c>
      <c r="AT102">
        <v>12.966666670000002</v>
      </c>
      <c r="AU102">
        <v>10.600000000000001</v>
      </c>
      <c r="AV102">
        <v>10.833333300000001</v>
      </c>
      <c r="AW102">
        <v>10.366666700000001</v>
      </c>
      <c r="AX102">
        <v>11.15</v>
      </c>
      <c r="AY102">
        <v>10.033333330000001</v>
      </c>
      <c r="AZ102">
        <v>12.450000000000001</v>
      </c>
      <c r="BA102">
        <v>14.5</v>
      </c>
      <c r="BB102">
        <v>17.3</v>
      </c>
      <c r="BC102">
        <v>15.016666670000001</v>
      </c>
      <c r="BD102">
        <v>14.983333300000002</v>
      </c>
      <c r="BE102">
        <v>11.3</v>
      </c>
      <c r="BF102">
        <v>13.216667000000001</v>
      </c>
      <c r="BG102">
        <v>22.483333299999998</v>
      </c>
      <c r="BH102">
        <v>25</v>
      </c>
      <c r="BI102">
        <v>25.233333000000002</v>
      </c>
      <c r="BJ102">
        <v>12.65</v>
      </c>
      <c r="BK102">
        <v>22.966667000000001</v>
      </c>
      <c r="BL102">
        <v>13.716666700000001</v>
      </c>
      <c r="BM102">
        <v>22.1</v>
      </c>
      <c r="BN102">
        <v>13.4</v>
      </c>
      <c r="BO102">
        <v>27.233333000000002</v>
      </c>
      <c r="BP102">
        <v>17.9166667</v>
      </c>
      <c r="BQ102">
        <v>2.4333333333333336</v>
      </c>
      <c r="BR102">
        <v>2.2000000033333333</v>
      </c>
      <c r="BS102">
        <v>2.9166667033333331</v>
      </c>
      <c r="BT102">
        <v>3.3166666733333336</v>
      </c>
      <c r="BU102">
        <v>2.7166666733333331</v>
      </c>
      <c r="BV102">
        <v>2.9500000033333333</v>
      </c>
      <c r="BW102">
        <v>4.9166667033333331</v>
      </c>
      <c r="BX102">
        <v>9.916666703333334</v>
      </c>
      <c r="BY102">
        <v>8.1833333033333329</v>
      </c>
      <c r="BZ102">
        <v>5.1833333033333329</v>
      </c>
      <c r="CA102">
        <v>3.0000000033333336</v>
      </c>
      <c r="CB102">
        <v>2.5166667033333332</v>
      </c>
      <c r="CC102">
        <v>3.5666667033333335</v>
      </c>
      <c r="CE102">
        <v>3.6333333333333329</v>
      </c>
      <c r="CF102">
        <v>4.4166666333333326</v>
      </c>
      <c r="CG102">
        <v>5.7166666333333325</v>
      </c>
      <c r="CH102">
        <v>4.0166666333333332</v>
      </c>
      <c r="CI102">
        <v>3.9833333333333329</v>
      </c>
      <c r="CJ102">
        <v>3.9333333333333327</v>
      </c>
      <c r="CK102">
        <v>4.3500000333333331</v>
      </c>
      <c r="CL102">
        <v>4.7333333333333325</v>
      </c>
      <c r="CN102">
        <v>5.4833333333333325</v>
      </c>
      <c r="CO102">
        <v>5.0333333333333332</v>
      </c>
      <c r="CP102">
        <v>1.3333333333333333</v>
      </c>
      <c r="CQ102">
        <v>3.75</v>
      </c>
      <c r="CR102">
        <v>2.5333333333333332</v>
      </c>
      <c r="CS102">
        <v>1.7666663333333332</v>
      </c>
      <c r="CT102">
        <v>3.9833333333333334</v>
      </c>
      <c r="CU102">
        <v>3.8000003333333332</v>
      </c>
      <c r="CV102">
        <v>1.9333333333333331</v>
      </c>
      <c r="CW102">
        <v>3.066666633333333</v>
      </c>
      <c r="CX102">
        <v>0</v>
      </c>
      <c r="CY102">
        <f>IF(CY94=0,0,CY94+1.333333)</f>
        <v>6.1499996666666661</v>
      </c>
      <c r="CZ102">
        <f t="shared" ref="CZ102:DE102" si="1240">IF(CZ94=0,0,CZ94+1.333333)</f>
        <v>3.6166663333333333</v>
      </c>
      <c r="DA102">
        <f t="shared" si="1240"/>
        <v>2.4666663333333334</v>
      </c>
      <c r="DB102">
        <f t="shared" si="1240"/>
        <v>1.733333</v>
      </c>
      <c r="DC102">
        <f t="shared" si="1240"/>
        <v>4.7833330000000007</v>
      </c>
      <c r="DD102">
        <f t="shared" si="1240"/>
        <v>2.7166663333333334</v>
      </c>
      <c r="DE102">
        <f t="shared" si="1240"/>
        <v>5.5499996666666664</v>
      </c>
      <c r="DF102">
        <f t="shared" ref="DF102:FQ102" si="1241">IF(DF94=0,0,DF94+1.333333)</f>
        <v>4.9166663333333336</v>
      </c>
      <c r="DG102">
        <f t="shared" si="1241"/>
        <v>6.2166663</v>
      </c>
      <c r="DH102">
        <f t="shared" si="1241"/>
        <v>5.3166662999999996</v>
      </c>
      <c r="DI102">
        <f t="shared" si="1241"/>
        <v>6.1499996333333335</v>
      </c>
      <c r="DJ102">
        <f t="shared" si="1241"/>
        <v>5.7666663000000007</v>
      </c>
      <c r="DK102">
        <f t="shared" si="1241"/>
        <v>6.5999996333333328</v>
      </c>
      <c r="DL102">
        <f t="shared" si="1241"/>
        <v>5.4833329666666675</v>
      </c>
      <c r="DM102">
        <f t="shared" si="1241"/>
        <v>7.3833329666666661</v>
      </c>
      <c r="DN102">
        <f t="shared" si="1241"/>
        <v>5.5333329666666664</v>
      </c>
      <c r="DO102">
        <f t="shared" si="1241"/>
        <v>5.4666663333333343</v>
      </c>
      <c r="DP102">
        <f t="shared" si="1241"/>
        <v>7.6499993333333336</v>
      </c>
      <c r="DQ102">
        <f t="shared" si="1241"/>
        <v>6.3833326666666679</v>
      </c>
      <c r="DR102">
        <f t="shared" si="1241"/>
        <v>6.3999993333333336</v>
      </c>
      <c r="DS102">
        <f t="shared" si="1241"/>
        <v>5.9999993333333332</v>
      </c>
      <c r="DT102">
        <f t="shared" si="1241"/>
        <v>6.0333326666666665</v>
      </c>
      <c r="DU102">
        <f t="shared" si="1241"/>
        <v>9.3999993333333336</v>
      </c>
      <c r="DV102">
        <f t="shared" si="1241"/>
        <v>7.4833326666666675</v>
      </c>
      <c r="DW102">
        <f t="shared" si="1241"/>
        <v>6.1666660000000011</v>
      </c>
      <c r="DX102">
        <f t="shared" si="1241"/>
        <v>6.0833326666666672</v>
      </c>
      <c r="DY102">
        <f t="shared" si="1241"/>
        <v>6.3833326666666679</v>
      </c>
      <c r="DZ102">
        <f t="shared" si="1241"/>
        <v>3.5166663333333332</v>
      </c>
      <c r="EA102">
        <f t="shared" si="1241"/>
        <v>5.1833326666666668</v>
      </c>
      <c r="EB102">
        <f t="shared" si="1241"/>
        <v>3.883332666666667</v>
      </c>
      <c r="EC102">
        <f t="shared" si="1241"/>
        <v>4.3499993333333338</v>
      </c>
      <c r="ED102">
        <f t="shared" si="1241"/>
        <v>6.8499993333333329</v>
      </c>
      <c r="EE102">
        <f t="shared" si="1241"/>
        <v>6.1166660000000004</v>
      </c>
      <c r="EF102">
        <f t="shared" si="1241"/>
        <v>4.3666660000000004</v>
      </c>
      <c r="EG102">
        <f t="shared" si="1241"/>
        <v>6.1666659999999993</v>
      </c>
      <c r="EH102">
        <f t="shared" si="1241"/>
        <v>3.7999993333333335</v>
      </c>
      <c r="EI102">
        <f t="shared" si="1241"/>
        <v>6.7333326666666675</v>
      </c>
      <c r="EJ102">
        <f t="shared" si="1241"/>
        <v>5.8666660000000004</v>
      </c>
      <c r="EK102">
        <f t="shared" si="1241"/>
        <v>5.1833326666666668</v>
      </c>
      <c r="EL102">
        <f t="shared" si="1241"/>
        <v>7.2499993333333332</v>
      </c>
      <c r="EM102">
        <f t="shared" si="1241"/>
        <v>3.9166660000000002</v>
      </c>
      <c r="EN102">
        <f t="shared" si="1241"/>
        <v>4.9999993333333332</v>
      </c>
      <c r="EO102">
        <f t="shared" si="1241"/>
        <v>8.049999333333334</v>
      </c>
      <c r="EP102">
        <f t="shared" si="1241"/>
        <v>6.3499993333333329</v>
      </c>
      <c r="EQ102">
        <f t="shared" si="1241"/>
        <v>4.9499996666666668</v>
      </c>
      <c r="ER102">
        <f t="shared" si="1241"/>
        <v>5.2833330333333333</v>
      </c>
      <c r="ES102">
        <f t="shared" si="1241"/>
        <v>5.5499997000000008</v>
      </c>
      <c r="ET102">
        <f t="shared" si="1241"/>
        <v>8.0499997000000008</v>
      </c>
      <c r="EU102">
        <f t="shared" si="1241"/>
        <v>5.6333330333333329</v>
      </c>
      <c r="EV102">
        <f t="shared" si="1241"/>
        <v>5.4666663666666668</v>
      </c>
      <c r="EW102">
        <f t="shared" si="1241"/>
        <v>5.2833330333333333</v>
      </c>
      <c r="EX102">
        <f t="shared" si="1241"/>
        <v>5.5166663666666675</v>
      </c>
      <c r="EY102">
        <f t="shared" si="1241"/>
        <v>9.0166663666666658</v>
      </c>
      <c r="EZ102">
        <f t="shared" si="1241"/>
        <v>5.3166663666666665</v>
      </c>
      <c r="FA102">
        <f t="shared" si="1241"/>
        <v>5.4999997</v>
      </c>
      <c r="FB102">
        <f t="shared" si="1241"/>
        <v>5.9833330333333343</v>
      </c>
      <c r="FC102">
        <f t="shared" si="1241"/>
        <v>8.9499996999999993</v>
      </c>
      <c r="FD102">
        <f t="shared" si="1241"/>
        <v>5.7833330333333333</v>
      </c>
      <c r="FE102">
        <f t="shared" si="1241"/>
        <v>6.083333033333334</v>
      </c>
      <c r="FF102">
        <f t="shared" si="1241"/>
        <v>8.1166663666666672</v>
      </c>
      <c r="FG102">
        <f t="shared" si="1241"/>
        <v>5.7166663666666668</v>
      </c>
      <c r="FH102">
        <f t="shared" si="1241"/>
        <v>2.9499996666666668</v>
      </c>
      <c r="FI102">
        <f t="shared" si="1241"/>
        <v>3.3999996670000003</v>
      </c>
      <c r="FJ102">
        <f t="shared" si="1241"/>
        <v>6.5666663336666673</v>
      </c>
      <c r="FK102">
        <f t="shared" si="1241"/>
        <v>4.6666663336666669</v>
      </c>
      <c r="FL102">
        <f t="shared" si="1241"/>
        <v>4.999999667</v>
      </c>
      <c r="FM102">
        <f t="shared" si="1241"/>
        <v>3.3166663336666669</v>
      </c>
      <c r="FN102">
        <f t="shared" si="1241"/>
        <v>5.9499996670000002</v>
      </c>
      <c r="FO102">
        <f t="shared" si="1241"/>
        <v>3.4166663336666669</v>
      </c>
      <c r="FP102">
        <f t="shared" si="1241"/>
        <v>4.1666663336666669</v>
      </c>
      <c r="FQ102">
        <f t="shared" si="1241"/>
        <v>3.3999996670000003</v>
      </c>
      <c r="FR102">
        <f t="shared" ref="FR102:IC102" si="1242">IF(FR94=0,0,FR94+1.333333)</f>
        <v>3.3499996670000001</v>
      </c>
      <c r="FS102">
        <f t="shared" si="1242"/>
        <v>4.1666663336666669</v>
      </c>
      <c r="FT102">
        <f t="shared" si="1242"/>
        <v>4.6499996666666661</v>
      </c>
      <c r="FU102">
        <f t="shared" si="1242"/>
        <v>4.7499997</v>
      </c>
      <c r="FV102">
        <f t="shared" si="1242"/>
        <v>4.7333330333333334</v>
      </c>
      <c r="FW102">
        <f t="shared" si="1242"/>
        <v>5.1166663666666672</v>
      </c>
      <c r="FX102">
        <f t="shared" si="1242"/>
        <v>5.2666663666666667</v>
      </c>
      <c r="FY102">
        <f t="shared" si="1242"/>
        <v>5.0499997000000008</v>
      </c>
      <c r="FZ102">
        <f t="shared" si="1242"/>
        <v>6.2999997000000008</v>
      </c>
      <c r="GA102">
        <f t="shared" si="1242"/>
        <v>9.299999699999999</v>
      </c>
      <c r="GB102">
        <f t="shared" si="1242"/>
        <v>5.3833330333333329</v>
      </c>
      <c r="GC102">
        <f t="shared" si="1242"/>
        <v>5.583333033333334</v>
      </c>
      <c r="GD102">
        <f t="shared" si="1242"/>
        <v>6.0999996999999997</v>
      </c>
      <c r="GE102">
        <f t="shared" si="1242"/>
        <v>5.8666663666666672</v>
      </c>
      <c r="GF102">
        <f t="shared" si="1242"/>
        <v>5.083333033333334</v>
      </c>
      <c r="GG102">
        <f t="shared" si="1242"/>
        <v>7.5833329999999997</v>
      </c>
      <c r="GH102">
        <f t="shared" si="1242"/>
        <v>8.4333329999999993</v>
      </c>
      <c r="GI102">
        <f t="shared" si="1242"/>
        <v>8.0666663333333339</v>
      </c>
      <c r="GJ102">
        <f t="shared" si="1242"/>
        <v>8.483333</v>
      </c>
      <c r="GK102">
        <f t="shared" si="1242"/>
        <v>10.416666333333334</v>
      </c>
      <c r="GL102">
        <f t="shared" si="1242"/>
        <v>7.8833330000000004</v>
      </c>
      <c r="GM102">
        <f t="shared" ref="GM102:GS102" si="1243">IF(GM94=0,0,GM94+1.333333)</f>
        <v>8.1499996666666661</v>
      </c>
      <c r="GN102">
        <f t="shared" si="1243"/>
        <v>10.283332999999999</v>
      </c>
      <c r="GO102">
        <f t="shared" si="1243"/>
        <v>9.6999996666666668</v>
      </c>
      <c r="GP102">
        <f t="shared" si="1243"/>
        <v>8.1499996666666661</v>
      </c>
      <c r="GQ102">
        <f t="shared" si="1243"/>
        <v>8.5999996666666672</v>
      </c>
      <c r="GR102">
        <f t="shared" si="1243"/>
        <v>10.983333</v>
      </c>
      <c r="GS102">
        <f t="shared" si="1243"/>
        <v>8.9499996666666668</v>
      </c>
      <c r="GT102">
        <f t="shared" si="1242"/>
        <v>10.149999666666666</v>
      </c>
      <c r="GU102">
        <f t="shared" si="1242"/>
        <v>8.983333</v>
      </c>
      <c r="GV102">
        <f t="shared" si="1242"/>
        <v>7.983333</v>
      </c>
      <c r="GW102">
        <f t="shared" si="1242"/>
        <v>8.0499996666666664</v>
      </c>
      <c r="GX102">
        <f t="shared" ref="GX102:HA102" si="1244">IF(GX94=0,0,GX94+1.333333)</f>
        <v>7.8833330000000004</v>
      </c>
      <c r="GY102">
        <f t="shared" si="1244"/>
        <v>15.016666333333333</v>
      </c>
      <c r="GZ102">
        <f t="shared" si="1244"/>
        <v>9.733333</v>
      </c>
      <c r="HA102">
        <f t="shared" si="1244"/>
        <v>8.4666663333333325</v>
      </c>
      <c r="HB102">
        <f t="shared" si="1242"/>
        <v>10.916666333333334</v>
      </c>
      <c r="HC102">
        <f t="shared" si="1242"/>
        <v>11.899999633333332</v>
      </c>
      <c r="HD102">
        <f t="shared" si="1242"/>
        <v>13.299999633333332</v>
      </c>
      <c r="HE102">
        <f t="shared" si="1242"/>
        <v>12.383332966666666</v>
      </c>
      <c r="HF102">
        <f t="shared" si="1242"/>
        <v>12.133332966666666</v>
      </c>
      <c r="HG102">
        <f t="shared" si="1242"/>
        <v>11.916666299999999</v>
      </c>
      <c r="HH102">
        <f t="shared" si="1242"/>
        <v>11.599999633333333</v>
      </c>
      <c r="HI102">
        <f t="shared" si="1242"/>
        <v>11.599999633333333</v>
      </c>
      <c r="HJ102">
        <f t="shared" si="1242"/>
        <v>12.549999633333332</v>
      </c>
      <c r="HK102">
        <f t="shared" si="1242"/>
        <v>12.099999633333333</v>
      </c>
      <c r="HL102">
        <f t="shared" si="1242"/>
        <v>14.9666663</v>
      </c>
      <c r="HN102">
        <f>IF(HN94=0,0,HN94+1.333333)</f>
        <v>11.616666299999999</v>
      </c>
      <c r="HO102">
        <f>IF(HO94=0,0,HO94+1.333333)</f>
        <v>13.083332966666665</v>
      </c>
      <c r="HP102">
        <f t="shared" si="1242"/>
        <v>38.343333000000001</v>
      </c>
      <c r="HQ102">
        <f t="shared" si="1242"/>
        <v>43.343333000000001</v>
      </c>
      <c r="HR102">
        <f t="shared" si="1242"/>
        <v>10.776666333333333</v>
      </c>
      <c r="HS102">
        <f t="shared" si="1242"/>
        <v>11.826666333333332</v>
      </c>
      <c r="HU102">
        <f t="shared" si="1242"/>
        <v>23.226666300000002</v>
      </c>
      <c r="HW102">
        <f t="shared" si="1242"/>
        <v>12.209999633333332</v>
      </c>
      <c r="HX102">
        <f t="shared" si="1242"/>
        <v>12.426666299999999</v>
      </c>
      <c r="HY102">
        <f t="shared" si="1242"/>
        <v>13.243332966666665</v>
      </c>
      <c r="HZ102">
        <f t="shared" si="1242"/>
        <v>12.759999633333333</v>
      </c>
      <c r="IA102">
        <f t="shared" si="1242"/>
        <v>12.493332966666665</v>
      </c>
      <c r="IB102">
        <f t="shared" si="1242"/>
        <v>12.593332966666667</v>
      </c>
      <c r="IC102">
        <f t="shared" si="1242"/>
        <v>13.293332966666666</v>
      </c>
      <c r="ID102">
        <f t="shared" ref="ID102:KA102" si="1245">IF(ID94=0,0,ID94+1.333333)</f>
        <v>12.259999633333333</v>
      </c>
      <c r="IE102">
        <f t="shared" si="1245"/>
        <v>13.243332966666665</v>
      </c>
      <c r="IF102">
        <f t="shared" si="1245"/>
        <v>13.943332966666667</v>
      </c>
      <c r="IG102">
        <f t="shared" si="1245"/>
        <v>14.393332966666666</v>
      </c>
      <c r="IH102">
        <f t="shared" si="1245"/>
        <v>12.7266663</v>
      </c>
      <c r="II102">
        <f t="shared" si="1245"/>
        <v>19.459999633333332</v>
      </c>
      <c r="IJ102">
        <f t="shared" si="1245"/>
        <v>12.243332966666665</v>
      </c>
      <c r="IK102">
        <f t="shared" si="1245"/>
        <v>8.2166663333333325</v>
      </c>
      <c r="IL102">
        <f t="shared" si="1245"/>
        <v>11.549999633333334</v>
      </c>
      <c r="IM102">
        <f t="shared" si="1245"/>
        <v>8.9833329666666675</v>
      </c>
      <c r="IN102">
        <f t="shared" si="1245"/>
        <v>8.6999996333333343</v>
      </c>
      <c r="IO102">
        <f t="shared" si="1245"/>
        <v>10.849999666666667</v>
      </c>
      <c r="IP102">
        <f t="shared" si="1245"/>
        <v>10.799999633333334</v>
      </c>
      <c r="IQ102">
        <f t="shared" si="1245"/>
        <v>11.449999633333334</v>
      </c>
      <c r="IW102">
        <f t="shared" si="1245"/>
        <v>46.759999666666673</v>
      </c>
      <c r="IX102">
        <f t="shared" si="1245"/>
        <v>7.2999996666666664</v>
      </c>
      <c r="IY102">
        <f t="shared" si="1245"/>
        <v>9.7500003333333325</v>
      </c>
      <c r="IZ102">
        <f t="shared" ref="IZ102" si="1246">IF(IZ94=0,0,IZ94+1.333333)</f>
        <v>10.566666999999999</v>
      </c>
      <c r="JA102">
        <f t="shared" si="1245"/>
        <v>8.9000003333333346</v>
      </c>
      <c r="JB102">
        <f t="shared" si="1245"/>
        <v>8.3833336666666671</v>
      </c>
      <c r="JC102">
        <f t="shared" si="1245"/>
        <v>13.316666999999999</v>
      </c>
      <c r="JD102">
        <f t="shared" si="1245"/>
        <v>9.9166670000000003</v>
      </c>
      <c r="JE102">
        <f t="shared" si="1245"/>
        <v>14.983333666666667</v>
      </c>
      <c r="JF102">
        <f t="shared" si="1245"/>
        <v>22.750000333333336</v>
      </c>
      <c r="JH102">
        <f t="shared" si="1245"/>
        <v>10.633333</v>
      </c>
      <c r="JI102">
        <f t="shared" si="1245"/>
        <v>15.883332999666667</v>
      </c>
      <c r="JJ102">
        <f t="shared" si="1245"/>
        <v>14.266666333</v>
      </c>
      <c r="JK102">
        <f t="shared" si="1245"/>
        <v>12.133332999666667</v>
      </c>
      <c r="JL102">
        <f t="shared" si="1245"/>
        <v>11.899999666333335</v>
      </c>
      <c r="JM102">
        <f t="shared" si="1245"/>
        <v>13.633332999666667</v>
      </c>
      <c r="JN102">
        <f t="shared" si="1245"/>
        <v>14.633332999666667</v>
      </c>
      <c r="JO102">
        <f t="shared" si="1245"/>
        <v>18.766666333</v>
      </c>
      <c r="JP102">
        <f t="shared" si="1245"/>
        <v>15.899999666333335</v>
      </c>
      <c r="JR102">
        <f t="shared" si="1245"/>
        <v>11.966666333000001</v>
      </c>
      <c r="JT102">
        <f t="shared" si="1245"/>
        <v>12.716666333000001</v>
      </c>
      <c r="JU102">
        <f t="shared" si="1245"/>
        <v>18.366666333000001</v>
      </c>
      <c r="JV102">
        <f t="shared" si="1245"/>
        <v>19.066666333000001</v>
      </c>
      <c r="JX102">
        <f t="shared" si="1245"/>
        <v>19.816666333000004</v>
      </c>
      <c r="JY102">
        <f t="shared" si="1245"/>
        <v>15.633332999666667</v>
      </c>
      <c r="JZ102">
        <f t="shared" si="1245"/>
        <v>22.133332999666667</v>
      </c>
      <c r="KA102">
        <f t="shared" si="1245"/>
        <v>25.58333299966667</v>
      </c>
    </row>
    <row r="103" spans="1:287" x14ac:dyDescent="0.25">
      <c r="A103" t="s">
        <v>184</v>
      </c>
      <c r="B103">
        <v>3.9166666666666665</v>
      </c>
      <c r="C103">
        <v>4.4166666666666661</v>
      </c>
      <c r="D103">
        <v>5.0333336666666666</v>
      </c>
      <c r="E103">
        <v>5.0666666666666664</v>
      </c>
      <c r="F103">
        <v>5.683326666666666</v>
      </c>
      <c r="G103">
        <v>5.7500006666666668</v>
      </c>
      <c r="H103">
        <v>5.4833336666666668</v>
      </c>
      <c r="I103">
        <v>5.7000006666666669</v>
      </c>
      <c r="J103">
        <v>7.2999996666666664</v>
      </c>
      <c r="K103">
        <v>9.4833336666666668</v>
      </c>
      <c r="L103">
        <v>4.7666666666666666</v>
      </c>
      <c r="M103">
        <v>4.2666666666666666</v>
      </c>
      <c r="N103">
        <v>5.6666636666666665</v>
      </c>
      <c r="O103">
        <v>10.516666666666666</v>
      </c>
      <c r="P103">
        <v>14.966666666666665</v>
      </c>
      <c r="Q103">
        <v>11.276666666666666</v>
      </c>
      <c r="R103">
        <v>15.946666666666665</v>
      </c>
      <c r="S103">
        <v>17.766666666666666</v>
      </c>
      <c r="T103">
        <v>14.186666666666666</v>
      </c>
      <c r="U103">
        <v>12.699996666666665</v>
      </c>
      <c r="V103">
        <v>12.566666666666666</v>
      </c>
      <c r="W103">
        <v>11.133333666666665</v>
      </c>
      <c r="X103">
        <v>11.933333666666666</v>
      </c>
      <c r="Y103">
        <v>11.966666666666665</v>
      </c>
      <c r="Z103">
        <v>26.583333666666668</v>
      </c>
      <c r="AA103">
        <v>28.583333666666668</v>
      </c>
      <c r="AB103">
        <v>32.333333666666668</v>
      </c>
      <c r="AC103">
        <v>47.783333666666664</v>
      </c>
      <c r="AD103">
        <v>42.336666666666666</v>
      </c>
      <c r="AE103">
        <v>28.533333666666667</v>
      </c>
      <c r="AG103">
        <v>31.833333666666668</v>
      </c>
      <c r="AH103">
        <v>27.250003666666668</v>
      </c>
      <c r="AI103">
        <v>7.6666666666666661</v>
      </c>
      <c r="AJ103">
        <v>9.2166666666666668</v>
      </c>
      <c r="AK103">
        <v>8.0499999666666664</v>
      </c>
      <c r="AL103">
        <v>8.2666666666666657</v>
      </c>
      <c r="AM103">
        <v>8.183326666666666</v>
      </c>
      <c r="AN103">
        <v>9.0166666666666657</v>
      </c>
      <c r="AO103">
        <v>8.9333333666666661</v>
      </c>
      <c r="AP103">
        <v>8.5333333666666658</v>
      </c>
      <c r="AQ103">
        <v>8.4499999966666657</v>
      </c>
      <c r="AR103">
        <v>8.0666666666666664</v>
      </c>
      <c r="AS103">
        <v>8.6833333666666661</v>
      </c>
      <c r="AT103">
        <v>11.333333336666666</v>
      </c>
      <c r="AU103">
        <v>8.9666666666666668</v>
      </c>
      <c r="AV103">
        <v>9.1999999666666668</v>
      </c>
      <c r="AW103">
        <v>8.7333333666666668</v>
      </c>
      <c r="AX103">
        <v>9.5166666666666657</v>
      </c>
      <c r="AY103">
        <v>8.3999999966666667</v>
      </c>
      <c r="AZ103">
        <v>10.816666666666666</v>
      </c>
      <c r="BA103">
        <v>12.866666666666667</v>
      </c>
      <c r="BB103">
        <v>15.666666666666666</v>
      </c>
      <c r="BC103">
        <v>13.383333336666666</v>
      </c>
      <c r="BD103">
        <v>13.349999966666665</v>
      </c>
      <c r="BE103">
        <v>9.6666666666666661</v>
      </c>
      <c r="BF103">
        <v>11.583333666666666</v>
      </c>
      <c r="BG103">
        <v>20.849999966666665</v>
      </c>
      <c r="BH103">
        <v>23.366666666666667</v>
      </c>
      <c r="BI103">
        <v>23.599999666666665</v>
      </c>
      <c r="BJ103">
        <v>11.016666666666666</v>
      </c>
      <c r="BK103">
        <v>21.333333666666668</v>
      </c>
      <c r="BL103">
        <v>12.083333366666666</v>
      </c>
      <c r="BM103">
        <v>20.466666666666669</v>
      </c>
      <c r="BN103">
        <v>11.766666666666666</v>
      </c>
      <c r="BO103">
        <v>25.599999666666669</v>
      </c>
      <c r="BP103">
        <v>16.283333366666668</v>
      </c>
      <c r="BQ103">
        <v>1.6666666666666665</v>
      </c>
      <c r="BR103">
        <v>5.6833333366666663</v>
      </c>
      <c r="BS103">
        <v>6.4000000366666665</v>
      </c>
      <c r="BT103">
        <v>6.8000000066666662</v>
      </c>
      <c r="BU103">
        <v>6.2000000066666665</v>
      </c>
      <c r="BV103">
        <v>6.4333333366666663</v>
      </c>
      <c r="BW103">
        <v>8.4000000366666665</v>
      </c>
      <c r="BX103">
        <v>13.400000036666667</v>
      </c>
      <c r="BY103">
        <v>11.666666636666665</v>
      </c>
      <c r="BZ103">
        <v>8.6666666366666654</v>
      </c>
      <c r="CA103">
        <v>6.4833333366666661</v>
      </c>
      <c r="CB103">
        <v>6.0000000366666661</v>
      </c>
      <c r="CC103">
        <v>7.050000036666666</v>
      </c>
      <c r="CE103">
        <v>7.1166666666666663</v>
      </c>
      <c r="CF103">
        <v>7.899999966666666</v>
      </c>
      <c r="CG103">
        <v>9.1999999666666668</v>
      </c>
      <c r="CH103">
        <v>7.4999999666666666</v>
      </c>
      <c r="CI103">
        <v>7.4666666666666659</v>
      </c>
      <c r="CJ103">
        <v>7.4166666666666661</v>
      </c>
      <c r="CK103">
        <v>7.8333333666666665</v>
      </c>
      <c r="CL103">
        <v>8.2166666666666668</v>
      </c>
      <c r="CN103">
        <v>8.9666666666666668</v>
      </c>
      <c r="CO103">
        <v>8.5166666666666657</v>
      </c>
      <c r="CP103">
        <v>4.8166666666666664</v>
      </c>
      <c r="CQ103">
        <v>2.5</v>
      </c>
      <c r="CR103">
        <v>0.46666666666666667</v>
      </c>
      <c r="CS103">
        <v>5.2499996666666666</v>
      </c>
      <c r="CT103">
        <v>7.4666666666666668</v>
      </c>
      <c r="CU103">
        <v>7.2833336666666666</v>
      </c>
      <c r="CV103">
        <v>5.4166666666666661</v>
      </c>
      <c r="CW103">
        <v>6.5499999666666664</v>
      </c>
      <c r="CX103">
        <v>6.1499996666666661</v>
      </c>
      <c r="CY103">
        <v>0</v>
      </c>
      <c r="CZ103">
        <f>IF(CZ94=0,0,CZ94+4.8166667)</f>
        <v>7.1000000333333331</v>
      </c>
      <c r="DA103">
        <f t="shared" ref="DA103:DE103" si="1247">IF(DA94=0,0,DA94+4.8166667)</f>
        <v>5.9500000333333336</v>
      </c>
      <c r="DB103">
        <f t="shared" si="1247"/>
        <v>5.2166667000000002</v>
      </c>
      <c r="DC103">
        <f t="shared" si="1247"/>
        <v>8.2666667</v>
      </c>
      <c r="DD103">
        <f t="shared" si="1247"/>
        <v>6.2000000333333336</v>
      </c>
      <c r="DE103">
        <f t="shared" si="1247"/>
        <v>9.0333333666666675</v>
      </c>
      <c r="DF103">
        <f t="shared" ref="DF103:FQ103" si="1248">IF(DF94=0,0,DF94+4.8166667)</f>
        <v>8.4000000333333329</v>
      </c>
      <c r="DG103">
        <f t="shared" si="1248"/>
        <v>9.6999999999999993</v>
      </c>
      <c r="DH103">
        <f t="shared" si="1248"/>
        <v>8.8000000000000007</v>
      </c>
      <c r="DI103">
        <f t="shared" si="1248"/>
        <v>9.6333333333333329</v>
      </c>
      <c r="DJ103">
        <f t="shared" si="1248"/>
        <v>9.25</v>
      </c>
      <c r="DK103">
        <f t="shared" si="1248"/>
        <v>10.083333333333332</v>
      </c>
      <c r="DL103">
        <f t="shared" si="1248"/>
        <v>8.9666666666666668</v>
      </c>
      <c r="DM103">
        <f t="shared" si="1248"/>
        <v>10.866666666666667</v>
      </c>
      <c r="DN103">
        <f t="shared" si="1248"/>
        <v>9.0166666666666657</v>
      </c>
      <c r="DO103">
        <f t="shared" si="1248"/>
        <v>8.9500000333333336</v>
      </c>
      <c r="DP103">
        <f t="shared" si="1248"/>
        <v>11.133333033333333</v>
      </c>
      <c r="DQ103">
        <f t="shared" si="1248"/>
        <v>9.8666663666666672</v>
      </c>
      <c r="DR103">
        <f t="shared" si="1248"/>
        <v>9.8833330333333329</v>
      </c>
      <c r="DS103">
        <f t="shared" si="1248"/>
        <v>9.4833330333333343</v>
      </c>
      <c r="DT103">
        <f t="shared" si="1248"/>
        <v>9.5166663666666658</v>
      </c>
      <c r="DU103">
        <f t="shared" si="1248"/>
        <v>12.883333033333333</v>
      </c>
      <c r="DV103">
        <f t="shared" si="1248"/>
        <v>10.966666366666667</v>
      </c>
      <c r="DW103">
        <f t="shared" si="1248"/>
        <v>9.6499997000000004</v>
      </c>
      <c r="DX103">
        <f t="shared" si="1248"/>
        <v>9.5666663666666665</v>
      </c>
      <c r="DY103">
        <f t="shared" si="1248"/>
        <v>9.8666663666666672</v>
      </c>
      <c r="DZ103">
        <f t="shared" si="1248"/>
        <v>7.0000000333333325</v>
      </c>
      <c r="EA103">
        <f t="shared" si="1248"/>
        <v>8.6666663666666661</v>
      </c>
      <c r="EB103">
        <f t="shared" si="1248"/>
        <v>7.3666663666666672</v>
      </c>
      <c r="EC103">
        <f t="shared" si="1248"/>
        <v>7.833333033333334</v>
      </c>
      <c r="ED103">
        <f t="shared" si="1248"/>
        <v>10.333333033333332</v>
      </c>
      <c r="EE103">
        <f t="shared" si="1248"/>
        <v>9.5999997000000015</v>
      </c>
      <c r="EF103">
        <f t="shared" si="1248"/>
        <v>7.8499996999999997</v>
      </c>
      <c r="EG103">
        <f t="shared" si="1248"/>
        <v>9.6499996999999986</v>
      </c>
      <c r="EH103">
        <f t="shared" si="1248"/>
        <v>7.2833330333333333</v>
      </c>
      <c r="EI103">
        <f t="shared" si="1248"/>
        <v>10.216666366666667</v>
      </c>
      <c r="EJ103">
        <f t="shared" si="1248"/>
        <v>9.3499997000000015</v>
      </c>
      <c r="EK103">
        <f t="shared" si="1248"/>
        <v>8.6666663666666661</v>
      </c>
      <c r="EL103">
        <f t="shared" si="1248"/>
        <v>10.733333033333334</v>
      </c>
      <c r="EM103">
        <f t="shared" si="1248"/>
        <v>7.3999997000000004</v>
      </c>
      <c r="EN103">
        <f t="shared" si="1248"/>
        <v>8.4833330333333343</v>
      </c>
      <c r="EO103">
        <f t="shared" si="1248"/>
        <v>11.533333033333333</v>
      </c>
      <c r="EP103">
        <f t="shared" si="1248"/>
        <v>9.8333330333333322</v>
      </c>
      <c r="EQ103">
        <f t="shared" si="1248"/>
        <v>8.4333333666666661</v>
      </c>
      <c r="ER103">
        <f t="shared" si="1248"/>
        <v>8.7666667333333343</v>
      </c>
      <c r="ES103">
        <f t="shared" si="1248"/>
        <v>9.0333334000000001</v>
      </c>
      <c r="ET103">
        <f t="shared" si="1248"/>
        <v>11.5333334</v>
      </c>
      <c r="EU103">
        <f t="shared" si="1248"/>
        <v>9.1166667333333322</v>
      </c>
      <c r="EV103">
        <f t="shared" si="1248"/>
        <v>8.9500000666666679</v>
      </c>
      <c r="EW103">
        <f t="shared" si="1248"/>
        <v>8.7666667333333343</v>
      </c>
      <c r="EX103">
        <f t="shared" si="1248"/>
        <v>9.0000000666666669</v>
      </c>
      <c r="EY103">
        <f t="shared" si="1248"/>
        <v>12.500000066666665</v>
      </c>
      <c r="EZ103">
        <f t="shared" si="1248"/>
        <v>8.8000000666666658</v>
      </c>
      <c r="FA103">
        <f t="shared" si="1248"/>
        <v>8.9833333999999994</v>
      </c>
      <c r="FB103">
        <f t="shared" si="1248"/>
        <v>9.4666667333333336</v>
      </c>
      <c r="FC103">
        <f t="shared" si="1248"/>
        <v>12.433333399999999</v>
      </c>
      <c r="FD103">
        <f t="shared" si="1248"/>
        <v>9.2666667333333343</v>
      </c>
      <c r="FE103">
        <f t="shared" si="1248"/>
        <v>9.5666667333333333</v>
      </c>
      <c r="FF103">
        <f t="shared" si="1248"/>
        <v>11.600000066666666</v>
      </c>
      <c r="FG103">
        <f t="shared" si="1248"/>
        <v>9.2000000666666679</v>
      </c>
      <c r="FH103">
        <f t="shared" si="1248"/>
        <v>6.4333333666666661</v>
      </c>
      <c r="FI103">
        <f t="shared" si="1248"/>
        <v>6.8833333670000005</v>
      </c>
      <c r="FJ103">
        <f t="shared" si="1248"/>
        <v>10.050000033666667</v>
      </c>
      <c r="FK103">
        <f t="shared" si="1248"/>
        <v>8.1500000336666663</v>
      </c>
      <c r="FL103">
        <f t="shared" si="1248"/>
        <v>8.4833333670000002</v>
      </c>
      <c r="FM103">
        <f t="shared" si="1248"/>
        <v>6.8000000336666666</v>
      </c>
      <c r="FN103">
        <f t="shared" si="1248"/>
        <v>9.4333333669999995</v>
      </c>
      <c r="FO103">
        <f t="shared" si="1248"/>
        <v>6.9000000336666663</v>
      </c>
      <c r="FP103">
        <f t="shared" si="1248"/>
        <v>7.6500000336666663</v>
      </c>
      <c r="FQ103">
        <f t="shared" si="1248"/>
        <v>6.8833333670000005</v>
      </c>
      <c r="FR103">
        <f t="shared" ref="FR103:IC103" si="1249">IF(FR94=0,0,FR94+4.8166667)</f>
        <v>6.8333333669999998</v>
      </c>
      <c r="FS103">
        <f t="shared" si="1249"/>
        <v>7.6500000336666663</v>
      </c>
      <c r="FT103">
        <f t="shared" si="1249"/>
        <v>8.1333333666666654</v>
      </c>
      <c r="FU103">
        <f t="shared" si="1249"/>
        <v>8.2333333999999994</v>
      </c>
      <c r="FV103">
        <f t="shared" si="1249"/>
        <v>8.2166667333333336</v>
      </c>
      <c r="FW103">
        <f t="shared" si="1249"/>
        <v>8.6000000666666665</v>
      </c>
      <c r="FX103">
        <f t="shared" si="1249"/>
        <v>8.7500000666666669</v>
      </c>
      <c r="FY103">
        <f t="shared" si="1249"/>
        <v>8.5333334000000001</v>
      </c>
      <c r="FZ103">
        <f t="shared" si="1249"/>
        <v>9.7833334000000001</v>
      </c>
      <c r="GA103">
        <f t="shared" si="1249"/>
        <v>12.7833334</v>
      </c>
      <c r="GB103">
        <f t="shared" si="1249"/>
        <v>8.8666667333333322</v>
      </c>
      <c r="GC103">
        <f t="shared" si="1249"/>
        <v>9.0666667333333333</v>
      </c>
      <c r="GD103">
        <f t="shared" si="1249"/>
        <v>9.5833334000000008</v>
      </c>
      <c r="GE103">
        <f t="shared" si="1249"/>
        <v>9.3500000666666665</v>
      </c>
      <c r="GF103">
        <f t="shared" si="1249"/>
        <v>8.5666667333333333</v>
      </c>
      <c r="GG103">
        <f t="shared" si="1249"/>
        <v>11.066666699999999</v>
      </c>
      <c r="GH103">
        <f t="shared" si="1249"/>
        <v>11.9166667</v>
      </c>
      <c r="GI103">
        <f t="shared" si="1249"/>
        <v>11.550000033333333</v>
      </c>
      <c r="GJ103">
        <f t="shared" si="1249"/>
        <v>11.966666700000001</v>
      </c>
      <c r="GK103">
        <f t="shared" si="1249"/>
        <v>13.900000033333335</v>
      </c>
      <c r="GL103">
        <f t="shared" si="1249"/>
        <v>11.3666667</v>
      </c>
      <c r="GM103">
        <f t="shared" ref="GM103:GS103" si="1250">IF(GM94=0,0,GM94+4.8166667)</f>
        <v>11.633333366666665</v>
      </c>
      <c r="GN103">
        <f t="shared" si="1250"/>
        <v>13.766666699999998</v>
      </c>
      <c r="GO103">
        <f t="shared" si="1250"/>
        <v>13.183333366666666</v>
      </c>
      <c r="GP103">
        <f t="shared" si="1250"/>
        <v>11.633333366666665</v>
      </c>
      <c r="GQ103">
        <f t="shared" si="1250"/>
        <v>12.083333366666666</v>
      </c>
      <c r="GR103">
        <f t="shared" si="1250"/>
        <v>14.466666700000001</v>
      </c>
      <c r="GS103">
        <f t="shared" si="1250"/>
        <v>12.433333366666666</v>
      </c>
      <c r="GT103">
        <f t="shared" si="1249"/>
        <v>13.633333366666665</v>
      </c>
      <c r="GU103">
        <f t="shared" si="1249"/>
        <v>12.466666700000001</v>
      </c>
      <c r="GV103">
        <f t="shared" si="1249"/>
        <v>11.466666700000001</v>
      </c>
      <c r="GW103">
        <f t="shared" si="1249"/>
        <v>11.533333366666668</v>
      </c>
      <c r="GX103">
        <f t="shared" ref="GX103:HA103" si="1251">IF(GX94=0,0,GX94+4.8166667)</f>
        <v>11.3666667</v>
      </c>
      <c r="GY103">
        <f t="shared" si="1251"/>
        <v>18.500000033333333</v>
      </c>
      <c r="GZ103">
        <f t="shared" si="1251"/>
        <v>13.216666700000001</v>
      </c>
      <c r="HA103">
        <f t="shared" si="1251"/>
        <v>11.950000033333332</v>
      </c>
      <c r="HB103">
        <f t="shared" si="1249"/>
        <v>14.400000033333335</v>
      </c>
      <c r="HC103">
        <f t="shared" si="1249"/>
        <v>15.383333333333333</v>
      </c>
      <c r="HD103">
        <f t="shared" si="1249"/>
        <v>16.783333333333331</v>
      </c>
      <c r="HE103">
        <f t="shared" si="1249"/>
        <v>15.866666666666667</v>
      </c>
      <c r="HF103">
        <f t="shared" si="1249"/>
        <v>15.616666666666667</v>
      </c>
      <c r="HG103">
        <f t="shared" si="1249"/>
        <v>15.399999999999999</v>
      </c>
      <c r="HH103">
        <f t="shared" si="1249"/>
        <v>15.083333333333332</v>
      </c>
      <c r="HI103">
        <f t="shared" si="1249"/>
        <v>15.083333333333332</v>
      </c>
      <c r="HJ103">
        <f t="shared" si="1249"/>
        <v>16.033333333333331</v>
      </c>
      <c r="HK103">
        <f t="shared" si="1249"/>
        <v>15.583333333333332</v>
      </c>
      <c r="HL103">
        <f t="shared" si="1249"/>
        <v>18.45</v>
      </c>
      <c r="HN103">
        <f>IF(HN94=0,0,HN94+4.8166667)</f>
        <v>15.099999999999998</v>
      </c>
      <c r="HO103">
        <f>IF(HO94=0,0,HO94+4.8166667)</f>
        <v>16.566666666666666</v>
      </c>
      <c r="HP103">
        <f t="shared" si="1249"/>
        <v>41.826666699999997</v>
      </c>
      <c r="HQ103">
        <f t="shared" si="1249"/>
        <v>46.826666699999997</v>
      </c>
      <c r="HR103">
        <f t="shared" si="1249"/>
        <v>14.260000033333334</v>
      </c>
      <c r="HS103">
        <f t="shared" si="1249"/>
        <v>15.310000033333331</v>
      </c>
      <c r="HU103">
        <f t="shared" si="1249"/>
        <v>26.71</v>
      </c>
      <c r="HW103">
        <f t="shared" si="1249"/>
        <v>15.693333333333332</v>
      </c>
      <c r="HX103">
        <f t="shared" si="1249"/>
        <v>15.91</v>
      </c>
      <c r="HY103">
        <f t="shared" si="1249"/>
        <v>16.726666666666667</v>
      </c>
      <c r="HZ103">
        <f t="shared" si="1249"/>
        <v>16.243333333333332</v>
      </c>
      <c r="IA103">
        <f t="shared" si="1249"/>
        <v>15.976666666666667</v>
      </c>
      <c r="IB103">
        <f t="shared" si="1249"/>
        <v>16.076666666666668</v>
      </c>
      <c r="IC103">
        <f t="shared" si="1249"/>
        <v>16.776666666666667</v>
      </c>
      <c r="ID103">
        <f t="shared" ref="ID103:KA103" si="1252">IF(ID94=0,0,ID94+4.8166667)</f>
        <v>15.743333333333332</v>
      </c>
      <c r="IE103">
        <f t="shared" si="1252"/>
        <v>16.726666666666667</v>
      </c>
      <c r="IF103">
        <f t="shared" si="1252"/>
        <v>17.426666666666666</v>
      </c>
      <c r="IG103">
        <f t="shared" si="1252"/>
        <v>17.876666666666665</v>
      </c>
      <c r="IH103">
        <f t="shared" si="1252"/>
        <v>16.21</v>
      </c>
      <c r="II103">
        <f t="shared" si="1252"/>
        <v>22.943333333333332</v>
      </c>
      <c r="IJ103">
        <f t="shared" si="1252"/>
        <v>15.726666666666667</v>
      </c>
      <c r="IK103">
        <f t="shared" si="1252"/>
        <v>11.700000033333332</v>
      </c>
      <c r="IL103">
        <f t="shared" si="1252"/>
        <v>15.033333333333335</v>
      </c>
      <c r="IM103">
        <f t="shared" si="1252"/>
        <v>12.466666666666667</v>
      </c>
      <c r="IN103">
        <f t="shared" si="1252"/>
        <v>12.183333333333334</v>
      </c>
      <c r="IO103">
        <f t="shared" si="1252"/>
        <v>14.333333366666668</v>
      </c>
      <c r="IP103">
        <f t="shared" si="1252"/>
        <v>14.283333333333335</v>
      </c>
      <c r="IQ103">
        <f t="shared" si="1252"/>
        <v>14.933333333333334</v>
      </c>
      <c r="IW103">
        <f t="shared" si="1252"/>
        <v>50.243333366666668</v>
      </c>
      <c r="IX103">
        <f t="shared" si="1252"/>
        <v>10.783333366666668</v>
      </c>
      <c r="IY103">
        <f t="shared" si="1252"/>
        <v>13.233334033333332</v>
      </c>
      <c r="IZ103">
        <f t="shared" ref="IZ103" si="1253">IF(IZ94=0,0,IZ94+4.8166667)</f>
        <v>14.050000699999998</v>
      </c>
      <c r="JA103">
        <f t="shared" si="1252"/>
        <v>12.383334033333334</v>
      </c>
      <c r="JB103">
        <f t="shared" si="1252"/>
        <v>11.866667366666668</v>
      </c>
      <c r="JC103">
        <f t="shared" si="1252"/>
        <v>16.800000699999998</v>
      </c>
      <c r="JD103">
        <f t="shared" si="1252"/>
        <v>13.4000007</v>
      </c>
      <c r="JE103">
        <f t="shared" si="1252"/>
        <v>18.466667366666666</v>
      </c>
      <c r="JF103">
        <f t="shared" si="1252"/>
        <v>26.233334033333335</v>
      </c>
      <c r="JH103">
        <f t="shared" si="1252"/>
        <v>14.1166667</v>
      </c>
      <c r="JI103">
        <f t="shared" si="1252"/>
        <v>19.366666699666666</v>
      </c>
      <c r="JJ103">
        <f t="shared" si="1252"/>
        <v>17.750000032999999</v>
      </c>
      <c r="JK103">
        <f t="shared" si="1252"/>
        <v>15.616666699666666</v>
      </c>
      <c r="JL103">
        <f t="shared" si="1252"/>
        <v>15.383333366333336</v>
      </c>
      <c r="JM103">
        <f t="shared" si="1252"/>
        <v>17.116666699666666</v>
      </c>
      <c r="JN103">
        <f t="shared" si="1252"/>
        <v>18.116666699666666</v>
      </c>
      <c r="JO103">
        <f t="shared" si="1252"/>
        <v>22.250000032999999</v>
      </c>
      <c r="JP103">
        <f t="shared" si="1252"/>
        <v>19.383333366333336</v>
      </c>
      <c r="JR103">
        <f t="shared" si="1252"/>
        <v>15.450000033000002</v>
      </c>
      <c r="JT103">
        <f t="shared" si="1252"/>
        <v>16.200000033000002</v>
      </c>
      <c r="JU103">
        <f t="shared" si="1252"/>
        <v>21.850000033000001</v>
      </c>
      <c r="JV103">
        <f t="shared" si="1252"/>
        <v>22.550000033</v>
      </c>
      <c r="JX103">
        <f t="shared" si="1252"/>
        <v>23.300000033000003</v>
      </c>
      <c r="JY103">
        <f t="shared" si="1252"/>
        <v>19.116666699666666</v>
      </c>
      <c r="JZ103">
        <f t="shared" si="1252"/>
        <v>25.616666699666666</v>
      </c>
      <c r="KA103">
        <f t="shared" si="1252"/>
        <v>29.066666699666669</v>
      </c>
    </row>
    <row r="104" spans="1:287" x14ac:dyDescent="0.25">
      <c r="A104" t="s">
        <v>183</v>
      </c>
      <c r="B104">
        <v>12.033333333333333</v>
      </c>
      <c r="C104">
        <v>12.533333333333333</v>
      </c>
      <c r="D104">
        <v>13.150000333333333</v>
      </c>
      <c r="E104">
        <v>13.183333333333334</v>
      </c>
      <c r="F104">
        <v>13.799993333333333</v>
      </c>
      <c r="G104">
        <v>13.866667333333332</v>
      </c>
      <c r="H104">
        <v>13.600000333333332</v>
      </c>
      <c r="I104">
        <v>13.816667333333333</v>
      </c>
      <c r="J104">
        <v>15.416666333333334</v>
      </c>
      <c r="K104">
        <v>17.600000333333334</v>
      </c>
      <c r="L104">
        <v>12.883333333333333</v>
      </c>
      <c r="M104">
        <v>12.383333333333333</v>
      </c>
      <c r="N104">
        <v>13.783330333333332</v>
      </c>
      <c r="O104">
        <v>17.383333333333333</v>
      </c>
      <c r="P104">
        <v>21.833333333333332</v>
      </c>
      <c r="Q104">
        <v>18.143333333333334</v>
      </c>
      <c r="R104">
        <v>22.813333333333333</v>
      </c>
      <c r="S104">
        <v>24.633333333333333</v>
      </c>
      <c r="T104">
        <v>21.053333333333335</v>
      </c>
      <c r="U104">
        <v>19.566663333333334</v>
      </c>
      <c r="V104">
        <v>19.433333333333334</v>
      </c>
      <c r="W104">
        <v>18.000000333333332</v>
      </c>
      <c r="X104">
        <v>18.800000333333333</v>
      </c>
      <c r="Y104">
        <v>18.833333333333332</v>
      </c>
      <c r="Z104">
        <v>33.450000333333335</v>
      </c>
      <c r="AA104">
        <v>35.450000333333335</v>
      </c>
      <c r="AB104">
        <v>39.200000333333335</v>
      </c>
      <c r="AC104">
        <v>54.650000333333338</v>
      </c>
      <c r="AD104">
        <v>49.203333333333333</v>
      </c>
      <c r="AE104">
        <v>35.400000333333338</v>
      </c>
      <c r="AG104">
        <v>38.700000333333335</v>
      </c>
      <c r="AH104">
        <v>34.116670333333339</v>
      </c>
      <c r="AI104">
        <v>15.783333333333333</v>
      </c>
      <c r="AJ104">
        <v>17.333333333333332</v>
      </c>
      <c r="AK104">
        <v>16.166666633333332</v>
      </c>
      <c r="AL104">
        <v>16.383333333333333</v>
      </c>
      <c r="AM104">
        <v>16.299993333333333</v>
      </c>
      <c r="AN104">
        <v>17.133333333333333</v>
      </c>
      <c r="AO104">
        <v>17.050000033333333</v>
      </c>
      <c r="AP104">
        <v>16.650000033333335</v>
      </c>
      <c r="AQ104">
        <v>16.566666663333333</v>
      </c>
      <c r="AR104">
        <v>16.183333333333334</v>
      </c>
      <c r="AS104">
        <v>16.800000033333333</v>
      </c>
      <c r="AT104">
        <v>19.450000003333333</v>
      </c>
      <c r="AU104">
        <v>17.083333333333332</v>
      </c>
      <c r="AV104">
        <v>17.316666633333334</v>
      </c>
      <c r="AW104">
        <v>16.850000033333334</v>
      </c>
      <c r="AX104">
        <v>17.633333333333333</v>
      </c>
      <c r="AY104">
        <v>16.516666663333332</v>
      </c>
      <c r="AZ104">
        <v>18.933333333333334</v>
      </c>
      <c r="BA104">
        <v>20.983333333333334</v>
      </c>
      <c r="BB104">
        <v>23.783333333333331</v>
      </c>
      <c r="BC104">
        <v>21.500000003333334</v>
      </c>
      <c r="BD104">
        <v>21.466666633333332</v>
      </c>
      <c r="BE104">
        <v>17.783333333333331</v>
      </c>
      <c r="BF104">
        <v>19.700000333333332</v>
      </c>
      <c r="BG104">
        <v>28.966666633333332</v>
      </c>
      <c r="BH104">
        <v>31.483333333333334</v>
      </c>
      <c r="BI104">
        <v>31.716666333333333</v>
      </c>
      <c r="BJ104">
        <v>19.133333333333333</v>
      </c>
      <c r="BK104">
        <v>29.450000333333335</v>
      </c>
      <c r="BL104">
        <v>20.200000033333332</v>
      </c>
      <c r="BM104">
        <v>28.583333333333336</v>
      </c>
      <c r="BN104">
        <v>19.883333333333333</v>
      </c>
      <c r="BO104">
        <v>33.716666333333336</v>
      </c>
      <c r="BP104">
        <v>24.400000033333335</v>
      </c>
      <c r="BQ104">
        <v>8.5333333333333332</v>
      </c>
      <c r="BR104">
        <v>3.1500000033333331</v>
      </c>
      <c r="BS104">
        <v>3.8666667033333333</v>
      </c>
      <c r="BT104">
        <v>4.2666666733333329</v>
      </c>
      <c r="BU104">
        <v>3.6666666733333333</v>
      </c>
      <c r="BV104">
        <v>3.9000000033333331</v>
      </c>
      <c r="BW104">
        <v>5.8666667033333333</v>
      </c>
      <c r="BX104">
        <v>10.866666703333333</v>
      </c>
      <c r="BY104">
        <v>9.1333333033333339</v>
      </c>
      <c r="BZ104">
        <v>6.133333303333333</v>
      </c>
      <c r="CA104">
        <v>3.9500000033333329</v>
      </c>
      <c r="CB104">
        <v>3.4666667033333329</v>
      </c>
      <c r="CC104">
        <v>4.5166667033333328</v>
      </c>
      <c r="CE104">
        <v>4.583333333333333</v>
      </c>
      <c r="CF104">
        <v>5.3666666333333328</v>
      </c>
      <c r="CG104">
        <v>6.6666666333333335</v>
      </c>
      <c r="CH104">
        <v>4.9666666333333334</v>
      </c>
      <c r="CI104">
        <v>4.9333333333333327</v>
      </c>
      <c r="CJ104">
        <v>4.8833333333333329</v>
      </c>
      <c r="CK104">
        <v>5.3000000333333332</v>
      </c>
      <c r="CL104">
        <v>5.6833333333333336</v>
      </c>
      <c r="CN104">
        <v>6.4333333333333336</v>
      </c>
      <c r="CO104">
        <v>5.9833333333333325</v>
      </c>
      <c r="CP104">
        <v>2.2833333333333332</v>
      </c>
      <c r="CQ104">
        <v>3.9666666666666668</v>
      </c>
      <c r="CR104">
        <v>2.5833333333333335</v>
      </c>
      <c r="CS104">
        <v>2.7166663333333334</v>
      </c>
      <c r="CT104">
        <v>4.9333333333333336</v>
      </c>
      <c r="CU104">
        <v>4.7500003333333334</v>
      </c>
      <c r="CV104">
        <v>2.8833333333333333</v>
      </c>
      <c r="CW104">
        <v>4.0166666333333332</v>
      </c>
      <c r="CX104">
        <v>3.6166663333333333</v>
      </c>
      <c r="CY104">
        <v>7.1000000333333331</v>
      </c>
      <c r="CZ104">
        <v>0</v>
      </c>
      <c r="DA104">
        <f>IF(DA94=0,0,DA94+2.2833333)</f>
        <v>3.4166666333333331</v>
      </c>
      <c r="DB104">
        <f t="shared" ref="DB104:DE104" si="1254">IF(DB94=0,0,DB94+2.2833333)</f>
        <v>2.6833332999999997</v>
      </c>
      <c r="DC104">
        <f t="shared" si="1254"/>
        <v>5.7333333</v>
      </c>
      <c r="DD104">
        <f t="shared" si="1254"/>
        <v>3.6666666333333331</v>
      </c>
      <c r="DE104">
        <f t="shared" si="1254"/>
        <v>6.4999999666666666</v>
      </c>
      <c r="DF104">
        <f t="shared" ref="DF104:FQ104" si="1255">IF(DF94=0,0,DF94+2.2833333)</f>
        <v>5.8666666333333328</v>
      </c>
      <c r="DG104">
        <f t="shared" si="1255"/>
        <v>7.1666666000000001</v>
      </c>
      <c r="DH104">
        <f t="shared" si="1255"/>
        <v>6.2666665999999998</v>
      </c>
      <c r="DI104">
        <f t="shared" si="1255"/>
        <v>7.0999999333333337</v>
      </c>
      <c r="DJ104">
        <f t="shared" si="1255"/>
        <v>6.7166665999999999</v>
      </c>
      <c r="DK104">
        <f t="shared" si="1255"/>
        <v>7.549999933333333</v>
      </c>
      <c r="DL104">
        <f t="shared" si="1255"/>
        <v>6.4333332666666667</v>
      </c>
      <c r="DM104">
        <f t="shared" si="1255"/>
        <v>8.3333332666666671</v>
      </c>
      <c r="DN104">
        <f t="shared" si="1255"/>
        <v>6.4833332666666665</v>
      </c>
      <c r="DO104">
        <f t="shared" si="1255"/>
        <v>6.4166666333333335</v>
      </c>
      <c r="DP104">
        <f t="shared" si="1255"/>
        <v>8.5999996333333328</v>
      </c>
      <c r="DQ104">
        <f t="shared" si="1255"/>
        <v>7.3333329666666671</v>
      </c>
      <c r="DR104">
        <f t="shared" si="1255"/>
        <v>7.3499996333333337</v>
      </c>
      <c r="DS104">
        <f t="shared" si="1255"/>
        <v>6.9499996333333334</v>
      </c>
      <c r="DT104">
        <f t="shared" si="1255"/>
        <v>6.9833329666666666</v>
      </c>
      <c r="DU104">
        <f t="shared" si="1255"/>
        <v>10.349999633333333</v>
      </c>
      <c r="DV104">
        <f t="shared" si="1255"/>
        <v>8.4333329666666668</v>
      </c>
      <c r="DW104">
        <f t="shared" si="1255"/>
        <v>7.1166663000000003</v>
      </c>
      <c r="DX104">
        <f t="shared" si="1255"/>
        <v>7.0333329666666673</v>
      </c>
      <c r="DY104">
        <f t="shared" si="1255"/>
        <v>7.3333329666666671</v>
      </c>
      <c r="DZ104">
        <f t="shared" si="1255"/>
        <v>4.4666666333333325</v>
      </c>
      <c r="EA104">
        <f t="shared" si="1255"/>
        <v>6.1333329666666661</v>
      </c>
      <c r="EB104">
        <f t="shared" si="1255"/>
        <v>4.8333329666666671</v>
      </c>
      <c r="EC104">
        <f t="shared" si="1255"/>
        <v>5.2999996333333339</v>
      </c>
      <c r="ED104">
        <f t="shared" si="1255"/>
        <v>7.799999633333333</v>
      </c>
      <c r="EE104">
        <f t="shared" si="1255"/>
        <v>7.0666663000000005</v>
      </c>
      <c r="EF104">
        <f t="shared" si="1255"/>
        <v>5.3166662999999996</v>
      </c>
      <c r="EG104">
        <f t="shared" si="1255"/>
        <v>7.1166662999999994</v>
      </c>
      <c r="EH104">
        <f t="shared" si="1255"/>
        <v>4.7499996333333332</v>
      </c>
      <c r="EI104">
        <f t="shared" si="1255"/>
        <v>7.6833329666666668</v>
      </c>
      <c r="EJ104">
        <f t="shared" si="1255"/>
        <v>6.8166663000000005</v>
      </c>
      <c r="EK104">
        <f t="shared" si="1255"/>
        <v>6.1333329666666661</v>
      </c>
      <c r="EL104">
        <f t="shared" si="1255"/>
        <v>8.1999996333333343</v>
      </c>
      <c r="EM104">
        <f t="shared" si="1255"/>
        <v>4.8666663000000003</v>
      </c>
      <c r="EN104">
        <f t="shared" si="1255"/>
        <v>5.9499996333333334</v>
      </c>
      <c r="EO104">
        <f t="shared" si="1255"/>
        <v>8.9999996333333332</v>
      </c>
      <c r="EP104">
        <f t="shared" si="1255"/>
        <v>7.299999633333333</v>
      </c>
      <c r="EQ104">
        <f t="shared" si="1255"/>
        <v>5.899999966666666</v>
      </c>
      <c r="ER104">
        <f t="shared" si="1255"/>
        <v>6.2333333333333334</v>
      </c>
      <c r="ES104">
        <f t="shared" si="1255"/>
        <v>6.5</v>
      </c>
      <c r="ET104">
        <f t="shared" si="1255"/>
        <v>9</v>
      </c>
      <c r="EU104">
        <f t="shared" si="1255"/>
        <v>6.583333333333333</v>
      </c>
      <c r="EV104">
        <f t="shared" si="1255"/>
        <v>6.416666666666667</v>
      </c>
      <c r="EW104">
        <f t="shared" si="1255"/>
        <v>6.2333333333333334</v>
      </c>
      <c r="EX104">
        <f t="shared" si="1255"/>
        <v>6.4666666666666668</v>
      </c>
      <c r="EY104">
        <f t="shared" si="1255"/>
        <v>9.966666666666665</v>
      </c>
      <c r="EZ104">
        <f t="shared" si="1255"/>
        <v>6.2666666666666666</v>
      </c>
      <c r="FA104">
        <f t="shared" si="1255"/>
        <v>6.45</v>
      </c>
      <c r="FB104">
        <f t="shared" si="1255"/>
        <v>6.9333333333333336</v>
      </c>
      <c r="FC104">
        <f t="shared" si="1255"/>
        <v>9.8999999999999986</v>
      </c>
      <c r="FD104">
        <f t="shared" si="1255"/>
        <v>6.7333333333333334</v>
      </c>
      <c r="FE104">
        <f t="shared" si="1255"/>
        <v>7.0333333333333332</v>
      </c>
      <c r="FF104">
        <f t="shared" si="1255"/>
        <v>9.0666666666666664</v>
      </c>
      <c r="FG104">
        <f t="shared" si="1255"/>
        <v>6.666666666666667</v>
      </c>
      <c r="FH104">
        <f t="shared" si="1255"/>
        <v>3.8999999666666665</v>
      </c>
      <c r="FI104">
        <f t="shared" si="1255"/>
        <v>4.3499999670000005</v>
      </c>
      <c r="FJ104">
        <f t="shared" si="1255"/>
        <v>7.5166666336666665</v>
      </c>
      <c r="FK104">
        <f t="shared" si="1255"/>
        <v>5.6166666336666662</v>
      </c>
      <c r="FL104">
        <f t="shared" si="1255"/>
        <v>5.9499999670000001</v>
      </c>
      <c r="FM104">
        <f t="shared" si="1255"/>
        <v>4.2666666336666665</v>
      </c>
      <c r="FN104">
        <f t="shared" si="1255"/>
        <v>6.8999999670000003</v>
      </c>
      <c r="FO104">
        <f t="shared" si="1255"/>
        <v>4.3666666336666662</v>
      </c>
      <c r="FP104">
        <f t="shared" si="1255"/>
        <v>5.1166666336666662</v>
      </c>
      <c r="FQ104">
        <f t="shared" si="1255"/>
        <v>4.3499999670000005</v>
      </c>
      <c r="FR104">
        <f t="shared" ref="FR104:IC104" si="1256">IF(FR94=0,0,FR94+2.2833333)</f>
        <v>4.2999999669999998</v>
      </c>
      <c r="FS104">
        <f t="shared" si="1256"/>
        <v>5.1166666336666662</v>
      </c>
      <c r="FT104">
        <f t="shared" si="1256"/>
        <v>5.5999999666666662</v>
      </c>
      <c r="FU104">
        <f t="shared" si="1256"/>
        <v>5.6999999999999993</v>
      </c>
      <c r="FV104">
        <f t="shared" si="1256"/>
        <v>5.6833333333333336</v>
      </c>
      <c r="FW104">
        <f t="shared" si="1256"/>
        <v>6.0666666666666664</v>
      </c>
      <c r="FX104">
        <f t="shared" si="1256"/>
        <v>6.2166666666666668</v>
      </c>
      <c r="FY104">
        <f t="shared" si="1256"/>
        <v>6</v>
      </c>
      <c r="FZ104">
        <f t="shared" si="1256"/>
        <v>7.25</v>
      </c>
      <c r="GA104">
        <f t="shared" si="1256"/>
        <v>10.25</v>
      </c>
      <c r="GB104">
        <f t="shared" si="1256"/>
        <v>6.333333333333333</v>
      </c>
      <c r="GC104">
        <f t="shared" si="1256"/>
        <v>6.5333333333333332</v>
      </c>
      <c r="GD104">
        <f t="shared" si="1256"/>
        <v>7.05</v>
      </c>
      <c r="GE104">
        <f t="shared" si="1256"/>
        <v>6.8166666666666664</v>
      </c>
      <c r="GF104">
        <f t="shared" si="1256"/>
        <v>6.0333333333333332</v>
      </c>
      <c r="GG104">
        <f t="shared" si="1256"/>
        <v>8.5333332999999989</v>
      </c>
      <c r="GH104">
        <f t="shared" si="1256"/>
        <v>9.3833333000000003</v>
      </c>
      <c r="GI104">
        <f t="shared" si="1256"/>
        <v>9.0166666333333332</v>
      </c>
      <c r="GJ104">
        <f t="shared" si="1256"/>
        <v>9.433333300000001</v>
      </c>
      <c r="GK104">
        <f t="shared" si="1256"/>
        <v>11.366666633333335</v>
      </c>
      <c r="GL104">
        <f t="shared" si="1256"/>
        <v>8.8333332999999996</v>
      </c>
      <c r="GM104">
        <f t="shared" ref="GM104:GS104" si="1257">IF(GM94=0,0,GM94+2.2833333)</f>
        <v>9.0999999666666653</v>
      </c>
      <c r="GN104">
        <f t="shared" si="1257"/>
        <v>11.233333299999998</v>
      </c>
      <c r="GO104">
        <f t="shared" si="1257"/>
        <v>10.649999966666666</v>
      </c>
      <c r="GP104">
        <f t="shared" si="1257"/>
        <v>9.0999999666666653</v>
      </c>
      <c r="GQ104">
        <f t="shared" si="1257"/>
        <v>9.5499999666666664</v>
      </c>
      <c r="GR104">
        <f t="shared" si="1257"/>
        <v>11.933333300000001</v>
      </c>
      <c r="GS104">
        <f t="shared" si="1257"/>
        <v>9.899999966666666</v>
      </c>
      <c r="GT104">
        <f t="shared" si="1256"/>
        <v>11.099999966666665</v>
      </c>
      <c r="GU104">
        <f t="shared" si="1256"/>
        <v>9.933333300000001</v>
      </c>
      <c r="GV104">
        <f t="shared" si="1256"/>
        <v>8.933333300000001</v>
      </c>
      <c r="GW104">
        <f t="shared" si="1256"/>
        <v>8.9999999666666675</v>
      </c>
      <c r="GX104">
        <f t="shared" ref="GX104:HA104" si="1258">IF(GX94=0,0,GX94+2.2833333)</f>
        <v>8.8333332999999996</v>
      </c>
      <c r="GY104">
        <f t="shared" si="1258"/>
        <v>15.966666633333332</v>
      </c>
      <c r="GZ104">
        <f t="shared" si="1258"/>
        <v>10.683333300000001</v>
      </c>
      <c r="HA104">
        <f t="shared" si="1258"/>
        <v>9.4166666333333318</v>
      </c>
      <c r="HB104">
        <f t="shared" si="1256"/>
        <v>11.866666633333335</v>
      </c>
      <c r="HC104">
        <f t="shared" si="1256"/>
        <v>12.849999933333333</v>
      </c>
      <c r="HD104">
        <f t="shared" si="1256"/>
        <v>14.249999933333331</v>
      </c>
      <c r="HE104">
        <f t="shared" si="1256"/>
        <v>13.333333266666667</v>
      </c>
      <c r="HF104">
        <f t="shared" si="1256"/>
        <v>13.083333266666667</v>
      </c>
      <c r="HG104">
        <f t="shared" si="1256"/>
        <v>12.866666599999999</v>
      </c>
      <c r="HH104">
        <f t="shared" si="1256"/>
        <v>12.549999933333332</v>
      </c>
      <c r="HI104">
        <f t="shared" si="1256"/>
        <v>12.549999933333332</v>
      </c>
      <c r="HJ104">
        <f t="shared" si="1256"/>
        <v>13.499999933333331</v>
      </c>
      <c r="HK104">
        <f t="shared" si="1256"/>
        <v>13.049999933333332</v>
      </c>
      <c r="HL104">
        <f t="shared" si="1256"/>
        <v>15.916666599999999</v>
      </c>
      <c r="HN104">
        <f>IF(HN94=0,0,HN94+2.2833333)</f>
        <v>12.566666599999998</v>
      </c>
      <c r="HO104">
        <f>IF(HO94=0,0,HO94+2.2833333)</f>
        <v>14.033333266666666</v>
      </c>
      <c r="HP104">
        <f t="shared" si="1256"/>
        <v>39.2933333</v>
      </c>
      <c r="HQ104">
        <f t="shared" si="1256"/>
        <v>44.2933333</v>
      </c>
      <c r="HR104">
        <f t="shared" si="1256"/>
        <v>11.726666633333334</v>
      </c>
      <c r="HS104">
        <f t="shared" si="1256"/>
        <v>12.776666633333331</v>
      </c>
      <c r="HU104">
        <f t="shared" si="1256"/>
        <v>24.176666600000001</v>
      </c>
      <c r="HW104">
        <f t="shared" si="1256"/>
        <v>13.159999933333332</v>
      </c>
      <c r="HX104">
        <f t="shared" si="1256"/>
        <v>13.3766666</v>
      </c>
      <c r="HY104">
        <f t="shared" si="1256"/>
        <v>14.193333266666667</v>
      </c>
      <c r="HZ104">
        <f t="shared" si="1256"/>
        <v>13.709999933333332</v>
      </c>
      <c r="IA104">
        <f t="shared" si="1256"/>
        <v>13.443333266666667</v>
      </c>
      <c r="IB104">
        <f t="shared" si="1256"/>
        <v>13.543333266666668</v>
      </c>
      <c r="IC104">
        <f t="shared" si="1256"/>
        <v>14.243333266666667</v>
      </c>
      <c r="ID104">
        <f t="shared" ref="ID104:KA104" si="1259">IF(ID94=0,0,ID94+2.2833333)</f>
        <v>13.209999933333332</v>
      </c>
      <c r="IE104">
        <f t="shared" si="1259"/>
        <v>14.193333266666667</v>
      </c>
      <c r="IF104">
        <f t="shared" si="1259"/>
        <v>14.893333266666666</v>
      </c>
      <c r="IG104">
        <f t="shared" si="1259"/>
        <v>15.343333266666665</v>
      </c>
      <c r="IH104">
        <f t="shared" si="1259"/>
        <v>13.676666600000001</v>
      </c>
      <c r="II104">
        <f t="shared" si="1259"/>
        <v>20.409999933333332</v>
      </c>
      <c r="IJ104">
        <f t="shared" si="1259"/>
        <v>13.193333266666667</v>
      </c>
      <c r="IK104">
        <f t="shared" si="1259"/>
        <v>9.1666666333333318</v>
      </c>
      <c r="IL104">
        <f t="shared" si="1259"/>
        <v>12.499999933333335</v>
      </c>
      <c r="IM104">
        <f t="shared" si="1259"/>
        <v>9.9333332666666667</v>
      </c>
      <c r="IN104">
        <f t="shared" si="1259"/>
        <v>9.6499999333333335</v>
      </c>
      <c r="IO104">
        <f t="shared" si="1259"/>
        <v>11.799999966666668</v>
      </c>
      <c r="IP104">
        <f t="shared" si="1259"/>
        <v>11.749999933333335</v>
      </c>
      <c r="IQ104">
        <f t="shared" si="1259"/>
        <v>12.399999933333334</v>
      </c>
      <c r="IW104">
        <f t="shared" si="1259"/>
        <v>47.709999966666672</v>
      </c>
      <c r="IX104">
        <f t="shared" si="1259"/>
        <v>8.2499999666666675</v>
      </c>
      <c r="IY104">
        <f t="shared" si="1259"/>
        <v>10.700000633333332</v>
      </c>
      <c r="IZ104">
        <f t="shared" ref="IZ104" si="1260">IF(IZ94=0,0,IZ94+2.2833333)</f>
        <v>11.516667299999998</v>
      </c>
      <c r="JA104">
        <f t="shared" si="1259"/>
        <v>9.8500006333333339</v>
      </c>
      <c r="JB104">
        <f t="shared" si="1259"/>
        <v>9.3333339666666681</v>
      </c>
      <c r="JC104">
        <f t="shared" si="1259"/>
        <v>14.266667299999998</v>
      </c>
      <c r="JD104">
        <f t="shared" si="1259"/>
        <v>10.8666673</v>
      </c>
      <c r="JE104">
        <f t="shared" si="1259"/>
        <v>15.933333966666666</v>
      </c>
      <c r="JF104">
        <f t="shared" si="1259"/>
        <v>23.700000633333335</v>
      </c>
      <c r="JH104">
        <f t="shared" si="1259"/>
        <v>11.5833333</v>
      </c>
      <c r="JI104">
        <f t="shared" si="1259"/>
        <v>16.833333299666666</v>
      </c>
      <c r="JJ104">
        <f t="shared" si="1259"/>
        <v>15.216666632999999</v>
      </c>
      <c r="JK104">
        <f t="shared" si="1259"/>
        <v>13.083333299666666</v>
      </c>
      <c r="JL104">
        <f t="shared" si="1259"/>
        <v>12.849999966333336</v>
      </c>
      <c r="JM104">
        <f t="shared" si="1259"/>
        <v>14.583333299666666</v>
      </c>
      <c r="JN104">
        <f t="shared" si="1259"/>
        <v>15.583333299666666</v>
      </c>
      <c r="JO104">
        <f t="shared" si="1259"/>
        <v>19.716666632999999</v>
      </c>
      <c r="JP104">
        <f t="shared" si="1259"/>
        <v>16.849999966333336</v>
      </c>
      <c r="JR104">
        <f t="shared" si="1259"/>
        <v>12.916666633000002</v>
      </c>
      <c r="JT104">
        <f t="shared" si="1259"/>
        <v>13.666666633000002</v>
      </c>
      <c r="JU104">
        <f t="shared" si="1259"/>
        <v>19.316666633000001</v>
      </c>
      <c r="JV104">
        <f t="shared" si="1259"/>
        <v>20.016666633</v>
      </c>
      <c r="JX104">
        <f t="shared" si="1259"/>
        <v>20.766666633000003</v>
      </c>
      <c r="JY104">
        <f t="shared" si="1259"/>
        <v>16.583333299666666</v>
      </c>
      <c r="JZ104">
        <f t="shared" si="1259"/>
        <v>23.083333299666666</v>
      </c>
      <c r="KA104">
        <f t="shared" si="1259"/>
        <v>26.533333299666669</v>
      </c>
    </row>
    <row r="105" spans="1:287" x14ac:dyDescent="0.25">
      <c r="A105" t="s">
        <v>182</v>
      </c>
      <c r="B105">
        <v>3.1</v>
      </c>
      <c r="C105">
        <v>3.6</v>
      </c>
      <c r="D105">
        <v>4.2166670000000002</v>
      </c>
      <c r="E105">
        <v>4.25</v>
      </c>
      <c r="F105">
        <v>4.8666599999999995</v>
      </c>
      <c r="G105">
        <v>4.9333340000000003</v>
      </c>
      <c r="H105">
        <v>4.6666670000000003</v>
      </c>
      <c r="I105">
        <v>4.8833340000000005</v>
      </c>
      <c r="J105">
        <v>6.483333</v>
      </c>
      <c r="K105">
        <v>8.6666670000000003</v>
      </c>
      <c r="L105">
        <v>3.95</v>
      </c>
      <c r="M105">
        <v>3.45</v>
      </c>
      <c r="N105">
        <v>4.8499970000000001</v>
      </c>
      <c r="O105">
        <v>11.149999999999999</v>
      </c>
      <c r="P105">
        <v>15.599999999999998</v>
      </c>
      <c r="Q105">
        <v>11.909999999999998</v>
      </c>
      <c r="R105">
        <v>16.579999999999998</v>
      </c>
      <c r="S105">
        <v>18.399999999999999</v>
      </c>
      <c r="T105">
        <v>14.819999999999999</v>
      </c>
      <c r="U105">
        <v>13.333329999999998</v>
      </c>
      <c r="V105">
        <v>13.2</v>
      </c>
      <c r="W105">
        <v>11.766666999999998</v>
      </c>
      <c r="X105">
        <v>12.566666999999999</v>
      </c>
      <c r="Y105">
        <v>12.599999999999998</v>
      </c>
      <c r="Z105">
        <v>27.216667000000001</v>
      </c>
      <c r="AA105">
        <v>29.216667000000001</v>
      </c>
      <c r="AB105">
        <v>32.966667000000001</v>
      </c>
      <c r="AC105">
        <v>48.416667000000004</v>
      </c>
      <c r="AD105">
        <v>42.97</v>
      </c>
      <c r="AE105">
        <v>29.166667</v>
      </c>
      <c r="AG105">
        <v>32.466667000000001</v>
      </c>
      <c r="AH105">
        <v>27.883337000000001</v>
      </c>
      <c r="AI105">
        <v>6.85</v>
      </c>
      <c r="AJ105">
        <v>8.4</v>
      </c>
      <c r="AK105">
        <v>7.2333333</v>
      </c>
      <c r="AL105">
        <v>7.4499999999999993</v>
      </c>
      <c r="AM105">
        <v>7.3666599999999995</v>
      </c>
      <c r="AN105">
        <v>8.1999999999999993</v>
      </c>
      <c r="AO105">
        <v>8.1166666999999997</v>
      </c>
      <c r="AP105">
        <v>7.7166666999999993</v>
      </c>
      <c r="AQ105">
        <v>7.6333333299999993</v>
      </c>
      <c r="AR105">
        <v>7.25</v>
      </c>
      <c r="AS105">
        <v>7.8666666999999997</v>
      </c>
      <c r="AT105">
        <v>10.516666669999999</v>
      </c>
      <c r="AU105">
        <v>8.15</v>
      </c>
      <c r="AV105">
        <v>8.3833333000000003</v>
      </c>
      <c r="AW105">
        <v>7.9166666999999995</v>
      </c>
      <c r="AX105">
        <v>8.6999999999999993</v>
      </c>
      <c r="AY105">
        <v>7.5833333299999994</v>
      </c>
      <c r="AZ105">
        <v>10</v>
      </c>
      <c r="BA105">
        <v>12.05</v>
      </c>
      <c r="BB105">
        <v>14.85</v>
      </c>
      <c r="BC105">
        <v>12.56666667</v>
      </c>
      <c r="BD105">
        <v>12.533333299999999</v>
      </c>
      <c r="BE105">
        <v>8.85</v>
      </c>
      <c r="BF105">
        <v>10.766667</v>
      </c>
      <c r="BG105">
        <v>20.033333299999999</v>
      </c>
      <c r="BH105">
        <v>22.549999999999997</v>
      </c>
      <c r="BI105">
        <v>22.783332999999999</v>
      </c>
      <c r="BJ105">
        <v>10.199999999999999</v>
      </c>
      <c r="BK105">
        <v>20.516666999999998</v>
      </c>
      <c r="BL105">
        <v>11.2666667</v>
      </c>
      <c r="BM105">
        <v>19.649999999999999</v>
      </c>
      <c r="BN105">
        <v>10.95</v>
      </c>
      <c r="BO105">
        <v>24.783332999999999</v>
      </c>
      <c r="BP105">
        <v>15.466666699999999</v>
      </c>
      <c r="BQ105">
        <v>2.2999999999999998</v>
      </c>
      <c r="BR105">
        <v>2.0000000033333332</v>
      </c>
      <c r="BS105">
        <v>2.7166667033333329</v>
      </c>
      <c r="BT105">
        <v>3.1166666733333335</v>
      </c>
      <c r="BU105">
        <v>2.5166666733333329</v>
      </c>
      <c r="BV105">
        <v>2.7500000033333332</v>
      </c>
      <c r="BW105">
        <v>4.7166667033333329</v>
      </c>
      <c r="BX105">
        <v>9.7166667033333329</v>
      </c>
      <c r="BY105">
        <v>7.9833333033333336</v>
      </c>
      <c r="BZ105">
        <v>4.9833333033333336</v>
      </c>
      <c r="CA105">
        <v>2.8000000033333334</v>
      </c>
      <c r="CB105">
        <v>2.316666703333333</v>
      </c>
      <c r="CC105">
        <v>3.3666667033333333</v>
      </c>
      <c r="CE105">
        <v>3.4333333333333331</v>
      </c>
      <c r="CF105">
        <v>4.2166666333333334</v>
      </c>
      <c r="CG105">
        <v>5.5166666333333332</v>
      </c>
      <c r="CH105">
        <v>3.816666633333333</v>
      </c>
      <c r="CI105">
        <v>3.7833333333333332</v>
      </c>
      <c r="CJ105">
        <v>3.7333333333333329</v>
      </c>
      <c r="CK105">
        <v>4.1500000333333329</v>
      </c>
      <c r="CL105">
        <v>4.5333333333333332</v>
      </c>
      <c r="CN105">
        <v>5.2833333333333332</v>
      </c>
      <c r="CO105">
        <v>4.833333333333333</v>
      </c>
      <c r="CP105">
        <v>1.1333333333333333</v>
      </c>
      <c r="CQ105">
        <v>5.1833333333333336</v>
      </c>
      <c r="CR105">
        <v>1.8833299999999999</v>
      </c>
      <c r="CS105">
        <v>1.5666663333333333</v>
      </c>
      <c r="CT105">
        <v>3.7833333333333332</v>
      </c>
      <c r="CU105">
        <v>3.6000003333333335</v>
      </c>
      <c r="CV105">
        <v>1.7333333333333334</v>
      </c>
      <c r="CW105">
        <v>2.8666666333333333</v>
      </c>
      <c r="CX105">
        <v>2.4666663333333334</v>
      </c>
      <c r="CY105">
        <v>5.9500000333333336</v>
      </c>
      <c r="CZ105">
        <v>3.4166666333333331</v>
      </c>
      <c r="DA105">
        <v>0</v>
      </c>
      <c r="DB105">
        <f>IF(DB94=0,0,DB94+1.133333)</f>
        <v>1.5333329999999998</v>
      </c>
      <c r="DC105">
        <f t="shared" ref="DC105:DE105" si="1261">IF(DC94=0,0,DC94+1.133333)</f>
        <v>4.5833329999999997</v>
      </c>
      <c r="DD105">
        <f t="shared" si="1261"/>
        <v>2.5166663333333332</v>
      </c>
      <c r="DE105">
        <f t="shared" si="1261"/>
        <v>5.3499996666666672</v>
      </c>
      <c r="DF105">
        <f t="shared" ref="DF105:FQ105" si="1262">IF(DF94=0,0,DF94+1.133333)</f>
        <v>4.7166663333333334</v>
      </c>
      <c r="DG105">
        <f t="shared" si="1262"/>
        <v>6.0166663000000007</v>
      </c>
      <c r="DH105">
        <f t="shared" si="1262"/>
        <v>5.1166663000000003</v>
      </c>
      <c r="DI105">
        <f t="shared" si="1262"/>
        <v>5.9499996333333343</v>
      </c>
      <c r="DJ105">
        <f t="shared" si="1262"/>
        <v>5.5666662999999996</v>
      </c>
      <c r="DK105">
        <f t="shared" si="1262"/>
        <v>6.3999996333333335</v>
      </c>
      <c r="DL105">
        <f t="shared" si="1262"/>
        <v>5.2833329666666664</v>
      </c>
      <c r="DM105">
        <f t="shared" si="1262"/>
        <v>7.1833329666666668</v>
      </c>
      <c r="DN105">
        <f t="shared" si="1262"/>
        <v>5.3333329666666671</v>
      </c>
      <c r="DO105">
        <f t="shared" si="1262"/>
        <v>5.2666663333333332</v>
      </c>
      <c r="DP105">
        <f t="shared" si="1262"/>
        <v>7.4499993333333343</v>
      </c>
      <c r="DQ105">
        <f t="shared" si="1262"/>
        <v>6.1833326666666668</v>
      </c>
      <c r="DR105">
        <f t="shared" si="1262"/>
        <v>6.1999993333333343</v>
      </c>
      <c r="DS105">
        <f t="shared" si="1262"/>
        <v>5.799999333333334</v>
      </c>
      <c r="DT105">
        <f t="shared" si="1262"/>
        <v>5.8333326666666672</v>
      </c>
      <c r="DU105">
        <f t="shared" si="1262"/>
        <v>9.1999993333333343</v>
      </c>
      <c r="DV105">
        <f t="shared" si="1262"/>
        <v>7.2833326666666665</v>
      </c>
      <c r="DW105">
        <f t="shared" si="1262"/>
        <v>5.966666</v>
      </c>
      <c r="DX105">
        <f t="shared" si="1262"/>
        <v>5.8833326666666679</v>
      </c>
      <c r="DY105">
        <f t="shared" si="1262"/>
        <v>6.1833326666666668</v>
      </c>
      <c r="DZ105">
        <f t="shared" si="1262"/>
        <v>3.316666333333333</v>
      </c>
      <c r="EA105">
        <f t="shared" si="1262"/>
        <v>4.9833326666666666</v>
      </c>
      <c r="EB105">
        <f t="shared" si="1262"/>
        <v>3.6833326666666668</v>
      </c>
      <c r="EC105">
        <f t="shared" si="1262"/>
        <v>4.1499993333333336</v>
      </c>
      <c r="ED105">
        <f t="shared" si="1262"/>
        <v>6.6499993333333336</v>
      </c>
      <c r="EE105">
        <f t="shared" si="1262"/>
        <v>5.9166660000000011</v>
      </c>
      <c r="EF105">
        <f t="shared" si="1262"/>
        <v>4.1666660000000002</v>
      </c>
      <c r="EG105">
        <f t="shared" si="1262"/>
        <v>5.966666</v>
      </c>
      <c r="EH105">
        <f t="shared" si="1262"/>
        <v>3.5999993333333333</v>
      </c>
      <c r="EI105">
        <f t="shared" si="1262"/>
        <v>6.5333326666666665</v>
      </c>
      <c r="EJ105">
        <f t="shared" si="1262"/>
        <v>5.6666660000000011</v>
      </c>
      <c r="EK105">
        <f t="shared" si="1262"/>
        <v>4.9833326666666666</v>
      </c>
      <c r="EL105">
        <f t="shared" si="1262"/>
        <v>7.049999333333334</v>
      </c>
      <c r="EM105">
        <f t="shared" si="1262"/>
        <v>3.716666</v>
      </c>
      <c r="EN105">
        <f t="shared" si="1262"/>
        <v>4.799999333333334</v>
      </c>
      <c r="EO105">
        <f t="shared" si="1262"/>
        <v>7.8499993333333329</v>
      </c>
      <c r="EP105">
        <f t="shared" si="1262"/>
        <v>6.1499993333333336</v>
      </c>
      <c r="EQ105">
        <f t="shared" si="1262"/>
        <v>4.7499996666666666</v>
      </c>
      <c r="ER105">
        <f t="shared" si="1262"/>
        <v>5.083333033333334</v>
      </c>
      <c r="ES105">
        <f t="shared" si="1262"/>
        <v>5.3499996999999997</v>
      </c>
      <c r="ET105">
        <f t="shared" si="1262"/>
        <v>7.8499996999999997</v>
      </c>
      <c r="EU105">
        <f t="shared" si="1262"/>
        <v>5.4333330333333336</v>
      </c>
      <c r="EV105">
        <f t="shared" si="1262"/>
        <v>5.2666663666666675</v>
      </c>
      <c r="EW105">
        <f t="shared" si="1262"/>
        <v>5.083333033333334</v>
      </c>
      <c r="EX105">
        <f t="shared" si="1262"/>
        <v>5.3166663666666665</v>
      </c>
      <c r="EY105">
        <f t="shared" si="1262"/>
        <v>8.8166663666666665</v>
      </c>
      <c r="EZ105">
        <f t="shared" si="1262"/>
        <v>5.1166663666666672</v>
      </c>
      <c r="FA105">
        <f t="shared" si="1262"/>
        <v>5.2999997000000008</v>
      </c>
      <c r="FB105">
        <f t="shared" si="1262"/>
        <v>5.7833330333333333</v>
      </c>
      <c r="FC105">
        <f t="shared" si="1262"/>
        <v>8.7499997</v>
      </c>
      <c r="FD105">
        <f t="shared" si="1262"/>
        <v>5.583333033333334</v>
      </c>
      <c r="FE105">
        <f t="shared" si="1262"/>
        <v>5.8833330333333329</v>
      </c>
      <c r="FF105">
        <f t="shared" si="1262"/>
        <v>7.9166663666666661</v>
      </c>
      <c r="FG105">
        <f t="shared" si="1262"/>
        <v>5.5166663666666675</v>
      </c>
      <c r="FH105">
        <f t="shared" si="1262"/>
        <v>2.7499996666666666</v>
      </c>
      <c r="FI105">
        <f t="shared" si="1262"/>
        <v>3.1999996670000002</v>
      </c>
      <c r="FJ105">
        <f t="shared" si="1262"/>
        <v>6.3666663336666662</v>
      </c>
      <c r="FK105">
        <f t="shared" si="1262"/>
        <v>4.4666663336666668</v>
      </c>
      <c r="FL105">
        <f t="shared" si="1262"/>
        <v>4.7999996669999998</v>
      </c>
      <c r="FM105">
        <f t="shared" si="1262"/>
        <v>3.1166663336666667</v>
      </c>
      <c r="FN105">
        <f t="shared" si="1262"/>
        <v>5.7499996670000009</v>
      </c>
      <c r="FO105">
        <f t="shared" si="1262"/>
        <v>3.2166663336666668</v>
      </c>
      <c r="FP105">
        <f t="shared" si="1262"/>
        <v>3.9666663336666668</v>
      </c>
      <c r="FQ105">
        <f t="shared" si="1262"/>
        <v>3.1999996670000002</v>
      </c>
      <c r="FR105">
        <f t="shared" ref="FR105:IC105" si="1263">IF(FR94=0,0,FR94+1.133333)</f>
        <v>3.1499996669999999</v>
      </c>
      <c r="FS105">
        <f t="shared" si="1263"/>
        <v>3.9666663336666668</v>
      </c>
      <c r="FT105">
        <f t="shared" si="1263"/>
        <v>4.4499996666666668</v>
      </c>
      <c r="FU105">
        <f t="shared" si="1263"/>
        <v>4.5499996999999999</v>
      </c>
      <c r="FV105">
        <f t="shared" si="1263"/>
        <v>4.5333330333333333</v>
      </c>
      <c r="FW105">
        <f t="shared" si="1263"/>
        <v>4.9166663666666661</v>
      </c>
      <c r="FX105">
        <f t="shared" si="1263"/>
        <v>5.0666663666666665</v>
      </c>
      <c r="FY105">
        <f t="shared" si="1263"/>
        <v>4.8499996999999997</v>
      </c>
      <c r="FZ105">
        <f t="shared" si="1263"/>
        <v>6.0999996999999997</v>
      </c>
      <c r="GA105">
        <f t="shared" si="1263"/>
        <v>9.0999996999999997</v>
      </c>
      <c r="GB105">
        <f t="shared" si="1263"/>
        <v>5.1833330333333336</v>
      </c>
      <c r="GC105">
        <f t="shared" si="1263"/>
        <v>5.3833330333333329</v>
      </c>
      <c r="GD105">
        <f t="shared" si="1263"/>
        <v>5.8999997000000004</v>
      </c>
      <c r="GE105">
        <f t="shared" si="1263"/>
        <v>5.6666663666666661</v>
      </c>
      <c r="GF105">
        <f t="shared" si="1263"/>
        <v>4.8833330333333329</v>
      </c>
      <c r="GG105">
        <f t="shared" si="1263"/>
        <v>7.3833330000000004</v>
      </c>
      <c r="GH105">
        <f t="shared" si="1263"/>
        <v>8.233333</v>
      </c>
      <c r="GI105">
        <f t="shared" si="1263"/>
        <v>7.8666663333333329</v>
      </c>
      <c r="GJ105">
        <f t="shared" si="1263"/>
        <v>8.2833330000000007</v>
      </c>
      <c r="GK105">
        <f t="shared" si="1263"/>
        <v>10.216666333333334</v>
      </c>
      <c r="GL105">
        <f t="shared" si="1263"/>
        <v>7.6833329999999993</v>
      </c>
      <c r="GM105">
        <f t="shared" ref="GM105:GS105" si="1264">IF(GM94=0,0,GM94+1.133333)</f>
        <v>7.9499996666666668</v>
      </c>
      <c r="GN105">
        <f t="shared" si="1264"/>
        <v>10.083333</v>
      </c>
      <c r="GO105">
        <f t="shared" si="1264"/>
        <v>9.4999996666666675</v>
      </c>
      <c r="GP105">
        <f t="shared" si="1264"/>
        <v>7.9499996666666668</v>
      </c>
      <c r="GQ105">
        <f t="shared" si="1264"/>
        <v>8.3999996666666661</v>
      </c>
      <c r="GR105">
        <f t="shared" si="1264"/>
        <v>10.783333000000001</v>
      </c>
      <c r="GS105">
        <f t="shared" si="1264"/>
        <v>8.7499996666666675</v>
      </c>
      <c r="GT105">
        <f t="shared" si="1263"/>
        <v>9.9499996666666668</v>
      </c>
      <c r="GU105">
        <f t="shared" si="1263"/>
        <v>8.7833330000000007</v>
      </c>
      <c r="GV105">
        <f t="shared" si="1263"/>
        <v>7.7833330000000007</v>
      </c>
      <c r="GW105">
        <f t="shared" si="1263"/>
        <v>7.8499996666666672</v>
      </c>
      <c r="GX105">
        <f t="shared" ref="GX105:HA105" si="1265">IF(GX94=0,0,GX94+1.133333)</f>
        <v>7.6833329999999993</v>
      </c>
      <c r="GY105">
        <f t="shared" si="1265"/>
        <v>14.816666333333334</v>
      </c>
      <c r="GZ105">
        <f t="shared" si="1265"/>
        <v>9.5333330000000007</v>
      </c>
      <c r="HA105">
        <f t="shared" si="1265"/>
        <v>8.2666663333333332</v>
      </c>
      <c r="HB105">
        <f t="shared" si="1263"/>
        <v>10.716666333333334</v>
      </c>
      <c r="HC105">
        <f t="shared" si="1263"/>
        <v>11.699999633333332</v>
      </c>
      <c r="HD105">
        <f t="shared" si="1263"/>
        <v>13.099999633333333</v>
      </c>
      <c r="HE105">
        <f t="shared" si="1263"/>
        <v>12.183332966666667</v>
      </c>
      <c r="HF105">
        <f t="shared" si="1263"/>
        <v>11.933332966666667</v>
      </c>
      <c r="HG105">
        <f t="shared" si="1263"/>
        <v>11.7166663</v>
      </c>
      <c r="HH105">
        <f t="shared" si="1263"/>
        <v>11.399999633333334</v>
      </c>
      <c r="HI105">
        <f t="shared" si="1263"/>
        <v>11.399999633333334</v>
      </c>
      <c r="HJ105">
        <f t="shared" si="1263"/>
        <v>12.349999633333333</v>
      </c>
      <c r="HK105">
        <f t="shared" si="1263"/>
        <v>11.899999633333334</v>
      </c>
      <c r="HL105">
        <f t="shared" si="1263"/>
        <v>14.766666300000001</v>
      </c>
      <c r="HN105">
        <f>IF(HN94=0,0,HN94+1.133333)</f>
        <v>11.416666299999999</v>
      </c>
      <c r="HO105">
        <f>IF(HO94=0,0,HO94+1.133333)</f>
        <v>12.883332966666666</v>
      </c>
      <c r="HP105">
        <f t="shared" si="1263"/>
        <v>38.143332999999998</v>
      </c>
      <c r="HQ105">
        <f t="shared" si="1263"/>
        <v>43.143332999999998</v>
      </c>
      <c r="HR105">
        <f t="shared" si="1263"/>
        <v>10.576666333333334</v>
      </c>
      <c r="HS105">
        <f t="shared" si="1263"/>
        <v>11.626666333333333</v>
      </c>
      <c r="HU105">
        <f t="shared" si="1263"/>
        <v>23.026666300000002</v>
      </c>
      <c r="HW105">
        <f t="shared" si="1263"/>
        <v>12.009999633333333</v>
      </c>
      <c r="HX105">
        <f t="shared" si="1263"/>
        <v>12.2266663</v>
      </c>
      <c r="HY105">
        <f t="shared" si="1263"/>
        <v>13.043332966666666</v>
      </c>
      <c r="HZ105">
        <f t="shared" si="1263"/>
        <v>12.559999633333334</v>
      </c>
      <c r="IA105">
        <f t="shared" si="1263"/>
        <v>12.293332966666666</v>
      </c>
      <c r="IB105">
        <f t="shared" si="1263"/>
        <v>12.393332966666668</v>
      </c>
      <c r="IC105">
        <f t="shared" si="1263"/>
        <v>13.093332966666667</v>
      </c>
      <c r="ID105">
        <f t="shared" ref="ID105:KA105" si="1266">IF(ID94=0,0,ID94+1.133333)</f>
        <v>12.059999633333334</v>
      </c>
      <c r="IE105">
        <f t="shared" si="1266"/>
        <v>13.043332966666666</v>
      </c>
      <c r="IF105">
        <f t="shared" si="1266"/>
        <v>13.743332966666667</v>
      </c>
      <c r="IG105">
        <f t="shared" si="1266"/>
        <v>14.193332966666667</v>
      </c>
      <c r="IH105">
        <f t="shared" si="1266"/>
        <v>12.5266663</v>
      </c>
      <c r="II105">
        <f t="shared" si="1266"/>
        <v>19.259999633333333</v>
      </c>
      <c r="IJ105">
        <f t="shared" si="1266"/>
        <v>12.043332966666666</v>
      </c>
      <c r="IK105">
        <f t="shared" si="1266"/>
        <v>8.0166663333333332</v>
      </c>
      <c r="IL105">
        <f t="shared" si="1266"/>
        <v>11.349999633333335</v>
      </c>
      <c r="IM105">
        <f t="shared" si="1266"/>
        <v>8.7833329666666664</v>
      </c>
      <c r="IN105">
        <f t="shared" si="1266"/>
        <v>8.4999996333333332</v>
      </c>
      <c r="IO105">
        <f t="shared" si="1266"/>
        <v>10.649999666666668</v>
      </c>
      <c r="IP105">
        <f t="shared" si="1266"/>
        <v>10.599999633333335</v>
      </c>
      <c r="IQ105">
        <f t="shared" si="1266"/>
        <v>11.249999633333335</v>
      </c>
      <c r="IW105">
        <f t="shared" si="1266"/>
        <v>46.55999966666667</v>
      </c>
      <c r="IX105">
        <f t="shared" si="1266"/>
        <v>7.0999996666666672</v>
      </c>
      <c r="IY105">
        <f t="shared" si="1266"/>
        <v>9.5500003333333332</v>
      </c>
      <c r="IZ105">
        <f t="shared" ref="IZ105" si="1267">IF(IZ94=0,0,IZ94+1.133333)</f>
        <v>10.366667</v>
      </c>
      <c r="JA105">
        <f t="shared" si="1266"/>
        <v>8.7000003333333336</v>
      </c>
      <c r="JB105">
        <f t="shared" si="1266"/>
        <v>8.1833336666666678</v>
      </c>
      <c r="JC105">
        <f t="shared" si="1266"/>
        <v>13.116667</v>
      </c>
      <c r="JD105">
        <f t="shared" si="1266"/>
        <v>9.7166670000000011</v>
      </c>
      <c r="JE105">
        <f t="shared" si="1266"/>
        <v>14.783333666666667</v>
      </c>
      <c r="JF105">
        <f t="shared" si="1266"/>
        <v>22.550000333333337</v>
      </c>
      <c r="JH105">
        <f t="shared" si="1266"/>
        <v>10.433333000000001</v>
      </c>
      <c r="JI105">
        <f t="shared" si="1266"/>
        <v>15.683332999666668</v>
      </c>
      <c r="JJ105">
        <f t="shared" si="1266"/>
        <v>14.066666333000001</v>
      </c>
      <c r="JK105">
        <f t="shared" si="1266"/>
        <v>11.933332999666668</v>
      </c>
      <c r="JL105">
        <f t="shared" si="1266"/>
        <v>11.699999666333335</v>
      </c>
      <c r="JM105">
        <f t="shared" si="1266"/>
        <v>13.433332999666668</v>
      </c>
      <c r="JN105">
        <f t="shared" si="1266"/>
        <v>14.433332999666668</v>
      </c>
      <c r="JO105">
        <f t="shared" si="1266"/>
        <v>18.566666333000001</v>
      </c>
      <c r="JP105">
        <f t="shared" si="1266"/>
        <v>15.699999666333335</v>
      </c>
      <c r="JR105">
        <f t="shared" si="1266"/>
        <v>11.766666333000002</v>
      </c>
      <c r="JT105">
        <f t="shared" si="1266"/>
        <v>12.516666333000002</v>
      </c>
      <c r="JU105">
        <f t="shared" si="1266"/>
        <v>18.166666333000002</v>
      </c>
      <c r="JV105">
        <f t="shared" si="1266"/>
        <v>18.866666333000001</v>
      </c>
      <c r="JX105">
        <f t="shared" si="1266"/>
        <v>19.616666333000005</v>
      </c>
      <c r="JY105">
        <f t="shared" si="1266"/>
        <v>15.433332999666668</v>
      </c>
      <c r="JZ105">
        <f t="shared" si="1266"/>
        <v>21.933332999666668</v>
      </c>
      <c r="KA105">
        <f t="shared" si="1266"/>
        <v>25.383332999666671</v>
      </c>
    </row>
    <row r="106" spans="1:287" x14ac:dyDescent="0.25">
      <c r="A106" t="s">
        <v>181</v>
      </c>
      <c r="B106">
        <v>5.55</v>
      </c>
      <c r="C106">
        <v>6.05</v>
      </c>
      <c r="D106">
        <v>6.6666670000000003</v>
      </c>
      <c r="E106">
        <v>6.6999999999999993</v>
      </c>
      <c r="F106">
        <v>7.3166599999999997</v>
      </c>
      <c r="G106">
        <v>7.3833340000000005</v>
      </c>
      <c r="H106">
        <v>7.1166670000000005</v>
      </c>
      <c r="I106">
        <v>7.3333340000000007</v>
      </c>
      <c r="J106">
        <v>8.9333329999999993</v>
      </c>
      <c r="K106">
        <v>11.116667</v>
      </c>
      <c r="L106">
        <v>6.3999999999999995</v>
      </c>
      <c r="M106">
        <v>5.8999999999999995</v>
      </c>
      <c r="N106">
        <v>7.2999970000000003</v>
      </c>
      <c r="O106">
        <v>11.7</v>
      </c>
      <c r="P106">
        <v>16.149999999999999</v>
      </c>
      <c r="Q106">
        <v>12.459999999999999</v>
      </c>
      <c r="R106">
        <v>17.13</v>
      </c>
      <c r="S106">
        <v>18.95</v>
      </c>
      <c r="T106">
        <v>15.37</v>
      </c>
      <c r="U106">
        <v>13.883329999999999</v>
      </c>
      <c r="V106">
        <v>13.75</v>
      </c>
      <c r="W106">
        <v>12.316666999999999</v>
      </c>
      <c r="X106">
        <v>13.116667</v>
      </c>
      <c r="Y106">
        <v>13.149999999999999</v>
      </c>
      <c r="Z106">
        <v>27.766667000000002</v>
      </c>
      <c r="AA106">
        <v>29.766667000000002</v>
      </c>
      <c r="AB106">
        <v>33.516666999999998</v>
      </c>
      <c r="AC106">
        <v>48.966667000000001</v>
      </c>
      <c r="AD106">
        <v>43.52</v>
      </c>
      <c r="AE106">
        <v>29.716667000000001</v>
      </c>
      <c r="AG106">
        <v>33.016666999999998</v>
      </c>
      <c r="AH106">
        <v>28.433337000000002</v>
      </c>
      <c r="AI106">
        <v>9.3000000000000007</v>
      </c>
      <c r="AJ106">
        <v>10.850000000000001</v>
      </c>
      <c r="AK106">
        <v>9.683333300000001</v>
      </c>
      <c r="AL106">
        <v>9.9</v>
      </c>
      <c r="AM106">
        <v>9.8166600000000006</v>
      </c>
      <c r="AN106">
        <v>10.65</v>
      </c>
      <c r="AO106">
        <v>10.566666700000001</v>
      </c>
      <c r="AP106">
        <v>10.1666667</v>
      </c>
      <c r="AQ106">
        <v>10.08333333</v>
      </c>
      <c r="AR106">
        <v>9.7000000000000011</v>
      </c>
      <c r="AS106">
        <v>10.316666700000001</v>
      </c>
      <c r="AT106">
        <v>12.966666670000002</v>
      </c>
      <c r="AU106">
        <v>10.600000000000001</v>
      </c>
      <c r="AV106">
        <v>10.833333300000001</v>
      </c>
      <c r="AW106">
        <v>10.366666700000001</v>
      </c>
      <c r="AX106">
        <v>11.15</v>
      </c>
      <c r="AY106">
        <v>10.033333330000001</v>
      </c>
      <c r="AZ106">
        <v>12.450000000000001</v>
      </c>
      <c r="BA106">
        <v>14.5</v>
      </c>
      <c r="BB106">
        <v>17.3</v>
      </c>
      <c r="BC106">
        <v>15.016666670000001</v>
      </c>
      <c r="BD106">
        <v>14.983333300000002</v>
      </c>
      <c r="BE106">
        <v>11.3</v>
      </c>
      <c r="BF106">
        <v>13.216667000000001</v>
      </c>
      <c r="BG106">
        <v>22.483333299999998</v>
      </c>
      <c r="BH106">
        <v>25</v>
      </c>
      <c r="BI106">
        <v>25.233333000000002</v>
      </c>
      <c r="BJ106">
        <v>12.65</v>
      </c>
      <c r="BK106">
        <v>22.966667000000001</v>
      </c>
      <c r="BL106">
        <v>13.716666700000001</v>
      </c>
      <c r="BM106">
        <v>22.1</v>
      </c>
      <c r="BN106">
        <v>13.4</v>
      </c>
      <c r="BO106">
        <v>27.233333000000002</v>
      </c>
      <c r="BP106">
        <v>17.9166667</v>
      </c>
      <c r="BQ106">
        <v>2.85</v>
      </c>
      <c r="BR106">
        <v>1.26666667</v>
      </c>
      <c r="BS106">
        <v>1.98333337</v>
      </c>
      <c r="BT106">
        <v>2.3833333400000001</v>
      </c>
      <c r="BU106">
        <v>1.78333334</v>
      </c>
      <c r="BV106">
        <v>2.0166666700000002</v>
      </c>
      <c r="BW106">
        <v>3.98333337</v>
      </c>
      <c r="BX106">
        <v>8.9833333700000004</v>
      </c>
      <c r="BY106">
        <v>7.2499999700000002</v>
      </c>
      <c r="BZ106">
        <v>4.2499999700000002</v>
      </c>
      <c r="CA106">
        <v>2.06666667</v>
      </c>
      <c r="CB106">
        <v>1.5833333700000001</v>
      </c>
      <c r="CC106">
        <v>2.6333333699999999</v>
      </c>
      <c r="CE106">
        <v>2.6999999999999997</v>
      </c>
      <c r="CF106">
        <v>3.4833333</v>
      </c>
      <c r="CG106">
        <v>4.7833332999999998</v>
      </c>
      <c r="CH106">
        <v>3.0833332999999996</v>
      </c>
      <c r="CI106">
        <v>3.05</v>
      </c>
      <c r="CJ106">
        <v>2.9999999999999996</v>
      </c>
      <c r="CK106">
        <v>3.4166666999999995</v>
      </c>
      <c r="CL106">
        <v>3.8</v>
      </c>
      <c r="CN106">
        <v>4.55</v>
      </c>
      <c r="CO106">
        <v>4.0999999999999996</v>
      </c>
      <c r="CP106">
        <v>0.4</v>
      </c>
      <c r="CQ106">
        <v>1.8333330000000001</v>
      </c>
      <c r="CR106">
        <v>1.1499999999999999</v>
      </c>
      <c r="CS106">
        <v>0.8333330000000001</v>
      </c>
      <c r="CT106">
        <v>3.05</v>
      </c>
      <c r="CU106">
        <v>2.8666670000000001</v>
      </c>
      <c r="CV106">
        <v>1</v>
      </c>
      <c r="CW106">
        <v>2.1333332999999999</v>
      </c>
      <c r="CX106">
        <v>1.733333</v>
      </c>
      <c r="CY106">
        <v>5.2166667000000002</v>
      </c>
      <c r="CZ106">
        <v>2.6833332999999997</v>
      </c>
      <c r="DA106">
        <v>1.5333329999999998</v>
      </c>
      <c r="DB106">
        <v>0</v>
      </c>
      <c r="DC106">
        <f>IF(DC94=0,0,DC94+0.4)</f>
        <v>3.85</v>
      </c>
      <c r="DD106">
        <f t="shared" ref="DD106:DE106" si="1268">IF(DD94=0,0,DD94+0.4)</f>
        <v>1.7833333333333332</v>
      </c>
      <c r="DE106">
        <f t="shared" si="1268"/>
        <v>4.6166666666666671</v>
      </c>
      <c r="DF106">
        <f t="shared" ref="DF106:FQ106" si="1269">IF(DF94=0,0,DF94+0.4)</f>
        <v>3.9833333333333334</v>
      </c>
      <c r="DG106">
        <f t="shared" si="1269"/>
        <v>5.2833333000000007</v>
      </c>
      <c r="DH106">
        <f t="shared" si="1269"/>
        <v>4.3833333000000003</v>
      </c>
      <c r="DI106">
        <f t="shared" si="1269"/>
        <v>5.2166666333333342</v>
      </c>
      <c r="DJ106">
        <f t="shared" si="1269"/>
        <v>4.8333333000000005</v>
      </c>
      <c r="DK106">
        <f t="shared" si="1269"/>
        <v>5.6666666333333335</v>
      </c>
      <c r="DL106">
        <f t="shared" si="1269"/>
        <v>4.5499999666666673</v>
      </c>
      <c r="DM106">
        <f t="shared" si="1269"/>
        <v>6.4499999666666668</v>
      </c>
      <c r="DN106">
        <f t="shared" si="1269"/>
        <v>4.5999999666666671</v>
      </c>
      <c r="DO106">
        <f t="shared" si="1269"/>
        <v>4.5333333333333341</v>
      </c>
      <c r="DP106">
        <f t="shared" si="1269"/>
        <v>6.7166663333333343</v>
      </c>
      <c r="DQ106">
        <f t="shared" si="1269"/>
        <v>5.4499996666666677</v>
      </c>
      <c r="DR106">
        <f t="shared" si="1269"/>
        <v>5.4666663333333343</v>
      </c>
      <c r="DS106">
        <f t="shared" si="1269"/>
        <v>5.0666663333333339</v>
      </c>
      <c r="DT106">
        <f t="shared" si="1269"/>
        <v>5.0999996666666672</v>
      </c>
      <c r="DU106">
        <f t="shared" si="1269"/>
        <v>8.4666663333333343</v>
      </c>
      <c r="DV106">
        <f t="shared" si="1269"/>
        <v>6.5499996666666673</v>
      </c>
      <c r="DW106">
        <f t="shared" si="1269"/>
        <v>5.2333330000000009</v>
      </c>
      <c r="DX106">
        <f t="shared" si="1269"/>
        <v>5.1499996666666679</v>
      </c>
      <c r="DY106">
        <f t="shared" si="1269"/>
        <v>5.4499996666666677</v>
      </c>
      <c r="DZ106">
        <f t="shared" si="1269"/>
        <v>2.583333333333333</v>
      </c>
      <c r="EA106">
        <f t="shared" si="1269"/>
        <v>4.2499996666666666</v>
      </c>
      <c r="EB106">
        <f t="shared" si="1269"/>
        <v>2.9499996666666668</v>
      </c>
      <c r="EC106">
        <f t="shared" si="1269"/>
        <v>3.4166663333333336</v>
      </c>
      <c r="ED106">
        <f t="shared" si="1269"/>
        <v>5.9166663333333336</v>
      </c>
      <c r="EE106">
        <f t="shared" si="1269"/>
        <v>5.1833330000000011</v>
      </c>
      <c r="EF106">
        <f t="shared" si="1269"/>
        <v>3.4333330000000002</v>
      </c>
      <c r="EG106">
        <f t="shared" si="1269"/>
        <v>5.233333</v>
      </c>
      <c r="EH106">
        <f t="shared" si="1269"/>
        <v>2.8666663333333333</v>
      </c>
      <c r="EI106">
        <f t="shared" si="1269"/>
        <v>5.7999996666666673</v>
      </c>
      <c r="EJ106">
        <f t="shared" si="1269"/>
        <v>4.9333330000000011</v>
      </c>
      <c r="EK106">
        <f t="shared" si="1269"/>
        <v>4.2499996666666666</v>
      </c>
      <c r="EL106">
        <f t="shared" si="1269"/>
        <v>6.3166663333333339</v>
      </c>
      <c r="EM106">
        <f t="shared" si="1269"/>
        <v>2.983333</v>
      </c>
      <c r="EN106">
        <f t="shared" si="1269"/>
        <v>4.0666663333333339</v>
      </c>
      <c r="EO106">
        <f t="shared" si="1269"/>
        <v>7.1166663333333338</v>
      </c>
      <c r="EP106">
        <f t="shared" si="1269"/>
        <v>5.4166663333333336</v>
      </c>
      <c r="EQ106">
        <f t="shared" si="1269"/>
        <v>4.0166666666666666</v>
      </c>
      <c r="ER106">
        <f t="shared" si="1269"/>
        <v>4.350000033333334</v>
      </c>
      <c r="ES106">
        <f t="shared" si="1269"/>
        <v>4.6166667000000006</v>
      </c>
      <c r="ET106">
        <f t="shared" si="1269"/>
        <v>7.1166667000000006</v>
      </c>
      <c r="EU106">
        <f t="shared" si="1269"/>
        <v>4.7000000333333336</v>
      </c>
      <c r="EV106">
        <f t="shared" si="1269"/>
        <v>4.5333333666666675</v>
      </c>
      <c r="EW106">
        <f t="shared" si="1269"/>
        <v>4.350000033333334</v>
      </c>
      <c r="EX106">
        <f t="shared" si="1269"/>
        <v>4.5833333666666674</v>
      </c>
      <c r="EY106">
        <f t="shared" si="1269"/>
        <v>8.0833333666666665</v>
      </c>
      <c r="EZ106">
        <f t="shared" si="1269"/>
        <v>4.3833333666666672</v>
      </c>
      <c r="FA106">
        <f t="shared" si="1269"/>
        <v>4.5666667000000007</v>
      </c>
      <c r="FB106">
        <f t="shared" si="1269"/>
        <v>5.0500000333333341</v>
      </c>
      <c r="FC106">
        <f t="shared" si="1269"/>
        <v>8.0166667</v>
      </c>
      <c r="FD106">
        <f t="shared" si="1269"/>
        <v>4.850000033333334</v>
      </c>
      <c r="FE106">
        <f t="shared" si="1269"/>
        <v>5.1500000333333338</v>
      </c>
      <c r="FF106">
        <f t="shared" si="1269"/>
        <v>7.183333366666667</v>
      </c>
      <c r="FG106">
        <f t="shared" si="1269"/>
        <v>4.7833333666666675</v>
      </c>
      <c r="FH106">
        <f t="shared" si="1269"/>
        <v>2.0166666666666666</v>
      </c>
      <c r="FI106">
        <f t="shared" si="1269"/>
        <v>2.4666666670000001</v>
      </c>
      <c r="FJ106">
        <f t="shared" si="1269"/>
        <v>5.6333333336666671</v>
      </c>
      <c r="FK106">
        <f t="shared" si="1269"/>
        <v>3.7333333336666668</v>
      </c>
      <c r="FL106">
        <f t="shared" si="1269"/>
        <v>4.0666666669999998</v>
      </c>
      <c r="FM106">
        <f t="shared" si="1269"/>
        <v>2.3833333336666667</v>
      </c>
      <c r="FN106">
        <f t="shared" si="1269"/>
        <v>5.0166666670000009</v>
      </c>
      <c r="FO106">
        <f t="shared" si="1269"/>
        <v>2.4833333336666668</v>
      </c>
      <c r="FP106">
        <f t="shared" si="1269"/>
        <v>3.2333333336666668</v>
      </c>
      <c r="FQ106">
        <f t="shared" si="1269"/>
        <v>2.4666666670000001</v>
      </c>
      <c r="FR106">
        <f t="shared" ref="FR106:IC106" si="1270">IF(FR94=0,0,FR94+0.4)</f>
        <v>2.4166666669999999</v>
      </c>
      <c r="FS106">
        <f t="shared" si="1270"/>
        <v>3.2333333336666668</v>
      </c>
      <c r="FT106">
        <f t="shared" si="1270"/>
        <v>3.7166666666666663</v>
      </c>
      <c r="FU106">
        <f t="shared" si="1270"/>
        <v>3.8166666999999999</v>
      </c>
      <c r="FV106">
        <f t="shared" si="1270"/>
        <v>3.8000000333333332</v>
      </c>
      <c r="FW106">
        <f t="shared" si="1270"/>
        <v>4.183333366666667</v>
      </c>
      <c r="FX106">
        <f t="shared" si="1270"/>
        <v>4.3333333666666665</v>
      </c>
      <c r="FY106">
        <f t="shared" si="1270"/>
        <v>4.1166667000000006</v>
      </c>
      <c r="FZ106">
        <f t="shared" si="1270"/>
        <v>5.3666667000000006</v>
      </c>
      <c r="GA106">
        <f t="shared" si="1270"/>
        <v>8.3666666999999997</v>
      </c>
      <c r="GB106">
        <f t="shared" si="1270"/>
        <v>4.4500000333333336</v>
      </c>
      <c r="GC106">
        <f t="shared" si="1270"/>
        <v>4.6500000333333338</v>
      </c>
      <c r="GD106">
        <f t="shared" si="1270"/>
        <v>5.1666667000000004</v>
      </c>
      <c r="GE106">
        <f t="shared" si="1270"/>
        <v>4.933333366666667</v>
      </c>
      <c r="GF106">
        <f t="shared" si="1270"/>
        <v>4.1500000333333338</v>
      </c>
      <c r="GG106">
        <f t="shared" si="1270"/>
        <v>6.65</v>
      </c>
      <c r="GH106">
        <f t="shared" si="1270"/>
        <v>7.5</v>
      </c>
      <c r="GI106">
        <f t="shared" si="1270"/>
        <v>7.1333333333333337</v>
      </c>
      <c r="GJ106">
        <f t="shared" si="1270"/>
        <v>7.5500000000000007</v>
      </c>
      <c r="GK106">
        <f t="shared" si="1270"/>
        <v>9.4833333333333343</v>
      </c>
      <c r="GL106">
        <f t="shared" si="1270"/>
        <v>6.95</v>
      </c>
      <c r="GM106">
        <f t="shared" ref="GM106:GS106" si="1271">IF(GM94=0,0,GM94+0.4)</f>
        <v>7.2166666666666668</v>
      </c>
      <c r="GN106">
        <f t="shared" si="1271"/>
        <v>9.35</v>
      </c>
      <c r="GO106">
        <f t="shared" si="1271"/>
        <v>8.7666666666666675</v>
      </c>
      <c r="GP106">
        <f t="shared" si="1271"/>
        <v>7.2166666666666668</v>
      </c>
      <c r="GQ106">
        <f t="shared" si="1271"/>
        <v>7.666666666666667</v>
      </c>
      <c r="GR106">
        <f t="shared" si="1271"/>
        <v>10.050000000000001</v>
      </c>
      <c r="GS106">
        <f t="shared" si="1271"/>
        <v>8.0166666666666675</v>
      </c>
      <c r="GT106">
        <f t="shared" si="1270"/>
        <v>9.2166666666666668</v>
      </c>
      <c r="GU106">
        <f t="shared" si="1270"/>
        <v>8.0500000000000007</v>
      </c>
      <c r="GV106">
        <f t="shared" si="1270"/>
        <v>7.0500000000000007</v>
      </c>
      <c r="GW106">
        <f t="shared" si="1270"/>
        <v>7.1166666666666671</v>
      </c>
      <c r="GX106">
        <f t="shared" ref="GX106:HA106" si="1272">IF(GX94=0,0,GX94+0.4)</f>
        <v>6.95</v>
      </c>
      <c r="GY106">
        <f t="shared" si="1272"/>
        <v>14.083333333333334</v>
      </c>
      <c r="GZ106">
        <f t="shared" si="1272"/>
        <v>8.8000000000000007</v>
      </c>
      <c r="HA106">
        <f t="shared" si="1272"/>
        <v>7.5333333333333332</v>
      </c>
      <c r="HB106">
        <f t="shared" si="1270"/>
        <v>9.9833333333333343</v>
      </c>
      <c r="HC106">
        <f t="shared" si="1270"/>
        <v>10.966666633333332</v>
      </c>
      <c r="HD106">
        <f t="shared" si="1270"/>
        <v>12.366666633333333</v>
      </c>
      <c r="HE106">
        <f t="shared" si="1270"/>
        <v>11.449999966666667</v>
      </c>
      <c r="HF106">
        <f t="shared" si="1270"/>
        <v>11.199999966666667</v>
      </c>
      <c r="HG106">
        <f t="shared" si="1270"/>
        <v>10.9833333</v>
      </c>
      <c r="HH106">
        <f t="shared" si="1270"/>
        <v>10.666666633333334</v>
      </c>
      <c r="HI106">
        <f t="shared" si="1270"/>
        <v>10.666666633333334</v>
      </c>
      <c r="HJ106">
        <f t="shared" si="1270"/>
        <v>11.616666633333333</v>
      </c>
      <c r="HK106">
        <f t="shared" si="1270"/>
        <v>11.166666633333334</v>
      </c>
      <c r="HL106">
        <f t="shared" si="1270"/>
        <v>14.033333300000001</v>
      </c>
      <c r="HN106">
        <f>IF(HN94=0,0,HN94+0.4)</f>
        <v>10.683333299999999</v>
      </c>
      <c r="HO106">
        <f>IF(HO94=0,0,HO94+0.4)</f>
        <v>12.149999966666666</v>
      </c>
      <c r="HP106">
        <f t="shared" si="1270"/>
        <v>37.409999999999997</v>
      </c>
      <c r="HQ106">
        <f t="shared" si="1270"/>
        <v>42.41</v>
      </c>
      <c r="HR106">
        <f t="shared" si="1270"/>
        <v>9.8433333333333337</v>
      </c>
      <c r="HS106">
        <f t="shared" si="1270"/>
        <v>10.893333333333333</v>
      </c>
      <c r="HU106">
        <f t="shared" si="1270"/>
        <v>22.2933333</v>
      </c>
      <c r="HW106">
        <f t="shared" si="1270"/>
        <v>11.276666633333333</v>
      </c>
      <c r="HX106">
        <f t="shared" si="1270"/>
        <v>11.4933333</v>
      </c>
      <c r="HY106">
        <f t="shared" si="1270"/>
        <v>12.309999966666666</v>
      </c>
      <c r="HZ106">
        <f t="shared" si="1270"/>
        <v>11.826666633333334</v>
      </c>
      <c r="IA106">
        <f t="shared" si="1270"/>
        <v>11.559999966666666</v>
      </c>
      <c r="IB106">
        <f t="shared" si="1270"/>
        <v>11.659999966666668</v>
      </c>
      <c r="IC106">
        <f t="shared" si="1270"/>
        <v>12.359999966666667</v>
      </c>
      <c r="ID106">
        <f t="shared" ref="ID106:KA106" si="1273">IF(ID94=0,0,ID94+0.4)</f>
        <v>11.326666633333334</v>
      </c>
      <c r="IE106">
        <f t="shared" si="1273"/>
        <v>12.309999966666666</v>
      </c>
      <c r="IF106">
        <f t="shared" si="1273"/>
        <v>13.009999966666667</v>
      </c>
      <c r="IG106">
        <f t="shared" si="1273"/>
        <v>13.459999966666667</v>
      </c>
      <c r="IH106">
        <f t="shared" si="1273"/>
        <v>11.7933333</v>
      </c>
      <c r="II106">
        <f t="shared" si="1273"/>
        <v>18.526666633333331</v>
      </c>
      <c r="IJ106">
        <f t="shared" si="1273"/>
        <v>11.309999966666666</v>
      </c>
      <c r="IK106">
        <f t="shared" si="1273"/>
        <v>7.2833333333333332</v>
      </c>
      <c r="IL106">
        <f t="shared" si="1273"/>
        <v>10.616666633333335</v>
      </c>
      <c r="IM106">
        <f t="shared" si="1273"/>
        <v>8.0499999666666664</v>
      </c>
      <c r="IN106">
        <f t="shared" si="1273"/>
        <v>7.7666666333333341</v>
      </c>
      <c r="IO106">
        <f t="shared" si="1273"/>
        <v>9.9166666666666679</v>
      </c>
      <c r="IP106">
        <f t="shared" si="1273"/>
        <v>9.8666666333333346</v>
      </c>
      <c r="IQ106">
        <f t="shared" si="1273"/>
        <v>10.516666633333335</v>
      </c>
      <c r="IW106">
        <f t="shared" si="1273"/>
        <v>45.826666666666668</v>
      </c>
      <c r="IX106">
        <f t="shared" si="1273"/>
        <v>6.3666666666666671</v>
      </c>
      <c r="IY106">
        <f t="shared" si="1273"/>
        <v>8.8166673333333332</v>
      </c>
      <c r="IZ106">
        <f t="shared" ref="IZ106" si="1274">IF(IZ94=0,0,IZ94+0.4)</f>
        <v>9.6333339999999996</v>
      </c>
      <c r="JA106">
        <f t="shared" si="1273"/>
        <v>7.9666673333333344</v>
      </c>
      <c r="JB106">
        <f t="shared" si="1273"/>
        <v>7.4500006666666678</v>
      </c>
      <c r="JC106">
        <f t="shared" si="1273"/>
        <v>12.383334</v>
      </c>
      <c r="JD106">
        <f t="shared" si="1273"/>
        <v>8.983334000000001</v>
      </c>
      <c r="JE106">
        <f t="shared" si="1273"/>
        <v>14.050000666666667</v>
      </c>
      <c r="JF106">
        <f t="shared" si="1273"/>
        <v>21.816667333333335</v>
      </c>
      <c r="JH106">
        <f t="shared" si="1273"/>
        <v>9.7000000000000011</v>
      </c>
      <c r="JI106">
        <f t="shared" si="1273"/>
        <v>14.949999999666668</v>
      </c>
      <c r="JJ106">
        <f t="shared" si="1273"/>
        <v>13.333333333000001</v>
      </c>
      <c r="JK106">
        <f t="shared" si="1273"/>
        <v>11.199999999666668</v>
      </c>
      <c r="JL106">
        <f t="shared" si="1273"/>
        <v>10.966666666333335</v>
      </c>
      <c r="JM106">
        <f t="shared" si="1273"/>
        <v>12.699999999666668</v>
      </c>
      <c r="JN106">
        <f t="shared" si="1273"/>
        <v>13.699999999666668</v>
      </c>
      <c r="JO106">
        <f t="shared" si="1273"/>
        <v>17.833333332999999</v>
      </c>
      <c r="JP106">
        <f t="shared" si="1273"/>
        <v>14.966666666333335</v>
      </c>
      <c r="JR106">
        <f t="shared" si="1273"/>
        <v>11.033333333000002</v>
      </c>
      <c r="JT106">
        <f t="shared" si="1273"/>
        <v>11.783333333000002</v>
      </c>
      <c r="JU106">
        <f t="shared" si="1273"/>
        <v>17.433333333</v>
      </c>
      <c r="JV106">
        <f t="shared" si="1273"/>
        <v>18.133333332999999</v>
      </c>
      <c r="JX106">
        <f t="shared" si="1273"/>
        <v>18.883333333000003</v>
      </c>
      <c r="JY106">
        <f t="shared" si="1273"/>
        <v>14.699999999666668</v>
      </c>
      <c r="JZ106">
        <f t="shared" si="1273"/>
        <v>21.199999999666666</v>
      </c>
      <c r="KA106">
        <f t="shared" si="1273"/>
        <v>24.649999999666669</v>
      </c>
    </row>
    <row r="107" spans="1:287" x14ac:dyDescent="0.25">
      <c r="A107" t="s">
        <v>180</v>
      </c>
      <c r="B107">
        <v>9.0833333333333339</v>
      </c>
      <c r="C107">
        <v>9.5833333333333339</v>
      </c>
      <c r="D107">
        <v>10.200000333333334</v>
      </c>
      <c r="E107">
        <v>10.233333333333334</v>
      </c>
      <c r="F107">
        <v>10.849993333333334</v>
      </c>
      <c r="G107">
        <v>10.916667333333333</v>
      </c>
      <c r="H107">
        <v>10.650000333333333</v>
      </c>
      <c r="I107">
        <v>10.866667333333334</v>
      </c>
      <c r="J107">
        <v>12.466666333333334</v>
      </c>
      <c r="K107">
        <v>14.650000333333335</v>
      </c>
      <c r="L107">
        <v>9.9333333333333336</v>
      </c>
      <c r="M107">
        <v>9.4333333333333336</v>
      </c>
      <c r="N107">
        <v>10.833330333333333</v>
      </c>
      <c r="O107">
        <v>19.166666666666664</v>
      </c>
      <c r="P107">
        <v>23.616666666666664</v>
      </c>
      <c r="Q107">
        <v>19.926666666666666</v>
      </c>
      <c r="R107">
        <v>24.596666666666664</v>
      </c>
      <c r="S107">
        <v>26.416666666666664</v>
      </c>
      <c r="T107">
        <v>22.836666666666666</v>
      </c>
      <c r="U107">
        <v>21.349996666666666</v>
      </c>
      <c r="V107">
        <v>21.216666666666665</v>
      </c>
      <c r="W107">
        <v>19.783333666666664</v>
      </c>
      <c r="X107">
        <v>20.583333666666665</v>
      </c>
      <c r="Y107">
        <v>20.616666666666664</v>
      </c>
      <c r="Z107">
        <v>35.233333666666667</v>
      </c>
      <c r="AA107">
        <v>37.233333666666667</v>
      </c>
      <c r="AB107">
        <v>40.983333666666667</v>
      </c>
      <c r="AC107">
        <v>56.43333366666667</v>
      </c>
      <c r="AD107">
        <v>50.986666666666665</v>
      </c>
      <c r="AE107">
        <v>37.18333366666667</v>
      </c>
      <c r="AG107">
        <v>40.483333666666667</v>
      </c>
      <c r="AH107">
        <v>35.90000366666667</v>
      </c>
      <c r="AI107">
        <v>12.833333333333334</v>
      </c>
      <c r="AJ107">
        <v>14.383333333333335</v>
      </c>
      <c r="AK107">
        <v>13.216666633333334</v>
      </c>
      <c r="AL107">
        <v>13.433333333333334</v>
      </c>
      <c r="AM107">
        <v>13.349993333333334</v>
      </c>
      <c r="AN107">
        <v>14.183333333333334</v>
      </c>
      <c r="AO107">
        <v>14.100000033333334</v>
      </c>
      <c r="AP107">
        <v>13.700000033333334</v>
      </c>
      <c r="AQ107">
        <v>13.616666663333334</v>
      </c>
      <c r="AR107">
        <v>13.233333333333334</v>
      </c>
      <c r="AS107">
        <v>13.850000033333334</v>
      </c>
      <c r="AT107">
        <v>16.500000003333334</v>
      </c>
      <c r="AU107">
        <v>14.133333333333335</v>
      </c>
      <c r="AV107">
        <v>14.366666633333335</v>
      </c>
      <c r="AW107">
        <v>13.900000033333335</v>
      </c>
      <c r="AX107">
        <v>14.683333333333334</v>
      </c>
      <c r="AY107">
        <v>13.566666663333335</v>
      </c>
      <c r="AZ107">
        <v>15.983333333333334</v>
      </c>
      <c r="BA107">
        <v>18.033333333333335</v>
      </c>
      <c r="BB107">
        <v>20.833333333333336</v>
      </c>
      <c r="BC107">
        <v>18.550000003333334</v>
      </c>
      <c r="BD107">
        <v>18.516666633333333</v>
      </c>
      <c r="BE107">
        <v>14.833333333333334</v>
      </c>
      <c r="BF107">
        <v>16.750000333333332</v>
      </c>
      <c r="BG107">
        <v>26.016666633333333</v>
      </c>
      <c r="BH107">
        <v>28.533333333333331</v>
      </c>
      <c r="BI107">
        <v>28.766666333333333</v>
      </c>
      <c r="BJ107">
        <v>16.183333333333334</v>
      </c>
      <c r="BK107">
        <v>26.500000333333332</v>
      </c>
      <c r="BL107">
        <v>17.250000033333336</v>
      </c>
      <c r="BM107">
        <v>25.633333333333333</v>
      </c>
      <c r="BN107">
        <v>16.933333333333334</v>
      </c>
      <c r="BO107">
        <v>30.766666333333333</v>
      </c>
      <c r="BP107">
        <v>21.450000033333332</v>
      </c>
      <c r="BQ107">
        <v>10.316666666666666</v>
      </c>
      <c r="BR107">
        <v>4.31666667</v>
      </c>
      <c r="BS107">
        <v>5.0333333700000003</v>
      </c>
      <c r="BT107">
        <v>5.4333333399999999</v>
      </c>
      <c r="BU107">
        <v>4.8333333400000003</v>
      </c>
      <c r="BV107">
        <v>5.06666667</v>
      </c>
      <c r="BW107">
        <v>7.0333333700000003</v>
      </c>
      <c r="BX107">
        <v>12.033333370000001</v>
      </c>
      <c r="BY107">
        <v>10.29999997</v>
      </c>
      <c r="BZ107">
        <v>7.29999997</v>
      </c>
      <c r="CA107">
        <v>5.1166666699999999</v>
      </c>
      <c r="CB107">
        <v>4.6333333699999999</v>
      </c>
      <c r="CC107">
        <v>5.6833333699999997</v>
      </c>
      <c r="CE107">
        <v>5.75</v>
      </c>
      <c r="CF107">
        <v>6.5333332999999998</v>
      </c>
      <c r="CG107">
        <v>7.8333332999999996</v>
      </c>
      <c r="CH107">
        <v>6.1333333000000003</v>
      </c>
      <c r="CI107">
        <v>6.1</v>
      </c>
      <c r="CJ107">
        <v>6.05</v>
      </c>
      <c r="CK107">
        <v>6.4666667000000002</v>
      </c>
      <c r="CL107">
        <v>6.85</v>
      </c>
      <c r="CN107">
        <v>7.6</v>
      </c>
      <c r="CO107">
        <v>7.15</v>
      </c>
      <c r="CP107">
        <v>3.45</v>
      </c>
      <c r="CQ107">
        <v>5.55</v>
      </c>
      <c r="CR107">
        <v>4.4833333333333334</v>
      </c>
      <c r="CS107">
        <v>3.8833330000000004</v>
      </c>
      <c r="CT107">
        <v>6.1</v>
      </c>
      <c r="CU107">
        <v>5.9166670000000003</v>
      </c>
      <c r="CV107">
        <v>4.05</v>
      </c>
      <c r="CW107">
        <v>5.1833333000000001</v>
      </c>
      <c r="CX107">
        <v>4.7833330000000007</v>
      </c>
      <c r="CY107">
        <v>8.2666667</v>
      </c>
      <c r="CZ107">
        <v>5.7333333</v>
      </c>
      <c r="DA107">
        <v>4.5833329999999997</v>
      </c>
      <c r="DB107">
        <v>3.85</v>
      </c>
      <c r="DC107">
        <v>0</v>
      </c>
      <c r="DD107">
        <f>IF(DD94=0,0,DD94+3.45)</f>
        <v>4.8333333333333339</v>
      </c>
      <c r="DE107">
        <f>IF(DE94=0,0,DE94+3.45)</f>
        <v>7.666666666666667</v>
      </c>
      <c r="DF107">
        <f>IF(DF94=0,0,DF94+3.45)</f>
        <v>7.0333333333333332</v>
      </c>
      <c r="DG107">
        <f t="shared" ref="DG107:FR107" si="1275">IF(DG94=0,0,DG94+3.45)</f>
        <v>8.3333332999999996</v>
      </c>
      <c r="DH107">
        <f t="shared" si="1275"/>
        <v>7.4333333000000001</v>
      </c>
      <c r="DI107">
        <f t="shared" si="1275"/>
        <v>8.2666666333333332</v>
      </c>
      <c r="DJ107">
        <f t="shared" si="1275"/>
        <v>7.8833333000000003</v>
      </c>
      <c r="DK107">
        <f t="shared" si="1275"/>
        <v>8.7166666333333325</v>
      </c>
      <c r="DL107">
        <f t="shared" si="1275"/>
        <v>7.5999999666666671</v>
      </c>
      <c r="DM107">
        <f t="shared" si="1275"/>
        <v>9.4999999666666675</v>
      </c>
      <c r="DN107">
        <f t="shared" si="1275"/>
        <v>7.6499999666666669</v>
      </c>
      <c r="DO107">
        <f t="shared" si="1275"/>
        <v>7.5833333333333339</v>
      </c>
      <c r="DP107">
        <f t="shared" si="1275"/>
        <v>9.7666663333333332</v>
      </c>
      <c r="DQ107">
        <f t="shared" si="1275"/>
        <v>8.4999996666666675</v>
      </c>
      <c r="DR107">
        <f t="shared" si="1275"/>
        <v>8.5166663333333332</v>
      </c>
      <c r="DS107">
        <f t="shared" si="1275"/>
        <v>8.1166663333333346</v>
      </c>
      <c r="DT107">
        <f t="shared" si="1275"/>
        <v>8.1499996666666661</v>
      </c>
      <c r="DU107">
        <f t="shared" si="1275"/>
        <v>11.516666333333333</v>
      </c>
      <c r="DV107">
        <f t="shared" si="1275"/>
        <v>9.5999996666666672</v>
      </c>
      <c r="DW107">
        <f t="shared" si="1275"/>
        <v>8.2833330000000007</v>
      </c>
      <c r="DX107">
        <f t="shared" si="1275"/>
        <v>8.1999996666666668</v>
      </c>
      <c r="DY107">
        <f t="shared" si="1275"/>
        <v>8.4999996666666675</v>
      </c>
      <c r="DZ107">
        <f t="shared" si="1275"/>
        <v>5.6333333333333329</v>
      </c>
      <c r="EA107">
        <f t="shared" si="1275"/>
        <v>7.2999996666666664</v>
      </c>
      <c r="EB107">
        <f t="shared" si="1275"/>
        <v>5.9999996666666675</v>
      </c>
      <c r="EC107">
        <f t="shared" si="1275"/>
        <v>6.4666663333333343</v>
      </c>
      <c r="ED107">
        <f t="shared" si="1275"/>
        <v>8.9666663333333325</v>
      </c>
      <c r="EE107">
        <f t="shared" si="1275"/>
        <v>8.2333330000000018</v>
      </c>
      <c r="EF107">
        <f t="shared" si="1275"/>
        <v>6.483333</v>
      </c>
      <c r="EG107">
        <f t="shared" si="1275"/>
        <v>8.2833329999999989</v>
      </c>
      <c r="EH107">
        <f t="shared" si="1275"/>
        <v>5.9166663333333336</v>
      </c>
      <c r="EI107">
        <f t="shared" si="1275"/>
        <v>8.8499996666666672</v>
      </c>
      <c r="EJ107">
        <f t="shared" si="1275"/>
        <v>7.9833330000000009</v>
      </c>
      <c r="EK107">
        <f t="shared" si="1275"/>
        <v>7.2999996666666664</v>
      </c>
      <c r="EL107">
        <f t="shared" si="1275"/>
        <v>9.3666663333333346</v>
      </c>
      <c r="EM107">
        <f t="shared" si="1275"/>
        <v>6.0333330000000007</v>
      </c>
      <c r="EN107">
        <f t="shared" si="1275"/>
        <v>7.1166663333333338</v>
      </c>
      <c r="EO107">
        <f t="shared" si="1275"/>
        <v>10.166666333333334</v>
      </c>
      <c r="EP107">
        <f t="shared" si="1275"/>
        <v>8.4666663333333325</v>
      </c>
      <c r="EQ107">
        <f t="shared" si="1275"/>
        <v>7.0666666666666664</v>
      </c>
      <c r="ER107">
        <f t="shared" si="1275"/>
        <v>7.4000000333333338</v>
      </c>
      <c r="ES107">
        <f t="shared" si="1275"/>
        <v>7.6666667000000004</v>
      </c>
      <c r="ET107">
        <f t="shared" si="1275"/>
        <v>10.1666667</v>
      </c>
      <c r="EU107">
        <f t="shared" si="1275"/>
        <v>7.7500000333333334</v>
      </c>
      <c r="EV107">
        <f t="shared" si="1275"/>
        <v>7.5833333666666674</v>
      </c>
      <c r="EW107">
        <f t="shared" si="1275"/>
        <v>7.4000000333333338</v>
      </c>
      <c r="EX107">
        <f t="shared" si="1275"/>
        <v>7.6333333666666672</v>
      </c>
      <c r="EY107">
        <f t="shared" si="1275"/>
        <v>11.133333366666665</v>
      </c>
      <c r="EZ107">
        <f t="shared" si="1275"/>
        <v>7.433333366666667</v>
      </c>
      <c r="FA107">
        <f t="shared" si="1275"/>
        <v>7.6166667000000006</v>
      </c>
      <c r="FB107">
        <f t="shared" si="1275"/>
        <v>8.100000033333334</v>
      </c>
      <c r="FC107">
        <f t="shared" si="1275"/>
        <v>11.066666699999999</v>
      </c>
      <c r="FD107">
        <f t="shared" si="1275"/>
        <v>7.9000000333333338</v>
      </c>
      <c r="FE107">
        <f t="shared" si="1275"/>
        <v>8.2000000333333336</v>
      </c>
      <c r="FF107">
        <f t="shared" si="1275"/>
        <v>10.233333366666667</v>
      </c>
      <c r="FG107">
        <f t="shared" si="1275"/>
        <v>7.8333333666666674</v>
      </c>
      <c r="FH107">
        <f t="shared" si="1275"/>
        <v>5.0666666666666664</v>
      </c>
      <c r="FI107">
        <f t="shared" si="1275"/>
        <v>5.5166666670000009</v>
      </c>
      <c r="FJ107">
        <f t="shared" si="1275"/>
        <v>8.6833333336666669</v>
      </c>
      <c r="FK107">
        <f t="shared" si="1275"/>
        <v>6.7833333336666666</v>
      </c>
      <c r="FL107">
        <f t="shared" si="1275"/>
        <v>7.1166666670000005</v>
      </c>
      <c r="FM107">
        <f t="shared" si="1275"/>
        <v>5.4333333336666669</v>
      </c>
      <c r="FN107">
        <f t="shared" si="1275"/>
        <v>8.0666666669999998</v>
      </c>
      <c r="FO107">
        <f t="shared" si="1275"/>
        <v>5.5333333336666666</v>
      </c>
      <c r="FP107">
        <f t="shared" si="1275"/>
        <v>6.2833333336666666</v>
      </c>
      <c r="FQ107">
        <f t="shared" si="1275"/>
        <v>5.5166666670000009</v>
      </c>
      <c r="FR107">
        <f t="shared" si="1275"/>
        <v>5.4666666670000001</v>
      </c>
      <c r="FS107">
        <f t="shared" ref="FS107:ID107" si="1276">IF(FS94=0,0,FS94+3.45)</f>
        <v>6.2833333336666666</v>
      </c>
      <c r="FT107">
        <f t="shared" si="1276"/>
        <v>6.7666666666666666</v>
      </c>
      <c r="FU107">
        <f t="shared" si="1276"/>
        <v>6.8666666999999997</v>
      </c>
      <c r="FV107">
        <f t="shared" si="1276"/>
        <v>6.850000033333334</v>
      </c>
      <c r="FW107">
        <f t="shared" si="1276"/>
        <v>7.2333333666666668</v>
      </c>
      <c r="FX107">
        <f t="shared" si="1276"/>
        <v>7.3833333666666672</v>
      </c>
      <c r="FY107">
        <f t="shared" si="1276"/>
        <v>7.1666667000000004</v>
      </c>
      <c r="FZ107">
        <f t="shared" si="1276"/>
        <v>8.4166667000000004</v>
      </c>
      <c r="GA107">
        <f t="shared" si="1276"/>
        <v>11.4166667</v>
      </c>
      <c r="GB107">
        <f t="shared" si="1276"/>
        <v>7.5000000333333334</v>
      </c>
      <c r="GC107">
        <f t="shared" si="1276"/>
        <v>7.7000000333333336</v>
      </c>
      <c r="GD107">
        <f t="shared" si="1276"/>
        <v>8.2166667000000011</v>
      </c>
      <c r="GE107">
        <f t="shared" si="1276"/>
        <v>7.9833333666666668</v>
      </c>
      <c r="GF107">
        <f t="shared" si="1276"/>
        <v>7.2000000333333336</v>
      </c>
      <c r="GG107">
        <f t="shared" si="1276"/>
        <v>9.6999999999999993</v>
      </c>
      <c r="GH107">
        <f t="shared" si="1276"/>
        <v>10.55</v>
      </c>
      <c r="GI107">
        <f t="shared" si="1276"/>
        <v>10.183333333333334</v>
      </c>
      <c r="GJ107">
        <f t="shared" si="1276"/>
        <v>10.600000000000001</v>
      </c>
      <c r="GK107">
        <f t="shared" si="1276"/>
        <v>12.533333333333335</v>
      </c>
      <c r="GL107">
        <f t="shared" si="1276"/>
        <v>10</v>
      </c>
      <c r="GM107">
        <f t="shared" ref="GM107:GS107" si="1277">IF(GM94=0,0,GM94+3.45)</f>
        <v>10.266666666666666</v>
      </c>
      <c r="GN107">
        <f t="shared" si="1277"/>
        <v>12.399999999999999</v>
      </c>
      <c r="GO107">
        <f t="shared" si="1277"/>
        <v>11.816666666666666</v>
      </c>
      <c r="GP107">
        <f t="shared" si="1277"/>
        <v>10.266666666666666</v>
      </c>
      <c r="GQ107">
        <f t="shared" si="1277"/>
        <v>10.716666666666667</v>
      </c>
      <c r="GR107">
        <f t="shared" si="1277"/>
        <v>13.100000000000001</v>
      </c>
      <c r="GS107">
        <f t="shared" si="1277"/>
        <v>11.066666666666666</v>
      </c>
      <c r="GT107">
        <f t="shared" si="1276"/>
        <v>12.266666666666666</v>
      </c>
      <c r="GU107">
        <f t="shared" si="1276"/>
        <v>11.100000000000001</v>
      </c>
      <c r="GV107">
        <f t="shared" si="1276"/>
        <v>10.100000000000001</v>
      </c>
      <c r="GW107">
        <f t="shared" si="1276"/>
        <v>10.166666666666668</v>
      </c>
      <c r="GX107">
        <f t="shared" ref="GX107:HA107" si="1278">IF(GX94=0,0,GX94+3.45)</f>
        <v>10</v>
      </c>
      <c r="GY107">
        <f t="shared" si="1278"/>
        <v>17.133333333333333</v>
      </c>
      <c r="GZ107">
        <f t="shared" si="1278"/>
        <v>11.850000000000001</v>
      </c>
      <c r="HA107">
        <f t="shared" si="1278"/>
        <v>10.583333333333332</v>
      </c>
      <c r="HB107">
        <f t="shared" si="1276"/>
        <v>13.033333333333335</v>
      </c>
      <c r="HC107">
        <f t="shared" si="1276"/>
        <v>14.016666633333333</v>
      </c>
      <c r="HD107">
        <f t="shared" si="1276"/>
        <v>15.416666633333332</v>
      </c>
      <c r="HE107">
        <f t="shared" si="1276"/>
        <v>14.499999966666667</v>
      </c>
      <c r="HF107">
        <f t="shared" si="1276"/>
        <v>14.249999966666667</v>
      </c>
      <c r="HG107">
        <f t="shared" si="1276"/>
        <v>14.033333299999999</v>
      </c>
      <c r="HH107">
        <f t="shared" si="1276"/>
        <v>13.716666633333332</v>
      </c>
      <c r="HI107">
        <f t="shared" si="1276"/>
        <v>13.716666633333332</v>
      </c>
      <c r="HJ107">
        <f t="shared" si="1276"/>
        <v>14.666666633333332</v>
      </c>
      <c r="HK107">
        <f t="shared" si="1276"/>
        <v>14.216666633333332</v>
      </c>
      <c r="HL107">
        <f t="shared" si="1276"/>
        <v>17.0833333</v>
      </c>
      <c r="HN107">
        <f>IF(HN94=0,0,HN94+3.45)</f>
        <v>13.733333299999998</v>
      </c>
      <c r="HO107">
        <f>IF(HO94=0,0,HO94+3.45)</f>
        <v>15.199999966666667</v>
      </c>
      <c r="HP107">
        <f t="shared" si="1276"/>
        <v>40.46</v>
      </c>
      <c r="HQ107">
        <f t="shared" si="1276"/>
        <v>45.46</v>
      </c>
      <c r="HR107">
        <f t="shared" si="1276"/>
        <v>12.893333333333334</v>
      </c>
      <c r="HS107">
        <f t="shared" si="1276"/>
        <v>13.943333333333332</v>
      </c>
      <c r="HU107">
        <f t="shared" si="1276"/>
        <v>25.343333300000001</v>
      </c>
      <c r="HW107">
        <f t="shared" si="1276"/>
        <v>14.326666633333332</v>
      </c>
      <c r="HX107">
        <f t="shared" si="1276"/>
        <v>14.5433333</v>
      </c>
      <c r="HY107">
        <f t="shared" si="1276"/>
        <v>15.359999966666667</v>
      </c>
      <c r="HZ107">
        <f t="shared" si="1276"/>
        <v>14.876666633333333</v>
      </c>
      <c r="IA107">
        <f t="shared" si="1276"/>
        <v>14.609999966666667</v>
      </c>
      <c r="IB107">
        <f t="shared" si="1276"/>
        <v>14.709999966666668</v>
      </c>
      <c r="IC107">
        <f t="shared" si="1276"/>
        <v>15.409999966666668</v>
      </c>
      <c r="ID107">
        <f t="shared" si="1276"/>
        <v>14.376666633333333</v>
      </c>
      <c r="IE107">
        <f t="shared" ref="IE107:KA107" si="1279">IF(IE94=0,0,IE94+3.45)</f>
        <v>15.359999966666667</v>
      </c>
      <c r="IF107">
        <f t="shared" si="1279"/>
        <v>16.059999966666666</v>
      </c>
      <c r="IG107">
        <f t="shared" si="1279"/>
        <v>16.509999966666665</v>
      </c>
      <c r="IH107">
        <f t="shared" si="1279"/>
        <v>14.843333300000001</v>
      </c>
      <c r="II107">
        <f t="shared" si="1279"/>
        <v>21.576666633333332</v>
      </c>
      <c r="IJ107">
        <f t="shared" si="1279"/>
        <v>14.359999966666667</v>
      </c>
      <c r="IK107">
        <f t="shared" si="1279"/>
        <v>10.333333333333332</v>
      </c>
      <c r="IL107">
        <f t="shared" si="1279"/>
        <v>13.666666633333335</v>
      </c>
      <c r="IM107">
        <f t="shared" si="1279"/>
        <v>11.099999966666667</v>
      </c>
      <c r="IN107">
        <f t="shared" si="1279"/>
        <v>10.816666633333334</v>
      </c>
      <c r="IO107">
        <f t="shared" si="1279"/>
        <v>12.966666666666669</v>
      </c>
      <c r="IP107">
        <f t="shared" si="1279"/>
        <v>12.916666633333335</v>
      </c>
      <c r="IQ107">
        <f t="shared" si="1279"/>
        <v>13.566666633333334</v>
      </c>
      <c r="IW107">
        <f t="shared" si="1279"/>
        <v>48.876666666666672</v>
      </c>
      <c r="IX107">
        <f t="shared" si="1279"/>
        <v>9.4166666666666679</v>
      </c>
      <c r="IY107">
        <f t="shared" si="1279"/>
        <v>11.866667333333332</v>
      </c>
      <c r="IZ107">
        <f t="shared" ref="IZ107" si="1280">IF(IZ94=0,0,IZ94+3.45)</f>
        <v>12.683333999999999</v>
      </c>
      <c r="JA107">
        <f t="shared" si="1279"/>
        <v>11.016667333333334</v>
      </c>
      <c r="JB107">
        <f t="shared" si="1279"/>
        <v>10.500000666666669</v>
      </c>
      <c r="JC107">
        <f t="shared" si="1279"/>
        <v>15.433333999999999</v>
      </c>
      <c r="JD107">
        <f t="shared" si="1279"/>
        <v>12.033334</v>
      </c>
      <c r="JE107">
        <f t="shared" si="1279"/>
        <v>17.100000666666666</v>
      </c>
      <c r="JF107">
        <f t="shared" si="1279"/>
        <v>24.866667333333336</v>
      </c>
      <c r="JH107">
        <f t="shared" si="1279"/>
        <v>12.75</v>
      </c>
      <c r="JI107">
        <f t="shared" si="1279"/>
        <v>17.999999999666667</v>
      </c>
      <c r="JJ107">
        <f t="shared" si="1279"/>
        <v>16.383333332999999</v>
      </c>
      <c r="JK107">
        <f t="shared" si="1279"/>
        <v>14.249999999666667</v>
      </c>
      <c r="JL107">
        <f t="shared" si="1279"/>
        <v>14.016666666333336</v>
      </c>
      <c r="JM107">
        <f t="shared" si="1279"/>
        <v>15.749999999666667</v>
      </c>
      <c r="JN107">
        <f t="shared" si="1279"/>
        <v>16.749999999666667</v>
      </c>
      <c r="JO107">
        <f t="shared" si="1279"/>
        <v>20.883333332999999</v>
      </c>
      <c r="JP107">
        <f t="shared" si="1279"/>
        <v>18.016666666333336</v>
      </c>
      <c r="JR107">
        <f t="shared" si="1279"/>
        <v>14.083333333000002</v>
      </c>
      <c r="JT107">
        <f t="shared" si="1279"/>
        <v>14.833333333000002</v>
      </c>
      <c r="JU107">
        <f t="shared" si="1279"/>
        <v>20.483333333000001</v>
      </c>
      <c r="JV107">
        <f t="shared" si="1279"/>
        <v>21.183333333</v>
      </c>
      <c r="JX107">
        <f t="shared" si="1279"/>
        <v>21.933333333000004</v>
      </c>
      <c r="JY107">
        <f t="shared" si="1279"/>
        <v>17.749999999666667</v>
      </c>
      <c r="JZ107">
        <f t="shared" si="1279"/>
        <v>24.249999999666667</v>
      </c>
      <c r="KA107">
        <f t="shared" si="1279"/>
        <v>27.699999999666669</v>
      </c>
    </row>
    <row r="108" spans="1:287" x14ac:dyDescent="0.25">
      <c r="A108" t="s">
        <v>179</v>
      </c>
      <c r="B108">
        <v>6.3</v>
      </c>
      <c r="C108">
        <v>6.8</v>
      </c>
      <c r="D108">
        <v>7.4166670000000003</v>
      </c>
      <c r="E108">
        <v>7.4499999999999993</v>
      </c>
      <c r="F108">
        <v>8.0666599999999988</v>
      </c>
      <c r="G108">
        <v>8.1333339999999996</v>
      </c>
      <c r="H108">
        <v>7.8666670000000005</v>
      </c>
      <c r="I108">
        <v>8.0833340000000007</v>
      </c>
      <c r="J108">
        <v>9.6833329999999993</v>
      </c>
      <c r="K108">
        <v>11.866667</v>
      </c>
      <c r="L108">
        <v>7.1499999999999995</v>
      </c>
      <c r="M108">
        <v>6.6499999999999995</v>
      </c>
      <c r="N108">
        <v>8.0499970000000012</v>
      </c>
      <c r="O108">
        <v>12.366666666666667</v>
      </c>
      <c r="P108">
        <v>16.816666666666666</v>
      </c>
      <c r="Q108">
        <v>13.126666666666667</v>
      </c>
      <c r="R108">
        <v>17.796666666666667</v>
      </c>
      <c r="S108">
        <v>19.616666666666667</v>
      </c>
      <c r="T108">
        <v>16.036666666666669</v>
      </c>
      <c r="U108">
        <v>14.549996666666667</v>
      </c>
      <c r="V108">
        <v>14.416666666666668</v>
      </c>
      <c r="W108">
        <v>12.983333666666667</v>
      </c>
      <c r="X108">
        <v>13.783333666666667</v>
      </c>
      <c r="Y108">
        <v>13.816666666666666</v>
      </c>
      <c r="Z108">
        <v>28.433333666666666</v>
      </c>
      <c r="AA108">
        <v>30.433333666666666</v>
      </c>
      <c r="AB108">
        <v>34.18333366666667</v>
      </c>
      <c r="AC108">
        <v>49.633333666666665</v>
      </c>
      <c r="AD108">
        <v>44.186666666666667</v>
      </c>
      <c r="AE108">
        <v>30.383333666666665</v>
      </c>
      <c r="AG108">
        <v>33.68333366666667</v>
      </c>
      <c r="AH108">
        <v>29.100003666666666</v>
      </c>
      <c r="AI108">
        <v>10.050000000000001</v>
      </c>
      <c r="AJ108">
        <v>11.600000000000001</v>
      </c>
      <c r="AK108">
        <v>10.433333300000001</v>
      </c>
      <c r="AL108">
        <v>10.65</v>
      </c>
      <c r="AM108">
        <v>10.566660000000001</v>
      </c>
      <c r="AN108">
        <v>11.4</v>
      </c>
      <c r="AO108">
        <v>11.316666700000001</v>
      </c>
      <c r="AP108">
        <v>10.9166667</v>
      </c>
      <c r="AQ108">
        <v>10.83333333</v>
      </c>
      <c r="AR108">
        <v>10.450000000000001</v>
      </c>
      <c r="AS108">
        <v>11.066666700000001</v>
      </c>
      <c r="AT108">
        <v>13.716666670000002</v>
      </c>
      <c r="AU108">
        <v>11.350000000000001</v>
      </c>
      <c r="AV108">
        <v>11.583333300000001</v>
      </c>
      <c r="AW108">
        <v>11.116666700000001</v>
      </c>
      <c r="AX108">
        <v>11.9</v>
      </c>
      <c r="AY108">
        <v>10.783333330000001</v>
      </c>
      <c r="AZ108">
        <v>13.200000000000001</v>
      </c>
      <c r="BA108">
        <v>15.25</v>
      </c>
      <c r="BB108">
        <v>18.05</v>
      </c>
      <c r="BC108">
        <v>15.766666670000001</v>
      </c>
      <c r="BD108">
        <v>15.733333300000002</v>
      </c>
      <c r="BE108">
        <v>12.05</v>
      </c>
      <c r="BF108">
        <v>13.966667000000001</v>
      </c>
      <c r="BG108">
        <v>23.233333299999998</v>
      </c>
      <c r="BH108">
        <v>25.75</v>
      </c>
      <c r="BI108">
        <v>25.983333000000002</v>
      </c>
      <c r="BJ108">
        <v>13.4</v>
      </c>
      <c r="BK108">
        <v>23.716667000000001</v>
      </c>
      <c r="BL108">
        <v>14.466666700000001</v>
      </c>
      <c r="BM108">
        <v>22.85</v>
      </c>
      <c r="BN108">
        <v>14.15</v>
      </c>
      <c r="BO108">
        <v>27.983333000000002</v>
      </c>
      <c r="BP108">
        <v>18.6666667</v>
      </c>
      <c r="BQ108">
        <v>3.5166666666666666</v>
      </c>
      <c r="BR108">
        <v>2.2500000033333332</v>
      </c>
      <c r="BS108">
        <v>2.9666667033333329</v>
      </c>
      <c r="BT108">
        <v>3.3666666733333335</v>
      </c>
      <c r="BU108">
        <v>2.7666666733333329</v>
      </c>
      <c r="BV108">
        <v>3.0000000033333332</v>
      </c>
      <c r="BW108">
        <v>4.9666667033333329</v>
      </c>
      <c r="BX108">
        <v>9.9666667033333329</v>
      </c>
      <c r="BY108">
        <v>8.2333333033333336</v>
      </c>
      <c r="BZ108">
        <v>5.2333333033333336</v>
      </c>
      <c r="CA108">
        <v>3.0500000033333334</v>
      </c>
      <c r="CB108">
        <v>2.566666703333333</v>
      </c>
      <c r="CC108">
        <v>3.6166667033333333</v>
      </c>
      <c r="CE108">
        <v>3.6833333333333331</v>
      </c>
      <c r="CF108">
        <v>4.4666666333333334</v>
      </c>
      <c r="CG108">
        <v>5.7666666333333332</v>
      </c>
      <c r="CH108">
        <v>4.066666633333333</v>
      </c>
      <c r="CI108">
        <v>4.0333333333333332</v>
      </c>
      <c r="CJ108">
        <v>3.9833333333333329</v>
      </c>
      <c r="CK108">
        <v>4.4000000333333329</v>
      </c>
      <c r="CL108">
        <v>4.7833333333333332</v>
      </c>
      <c r="CN108">
        <v>5.5333333333333332</v>
      </c>
      <c r="CO108">
        <v>5.083333333333333</v>
      </c>
      <c r="CP108">
        <v>1.3833333333333333</v>
      </c>
      <c r="CQ108">
        <v>0.9</v>
      </c>
      <c r="CR108">
        <v>2.5833333333333335</v>
      </c>
      <c r="CS108">
        <v>1.8166663333333333</v>
      </c>
      <c r="CT108">
        <v>4.0333333333333332</v>
      </c>
      <c r="CU108">
        <v>3.8500003333333335</v>
      </c>
      <c r="CV108">
        <v>1.9833333333333334</v>
      </c>
      <c r="CW108">
        <v>3.1166666333333333</v>
      </c>
      <c r="CX108">
        <v>2.7166663333333334</v>
      </c>
      <c r="CY108">
        <v>6.2000000333333336</v>
      </c>
      <c r="CZ108">
        <v>3.6666666333333331</v>
      </c>
      <c r="DA108">
        <v>2.5166663333333332</v>
      </c>
      <c r="DB108">
        <v>1.7833333333333332</v>
      </c>
      <c r="DC108">
        <v>4.8333333333333339</v>
      </c>
      <c r="DD108">
        <v>0</v>
      </c>
      <c r="DE108">
        <f>IF(DE94=0,0,DE94+1.3833333)</f>
        <v>5.5999999666666671</v>
      </c>
      <c r="DF108">
        <f>IF(DF94=0,0,DF94+1.3833333)</f>
        <v>4.9666666333333334</v>
      </c>
      <c r="DG108">
        <f t="shared" ref="DG108:FR108" si="1281">IF(DG94=0,0,DG94+1.3833333)</f>
        <v>6.2666666000000006</v>
      </c>
      <c r="DH108">
        <f t="shared" si="1281"/>
        <v>5.3666666000000003</v>
      </c>
      <c r="DI108">
        <f t="shared" si="1281"/>
        <v>6.1999999333333342</v>
      </c>
      <c r="DJ108">
        <f t="shared" si="1281"/>
        <v>5.8166666000000005</v>
      </c>
      <c r="DK108">
        <f t="shared" si="1281"/>
        <v>6.6499999333333335</v>
      </c>
      <c r="DL108">
        <f t="shared" si="1281"/>
        <v>5.5333332666666672</v>
      </c>
      <c r="DM108">
        <f t="shared" si="1281"/>
        <v>7.4333332666666667</v>
      </c>
      <c r="DN108">
        <f t="shared" si="1281"/>
        <v>5.5833332666666671</v>
      </c>
      <c r="DO108">
        <f t="shared" si="1281"/>
        <v>5.5166666333333341</v>
      </c>
      <c r="DP108">
        <f t="shared" si="1281"/>
        <v>7.6999996333333343</v>
      </c>
      <c r="DQ108">
        <f t="shared" si="1281"/>
        <v>6.4333329666666677</v>
      </c>
      <c r="DR108">
        <f t="shared" si="1281"/>
        <v>6.4499996333333343</v>
      </c>
      <c r="DS108">
        <f t="shared" si="1281"/>
        <v>6.0499996333333339</v>
      </c>
      <c r="DT108">
        <f t="shared" si="1281"/>
        <v>6.0833329666666671</v>
      </c>
      <c r="DU108">
        <f t="shared" si="1281"/>
        <v>9.4499996333333343</v>
      </c>
      <c r="DV108">
        <f t="shared" si="1281"/>
        <v>7.5333329666666673</v>
      </c>
      <c r="DW108">
        <f t="shared" si="1281"/>
        <v>6.2166663000000009</v>
      </c>
      <c r="DX108">
        <f t="shared" si="1281"/>
        <v>6.1333329666666678</v>
      </c>
      <c r="DY108">
        <f t="shared" si="1281"/>
        <v>6.4333329666666677</v>
      </c>
      <c r="DZ108">
        <f t="shared" si="1281"/>
        <v>3.566666633333333</v>
      </c>
      <c r="EA108">
        <f t="shared" si="1281"/>
        <v>5.2333329666666666</v>
      </c>
      <c r="EB108">
        <f t="shared" si="1281"/>
        <v>3.9333329666666668</v>
      </c>
      <c r="EC108">
        <f t="shared" si="1281"/>
        <v>4.3999996333333335</v>
      </c>
      <c r="ED108">
        <f t="shared" si="1281"/>
        <v>6.8999996333333335</v>
      </c>
      <c r="EE108">
        <f t="shared" si="1281"/>
        <v>6.166666300000001</v>
      </c>
      <c r="EF108">
        <f t="shared" si="1281"/>
        <v>4.4166663000000002</v>
      </c>
      <c r="EG108">
        <f t="shared" si="1281"/>
        <v>6.2166663</v>
      </c>
      <c r="EH108">
        <f t="shared" si="1281"/>
        <v>3.8499996333333337</v>
      </c>
      <c r="EI108">
        <f t="shared" si="1281"/>
        <v>6.7833329666666673</v>
      </c>
      <c r="EJ108">
        <f t="shared" si="1281"/>
        <v>5.916666300000001</v>
      </c>
      <c r="EK108">
        <f t="shared" si="1281"/>
        <v>5.2333329666666666</v>
      </c>
      <c r="EL108">
        <f t="shared" si="1281"/>
        <v>7.2999996333333339</v>
      </c>
      <c r="EM108">
        <f t="shared" si="1281"/>
        <v>3.9666663</v>
      </c>
      <c r="EN108">
        <f t="shared" si="1281"/>
        <v>5.0499996333333339</v>
      </c>
      <c r="EO108">
        <f t="shared" si="1281"/>
        <v>8.0999996333333328</v>
      </c>
      <c r="EP108">
        <f t="shared" si="1281"/>
        <v>6.3999996333333335</v>
      </c>
      <c r="EQ108">
        <f t="shared" si="1281"/>
        <v>4.9999999666666666</v>
      </c>
      <c r="ER108">
        <f t="shared" si="1281"/>
        <v>5.3333333333333339</v>
      </c>
      <c r="ES108">
        <f t="shared" si="1281"/>
        <v>5.6000000000000005</v>
      </c>
      <c r="ET108">
        <f t="shared" si="1281"/>
        <v>8.1</v>
      </c>
      <c r="EU108">
        <f t="shared" si="1281"/>
        <v>5.6833333333333336</v>
      </c>
      <c r="EV108">
        <f t="shared" si="1281"/>
        <v>5.5166666666666675</v>
      </c>
      <c r="EW108">
        <f t="shared" si="1281"/>
        <v>5.3333333333333339</v>
      </c>
      <c r="EX108">
        <f t="shared" si="1281"/>
        <v>5.5666666666666673</v>
      </c>
      <c r="EY108">
        <f t="shared" si="1281"/>
        <v>9.0666666666666664</v>
      </c>
      <c r="EZ108">
        <f t="shared" si="1281"/>
        <v>5.3666666666666671</v>
      </c>
      <c r="FA108">
        <f t="shared" si="1281"/>
        <v>5.5500000000000007</v>
      </c>
      <c r="FB108">
        <f t="shared" si="1281"/>
        <v>6.0333333333333341</v>
      </c>
      <c r="FC108">
        <f t="shared" si="1281"/>
        <v>9</v>
      </c>
      <c r="FD108">
        <f t="shared" si="1281"/>
        <v>5.8333333333333339</v>
      </c>
      <c r="FE108">
        <f t="shared" si="1281"/>
        <v>6.1333333333333337</v>
      </c>
      <c r="FF108">
        <f t="shared" si="1281"/>
        <v>8.1666666666666661</v>
      </c>
      <c r="FG108">
        <f t="shared" si="1281"/>
        <v>5.7666666666666675</v>
      </c>
      <c r="FH108">
        <f t="shared" si="1281"/>
        <v>2.9999999666666666</v>
      </c>
      <c r="FI108">
        <f t="shared" si="1281"/>
        <v>3.4499999670000001</v>
      </c>
      <c r="FJ108">
        <f t="shared" si="1281"/>
        <v>6.6166666336666671</v>
      </c>
      <c r="FK108">
        <f t="shared" si="1281"/>
        <v>4.7166666336666667</v>
      </c>
      <c r="FL108">
        <f t="shared" si="1281"/>
        <v>5.0499999669999998</v>
      </c>
      <c r="FM108">
        <f t="shared" si="1281"/>
        <v>3.3666666336666671</v>
      </c>
      <c r="FN108">
        <f t="shared" si="1281"/>
        <v>5.9999999670000008</v>
      </c>
      <c r="FO108">
        <f t="shared" si="1281"/>
        <v>3.4666666336666667</v>
      </c>
      <c r="FP108">
        <f t="shared" si="1281"/>
        <v>4.2166666336666667</v>
      </c>
      <c r="FQ108">
        <f t="shared" si="1281"/>
        <v>3.4499999670000001</v>
      </c>
      <c r="FR108">
        <f t="shared" si="1281"/>
        <v>3.3999999670000003</v>
      </c>
      <c r="FS108">
        <f t="shared" ref="FS108:ID108" si="1282">IF(FS94=0,0,FS94+1.3833333)</f>
        <v>4.2166666336666667</v>
      </c>
      <c r="FT108">
        <f t="shared" si="1282"/>
        <v>4.6999999666666668</v>
      </c>
      <c r="FU108">
        <f t="shared" si="1282"/>
        <v>4.8</v>
      </c>
      <c r="FV108">
        <f t="shared" si="1282"/>
        <v>4.7833333333333332</v>
      </c>
      <c r="FW108">
        <f t="shared" si="1282"/>
        <v>5.166666666666667</v>
      </c>
      <c r="FX108">
        <f t="shared" si="1282"/>
        <v>5.3166666666666664</v>
      </c>
      <c r="FY108">
        <f t="shared" si="1282"/>
        <v>5.1000000000000005</v>
      </c>
      <c r="FZ108">
        <f t="shared" si="1282"/>
        <v>6.3500000000000005</v>
      </c>
      <c r="GA108">
        <f t="shared" si="1282"/>
        <v>9.35</v>
      </c>
      <c r="GB108">
        <f t="shared" si="1282"/>
        <v>5.4333333333333336</v>
      </c>
      <c r="GC108">
        <f t="shared" si="1282"/>
        <v>5.6333333333333337</v>
      </c>
      <c r="GD108">
        <f t="shared" si="1282"/>
        <v>6.15</v>
      </c>
      <c r="GE108">
        <f t="shared" si="1282"/>
        <v>5.916666666666667</v>
      </c>
      <c r="GF108">
        <f t="shared" si="1282"/>
        <v>5.1333333333333337</v>
      </c>
      <c r="GG108">
        <f t="shared" si="1282"/>
        <v>7.6333333000000003</v>
      </c>
      <c r="GH108">
        <f t="shared" si="1282"/>
        <v>8.4833333</v>
      </c>
      <c r="GI108">
        <f t="shared" si="1282"/>
        <v>8.1166666333333328</v>
      </c>
      <c r="GJ108">
        <f t="shared" si="1282"/>
        <v>8.5333333000000007</v>
      </c>
      <c r="GK108">
        <f t="shared" si="1282"/>
        <v>10.466666633333334</v>
      </c>
      <c r="GL108">
        <f t="shared" si="1282"/>
        <v>7.9333333000000001</v>
      </c>
      <c r="GM108">
        <f t="shared" ref="GM108:GS108" si="1283">IF(GM94=0,0,GM94+1.3833333)</f>
        <v>8.1999999666666668</v>
      </c>
      <c r="GN108">
        <f t="shared" si="1283"/>
        <v>10.3333333</v>
      </c>
      <c r="GO108">
        <f t="shared" si="1283"/>
        <v>9.7499999666666675</v>
      </c>
      <c r="GP108">
        <f t="shared" si="1283"/>
        <v>8.1999999666666668</v>
      </c>
      <c r="GQ108">
        <f t="shared" si="1283"/>
        <v>8.649999966666666</v>
      </c>
      <c r="GR108">
        <f t="shared" si="1283"/>
        <v>11.033333300000001</v>
      </c>
      <c r="GS108">
        <f t="shared" si="1283"/>
        <v>8.9999999666666675</v>
      </c>
      <c r="GT108">
        <f t="shared" si="1282"/>
        <v>10.199999966666667</v>
      </c>
      <c r="GU108">
        <f t="shared" si="1282"/>
        <v>9.0333333000000007</v>
      </c>
      <c r="GV108">
        <f t="shared" si="1282"/>
        <v>8.0333333000000007</v>
      </c>
      <c r="GW108">
        <f t="shared" si="1282"/>
        <v>8.0999999666666671</v>
      </c>
      <c r="GX108">
        <f t="shared" ref="GX108:HA108" si="1284">IF(GX94=0,0,GX94+1.3833333)</f>
        <v>7.9333333000000001</v>
      </c>
      <c r="GY108">
        <f t="shared" si="1284"/>
        <v>15.066666633333334</v>
      </c>
      <c r="GZ108">
        <f t="shared" si="1284"/>
        <v>9.7833333000000007</v>
      </c>
      <c r="HA108">
        <f t="shared" si="1284"/>
        <v>8.5166666333333332</v>
      </c>
      <c r="HB108">
        <f t="shared" si="1282"/>
        <v>10.966666633333334</v>
      </c>
      <c r="HC108">
        <f t="shared" si="1282"/>
        <v>11.949999933333332</v>
      </c>
      <c r="HD108">
        <f t="shared" si="1282"/>
        <v>13.349999933333333</v>
      </c>
      <c r="HE108">
        <f t="shared" si="1282"/>
        <v>12.433333266666667</v>
      </c>
      <c r="HF108">
        <f t="shared" si="1282"/>
        <v>12.183333266666667</v>
      </c>
      <c r="HG108">
        <f t="shared" si="1282"/>
        <v>11.9666666</v>
      </c>
      <c r="HH108">
        <f t="shared" si="1282"/>
        <v>11.649999933333334</v>
      </c>
      <c r="HI108">
        <f t="shared" si="1282"/>
        <v>11.649999933333334</v>
      </c>
      <c r="HJ108">
        <f t="shared" si="1282"/>
        <v>12.599999933333333</v>
      </c>
      <c r="HK108">
        <f t="shared" si="1282"/>
        <v>12.149999933333334</v>
      </c>
      <c r="HL108">
        <f t="shared" si="1282"/>
        <v>15.016666600000001</v>
      </c>
      <c r="HN108">
        <f>IF(HN94=0,0,HN94+1.3833333)</f>
        <v>11.666666599999999</v>
      </c>
      <c r="HO108">
        <f>IF(HO94=0,0,HO94+1.3833333)</f>
        <v>13.133333266666666</v>
      </c>
      <c r="HP108">
        <f t="shared" si="1282"/>
        <v>38.393333299999995</v>
      </c>
      <c r="HQ108">
        <f t="shared" si="1282"/>
        <v>43.393333299999995</v>
      </c>
      <c r="HR108">
        <f t="shared" si="1282"/>
        <v>10.826666633333334</v>
      </c>
      <c r="HS108">
        <f t="shared" si="1282"/>
        <v>11.876666633333333</v>
      </c>
      <c r="HU108">
        <f t="shared" si="1282"/>
        <v>23.276666600000002</v>
      </c>
      <c r="HW108">
        <f t="shared" si="1282"/>
        <v>12.259999933333333</v>
      </c>
      <c r="HX108">
        <f t="shared" si="1282"/>
        <v>12.4766666</v>
      </c>
      <c r="HY108">
        <f t="shared" si="1282"/>
        <v>13.293333266666666</v>
      </c>
      <c r="HZ108">
        <f t="shared" si="1282"/>
        <v>12.809999933333334</v>
      </c>
      <c r="IA108">
        <f t="shared" si="1282"/>
        <v>12.543333266666666</v>
      </c>
      <c r="IB108">
        <f t="shared" si="1282"/>
        <v>12.643333266666668</v>
      </c>
      <c r="IC108">
        <f t="shared" si="1282"/>
        <v>13.343333266666667</v>
      </c>
      <c r="ID108">
        <f t="shared" si="1282"/>
        <v>12.309999933333334</v>
      </c>
      <c r="IE108">
        <f t="shared" ref="IE108:KA108" si="1285">IF(IE94=0,0,IE94+1.3833333)</f>
        <v>13.293333266666666</v>
      </c>
      <c r="IF108">
        <f t="shared" si="1285"/>
        <v>13.993333266666667</v>
      </c>
      <c r="IG108">
        <f t="shared" si="1285"/>
        <v>14.443333266666667</v>
      </c>
      <c r="IH108">
        <f t="shared" si="1285"/>
        <v>12.7766666</v>
      </c>
      <c r="II108">
        <f t="shared" si="1285"/>
        <v>19.509999933333333</v>
      </c>
      <c r="IJ108">
        <f t="shared" si="1285"/>
        <v>12.293333266666666</v>
      </c>
      <c r="IK108">
        <f t="shared" si="1285"/>
        <v>8.2666666333333332</v>
      </c>
      <c r="IL108">
        <f t="shared" si="1285"/>
        <v>11.599999933333335</v>
      </c>
      <c r="IM108">
        <f t="shared" si="1285"/>
        <v>9.0333332666666664</v>
      </c>
      <c r="IN108">
        <f t="shared" si="1285"/>
        <v>8.7499999333333331</v>
      </c>
      <c r="IO108">
        <f t="shared" si="1285"/>
        <v>10.899999966666668</v>
      </c>
      <c r="IP108">
        <f t="shared" si="1285"/>
        <v>10.849999933333335</v>
      </c>
      <c r="IQ108">
        <f t="shared" si="1285"/>
        <v>11.499999933333335</v>
      </c>
      <c r="IW108">
        <f t="shared" si="1285"/>
        <v>46.809999966666666</v>
      </c>
      <c r="IX108">
        <f t="shared" si="1285"/>
        <v>7.3499999666666671</v>
      </c>
      <c r="IY108">
        <f t="shared" si="1285"/>
        <v>9.8000006333333332</v>
      </c>
      <c r="IZ108">
        <f t="shared" ref="IZ108" si="1286">IF(IZ94=0,0,IZ94+1.3833333)</f>
        <v>10.6166673</v>
      </c>
      <c r="JA108">
        <f t="shared" si="1285"/>
        <v>8.9500006333333335</v>
      </c>
      <c r="JB108">
        <f t="shared" si="1285"/>
        <v>8.4333339666666678</v>
      </c>
      <c r="JC108">
        <f t="shared" si="1285"/>
        <v>13.3666673</v>
      </c>
      <c r="JD108">
        <f t="shared" si="1285"/>
        <v>9.966667300000001</v>
      </c>
      <c r="JE108">
        <f t="shared" si="1285"/>
        <v>15.033333966666667</v>
      </c>
      <c r="JF108">
        <f t="shared" si="1285"/>
        <v>22.800000633333337</v>
      </c>
      <c r="JH108">
        <f t="shared" si="1285"/>
        <v>10.683333300000001</v>
      </c>
      <c r="JI108">
        <f t="shared" si="1285"/>
        <v>15.933333299666668</v>
      </c>
      <c r="JJ108">
        <f t="shared" si="1285"/>
        <v>14.316666633000001</v>
      </c>
      <c r="JK108">
        <f t="shared" si="1285"/>
        <v>12.183333299666668</v>
      </c>
      <c r="JL108">
        <f t="shared" si="1285"/>
        <v>11.949999966333335</v>
      </c>
      <c r="JM108">
        <f t="shared" si="1285"/>
        <v>13.683333299666668</v>
      </c>
      <c r="JN108">
        <f t="shared" si="1285"/>
        <v>14.683333299666668</v>
      </c>
      <c r="JO108">
        <f t="shared" si="1285"/>
        <v>18.816666633000001</v>
      </c>
      <c r="JP108">
        <f t="shared" si="1285"/>
        <v>15.949999966333335</v>
      </c>
      <c r="JR108">
        <f t="shared" si="1285"/>
        <v>12.016666633000002</v>
      </c>
      <c r="JT108">
        <f t="shared" si="1285"/>
        <v>12.766666633000002</v>
      </c>
      <c r="JU108">
        <f t="shared" si="1285"/>
        <v>18.416666633000002</v>
      </c>
      <c r="JV108">
        <f t="shared" si="1285"/>
        <v>19.116666633000001</v>
      </c>
      <c r="JX108">
        <f t="shared" si="1285"/>
        <v>19.866666633000005</v>
      </c>
      <c r="JY108">
        <f t="shared" si="1285"/>
        <v>15.683333299666668</v>
      </c>
      <c r="JZ108">
        <f t="shared" si="1285"/>
        <v>22.183333299666668</v>
      </c>
      <c r="KA108">
        <f t="shared" si="1285"/>
        <v>25.633333299666671</v>
      </c>
    </row>
    <row r="109" spans="1:287" x14ac:dyDescent="0.25">
      <c r="A109" t="s">
        <v>178</v>
      </c>
      <c r="B109">
        <v>16.766666666666666</v>
      </c>
      <c r="C109">
        <v>17.266666666666666</v>
      </c>
      <c r="D109">
        <v>17.883333666666665</v>
      </c>
      <c r="E109">
        <v>17.916666666666664</v>
      </c>
      <c r="F109">
        <v>18.533326666666667</v>
      </c>
      <c r="G109">
        <v>18.600000666666666</v>
      </c>
      <c r="H109">
        <v>18.333333666666665</v>
      </c>
      <c r="I109">
        <v>18.550000666666666</v>
      </c>
      <c r="J109">
        <v>20.149999666666666</v>
      </c>
      <c r="K109">
        <v>22.333333666666665</v>
      </c>
      <c r="L109">
        <v>17.616666666666667</v>
      </c>
      <c r="M109">
        <v>17.116666666666667</v>
      </c>
      <c r="N109">
        <v>18.516663666666666</v>
      </c>
      <c r="O109">
        <v>16.649999999999999</v>
      </c>
      <c r="P109">
        <v>21.099999999999998</v>
      </c>
      <c r="Q109">
        <v>17.41</v>
      </c>
      <c r="R109">
        <v>22.08</v>
      </c>
      <c r="S109">
        <v>23.9</v>
      </c>
      <c r="T109">
        <v>20.32</v>
      </c>
      <c r="U109">
        <v>18.83333</v>
      </c>
      <c r="V109">
        <v>18.7</v>
      </c>
      <c r="W109">
        <v>17.266666999999998</v>
      </c>
      <c r="X109">
        <v>18.066666999999999</v>
      </c>
      <c r="Y109">
        <v>18.099999999999998</v>
      </c>
      <c r="Z109">
        <v>32.716667000000001</v>
      </c>
      <c r="AA109">
        <v>34.716667000000001</v>
      </c>
      <c r="AB109">
        <v>38.466667000000001</v>
      </c>
      <c r="AC109">
        <v>53.916667000000004</v>
      </c>
      <c r="AD109">
        <v>48.47</v>
      </c>
      <c r="AE109">
        <v>34.666667000000004</v>
      </c>
      <c r="AG109">
        <v>37.966667000000001</v>
      </c>
      <c r="AH109">
        <v>33.383337000000004</v>
      </c>
      <c r="AI109">
        <v>20.516666666666666</v>
      </c>
      <c r="AJ109">
        <v>22.066666666666666</v>
      </c>
      <c r="AK109">
        <v>20.899999966666666</v>
      </c>
      <c r="AL109">
        <v>21.116666666666667</v>
      </c>
      <c r="AM109">
        <v>21.033326666666667</v>
      </c>
      <c r="AN109">
        <v>21.866666666666667</v>
      </c>
      <c r="AO109">
        <v>21.783333366666668</v>
      </c>
      <c r="AP109">
        <v>21.383333366666665</v>
      </c>
      <c r="AQ109">
        <v>21.299999996666667</v>
      </c>
      <c r="AR109">
        <v>20.916666666666664</v>
      </c>
      <c r="AS109">
        <v>21.533333366666668</v>
      </c>
      <c r="AT109">
        <v>24.183333336666667</v>
      </c>
      <c r="AU109">
        <v>21.816666666666666</v>
      </c>
      <c r="AV109">
        <v>22.049999966666665</v>
      </c>
      <c r="AW109">
        <v>21.583333366666665</v>
      </c>
      <c r="AX109">
        <v>22.366666666666667</v>
      </c>
      <c r="AY109">
        <v>21.249999996666666</v>
      </c>
      <c r="AZ109">
        <v>23.666666666666664</v>
      </c>
      <c r="BA109">
        <v>25.716666666666665</v>
      </c>
      <c r="BB109">
        <v>28.516666666666666</v>
      </c>
      <c r="BC109">
        <v>26.233333336666668</v>
      </c>
      <c r="BD109">
        <v>26.199999966666667</v>
      </c>
      <c r="BE109">
        <v>22.516666666666666</v>
      </c>
      <c r="BF109">
        <v>24.433333666666666</v>
      </c>
      <c r="BG109">
        <v>33.699999966666667</v>
      </c>
      <c r="BH109">
        <v>36.216666666666669</v>
      </c>
      <c r="BI109">
        <v>36.449999666666663</v>
      </c>
      <c r="BJ109">
        <v>23.866666666666667</v>
      </c>
      <c r="BK109">
        <v>34.18333366666667</v>
      </c>
      <c r="BL109">
        <v>24.933333366666666</v>
      </c>
      <c r="BM109">
        <v>33.316666666666663</v>
      </c>
      <c r="BN109">
        <v>24.616666666666667</v>
      </c>
      <c r="BO109">
        <v>38.44999966666667</v>
      </c>
      <c r="BP109">
        <v>29.133333366666665</v>
      </c>
      <c r="BQ109">
        <v>7.8</v>
      </c>
      <c r="BR109">
        <v>5.0833333366666666</v>
      </c>
      <c r="BS109">
        <v>5.8000000366666669</v>
      </c>
      <c r="BT109">
        <v>6.2000000066666665</v>
      </c>
      <c r="BU109">
        <v>5.6000000066666669</v>
      </c>
      <c r="BV109">
        <v>5.8333333366666666</v>
      </c>
      <c r="BW109">
        <v>7.8000000366666669</v>
      </c>
      <c r="BX109">
        <v>12.800000036666667</v>
      </c>
      <c r="BY109">
        <v>11.066666636666668</v>
      </c>
      <c r="BZ109">
        <v>8.0666666366666675</v>
      </c>
      <c r="CA109">
        <v>5.8833333366666665</v>
      </c>
      <c r="CB109">
        <v>5.4000000366666665</v>
      </c>
      <c r="CC109">
        <v>6.4500000366666663</v>
      </c>
      <c r="CE109">
        <v>6.5166666666666666</v>
      </c>
      <c r="CF109">
        <v>7.2999999666666664</v>
      </c>
      <c r="CG109">
        <v>8.5999999666666671</v>
      </c>
      <c r="CH109">
        <v>6.8999999666666669</v>
      </c>
      <c r="CI109">
        <v>6.8666666666666663</v>
      </c>
      <c r="CJ109">
        <v>6.8166666666666664</v>
      </c>
      <c r="CK109">
        <v>7.2333333666666668</v>
      </c>
      <c r="CL109">
        <v>7.6166666666666671</v>
      </c>
      <c r="CN109">
        <v>8.3666666666666671</v>
      </c>
      <c r="CO109">
        <v>7.9166666666666661</v>
      </c>
      <c r="CP109">
        <v>4.2166666666666668</v>
      </c>
      <c r="CQ109">
        <v>9.1333333333333329</v>
      </c>
      <c r="CR109">
        <v>14.05</v>
      </c>
      <c r="CS109">
        <v>4.649999666666667</v>
      </c>
      <c r="CT109">
        <v>6.8666666666666671</v>
      </c>
      <c r="CU109">
        <v>6.683333666666667</v>
      </c>
      <c r="CV109">
        <v>4.8166666666666664</v>
      </c>
      <c r="CW109">
        <v>5.9499999666666668</v>
      </c>
      <c r="CX109">
        <v>5.5499996666666664</v>
      </c>
      <c r="CY109">
        <v>9.0333333666666675</v>
      </c>
      <c r="CZ109">
        <v>6.4999999666666666</v>
      </c>
      <c r="DA109">
        <v>5.3499996666666672</v>
      </c>
      <c r="DB109">
        <v>4.6166666666666671</v>
      </c>
      <c r="DC109">
        <v>7.666666666666667</v>
      </c>
      <c r="DD109">
        <v>5.5999999666666671</v>
      </c>
      <c r="DE109">
        <v>0</v>
      </c>
      <c r="DF109">
        <f>IF(DF94=0,0,DF94+4.2166667)</f>
        <v>7.8000000333333332</v>
      </c>
      <c r="DG109">
        <f t="shared" ref="DG109:FR109" si="1287">IF(DG94=0,0,DG94+4.2166667)</f>
        <v>9.1000000000000014</v>
      </c>
      <c r="DH109">
        <f t="shared" si="1287"/>
        <v>8.1999999999999993</v>
      </c>
      <c r="DI109">
        <f t="shared" si="1287"/>
        <v>9.033333333333335</v>
      </c>
      <c r="DJ109">
        <f t="shared" si="1287"/>
        <v>8.65</v>
      </c>
      <c r="DK109">
        <f t="shared" si="1287"/>
        <v>9.4833333333333343</v>
      </c>
      <c r="DL109">
        <f t="shared" si="1287"/>
        <v>8.3666666666666671</v>
      </c>
      <c r="DM109">
        <f t="shared" si="1287"/>
        <v>10.266666666666666</v>
      </c>
      <c r="DN109">
        <f t="shared" si="1287"/>
        <v>8.4166666666666679</v>
      </c>
      <c r="DO109">
        <f t="shared" si="1287"/>
        <v>8.350000033333334</v>
      </c>
      <c r="DP109">
        <f t="shared" si="1287"/>
        <v>10.533333033333335</v>
      </c>
      <c r="DQ109">
        <f t="shared" si="1287"/>
        <v>9.2666663666666675</v>
      </c>
      <c r="DR109">
        <f t="shared" si="1287"/>
        <v>9.283333033333335</v>
      </c>
      <c r="DS109">
        <f t="shared" si="1287"/>
        <v>8.8833330333333329</v>
      </c>
      <c r="DT109">
        <f t="shared" si="1287"/>
        <v>8.9166663666666679</v>
      </c>
      <c r="DU109">
        <f t="shared" si="1287"/>
        <v>12.283333033333335</v>
      </c>
      <c r="DV109">
        <f t="shared" si="1287"/>
        <v>10.366666366666667</v>
      </c>
      <c r="DW109">
        <f t="shared" si="1287"/>
        <v>9.0499997000000008</v>
      </c>
      <c r="DX109">
        <f t="shared" si="1287"/>
        <v>8.9666663666666686</v>
      </c>
      <c r="DY109">
        <f t="shared" si="1287"/>
        <v>9.2666663666666675</v>
      </c>
      <c r="DZ109">
        <f t="shared" si="1287"/>
        <v>6.4000000333333329</v>
      </c>
      <c r="EA109">
        <f t="shared" si="1287"/>
        <v>8.0666663666666665</v>
      </c>
      <c r="EB109">
        <f t="shared" si="1287"/>
        <v>6.7666663666666675</v>
      </c>
      <c r="EC109">
        <f t="shared" si="1287"/>
        <v>7.2333330333333343</v>
      </c>
      <c r="ED109">
        <f t="shared" si="1287"/>
        <v>9.7333330333333343</v>
      </c>
      <c r="EE109">
        <f t="shared" si="1287"/>
        <v>8.9999997</v>
      </c>
      <c r="EF109">
        <f t="shared" si="1287"/>
        <v>7.2499997</v>
      </c>
      <c r="EG109">
        <f t="shared" si="1287"/>
        <v>9.0499997000000008</v>
      </c>
      <c r="EH109">
        <f t="shared" si="1287"/>
        <v>6.6833330333333336</v>
      </c>
      <c r="EI109">
        <f t="shared" si="1287"/>
        <v>9.6166663666666672</v>
      </c>
      <c r="EJ109">
        <f t="shared" si="1287"/>
        <v>8.7499997</v>
      </c>
      <c r="EK109">
        <f t="shared" si="1287"/>
        <v>8.0666663666666665</v>
      </c>
      <c r="EL109">
        <f t="shared" si="1287"/>
        <v>10.133333033333333</v>
      </c>
      <c r="EM109">
        <f t="shared" si="1287"/>
        <v>6.7999997000000008</v>
      </c>
      <c r="EN109">
        <f t="shared" si="1287"/>
        <v>7.8833330333333338</v>
      </c>
      <c r="EO109">
        <f t="shared" si="1287"/>
        <v>10.933333033333334</v>
      </c>
      <c r="EP109">
        <f t="shared" si="1287"/>
        <v>9.2333330333333343</v>
      </c>
      <c r="EQ109">
        <f t="shared" si="1287"/>
        <v>7.8333333666666665</v>
      </c>
      <c r="ER109">
        <f t="shared" si="1287"/>
        <v>8.1666667333333329</v>
      </c>
      <c r="ES109">
        <f t="shared" si="1287"/>
        <v>8.4333334000000004</v>
      </c>
      <c r="ET109">
        <f t="shared" si="1287"/>
        <v>10.9333334</v>
      </c>
      <c r="EU109">
        <f t="shared" si="1287"/>
        <v>8.5166667333333343</v>
      </c>
      <c r="EV109">
        <f t="shared" si="1287"/>
        <v>8.3500000666666665</v>
      </c>
      <c r="EW109">
        <f t="shared" si="1287"/>
        <v>8.1666667333333329</v>
      </c>
      <c r="EX109">
        <f t="shared" si="1287"/>
        <v>8.4000000666666672</v>
      </c>
      <c r="EY109">
        <f t="shared" si="1287"/>
        <v>11.900000066666667</v>
      </c>
      <c r="EZ109">
        <f t="shared" si="1287"/>
        <v>8.2000000666666679</v>
      </c>
      <c r="FA109">
        <f t="shared" si="1287"/>
        <v>8.3833334000000015</v>
      </c>
      <c r="FB109">
        <f t="shared" si="1287"/>
        <v>8.866666733333334</v>
      </c>
      <c r="FC109">
        <f t="shared" si="1287"/>
        <v>11.833333400000001</v>
      </c>
      <c r="FD109">
        <f t="shared" si="1287"/>
        <v>8.6666667333333329</v>
      </c>
      <c r="FE109">
        <f t="shared" si="1287"/>
        <v>8.9666667333333336</v>
      </c>
      <c r="FF109">
        <f t="shared" si="1287"/>
        <v>11.000000066666667</v>
      </c>
      <c r="FG109">
        <f t="shared" si="1287"/>
        <v>8.6000000666666665</v>
      </c>
      <c r="FH109">
        <f t="shared" si="1287"/>
        <v>5.8333333666666665</v>
      </c>
      <c r="FI109">
        <f t="shared" si="1287"/>
        <v>6.2833333670000009</v>
      </c>
      <c r="FJ109">
        <f t="shared" si="1287"/>
        <v>9.450000033666667</v>
      </c>
      <c r="FK109">
        <f t="shared" si="1287"/>
        <v>7.5500000336666666</v>
      </c>
      <c r="FL109">
        <f t="shared" si="1287"/>
        <v>7.8833333670000005</v>
      </c>
      <c r="FM109">
        <f t="shared" si="1287"/>
        <v>6.200000033666667</v>
      </c>
      <c r="FN109">
        <f t="shared" si="1287"/>
        <v>8.8333333670000016</v>
      </c>
      <c r="FO109">
        <f t="shared" si="1287"/>
        <v>6.3000000336666666</v>
      </c>
      <c r="FP109">
        <f t="shared" si="1287"/>
        <v>7.0500000336666666</v>
      </c>
      <c r="FQ109">
        <f t="shared" si="1287"/>
        <v>6.2833333670000009</v>
      </c>
      <c r="FR109">
        <f t="shared" si="1287"/>
        <v>6.2333333670000002</v>
      </c>
      <c r="FS109">
        <f t="shared" ref="FS109:ID109" si="1288">IF(FS94=0,0,FS94+4.2166667)</f>
        <v>7.0500000336666666</v>
      </c>
      <c r="FT109">
        <f t="shared" si="1288"/>
        <v>7.5333333666666666</v>
      </c>
      <c r="FU109">
        <f t="shared" si="1288"/>
        <v>7.6333333999999997</v>
      </c>
      <c r="FV109">
        <f t="shared" si="1288"/>
        <v>7.616666733333334</v>
      </c>
      <c r="FW109">
        <f t="shared" si="1288"/>
        <v>8.0000000666666669</v>
      </c>
      <c r="FX109">
        <f t="shared" si="1288"/>
        <v>8.1500000666666672</v>
      </c>
      <c r="FY109">
        <f t="shared" si="1288"/>
        <v>7.9333334000000004</v>
      </c>
      <c r="FZ109">
        <f t="shared" si="1288"/>
        <v>9.1833334000000004</v>
      </c>
      <c r="GA109">
        <f t="shared" si="1288"/>
        <v>12.183333399999999</v>
      </c>
      <c r="GB109">
        <f t="shared" si="1288"/>
        <v>8.2666667333333343</v>
      </c>
      <c r="GC109">
        <f t="shared" si="1288"/>
        <v>8.4666667333333336</v>
      </c>
      <c r="GD109">
        <f t="shared" si="1288"/>
        <v>8.9833333999999994</v>
      </c>
      <c r="GE109">
        <f t="shared" si="1288"/>
        <v>8.7500000666666669</v>
      </c>
      <c r="GF109">
        <f t="shared" si="1288"/>
        <v>7.9666667333333336</v>
      </c>
      <c r="GG109">
        <f t="shared" si="1288"/>
        <v>10.466666700000001</v>
      </c>
      <c r="GH109">
        <f t="shared" si="1288"/>
        <v>11.316666699999999</v>
      </c>
      <c r="GI109">
        <f t="shared" si="1288"/>
        <v>10.950000033333334</v>
      </c>
      <c r="GJ109">
        <f t="shared" si="1288"/>
        <v>11.3666667</v>
      </c>
      <c r="GK109">
        <f t="shared" si="1288"/>
        <v>13.300000033333333</v>
      </c>
      <c r="GL109">
        <f t="shared" si="1288"/>
        <v>10.7666667</v>
      </c>
      <c r="GM109">
        <f t="shared" ref="GM109:GS109" si="1289">IF(GM94=0,0,GM94+4.2166667)</f>
        <v>11.033333366666668</v>
      </c>
      <c r="GN109">
        <f t="shared" si="1289"/>
        <v>13.1666667</v>
      </c>
      <c r="GO109">
        <f t="shared" si="1289"/>
        <v>12.583333366666668</v>
      </c>
      <c r="GP109">
        <f t="shared" si="1289"/>
        <v>11.033333366666668</v>
      </c>
      <c r="GQ109">
        <f t="shared" si="1289"/>
        <v>11.483333366666667</v>
      </c>
      <c r="GR109">
        <f t="shared" si="1289"/>
        <v>13.8666667</v>
      </c>
      <c r="GS109">
        <f t="shared" si="1289"/>
        <v>11.833333366666668</v>
      </c>
      <c r="GT109">
        <f t="shared" si="1288"/>
        <v>13.033333366666668</v>
      </c>
      <c r="GU109">
        <f t="shared" si="1288"/>
        <v>11.8666667</v>
      </c>
      <c r="GV109">
        <f t="shared" si="1288"/>
        <v>10.8666667</v>
      </c>
      <c r="GW109">
        <f t="shared" si="1288"/>
        <v>10.933333366666666</v>
      </c>
      <c r="GX109">
        <f t="shared" ref="GX109:HA109" si="1290">IF(GX94=0,0,GX94+4.2166667)</f>
        <v>10.7666667</v>
      </c>
      <c r="GY109">
        <f t="shared" si="1290"/>
        <v>17.900000033333335</v>
      </c>
      <c r="GZ109">
        <f t="shared" si="1290"/>
        <v>12.6166667</v>
      </c>
      <c r="HA109">
        <f t="shared" si="1290"/>
        <v>11.350000033333334</v>
      </c>
      <c r="HB109">
        <f t="shared" si="1288"/>
        <v>13.800000033333333</v>
      </c>
      <c r="HC109">
        <f t="shared" si="1288"/>
        <v>14.783333333333331</v>
      </c>
      <c r="HD109">
        <f t="shared" si="1288"/>
        <v>16.183333333333334</v>
      </c>
      <c r="HE109">
        <f t="shared" si="1288"/>
        <v>15.266666666666666</v>
      </c>
      <c r="HF109">
        <f t="shared" si="1288"/>
        <v>15.016666666666666</v>
      </c>
      <c r="HG109">
        <f t="shared" si="1288"/>
        <v>14.8</v>
      </c>
      <c r="HH109">
        <f t="shared" si="1288"/>
        <v>14.483333333333334</v>
      </c>
      <c r="HI109">
        <f t="shared" si="1288"/>
        <v>14.483333333333334</v>
      </c>
      <c r="HJ109">
        <f t="shared" si="1288"/>
        <v>15.433333333333334</v>
      </c>
      <c r="HK109">
        <f t="shared" si="1288"/>
        <v>14.983333333333334</v>
      </c>
      <c r="HL109">
        <f t="shared" si="1288"/>
        <v>17.850000000000001</v>
      </c>
      <c r="HN109">
        <f>IF(HN94=0,0,HN94+4.2166667)</f>
        <v>14.5</v>
      </c>
      <c r="HO109">
        <f>IF(HO94=0,0,HO94+4.2166667)</f>
        <v>15.966666666666665</v>
      </c>
      <c r="HP109">
        <f t="shared" si="1288"/>
        <v>41.226666699999996</v>
      </c>
      <c r="HQ109">
        <f t="shared" si="1288"/>
        <v>46.226666699999996</v>
      </c>
      <c r="HR109">
        <f t="shared" si="1288"/>
        <v>13.660000033333333</v>
      </c>
      <c r="HS109">
        <f t="shared" si="1288"/>
        <v>14.710000033333333</v>
      </c>
      <c r="HU109">
        <f t="shared" si="1288"/>
        <v>26.110000000000003</v>
      </c>
      <c r="HW109">
        <f t="shared" si="1288"/>
        <v>15.093333333333334</v>
      </c>
      <c r="HX109">
        <f t="shared" si="1288"/>
        <v>15.309999999999999</v>
      </c>
      <c r="HY109">
        <f t="shared" si="1288"/>
        <v>16.126666666666665</v>
      </c>
      <c r="HZ109">
        <f t="shared" si="1288"/>
        <v>15.643333333333334</v>
      </c>
      <c r="IA109">
        <f t="shared" si="1288"/>
        <v>15.376666666666665</v>
      </c>
      <c r="IB109">
        <f t="shared" si="1288"/>
        <v>15.476666666666667</v>
      </c>
      <c r="IC109">
        <f t="shared" si="1288"/>
        <v>16.176666666666666</v>
      </c>
      <c r="ID109">
        <f t="shared" si="1288"/>
        <v>15.143333333333334</v>
      </c>
      <c r="IE109">
        <f t="shared" ref="IE109:KA109" si="1291">IF(IE94=0,0,IE94+4.2166667)</f>
        <v>16.126666666666665</v>
      </c>
      <c r="IF109">
        <f t="shared" si="1291"/>
        <v>16.826666666666668</v>
      </c>
      <c r="IG109">
        <f t="shared" si="1291"/>
        <v>17.276666666666667</v>
      </c>
      <c r="IH109">
        <f t="shared" si="1291"/>
        <v>15.61</v>
      </c>
      <c r="II109">
        <f t="shared" si="1291"/>
        <v>22.343333333333334</v>
      </c>
      <c r="IJ109">
        <f t="shared" si="1291"/>
        <v>15.126666666666665</v>
      </c>
      <c r="IK109">
        <f t="shared" si="1291"/>
        <v>11.100000033333334</v>
      </c>
      <c r="IL109">
        <f t="shared" si="1291"/>
        <v>14.433333333333334</v>
      </c>
      <c r="IM109">
        <f t="shared" si="1291"/>
        <v>11.866666666666667</v>
      </c>
      <c r="IN109">
        <f t="shared" si="1291"/>
        <v>11.583333333333334</v>
      </c>
      <c r="IO109">
        <f t="shared" si="1291"/>
        <v>13.733333366666667</v>
      </c>
      <c r="IP109">
        <f t="shared" si="1291"/>
        <v>13.683333333333334</v>
      </c>
      <c r="IQ109">
        <f t="shared" si="1291"/>
        <v>14.333333333333336</v>
      </c>
      <c r="IW109">
        <f t="shared" si="1291"/>
        <v>49.643333366666667</v>
      </c>
      <c r="IX109">
        <f t="shared" si="1291"/>
        <v>10.183333366666666</v>
      </c>
      <c r="IY109">
        <f t="shared" si="1291"/>
        <v>12.633334033333334</v>
      </c>
      <c r="IZ109">
        <f t="shared" ref="IZ109" si="1292">IF(IZ94=0,0,IZ94+4.2166667)</f>
        <v>13.4500007</v>
      </c>
      <c r="JA109">
        <f t="shared" si="1291"/>
        <v>11.783334033333334</v>
      </c>
      <c r="JB109">
        <f t="shared" si="1291"/>
        <v>11.266667366666667</v>
      </c>
      <c r="JC109">
        <f t="shared" si="1291"/>
        <v>16.2000007</v>
      </c>
      <c r="JD109">
        <f t="shared" si="1291"/>
        <v>12.800000700000002</v>
      </c>
      <c r="JE109">
        <f t="shared" si="1291"/>
        <v>17.866667366666668</v>
      </c>
      <c r="JF109">
        <f t="shared" si="1291"/>
        <v>25.633334033333337</v>
      </c>
      <c r="JH109">
        <f t="shared" si="1291"/>
        <v>13.516666700000002</v>
      </c>
      <c r="JI109">
        <f t="shared" si="1291"/>
        <v>18.766666699666668</v>
      </c>
      <c r="JJ109">
        <f t="shared" si="1291"/>
        <v>17.150000033000001</v>
      </c>
      <c r="JK109">
        <f t="shared" si="1291"/>
        <v>15.016666699666668</v>
      </c>
      <c r="JL109">
        <f t="shared" si="1291"/>
        <v>14.783333366333334</v>
      </c>
      <c r="JM109">
        <f t="shared" si="1291"/>
        <v>16.516666699666668</v>
      </c>
      <c r="JN109">
        <f t="shared" si="1291"/>
        <v>17.516666699666668</v>
      </c>
      <c r="JO109">
        <f t="shared" si="1291"/>
        <v>21.650000033000001</v>
      </c>
      <c r="JP109">
        <f t="shared" si="1291"/>
        <v>18.783333366333334</v>
      </c>
      <c r="JR109">
        <f t="shared" si="1291"/>
        <v>14.850000033000001</v>
      </c>
      <c r="JT109">
        <f t="shared" si="1291"/>
        <v>15.600000033000001</v>
      </c>
      <c r="JU109">
        <f t="shared" si="1291"/>
        <v>21.250000033000003</v>
      </c>
      <c r="JV109">
        <f t="shared" si="1291"/>
        <v>21.950000033000002</v>
      </c>
      <c r="JX109">
        <f t="shared" si="1291"/>
        <v>22.700000033000006</v>
      </c>
      <c r="JY109">
        <f t="shared" si="1291"/>
        <v>18.516666699666668</v>
      </c>
      <c r="JZ109">
        <f t="shared" si="1291"/>
        <v>25.016666699666668</v>
      </c>
      <c r="KA109">
        <f t="shared" si="1291"/>
        <v>28.466666699666671</v>
      </c>
    </row>
    <row r="110" spans="1:287" x14ac:dyDescent="0.25">
      <c r="A110" t="s">
        <v>177</v>
      </c>
      <c r="B110">
        <v>7.8</v>
      </c>
      <c r="C110">
        <v>8.3000000000000007</v>
      </c>
      <c r="D110">
        <v>8.9166670000000003</v>
      </c>
      <c r="E110">
        <v>8.9499999999999993</v>
      </c>
      <c r="F110">
        <v>9.5666599999999988</v>
      </c>
      <c r="G110">
        <v>9.6333339999999996</v>
      </c>
      <c r="H110">
        <v>9.3666669999999996</v>
      </c>
      <c r="I110">
        <v>9.5833340000000007</v>
      </c>
      <c r="J110">
        <v>11.183332999999999</v>
      </c>
      <c r="K110">
        <v>13.366667</v>
      </c>
      <c r="L110">
        <v>8.65</v>
      </c>
      <c r="M110">
        <v>8.15</v>
      </c>
      <c r="N110">
        <v>9.5499970000000012</v>
      </c>
      <c r="O110">
        <v>10.276667</v>
      </c>
      <c r="P110">
        <v>14.726666999999999</v>
      </c>
      <c r="Q110">
        <v>11.036667</v>
      </c>
      <c r="R110">
        <v>15.706666999999999</v>
      </c>
      <c r="S110">
        <v>17.526667</v>
      </c>
      <c r="T110">
        <v>13.946667</v>
      </c>
      <c r="U110">
        <v>12.459997</v>
      </c>
      <c r="V110">
        <v>12.326667</v>
      </c>
      <c r="W110">
        <v>10.893333999999999</v>
      </c>
      <c r="X110">
        <v>11.693334</v>
      </c>
      <c r="Y110">
        <v>11.726666999999999</v>
      </c>
      <c r="Z110">
        <v>45.06666666666667</v>
      </c>
      <c r="AA110">
        <v>47.06666666666667</v>
      </c>
      <c r="AB110">
        <v>50.81666666666667</v>
      </c>
      <c r="AC110">
        <v>66.266666666666666</v>
      </c>
      <c r="AD110">
        <v>60.819999666666668</v>
      </c>
      <c r="AE110">
        <v>47.016666666666673</v>
      </c>
      <c r="AG110">
        <v>50.31666666666667</v>
      </c>
      <c r="AH110">
        <v>45.733336666666673</v>
      </c>
      <c r="AI110">
        <v>11.55</v>
      </c>
      <c r="AJ110">
        <v>13.100000000000001</v>
      </c>
      <c r="AK110">
        <v>11.933333300000001</v>
      </c>
      <c r="AL110">
        <v>12.15</v>
      </c>
      <c r="AM110">
        <v>12.066660000000001</v>
      </c>
      <c r="AN110">
        <v>12.9</v>
      </c>
      <c r="AO110">
        <v>12.816666700000001</v>
      </c>
      <c r="AP110">
        <v>12.4166667</v>
      </c>
      <c r="AQ110">
        <v>12.33333333</v>
      </c>
      <c r="AR110">
        <v>11.950000000000001</v>
      </c>
      <c r="AS110">
        <v>12.566666700000001</v>
      </c>
      <c r="AT110">
        <v>15.216666670000002</v>
      </c>
      <c r="AU110">
        <v>12.850000000000001</v>
      </c>
      <c r="AV110">
        <v>13.083333300000001</v>
      </c>
      <c r="AW110">
        <v>12.616666700000001</v>
      </c>
      <c r="AX110">
        <v>13.4</v>
      </c>
      <c r="AY110">
        <v>12.283333330000001</v>
      </c>
      <c r="AZ110">
        <v>14.700000000000001</v>
      </c>
      <c r="BA110">
        <v>16.75</v>
      </c>
      <c r="BB110">
        <v>19.55</v>
      </c>
      <c r="BC110">
        <v>17.266666669999999</v>
      </c>
      <c r="BD110">
        <v>17.233333300000002</v>
      </c>
      <c r="BE110">
        <v>13.55</v>
      </c>
      <c r="BF110">
        <v>15.466667000000001</v>
      </c>
      <c r="BG110">
        <v>24.733333299999998</v>
      </c>
      <c r="BH110">
        <v>27.25</v>
      </c>
      <c r="BI110">
        <v>27.483333000000002</v>
      </c>
      <c r="BJ110">
        <v>14.9</v>
      </c>
      <c r="BK110">
        <v>25.216667000000001</v>
      </c>
      <c r="BL110">
        <v>15.966666700000001</v>
      </c>
      <c r="BM110">
        <v>24.35</v>
      </c>
      <c r="BN110">
        <v>15.65</v>
      </c>
      <c r="BO110">
        <v>29.483333000000002</v>
      </c>
      <c r="BP110">
        <v>20.1666667</v>
      </c>
      <c r="BQ110">
        <v>3.65</v>
      </c>
      <c r="BR110">
        <v>5.05</v>
      </c>
      <c r="BS110">
        <v>5.7666667</v>
      </c>
      <c r="BT110">
        <v>6.1666666699999997</v>
      </c>
      <c r="BU110">
        <v>5.56666667</v>
      </c>
      <c r="BV110">
        <v>5.8</v>
      </c>
      <c r="BW110">
        <v>7.7666667</v>
      </c>
      <c r="BX110">
        <v>12.7666667</v>
      </c>
      <c r="BY110">
        <v>11.033333299999999</v>
      </c>
      <c r="BZ110">
        <v>8.0333332999999989</v>
      </c>
      <c r="CA110">
        <v>5.85</v>
      </c>
      <c r="CB110">
        <v>5.3666666999999997</v>
      </c>
      <c r="CC110">
        <v>6.4166666999999995</v>
      </c>
      <c r="CE110">
        <v>2.8333333333333335</v>
      </c>
      <c r="CF110">
        <v>3.6166666333333337</v>
      </c>
      <c r="CG110">
        <v>4.9166666333333335</v>
      </c>
      <c r="CH110">
        <v>3.2166666333333334</v>
      </c>
      <c r="CI110">
        <v>3.1833333333333336</v>
      </c>
      <c r="CJ110">
        <v>3.1333333333333333</v>
      </c>
      <c r="CK110">
        <v>3.5500000333333332</v>
      </c>
      <c r="CL110">
        <v>3.9333333333333336</v>
      </c>
      <c r="CN110">
        <v>4.6833333333333336</v>
      </c>
      <c r="CO110">
        <v>4.2333333333333334</v>
      </c>
      <c r="CP110">
        <v>3.5833333333333335</v>
      </c>
      <c r="CQ110">
        <v>5.0166663333333332</v>
      </c>
      <c r="CR110">
        <v>5.7666663333333332</v>
      </c>
      <c r="CS110">
        <v>4.0166663333333332</v>
      </c>
      <c r="CT110">
        <v>6.2333333333333334</v>
      </c>
      <c r="CU110">
        <v>6.0500003333333332</v>
      </c>
      <c r="CV110">
        <v>4.1833333333333336</v>
      </c>
      <c r="CW110">
        <v>5.3166666333333339</v>
      </c>
      <c r="CX110">
        <v>4.9166663333333336</v>
      </c>
      <c r="CY110">
        <v>8.4000000333333329</v>
      </c>
      <c r="CZ110">
        <v>5.8666666333333328</v>
      </c>
      <c r="DA110">
        <v>4.7166663333333334</v>
      </c>
      <c r="DB110">
        <v>3.9833333333333334</v>
      </c>
      <c r="DC110">
        <v>7.0333333333333332</v>
      </c>
      <c r="DD110">
        <v>4.9666666333333334</v>
      </c>
      <c r="DE110">
        <v>7.8000000333333332</v>
      </c>
      <c r="DF110">
        <v>0</v>
      </c>
      <c r="DG110">
        <f>1+18/60</f>
        <v>1.3</v>
      </c>
      <c r="DH110">
        <f>24/60</f>
        <v>0.4</v>
      </c>
      <c r="DI110">
        <f>1+14/60</f>
        <v>1.2333333333333334</v>
      </c>
      <c r="DJ110">
        <f>51/60</f>
        <v>0.85</v>
      </c>
      <c r="DK110">
        <f>1+41/60</f>
        <v>1.6833333333333333</v>
      </c>
      <c r="DL110">
        <f>34/60</f>
        <v>0.56666666666666665</v>
      </c>
      <c r="DM110">
        <f>2+28/60</f>
        <v>2.4666666666666668</v>
      </c>
      <c r="DN110">
        <f>37/60</f>
        <v>0.6166666666666667</v>
      </c>
      <c r="DO110">
        <f>2+38/60</f>
        <v>2.6333333333333333</v>
      </c>
      <c r="DP110">
        <f>DP119+2.633333</f>
        <v>4.816666333333333</v>
      </c>
      <c r="DQ110">
        <f t="shared" ref="DQ110:DY110" si="1293">DQ119+2.633333</f>
        <v>3.5499996666666664</v>
      </c>
      <c r="DR110">
        <f t="shared" si="1293"/>
        <v>3.566666333333333</v>
      </c>
      <c r="DS110">
        <f t="shared" si="1293"/>
        <v>3.1666663333333331</v>
      </c>
      <c r="DT110">
        <f t="shared" si="1293"/>
        <v>3.1999996666666668</v>
      </c>
      <c r="DU110">
        <f t="shared" si="1293"/>
        <v>6.5666663333333339</v>
      </c>
      <c r="DV110">
        <f t="shared" si="1293"/>
        <v>4.6499996666666661</v>
      </c>
      <c r="DW110">
        <f t="shared" si="1293"/>
        <v>3.3333329999999997</v>
      </c>
      <c r="DX110">
        <f t="shared" si="1293"/>
        <v>3.2499996666666666</v>
      </c>
      <c r="DY110">
        <f t="shared" si="1293"/>
        <v>3.5499996666666664</v>
      </c>
      <c r="DZ110">
        <f>6+4/60</f>
        <v>6.0666666666666664</v>
      </c>
      <c r="EA110">
        <f>EA130+6.066666667</f>
        <v>7.7333333336666659</v>
      </c>
      <c r="EB110">
        <f t="shared" ref="EB110:EP110" si="1294">EB130+6.066666667</f>
        <v>6.433333333666666</v>
      </c>
      <c r="EC110">
        <f t="shared" si="1294"/>
        <v>6.9000000003333328</v>
      </c>
      <c r="ED110">
        <f t="shared" si="1294"/>
        <v>9.4000000003333337</v>
      </c>
      <c r="EE110">
        <f t="shared" si="1294"/>
        <v>8.6666666669999994</v>
      </c>
      <c r="EF110">
        <f t="shared" si="1294"/>
        <v>6.9166666669999994</v>
      </c>
      <c r="EG110">
        <f t="shared" si="1294"/>
        <v>8.7166666670000001</v>
      </c>
      <c r="EH110">
        <f t="shared" si="1294"/>
        <v>6.350000000333333</v>
      </c>
      <c r="EI110">
        <f t="shared" si="1294"/>
        <v>9.2833333336666666</v>
      </c>
      <c r="EJ110">
        <f t="shared" si="1294"/>
        <v>8.4166666669999994</v>
      </c>
      <c r="EK110">
        <f t="shared" si="1294"/>
        <v>7.7333333336666659</v>
      </c>
      <c r="EL110">
        <f t="shared" si="1294"/>
        <v>9.8000000003333341</v>
      </c>
      <c r="EM110">
        <f t="shared" si="1294"/>
        <v>6.4666666670000001</v>
      </c>
      <c r="EN110">
        <f t="shared" si="1294"/>
        <v>7.5500000003333332</v>
      </c>
      <c r="EO110">
        <f t="shared" si="1294"/>
        <v>10.600000000333333</v>
      </c>
      <c r="EP110">
        <f t="shared" si="1294"/>
        <v>8.9000000003333337</v>
      </c>
      <c r="EQ110">
        <f>7+52/60</f>
        <v>7.8666666666666671</v>
      </c>
      <c r="ER110">
        <f>ER147+7.86666667</f>
        <v>8.2000000033333329</v>
      </c>
      <c r="ES110">
        <f t="shared" ref="ES110:FG110" si="1295">ES147+7.86666667</f>
        <v>8.4666666700000004</v>
      </c>
      <c r="ET110">
        <f t="shared" si="1295"/>
        <v>10.96666667</v>
      </c>
      <c r="EU110">
        <f t="shared" si="1295"/>
        <v>8.5500000033333325</v>
      </c>
      <c r="EV110">
        <f t="shared" si="1295"/>
        <v>8.3833333366666665</v>
      </c>
      <c r="EW110">
        <f t="shared" si="1295"/>
        <v>8.2000000033333329</v>
      </c>
      <c r="EX110">
        <f t="shared" si="1295"/>
        <v>8.4333333366666672</v>
      </c>
      <c r="EY110">
        <f t="shared" si="1295"/>
        <v>11.933333336666667</v>
      </c>
      <c r="EZ110">
        <f t="shared" si="1295"/>
        <v>8.2333333366666661</v>
      </c>
      <c r="FA110">
        <f t="shared" si="1295"/>
        <v>8.4166666699999997</v>
      </c>
      <c r="FB110">
        <f t="shared" si="1295"/>
        <v>8.900000003333334</v>
      </c>
      <c r="FC110">
        <f t="shared" si="1295"/>
        <v>11.866666670000001</v>
      </c>
      <c r="FD110">
        <f t="shared" si="1295"/>
        <v>8.7000000033333329</v>
      </c>
      <c r="FE110">
        <f t="shared" si="1295"/>
        <v>9.0000000033333336</v>
      </c>
      <c r="FF110">
        <f t="shared" si="1295"/>
        <v>11.033333336666667</v>
      </c>
      <c r="FG110">
        <f t="shared" si="1295"/>
        <v>8.6333333366666665</v>
      </c>
      <c r="FH110">
        <f>5+31/60</f>
        <v>5.5166666666666666</v>
      </c>
      <c r="FI110">
        <f>FI164+5.51666667</f>
        <v>5.9666666700000004</v>
      </c>
      <c r="FJ110">
        <f t="shared" ref="FJ110:FS110" si="1296">FJ164+5.51666667</f>
        <v>9.1333333366666665</v>
      </c>
      <c r="FK110">
        <f t="shared" si="1296"/>
        <v>7.233333336666667</v>
      </c>
      <c r="FL110">
        <f t="shared" si="1296"/>
        <v>7.56666667</v>
      </c>
      <c r="FM110">
        <f t="shared" si="1296"/>
        <v>5.8833333366666665</v>
      </c>
      <c r="FN110">
        <f t="shared" si="1296"/>
        <v>8.5166666699999993</v>
      </c>
      <c r="FO110">
        <f t="shared" si="1296"/>
        <v>5.983333336666667</v>
      </c>
      <c r="FP110">
        <f t="shared" si="1296"/>
        <v>6.733333336666667</v>
      </c>
      <c r="FQ110">
        <f t="shared" si="1296"/>
        <v>5.9666666700000004</v>
      </c>
      <c r="FR110">
        <f t="shared" si="1296"/>
        <v>5.9166666700000006</v>
      </c>
      <c r="FS110">
        <f t="shared" si="1296"/>
        <v>6.733333336666667</v>
      </c>
      <c r="FT110">
        <f>4+35/60</f>
        <v>4.583333333333333</v>
      </c>
      <c r="FU110">
        <f>FU176+4.5833333</f>
        <v>4.8333332999999996</v>
      </c>
      <c r="FV110">
        <f t="shared" ref="FV110:GF110" si="1297">FV176+4.5833333</f>
        <v>4.816666633333333</v>
      </c>
      <c r="FW110">
        <f t="shared" si="1297"/>
        <v>5.1999999666666668</v>
      </c>
      <c r="FX110">
        <f t="shared" si="1297"/>
        <v>5.3499999666666662</v>
      </c>
      <c r="FY110">
        <f t="shared" si="1297"/>
        <v>5.1333332999999994</v>
      </c>
      <c r="FZ110">
        <f t="shared" si="1297"/>
        <v>6.3833332999999994</v>
      </c>
      <c r="GA110">
        <f t="shared" si="1297"/>
        <v>9.3833333000000003</v>
      </c>
      <c r="GB110">
        <f t="shared" si="1297"/>
        <v>5.4666666333333325</v>
      </c>
      <c r="GC110">
        <f t="shared" si="1297"/>
        <v>5.6666666333333326</v>
      </c>
      <c r="GD110">
        <f t="shared" si="1297"/>
        <v>6.1833332999999993</v>
      </c>
      <c r="GE110">
        <f t="shared" si="1297"/>
        <v>5.9499999666666668</v>
      </c>
      <c r="GF110">
        <f t="shared" si="1297"/>
        <v>5.1666666333333326</v>
      </c>
      <c r="GG110">
        <f>6+2/60</f>
        <v>6.0333333333333332</v>
      </c>
      <c r="GH110">
        <f>GH189+6.03333333</f>
        <v>6.8833333299999993</v>
      </c>
      <c r="GI110">
        <f t="shared" ref="GI110:GW110" si="1298">GI189+6.03333333</f>
        <v>6.516666663333333</v>
      </c>
      <c r="GJ110">
        <f t="shared" si="1298"/>
        <v>6.93333333</v>
      </c>
      <c r="GK110">
        <f t="shared" si="1298"/>
        <v>8.8666666633333335</v>
      </c>
      <c r="GL110">
        <f t="shared" si="1298"/>
        <v>6.3333333299999994</v>
      </c>
      <c r="GM110">
        <f t="shared" ref="GM110:GS110" si="1299">GM189+6.03333333</f>
        <v>6.599999996666666</v>
      </c>
      <c r="GN110">
        <f t="shared" si="1299"/>
        <v>8.7333333300000007</v>
      </c>
      <c r="GO110">
        <f t="shared" si="1299"/>
        <v>8.1499999966666667</v>
      </c>
      <c r="GP110">
        <f t="shared" si="1299"/>
        <v>6.599999996666666</v>
      </c>
      <c r="GQ110">
        <f t="shared" si="1299"/>
        <v>7.0499999966666662</v>
      </c>
      <c r="GR110">
        <f t="shared" si="1299"/>
        <v>9.43333333</v>
      </c>
      <c r="GS110">
        <f t="shared" si="1299"/>
        <v>7.3999999966666667</v>
      </c>
      <c r="GT110">
        <f t="shared" si="1298"/>
        <v>8.599999996666666</v>
      </c>
      <c r="GU110">
        <f t="shared" si="1298"/>
        <v>7.43333333</v>
      </c>
      <c r="GV110">
        <f t="shared" si="1298"/>
        <v>6.43333333</v>
      </c>
      <c r="GW110">
        <f t="shared" si="1298"/>
        <v>6.4999999966666664</v>
      </c>
      <c r="GX110">
        <f t="shared" ref="GX110:HA110" si="1300">GX189+6.03333333</f>
        <v>6.3333333299999994</v>
      </c>
      <c r="GY110">
        <f t="shared" si="1300"/>
        <v>13.466666663333333</v>
      </c>
      <c r="GZ110">
        <f t="shared" si="1300"/>
        <v>8.18333333</v>
      </c>
      <c r="HA110">
        <f t="shared" si="1300"/>
        <v>6.9166666633333325</v>
      </c>
      <c r="HB110">
        <f>10+32/60</f>
        <v>10.533333333333333</v>
      </c>
      <c r="HC110">
        <f>HC210+10.5333333</f>
        <v>11.516666633333333</v>
      </c>
      <c r="HD110">
        <f t="shared" ref="HD110:HO110" si="1301">HD210+10.5333333</f>
        <v>12.916666633333334</v>
      </c>
      <c r="HE110">
        <f t="shared" si="1301"/>
        <v>11.999999966666667</v>
      </c>
      <c r="HF110">
        <f t="shared" si="1301"/>
        <v>11.749999966666667</v>
      </c>
      <c r="HG110">
        <f t="shared" si="1301"/>
        <v>11.533333300000001</v>
      </c>
      <c r="HH110">
        <f t="shared" si="1301"/>
        <v>11.216666633333334</v>
      </c>
      <c r="HI110">
        <f t="shared" si="1301"/>
        <v>11.216666633333334</v>
      </c>
      <c r="HJ110">
        <f t="shared" si="1301"/>
        <v>12.166666633333334</v>
      </c>
      <c r="HK110">
        <f t="shared" si="1301"/>
        <v>11.716666633333334</v>
      </c>
      <c r="HL110">
        <f t="shared" si="1301"/>
        <v>14.5833333</v>
      </c>
      <c r="HN110">
        <f t="shared" si="1301"/>
        <v>11.2333333</v>
      </c>
      <c r="HO110">
        <f t="shared" si="1301"/>
        <v>12.699999966666667</v>
      </c>
      <c r="HP110">
        <f>46.18333+13</f>
        <v>59.183329999999998</v>
      </c>
      <c r="HQ110">
        <f>HP110+5</f>
        <v>64.183329999999998</v>
      </c>
      <c r="HR110">
        <f>10+41/60</f>
        <v>10.683333333333334</v>
      </c>
      <c r="HS110">
        <f>12+23/60</f>
        <v>12.383333333333333</v>
      </c>
      <c r="HU110">
        <f>HU227+12.38333</f>
        <v>23.783329999999999</v>
      </c>
      <c r="HW110">
        <f t="shared" ref="HW110:IJ110" si="1302">HW227+12.38333</f>
        <v>12.766663333333334</v>
      </c>
      <c r="HX110">
        <f t="shared" si="1302"/>
        <v>12.98333</v>
      </c>
      <c r="HY110">
        <f t="shared" si="1302"/>
        <v>13.799996666666667</v>
      </c>
      <c r="HZ110">
        <f t="shared" si="1302"/>
        <v>13.316663333333334</v>
      </c>
      <c r="IA110">
        <f t="shared" si="1302"/>
        <v>13.049996666666667</v>
      </c>
      <c r="IB110">
        <f t="shared" si="1302"/>
        <v>13.149996666666668</v>
      </c>
      <c r="IC110">
        <f t="shared" si="1302"/>
        <v>13.849996666666668</v>
      </c>
      <c r="ID110">
        <f t="shared" si="1302"/>
        <v>12.816663333333334</v>
      </c>
      <c r="IE110">
        <f t="shared" si="1302"/>
        <v>13.799996666666667</v>
      </c>
      <c r="IF110">
        <f t="shared" si="1302"/>
        <v>14.499996666666668</v>
      </c>
      <c r="IG110">
        <f t="shared" si="1302"/>
        <v>14.949996666666667</v>
      </c>
      <c r="IH110">
        <f t="shared" si="1302"/>
        <v>13.283330000000001</v>
      </c>
      <c r="II110">
        <f t="shared" si="1302"/>
        <v>20.016663333333334</v>
      </c>
      <c r="IJ110">
        <f t="shared" si="1302"/>
        <v>12.799996666666667</v>
      </c>
      <c r="IK110">
        <f>7+54/60</f>
        <v>7.9</v>
      </c>
      <c r="IL110">
        <f>IL245+7.9</f>
        <v>11.233333333333334</v>
      </c>
      <c r="IM110">
        <f t="shared" ref="IM110:IQ110" si="1303">IM245+7.9</f>
        <v>8.6666666666666679</v>
      </c>
      <c r="IN110">
        <f t="shared" si="1303"/>
        <v>8.3833333333333329</v>
      </c>
      <c r="IO110">
        <f>10+47/60</f>
        <v>10.783333333333333</v>
      </c>
      <c r="IP110">
        <f t="shared" si="1303"/>
        <v>10.483333333333334</v>
      </c>
      <c r="IQ110">
        <f t="shared" si="1303"/>
        <v>11.133333333333333</v>
      </c>
      <c r="IW110">
        <f>IW85+4.91</f>
        <v>55.193333300000006</v>
      </c>
      <c r="IX110">
        <f t="shared" ref="IX110:KA110" si="1304">IX85+4.91</f>
        <v>13.676666633333333</v>
      </c>
      <c r="IY110">
        <f>IY85+4.91</f>
        <v>16.126666933333333</v>
      </c>
      <c r="IZ110">
        <f>IZ85+4.91</f>
        <v>16.943333599999999</v>
      </c>
      <c r="JA110">
        <f t="shared" si="1304"/>
        <v>15.276666933333335</v>
      </c>
      <c r="JB110">
        <f t="shared" si="1304"/>
        <v>14.760000266666667</v>
      </c>
      <c r="JC110">
        <f t="shared" si="1304"/>
        <v>19.693333599999999</v>
      </c>
      <c r="JD110">
        <f t="shared" si="1304"/>
        <v>16.2933336</v>
      </c>
      <c r="JE110">
        <f t="shared" si="1304"/>
        <v>21.360000266666667</v>
      </c>
      <c r="JF110">
        <f t="shared" si="1304"/>
        <v>29.126666933333336</v>
      </c>
      <c r="JH110">
        <f t="shared" si="1304"/>
        <v>18.326666633333332</v>
      </c>
      <c r="JI110">
        <f t="shared" si="1304"/>
        <v>23.576666629666665</v>
      </c>
      <c r="JJ110">
        <f t="shared" si="1304"/>
        <v>21.959999963000001</v>
      </c>
      <c r="JK110">
        <f t="shared" si="1304"/>
        <v>19.826666629666668</v>
      </c>
      <c r="JL110">
        <f t="shared" si="1304"/>
        <v>19.593333296333334</v>
      </c>
      <c r="JM110">
        <f t="shared" si="1304"/>
        <v>21.326666629666668</v>
      </c>
      <c r="JN110">
        <f t="shared" si="1304"/>
        <v>22.326666629666668</v>
      </c>
      <c r="JO110">
        <f t="shared" si="1304"/>
        <v>26.459999962999998</v>
      </c>
      <c r="JP110">
        <f t="shared" si="1304"/>
        <v>23.593333296333334</v>
      </c>
      <c r="JR110">
        <f t="shared" si="1304"/>
        <v>19.659999963000001</v>
      </c>
      <c r="JT110">
        <f t="shared" si="1304"/>
        <v>20.409999963000001</v>
      </c>
      <c r="JU110">
        <f t="shared" si="1304"/>
        <v>26.059999962999999</v>
      </c>
      <c r="JV110">
        <f t="shared" si="1304"/>
        <v>26.759999963000002</v>
      </c>
      <c r="JX110">
        <f t="shared" si="1304"/>
        <v>27.509999963000002</v>
      </c>
      <c r="JY110">
        <f t="shared" si="1304"/>
        <v>23.326666629666665</v>
      </c>
      <c r="JZ110">
        <f t="shared" si="1304"/>
        <v>29.826666629666668</v>
      </c>
      <c r="KA110">
        <f t="shared" si="1304"/>
        <v>33.276666629666664</v>
      </c>
    </row>
    <row r="111" spans="1:287" x14ac:dyDescent="0.25">
      <c r="A111" t="s">
        <v>176</v>
      </c>
      <c r="B111">
        <v>10.833333333333334</v>
      </c>
      <c r="C111">
        <v>11.333333333333334</v>
      </c>
      <c r="D111">
        <v>11.950000333333334</v>
      </c>
      <c r="E111">
        <v>11.983333333333334</v>
      </c>
      <c r="F111">
        <v>12.599993333333334</v>
      </c>
      <c r="G111">
        <v>12.666667333333333</v>
      </c>
      <c r="H111">
        <v>12.400000333333333</v>
      </c>
      <c r="I111">
        <v>12.616667333333334</v>
      </c>
      <c r="J111">
        <v>14.216666333333334</v>
      </c>
      <c r="K111">
        <v>16.400000333333335</v>
      </c>
      <c r="L111">
        <v>11.683333333333334</v>
      </c>
      <c r="M111">
        <v>11.183333333333334</v>
      </c>
      <c r="N111">
        <v>12.583330333333333</v>
      </c>
      <c r="O111">
        <v>14.116666666666667</v>
      </c>
      <c r="P111">
        <v>18.566666666666666</v>
      </c>
      <c r="Q111">
        <v>14.876666666666667</v>
      </c>
      <c r="R111">
        <v>19.546666666666667</v>
      </c>
      <c r="S111">
        <v>21.366666666666667</v>
      </c>
      <c r="T111">
        <v>17.786666666666669</v>
      </c>
      <c r="U111">
        <v>16.299996666666669</v>
      </c>
      <c r="V111">
        <v>16.166666666666668</v>
      </c>
      <c r="W111">
        <v>14.733333666666667</v>
      </c>
      <c r="X111">
        <v>15.533333666666667</v>
      </c>
      <c r="Y111">
        <v>15.566666666666666</v>
      </c>
      <c r="Z111">
        <v>30.183333666666666</v>
      </c>
      <c r="AA111">
        <v>32.18333366666667</v>
      </c>
      <c r="AB111">
        <v>35.93333366666667</v>
      </c>
      <c r="AC111">
        <v>51.383333666666665</v>
      </c>
      <c r="AD111">
        <v>45.936666666666667</v>
      </c>
      <c r="AE111">
        <v>32.133333666666665</v>
      </c>
      <c r="AG111">
        <v>35.43333366666667</v>
      </c>
      <c r="AH111">
        <v>30.850003666666666</v>
      </c>
      <c r="AI111">
        <v>14.583333333333334</v>
      </c>
      <c r="AJ111">
        <v>16.133333333333333</v>
      </c>
      <c r="AK111">
        <v>14.966666633333334</v>
      </c>
      <c r="AL111">
        <v>15.183333333333334</v>
      </c>
      <c r="AM111">
        <v>15.099993333333334</v>
      </c>
      <c r="AN111">
        <v>15.933333333333334</v>
      </c>
      <c r="AO111">
        <v>15.850000033333334</v>
      </c>
      <c r="AP111">
        <v>15.450000033333334</v>
      </c>
      <c r="AQ111">
        <v>15.366666663333334</v>
      </c>
      <c r="AR111">
        <v>14.983333333333334</v>
      </c>
      <c r="AS111">
        <v>15.600000033333334</v>
      </c>
      <c r="AT111">
        <v>18.250000003333334</v>
      </c>
      <c r="AU111">
        <v>15.883333333333335</v>
      </c>
      <c r="AV111">
        <v>16.116666633333335</v>
      </c>
      <c r="AW111">
        <v>15.650000033333335</v>
      </c>
      <c r="AX111">
        <v>16.433333333333334</v>
      </c>
      <c r="AY111">
        <v>15.316666663333335</v>
      </c>
      <c r="AZ111">
        <v>17.733333333333334</v>
      </c>
      <c r="BA111">
        <v>19.783333333333335</v>
      </c>
      <c r="BB111">
        <v>22.583333333333336</v>
      </c>
      <c r="BC111">
        <v>20.300000003333334</v>
      </c>
      <c r="BD111">
        <v>20.266666633333333</v>
      </c>
      <c r="BE111">
        <v>16.583333333333336</v>
      </c>
      <c r="BF111">
        <v>18.500000333333332</v>
      </c>
      <c r="BG111">
        <v>27.766666633333333</v>
      </c>
      <c r="BH111">
        <v>30.283333333333331</v>
      </c>
      <c r="BI111">
        <v>30.516666333333333</v>
      </c>
      <c r="BJ111">
        <v>17.933333333333334</v>
      </c>
      <c r="BK111">
        <v>28.250000333333332</v>
      </c>
      <c r="BL111">
        <v>19.000000033333336</v>
      </c>
      <c r="BM111">
        <v>27.383333333333333</v>
      </c>
      <c r="BN111">
        <v>18.683333333333334</v>
      </c>
      <c r="BO111">
        <v>32.516666333333333</v>
      </c>
      <c r="BP111">
        <v>23.200000033333332</v>
      </c>
      <c r="BQ111">
        <v>5.2666666666666666</v>
      </c>
      <c r="BR111">
        <v>6.35</v>
      </c>
      <c r="BS111">
        <v>7.0666666999999999</v>
      </c>
      <c r="BT111">
        <v>7.4666666699999995</v>
      </c>
      <c r="BU111">
        <v>6.8666666699999999</v>
      </c>
      <c r="BV111">
        <v>7.1</v>
      </c>
      <c r="BW111">
        <v>9.066666699999999</v>
      </c>
      <c r="BX111">
        <v>14.066666699999999</v>
      </c>
      <c r="BY111">
        <v>12.3333333</v>
      </c>
      <c r="BZ111">
        <v>9.3333332999999996</v>
      </c>
      <c r="CA111">
        <v>7.1499999999999995</v>
      </c>
      <c r="CB111">
        <v>6.6666666999999995</v>
      </c>
      <c r="CC111">
        <v>7.7166666999999993</v>
      </c>
      <c r="CE111">
        <v>4.1333333000000003</v>
      </c>
      <c r="CF111">
        <v>4.9166666000000001</v>
      </c>
      <c r="CG111">
        <v>6.2166665999999999</v>
      </c>
      <c r="CH111">
        <v>4.5166666000000006</v>
      </c>
      <c r="CI111">
        <v>4.4833333</v>
      </c>
      <c r="CJ111">
        <v>4.4333333000000001</v>
      </c>
      <c r="CK111">
        <v>4.8500000000000005</v>
      </c>
      <c r="CL111">
        <v>5.2333333</v>
      </c>
      <c r="CN111">
        <v>5.9833333</v>
      </c>
      <c r="CO111">
        <v>5.5333333000000007</v>
      </c>
      <c r="CP111">
        <v>4.8833333000000003</v>
      </c>
      <c r="CQ111">
        <v>6.3166663000000005</v>
      </c>
      <c r="CR111">
        <v>7.0666663000000005</v>
      </c>
      <c r="CS111">
        <v>5.3166663000000005</v>
      </c>
      <c r="CT111">
        <v>7.5333333000000007</v>
      </c>
      <c r="CU111">
        <v>7.3500003000000005</v>
      </c>
      <c r="CV111">
        <v>5.4833333</v>
      </c>
      <c r="CW111">
        <v>6.6166666000000003</v>
      </c>
      <c r="CX111">
        <v>6.2166663</v>
      </c>
      <c r="CY111">
        <v>9.6999999999999993</v>
      </c>
      <c r="CZ111">
        <v>7.1666666000000001</v>
      </c>
      <c r="DA111">
        <v>6.0166663000000007</v>
      </c>
      <c r="DB111">
        <v>5.2833333000000007</v>
      </c>
      <c r="DC111">
        <v>8.3333332999999996</v>
      </c>
      <c r="DD111">
        <v>6.2666666000000006</v>
      </c>
      <c r="DE111">
        <v>9.1000000000000014</v>
      </c>
      <c r="DF111">
        <v>1.3</v>
      </c>
      <c r="DG111">
        <v>0</v>
      </c>
      <c r="DH111">
        <f>45/60</f>
        <v>0.75</v>
      </c>
      <c r="DI111">
        <f>1+59/60</f>
        <v>1.9833333333333334</v>
      </c>
      <c r="DJ111">
        <f>25/60</f>
        <v>0.41666666666666669</v>
      </c>
      <c r="DK111">
        <f>19/60</f>
        <v>0.31666666666666665</v>
      </c>
      <c r="DL111">
        <f>2+20/60</f>
        <v>2.3333333333333335</v>
      </c>
      <c r="DM111">
        <f>57/60</f>
        <v>0.95</v>
      </c>
      <c r="DN111">
        <f>2+5/60</f>
        <v>2.0833333333333335</v>
      </c>
      <c r="DO111">
        <f>IF(DO110=0,0,DO110+1.3)</f>
        <v>3.9333333333333336</v>
      </c>
      <c r="DP111">
        <f t="shared" ref="DP111:EA111" si="1305">IF(DP110=0,0,DP110+1.3)</f>
        <v>6.1166663333333329</v>
      </c>
      <c r="DQ111">
        <f t="shared" si="1305"/>
        <v>4.8499996666666663</v>
      </c>
      <c r="DR111">
        <f t="shared" si="1305"/>
        <v>4.8666663333333329</v>
      </c>
      <c r="DS111">
        <f t="shared" si="1305"/>
        <v>4.4666663333333334</v>
      </c>
      <c r="DT111">
        <f t="shared" si="1305"/>
        <v>4.4999996666666666</v>
      </c>
      <c r="DU111">
        <f t="shared" si="1305"/>
        <v>7.8666663333333338</v>
      </c>
      <c r="DV111">
        <f t="shared" si="1305"/>
        <v>5.9499996666666659</v>
      </c>
      <c r="DW111">
        <f t="shared" si="1305"/>
        <v>4.6333329999999995</v>
      </c>
      <c r="DX111">
        <f t="shared" si="1305"/>
        <v>4.5499996666666664</v>
      </c>
      <c r="DY111">
        <f t="shared" si="1305"/>
        <v>4.8499996666666663</v>
      </c>
      <c r="DZ111">
        <f t="shared" si="1305"/>
        <v>7.3666666666666663</v>
      </c>
      <c r="EA111">
        <f t="shared" si="1305"/>
        <v>9.0333333336666666</v>
      </c>
      <c r="EB111">
        <f t="shared" ref="EB111" si="1306">IF(EB110=0,0,EB110+1.3)</f>
        <v>7.7333333336666659</v>
      </c>
      <c r="EC111">
        <f t="shared" ref="EC111" si="1307">IF(EC110=0,0,EC110+1.3)</f>
        <v>8.2000000003333327</v>
      </c>
      <c r="ED111">
        <f t="shared" ref="ED111" si="1308">IF(ED110=0,0,ED110+1.3)</f>
        <v>10.700000000333334</v>
      </c>
      <c r="EE111">
        <f t="shared" ref="EE111" si="1309">IF(EE110=0,0,EE110+1.3)</f>
        <v>9.9666666670000001</v>
      </c>
      <c r="EF111">
        <f t="shared" ref="EF111" si="1310">IF(EF110=0,0,EF110+1.3)</f>
        <v>8.2166666670000001</v>
      </c>
      <c r="EG111">
        <f t="shared" ref="EG111" si="1311">IF(EG110=0,0,EG110+1.3)</f>
        <v>10.016666667000001</v>
      </c>
      <c r="EH111">
        <f t="shared" ref="EH111" si="1312">IF(EH110=0,0,EH110+1.3)</f>
        <v>7.6500000003333328</v>
      </c>
      <c r="EI111">
        <f t="shared" ref="EI111" si="1313">IF(EI110=0,0,EI110+1.3)</f>
        <v>10.583333333666667</v>
      </c>
      <c r="EJ111">
        <f t="shared" ref="EJ111" si="1314">IF(EJ110=0,0,EJ110+1.3)</f>
        <v>9.7166666670000001</v>
      </c>
      <c r="EK111">
        <f t="shared" ref="EK111" si="1315">IF(EK110=0,0,EK110+1.3)</f>
        <v>9.0333333336666666</v>
      </c>
      <c r="EL111">
        <f t="shared" ref="EL111:EM111" si="1316">IF(EL110=0,0,EL110+1.3)</f>
        <v>11.100000000333335</v>
      </c>
      <c r="EM111">
        <f t="shared" si="1316"/>
        <v>7.766666667</v>
      </c>
      <c r="EN111">
        <f t="shared" ref="EN111" si="1317">IF(EN110=0,0,EN110+1.3)</f>
        <v>8.850000000333333</v>
      </c>
      <c r="EO111">
        <f t="shared" ref="EO111" si="1318">IF(EO110=0,0,EO110+1.3)</f>
        <v>11.900000000333334</v>
      </c>
      <c r="EP111">
        <f t="shared" ref="EP111" si="1319">IF(EP110=0,0,EP110+1.3)</f>
        <v>10.200000000333334</v>
      </c>
      <c r="EQ111">
        <f t="shared" ref="EQ111" si="1320">IF(EQ110=0,0,EQ110+1.3)</f>
        <v>9.1666666666666679</v>
      </c>
      <c r="ER111">
        <f t="shared" ref="ER111" si="1321">IF(ER110=0,0,ER110+1.3)</f>
        <v>9.5000000033333336</v>
      </c>
      <c r="ES111">
        <f t="shared" ref="ES111" si="1322">IF(ES110=0,0,ES110+1.3)</f>
        <v>9.7666666700000011</v>
      </c>
      <c r="ET111">
        <f t="shared" ref="ET111" si="1323">IF(ET110=0,0,ET110+1.3)</f>
        <v>12.266666670000001</v>
      </c>
      <c r="EU111">
        <f t="shared" ref="EU111" si="1324">IF(EU110=0,0,EU110+1.3)</f>
        <v>9.8500000033333333</v>
      </c>
      <c r="EV111">
        <f t="shared" ref="EV111" si="1325">IF(EV110=0,0,EV110+1.3)</f>
        <v>9.6833333366666672</v>
      </c>
      <c r="EW111">
        <f t="shared" ref="EW111" si="1326">IF(EW110=0,0,EW110+1.3)</f>
        <v>9.5000000033333336</v>
      </c>
      <c r="EX111">
        <f t="shared" ref="EX111:EY111" si="1327">IF(EX110=0,0,EX110+1.3)</f>
        <v>9.7333333366666679</v>
      </c>
      <c r="EY111">
        <f t="shared" si="1327"/>
        <v>13.233333336666668</v>
      </c>
      <c r="EZ111">
        <f t="shared" ref="EZ111" si="1328">IF(EZ110=0,0,EZ110+1.3)</f>
        <v>9.5333333366666668</v>
      </c>
      <c r="FA111">
        <f t="shared" ref="FA111" si="1329">IF(FA110=0,0,FA110+1.3)</f>
        <v>9.7166666700000004</v>
      </c>
      <c r="FB111">
        <f t="shared" ref="FB111" si="1330">IF(FB110=0,0,FB110+1.3)</f>
        <v>10.200000003333335</v>
      </c>
      <c r="FC111">
        <f t="shared" ref="FC111" si="1331">IF(FC110=0,0,FC110+1.3)</f>
        <v>13.166666670000001</v>
      </c>
      <c r="FD111">
        <f t="shared" ref="FD111" si="1332">IF(FD110=0,0,FD110+1.3)</f>
        <v>10.000000003333334</v>
      </c>
      <c r="FE111">
        <f t="shared" ref="FE111" si="1333">IF(FE110=0,0,FE110+1.3)</f>
        <v>10.300000003333334</v>
      </c>
      <c r="FF111">
        <f t="shared" ref="FF111" si="1334">IF(FF110=0,0,FF110+1.3)</f>
        <v>12.333333336666668</v>
      </c>
      <c r="FG111">
        <f t="shared" ref="FG111" si="1335">IF(FG110=0,0,FG110+1.3)</f>
        <v>9.9333333366666672</v>
      </c>
      <c r="FH111">
        <f t="shared" ref="FH111" si="1336">IF(FH110=0,0,FH110+1.3)</f>
        <v>6.8166666666666664</v>
      </c>
      <c r="FI111">
        <f t="shared" ref="FI111" si="1337">IF(FI110=0,0,FI110+1.3)</f>
        <v>7.2666666700000002</v>
      </c>
      <c r="FJ111">
        <f t="shared" ref="FJ111:FK111" si="1338">IF(FJ110=0,0,FJ110+1.3)</f>
        <v>10.433333336666667</v>
      </c>
      <c r="FK111">
        <f t="shared" si="1338"/>
        <v>8.5333333366666668</v>
      </c>
      <c r="FL111">
        <f t="shared" ref="FL111" si="1339">IF(FL110=0,0,FL110+1.3)</f>
        <v>8.8666666700000007</v>
      </c>
      <c r="FM111">
        <f t="shared" ref="FM111" si="1340">IF(FM110=0,0,FM110+1.3)</f>
        <v>7.1833333366666663</v>
      </c>
      <c r="FN111">
        <f t="shared" ref="FN111" si="1341">IF(FN110=0,0,FN110+1.3)</f>
        <v>9.81666667</v>
      </c>
      <c r="FO111">
        <f t="shared" ref="FO111" si="1342">IF(FO110=0,0,FO110+1.3)</f>
        <v>7.2833333366666668</v>
      </c>
      <c r="FP111">
        <f t="shared" ref="FP111" si="1343">IF(FP110=0,0,FP110+1.3)</f>
        <v>8.0333333366666668</v>
      </c>
      <c r="FQ111">
        <f t="shared" ref="FQ111" si="1344">IF(FQ110=0,0,FQ110+1.3)</f>
        <v>7.2666666700000002</v>
      </c>
      <c r="FR111">
        <f t="shared" ref="FR111" si="1345">IF(FR110=0,0,FR110+1.3)</f>
        <v>7.2166666700000004</v>
      </c>
      <c r="FS111">
        <f t="shared" ref="FS111" si="1346">IF(FS110=0,0,FS110+1.3)</f>
        <v>8.0333333366666668</v>
      </c>
      <c r="FT111">
        <f t="shared" ref="FT111" si="1347">IF(FT110=0,0,FT110+1.3)</f>
        <v>5.8833333333333329</v>
      </c>
      <c r="FU111">
        <f t="shared" ref="FU111" si="1348">IF(FU110=0,0,FU110+1.3)</f>
        <v>6.1333332999999994</v>
      </c>
      <c r="FV111">
        <f t="shared" ref="FV111:FW111" si="1349">IF(FV110=0,0,FV110+1.3)</f>
        <v>6.1166666333333328</v>
      </c>
      <c r="FW111">
        <f t="shared" si="1349"/>
        <v>6.4999999666666666</v>
      </c>
      <c r="FX111">
        <f t="shared" ref="FX111" si="1350">IF(FX110=0,0,FX110+1.3)</f>
        <v>6.649999966666666</v>
      </c>
      <c r="FY111">
        <f t="shared" ref="FY111" si="1351">IF(FY110=0,0,FY110+1.3)</f>
        <v>6.4333332999999993</v>
      </c>
      <c r="FZ111">
        <f t="shared" ref="FZ111" si="1352">IF(FZ110=0,0,FZ110+1.3)</f>
        <v>7.6833332999999993</v>
      </c>
      <c r="GA111">
        <f t="shared" ref="GA111" si="1353">IF(GA110=0,0,GA110+1.3)</f>
        <v>10.683333300000001</v>
      </c>
      <c r="GB111">
        <f t="shared" ref="GB111" si="1354">IF(GB110=0,0,GB110+1.3)</f>
        <v>6.7666666333333323</v>
      </c>
      <c r="GC111">
        <f t="shared" ref="GC111" si="1355">IF(GC110=0,0,GC110+1.3)</f>
        <v>6.9666666333333325</v>
      </c>
      <c r="GD111">
        <f t="shared" ref="GD111" si="1356">IF(GD110=0,0,GD110+1.3)</f>
        <v>7.4833332999999991</v>
      </c>
      <c r="GE111">
        <f t="shared" ref="GE111" si="1357">IF(GE110=0,0,GE110+1.3)</f>
        <v>7.2499999666666666</v>
      </c>
      <c r="GF111">
        <f t="shared" ref="GF111" si="1358">IF(GF110=0,0,GF110+1.3)</f>
        <v>6.4666666333333325</v>
      </c>
      <c r="GG111">
        <f t="shared" ref="GG111" si="1359">IF(GG110=0,0,GG110+1.3)</f>
        <v>7.333333333333333</v>
      </c>
      <c r="GH111">
        <f t="shared" ref="GH111:GI111" si="1360">IF(GH110=0,0,GH110+1.3)</f>
        <v>8.18333333</v>
      </c>
      <c r="GI111">
        <f t="shared" si="1360"/>
        <v>7.8166666633333328</v>
      </c>
      <c r="GJ111">
        <f t="shared" ref="GJ111" si="1361">IF(GJ110=0,0,GJ110+1.3)</f>
        <v>8.2333333300000007</v>
      </c>
      <c r="GK111">
        <f t="shared" ref="GK111" si="1362">IF(GK110=0,0,GK110+1.3)</f>
        <v>10.166666663333334</v>
      </c>
      <c r="GL111">
        <f t="shared" ref="GL111" si="1363">IF(GL110=0,0,GL110+1.3)</f>
        <v>7.6333333299999993</v>
      </c>
      <c r="GM111">
        <f t="shared" ref="GM111" si="1364">IF(GM110=0,0,GM110+1.3)</f>
        <v>7.8999999966666659</v>
      </c>
      <c r="GN111">
        <f t="shared" ref="GN111" si="1365">IF(GN110=0,0,GN110+1.3)</f>
        <v>10.033333330000001</v>
      </c>
      <c r="GO111">
        <f t="shared" ref="GO111" si="1366">IF(GO110=0,0,GO110+1.3)</f>
        <v>9.4499999966666675</v>
      </c>
      <c r="GP111">
        <f t="shared" ref="GP111" si="1367">IF(GP110=0,0,GP110+1.3)</f>
        <v>7.8999999966666659</v>
      </c>
      <c r="GQ111">
        <f t="shared" ref="GQ111" si="1368">IF(GQ110=0,0,GQ110+1.3)</f>
        <v>8.349999996666666</v>
      </c>
      <c r="GR111">
        <f t="shared" ref="GR111" si="1369">IF(GR110=0,0,GR110+1.3)</f>
        <v>10.733333330000001</v>
      </c>
      <c r="GS111">
        <f t="shared" ref="GS111" si="1370">IF(GS110=0,0,GS110+1.3)</f>
        <v>8.6999999966666675</v>
      </c>
      <c r="GT111">
        <f t="shared" ref="GT111:GU111" si="1371">IF(GT110=0,0,GT110+1.3)</f>
        <v>9.8999999966666667</v>
      </c>
      <c r="GU111">
        <f t="shared" si="1371"/>
        <v>8.7333333300000007</v>
      </c>
      <c r="GV111">
        <f t="shared" ref="GV111" si="1372">IF(GV110=0,0,GV110+1.3)</f>
        <v>7.7333333299999998</v>
      </c>
      <c r="GW111">
        <f t="shared" ref="GW111" si="1373">IF(GW110=0,0,GW110+1.3)</f>
        <v>7.7999999966666662</v>
      </c>
      <c r="GX111">
        <f t="shared" ref="GX111" si="1374">IF(GX110=0,0,GX110+1.3)</f>
        <v>7.6333333299999993</v>
      </c>
      <c r="GY111">
        <f t="shared" ref="GY111" si="1375">IF(GY110=0,0,GY110+1.3)</f>
        <v>14.766666663333334</v>
      </c>
      <c r="GZ111">
        <f t="shared" ref="GZ111" si="1376">IF(GZ110=0,0,GZ110+1.3)</f>
        <v>9.4833333300000007</v>
      </c>
      <c r="HA111">
        <f t="shared" ref="HA111" si="1377">IF(HA110=0,0,HA110+1.3)</f>
        <v>8.2166666633333332</v>
      </c>
      <c r="HB111">
        <f t="shared" ref="HB111" si="1378">IF(HB110=0,0,HB110+1.3)</f>
        <v>11.833333333333334</v>
      </c>
      <c r="HC111">
        <f t="shared" ref="HC111" si="1379">IF(HC110=0,0,HC110+1.3)</f>
        <v>12.816666633333334</v>
      </c>
      <c r="HD111">
        <f t="shared" ref="HD111" si="1380">IF(HD110=0,0,HD110+1.3)</f>
        <v>14.216666633333334</v>
      </c>
      <c r="HE111">
        <f t="shared" ref="HE111" si="1381">IF(HE110=0,0,HE110+1.3)</f>
        <v>13.299999966666668</v>
      </c>
      <c r="HF111">
        <f t="shared" ref="HF111:HG111" si="1382">IF(HF110=0,0,HF110+1.3)</f>
        <v>13.049999966666668</v>
      </c>
      <c r="HG111">
        <f t="shared" si="1382"/>
        <v>12.833333300000001</v>
      </c>
      <c r="HH111">
        <f t="shared" ref="HH111" si="1383">IF(HH110=0,0,HH110+1.3)</f>
        <v>12.516666633333335</v>
      </c>
      <c r="HI111">
        <f t="shared" ref="HI111" si="1384">IF(HI110=0,0,HI110+1.3)</f>
        <v>12.516666633333335</v>
      </c>
      <c r="HJ111">
        <f t="shared" ref="HJ111" si="1385">IF(HJ110=0,0,HJ110+1.3)</f>
        <v>13.466666633333334</v>
      </c>
      <c r="HK111">
        <f t="shared" ref="HK111" si="1386">IF(HK110=0,0,HK110+1.3)</f>
        <v>13.016666633333335</v>
      </c>
      <c r="HL111">
        <f t="shared" ref="HL111" si="1387">IF(HL110=0,0,HL110+1.3)</f>
        <v>15.8833333</v>
      </c>
      <c r="HN111">
        <f t="shared" ref="HN111" si="1388">IF(HN110=0,0,HN110+1.3)</f>
        <v>12.533333300000001</v>
      </c>
      <c r="HO111">
        <f t="shared" ref="HO111" si="1389">IF(HO110=0,0,HO110+1.3)</f>
        <v>13.999999966666667</v>
      </c>
      <c r="HP111">
        <f t="shared" ref="HP111" si="1390">IF(HP110=0,0,HP110+1.3)</f>
        <v>60.483329999999995</v>
      </c>
      <c r="HQ111">
        <f t="shared" ref="HQ111" si="1391">IF(HQ110=0,0,HQ110+1.3)</f>
        <v>65.483329999999995</v>
      </c>
      <c r="HR111">
        <f t="shared" ref="HR111:HS111" si="1392">IF(HR110=0,0,HR110+1.3)</f>
        <v>11.983333333333334</v>
      </c>
      <c r="HS111">
        <f t="shared" si="1392"/>
        <v>13.683333333333334</v>
      </c>
      <c r="HU111">
        <f t="shared" ref="HU111" si="1393">IF(HU110=0,0,HU110+1.3)</f>
        <v>25.08333</v>
      </c>
      <c r="HW111">
        <f t="shared" ref="HW111" si="1394">IF(HW110=0,0,HW110+1.3)</f>
        <v>14.066663333333334</v>
      </c>
      <c r="HX111">
        <f t="shared" ref="HX111" si="1395">IF(HX110=0,0,HX110+1.3)</f>
        <v>14.283330000000001</v>
      </c>
      <c r="HY111">
        <f t="shared" ref="HY111" si="1396">IF(HY110=0,0,HY110+1.3)</f>
        <v>15.099996666666668</v>
      </c>
      <c r="HZ111">
        <f t="shared" ref="HZ111" si="1397">IF(HZ110=0,0,HZ110+1.3)</f>
        <v>14.616663333333335</v>
      </c>
      <c r="IA111">
        <f t="shared" ref="IA111" si="1398">IF(IA110=0,0,IA110+1.3)</f>
        <v>14.349996666666668</v>
      </c>
      <c r="IB111">
        <f t="shared" ref="IB111" si="1399">IF(IB110=0,0,IB110+1.3)</f>
        <v>14.449996666666669</v>
      </c>
      <c r="IC111">
        <f t="shared" ref="IC111" si="1400">IF(IC110=0,0,IC110+1.3)</f>
        <v>15.149996666666668</v>
      </c>
      <c r="ID111">
        <f t="shared" ref="ID111:IE111" si="1401">IF(ID110=0,0,ID110+1.3)</f>
        <v>14.116663333333335</v>
      </c>
      <c r="IE111">
        <f t="shared" si="1401"/>
        <v>15.099996666666668</v>
      </c>
      <c r="IF111">
        <f t="shared" ref="IF111" si="1402">IF(IF110=0,0,IF110+1.3)</f>
        <v>15.799996666666669</v>
      </c>
      <c r="IG111">
        <f t="shared" ref="IG111" si="1403">IF(IG110=0,0,IG110+1.3)</f>
        <v>16.249996666666668</v>
      </c>
      <c r="IH111">
        <f t="shared" ref="IH111" si="1404">IF(IH110=0,0,IH110+1.3)</f>
        <v>14.583330000000002</v>
      </c>
      <c r="II111">
        <f t="shared" ref="II111" si="1405">IF(II110=0,0,II110+1.3)</f>
        <v>21.316663333333334</v>
      </c>
      <c r="IJ111">
        <f t="shared" ref="IJ111" si="1406">IF(IJ110=0,0,IJ110+1.3)</f>
        <v>14.099996666666668</v>
      </c>
      <c r="IK111">
        <f t="shared" ref="IK111" si="1407">IF(IK110=0,0,IK110+1.3)</f>
        <v>9.2000000000000011</v>
      </c>
      <c r="IL111">
        <f t="shared" ref="IL111" si="1408">IF(IL110=0,0,IL110+1.3)</f>
        <v>12.533333333333335</v>
      </c>
      <c r="IM111">
        <f t="shared" ref="IM111" si="1409">IF(IM110=0,0,IM110+1.3)</f>
        <v>9.9666666666666686</v>
      </c>
      <c r="IN111">
        <f t="shared" ref="IN111" si="1410">IF(IN110=0,0,IN110+1.3)</f>
        <v>9.6833333333333336</v>
      </c>
      <c r="IO111">
        <f t="shared" ref="IO111" si="1411">IF(IO110=0,0,IO110+1.3)</f>
        <v>12.083333333333334</v>
      </c>
      <c r="IP111">
        <f t="shared" ref="IP111:IQ111" si="1412">IF(IP110=0,0,IP110+1.3)</f>
        <v>11.783333333333335</v>
      </c>
      <c r="IQ111">
        <f t="shared" si="1412"/>
        <v>12.433333333333334</v>
      </c>
      <c r="IW111">
        <f t="shared" ref="IW111" si="1413">IF(IW110=0,0,IW110+1.3)</f>
        <v>56.493333300000003</v>
      </c>
      <c r="IX111">
        <f t="shared" ref="IX111" si="1414">IF(IX110=0,0,IX110+1.3)</f>
        <v>14.976666633333334</v>
      </c>
      <c r="IY111">
        <f t="shared" ref="IY111:IZ111" si="1415">IF(IY110=0,0,IY110+1.3)</f>
        <v>17.426666933333333</v>
      </c>
      <c r="IZ111">
        <f t="shared" si="1415"/>
        <v>18.2433336</v>
      </c>
      <c r="JA111">
        <f t="shared" ref="JA111" si="1416">IF(JA110=0,0,JA110+1.3)</f>
        <v>16.576666933333335</v>
      </c>
      <c r="JB111">
        <f t="shared" ref="JB111:JC111" si="1417">IF(JB110=0,0,JB110+1.3)</f>
        <v>16.060000266666666</v>
      </c>
      <c r="JC111">
        <f t="shared" si="1417"/>
        <v>20.9933336</v>
      </c>
      <c r="JD111">
        <f t="shared" ref="JD111" si="1418">IF(JD110=0,0,JD110+1.3)</f>
        <v>17.593333600000001</v>
      </c>
      <c r="JE111">
        <f t="shared" ref="JE111" si="1419">IF(JE110=0,0,JE110+1.3)</f>
        <v>22.660000266666668</v>
      </c>
      <c r="JF111">
        <f t="shared" ref="JF111" si="1420">IF(JF110=0,0,JF110+1.3)</f>
        <v>30.426666933333337</v>
      </c>
      <c r="JH111">
        <f t="shared" ref="JH111" si="1421">IF(JH110=0,0,JH110+1.3)</f>
        <v>19.626666633333333</v>
      </c>
      <c r="JI111">
        <f t="shared" ref="JI111" si="1422">IF(JI110=0,0,JI110+1.3)</f>
        <v>24.876666629666666</v>
      </c>
      <c r="JJ111">
        <f t="shared" ref="JJ111" si="1423">IF(JJ110=0,0,JJ110+1.3)</f>
        <v>23.259999963000002</v>
      </c>
      <c r="JK111">
        <f t="shared" ref="JK111" si="1424">IF(JK110=0,0,JK110+1.3)</f>
        <v>21.126666629666669</v>
      </c>
      <c r="JL111">
        <f t="shared" ref="JL111" si="1425">IF(JL110=0,0,JL110+1.3)</f>
        <v>20.893333296333335</v>
      </c>
      <c r="JM111">
        <f t="shared" ref="JM111" si="1426">IF(JM110=0,0,JM110+1.3)</f>
        <v>22.626666629666669</v>
      </c>
      <c r="JN111">
        <f t="shared" ref="JN111:JO111" si="1427">IF(JN110=0,0,JN110+1.3)</f>
        <v>23.626666629666669</v>
      </c>
      <c r="JO111">
        <f t="shared" si="1427"/>
        <v>27.759999962999999</v>
      </c>
      <c r="JP111">
        <f t="shared" ref="JP111" si="1428">IF(JP110=0,0,JP110+1.3)</f>
        <v>24.893333296333335</v>
      </c>
      <c r="JR111">
        <f t="shared" ref="JR111" si="1429">IF(JR110=0,0,JR110+1.3)</f>
        <v>20.959999963000001</v>
      </c>
      <c r="JT111">
        <f t="shared" ref="JT111" si="1430">IF(JT110=0,0,JT110+1.3)</f>
        <v>21.709999963000001</v>
      </c>
      <c r="JU111">
        <f t="shared" ref="JU111" si="1431">IF(JU110=0,0,JU110+1.3)</f>
        <v>27.359999963</v>
      </c>
      <c r="JV111">
        <f t="shared" ref="JV111" si="1432">IF(JV110=0,0,JV110+1.3)</f>
        <v>28.059999963000003</v>
      </c>
      <c r="JX111">
        <f t="shared" ref="JX111" si="1433">IF(JX110=0,0,JX110+1.3)</f>
        <v>28.809999963000003</v>
      </c>
      <c r="JY111">
        <f t="shared" ref="JY111" si="1434">IF(JY110=0,0,JY110+1.3)</f>
        <v>24.626666629666666</v>
      </c>
      <c r="JZ111">
        <f t="shared" ref="JZ111:KA111" si="1435">IF(JZ110=0,0,JZ110+1.3)</f>
        <v>31.126666629666669</v>
      </c>
      <c r="KA111">
        <f t="shared" si="1435"/>
        <v>34.576666629666661</v>
      </c>
    </row>
    <row r="112" spans="1:287" x14ac:dyDescent="0.25">
      <c r="A112" t="s">
        <v>175</v>
      </c>
      <c r="B112">
        <v>9.9</v>
      </c>
      <c r="C112">
        <v>10.4</v>
      </c>
      <c r="D112">
        <v>11.016667</v>
      </c>
      <c r="E112">
        <v>11.05</v>
      </c>
      <c r="F112">
        <v>11.66666</v>
      </c>
      <c r="G112">
        <v>11.733333999999999</v>
      </c>
      <c r="H112">
        <v>11.466666999999999</v>
      </c>
      <c r="I112">
        <v>11.683334</v>
      </c>
      <c r="J112">
        <v>13.283333000000001</v>
      </c>
      <c r="K112">
        <v>15.466667000000001</v>
      </c>
      <c r="L112">
        <v>10.75</v>
      </c>
      <c r="M112">
        <v>10.25</v>
      </c>
      <c r="N112">
        <v>11.649996999999999</v>
      </c>
      <c r="O112">
        <v>13.283333333333333</v>
      </c>
      <c r="P112">
        <v>17.733333333333334</v>
      </c>
      <c r="Q112">
        <v>14.043333333333333</v>
      </c>
      <c r="R112">
        <v>18.713333333333331</v>
      </c>
      <c r="S112">
        <v>20.533333333333331</v>
      </c>
      <c r="T112">
        <v>16.953333333333333</v>
      </c>
      <c r="U112">
        <v>15.466663333333333</v>
      </c>
      <c r="V112">
        <v>15.333333333333332</v>
      </c>
      <c r="W112">
        <v>13.900000333333333</v>
      </c>
      <c r="X112">
        <v>14.700000333333334</v>
      </c>
      <c r="Y112">
        <v>14.733333333333333</v>
      </c>
      <c r="Z112">
        <v>29.350000333333334</v>
      </c>
      <c r="AA112">
        <v>31.350000333333334</v>
      </c>
      <c r="AB112">
        <v>35.100000333333334</v>
      </c>
      <c r="AC112">
        <v>50.55000033333333</v>
      </c>
      <c r="AD112">
        <v>45.103333333333332</v>
      </c>
      <c r="AE112">
        <v>31.300000333333333</v>
      </c>
      <c r="AG112">
        <v>34.600000333333334</v>
      </c>
      <c r="AH112">
        <v>30.016670333333334</v>
      </c>
      <c r="AI112">
        <v>13.65</v>
      </c>
      <c r="AJ112">
        <v>15.200000000000001</v>
      </c>
      <c r="AK112">
        <v>14.033333300000001</v>
      </c>
      <c r="AL112">
        <v>14.25</v>
      </c>
      <c r="AM112">
        <v>14.16666</v>
      </c>
      <c r="AN112">
        <v>15</v>
      </c>
      <c r="AO112">
        <v>14.9166667</v>
      </c>
      <c r="AP112">
        <v>14.5166667</v>
      </c>
      <c r="AQ112">
        <v>14.43333333</v>
      </c>
      <c r="AR112">
        <v>14.05</v>
      </c>
      <c r="AS112">
        <v>14.6666667</v>
      </c>
      <c r="AT112">
        <v>17.31666667</v>
      </c>
      <c r="AU112">
        <v>14.950000000000001</v>
      </c>
      <c r="AV112">
        <v>15.183333300000001</v>
      </c>
      <c r="AW112">
        <v>14.716666700000001</v>
      </c>
      <c r="AX112">
        <v>15.5</v>
      </c>
      <c r="AY112">
        <v>14.383333330000001</v>
      </c>
      <c r="AZ112">
        <v>16.8</v>
      </c>
      <c r="BA112">
        <v>18.850000000000001</v>
      </c>
      <c r="BB112">
        <v>21.65</v>
      </c>
      <c r="BC112">
        <v>19.366666670000001</v>
      </c>
      <c r="BD112">
        <v>19.3333333</v>
      </c>
      <c r="BE112">
        <v>15.65</v>
      </c>
      <c r="BF112">
        <v>17.566666999999999</v>
      </c>
      <c r="BG112">
        <v>26.8333333</v>
      </c>
      <c r="BH112">
        <v>29.35</v>
      </c>
      <c r="BI112">
        <v>29.583333</v>
      </c>
      <c r="BJ112">
        <v>17</v>
      </c>
      <c r="BK112">
        <v>27.316667000000002</v>
      </c>
      <c r="BL112">
        <v>18.066666699999999</v>
      </c>
      <c r="BM112">
        <v>26.450000000000003</v>
      </c>
      <c r="BN112">
        <v>17.75</v>
      </c>
      <c r="BO112">
        <v>31.583333000000003</v>
      </c>
      <c r="BP112">
        <v>22.266666700000002</v>
      </c>
      <c r="BQ112">
        <v>4.4333333333333336</v>
      </c>
      <c r="BR112">
        <v>5.45</v>
      </c>
      <c r="BS112">
        <v>6.1666667000000004</v>
      </c>
      <c r="BT112">
        <v>6.56666667</v>
      </c>
      <c r="BU112">
        <v>5.9666666700000004</v>
      </c>
      <c r="BV112">
        <v>6.2</v>
      </c>
      <c r="BW112">
        <v>8.1666667000000004</v>
      </c>
      <c r="BX112">
        <v>13.1666667</v>
      </c>
      <c r="BY112">
        <v>11.433333300000001</v>
      </c>
      <c r="BZ112">
        <v>8.433333300000001</v>
      </c>
      <c r="CA112">
        <v>6.25</v>
      </c>
      <c r="CB112">
        <v>5.7666667</v>
      </c>
      <c r="CC112">
        <v>6.8166666999999999</v>
      </c>
      <c r="CE112">
        <v>3.2333333</v>
      </c>
      <c r="CF112">
        <v>4.0166665999999998</v>
      </c>
      <c r="CG112">
        <v>5.3166665999999996</v>
      </c>
      <c r="CH112">
        <v>3.6166665999999998</v>
      </c>
      <c r="CI112">
        <v>3.5833333000000001</v>
      </c>
      <c r="CJ112">
        <v>3.5333332999999998</v>
      </c>
      <c r="CK112">
        <v>3.95</v>
      </c>
      <c r="CL112">
        <v>4.3333332999999996</v>
      </c>
      <c r="CN112">
        <v>5.0833332999999996</v>
      </c>
      <c r="CO112">
        <v>4.6333333000000003</v>
      </c>
      <c r="CP112">
        <v>3.9833333</v>
      </c>
      <c r="CQ112">
        <v>5.4166663000000002</v>
      </c>
      <c r="CR112">
        <v>6.1666663000000002</v>
      </c>
      <c r="CS112">
        <v>4.4166663000000002</v>
      </c>
      <c r="CT112">
        <v>6.6333333000000003</v>
      </c>
      <c r="CU112">
        <v>6.4500003000000001</v>
      </c>
      <c r="CV112">
        <v>4.5833332999999996</v>
      </c>
      <c r="CW112">
        <v>5.7166665999999999</v>
      </c>
      <c r="CX112">
        <v>5.3166662999999996</v>
      </c>
      <c r="CY112">
        <v>8.8000000000000007</v>
      </c>
      <c r="CZ112">
        <v>6.2666665999999998</v>
      </c>
      <c r="DA112">
        <v>5.1166663000000003</v>
      </c>
      <c r="DB112">
        <v>4.3833333000000003</v>
      </c>
      <c r="DC112">
        <v>7.4333333000000001</v>
      </c>
      <c r="DD112">
        <v>5.3666666000000003</v>
      </c>
      <c r="DE112">
        <v>8.1999999999999993</v>
      </c>
      <c r="DF112">
        <v>0.4</v>
      </c>
      <c r="DG112">
        <v>0.75</v>
      </c>
      <c r="DH112">
        <v>0</v>
      </c>
      <c r="DI112">
        <f>IF(DI110=0,0,DI110+0.4)</f>
        <v>1.6333333333333333</v>
      </c>
      <c r="DJ112">
        <f t="shared" ref="DJ112:DN112" si="1436">IF(DJ110=0,0,DJ110+0.4)</f>
        <v>1.25</v>
      </c>
      <c r="DK112">
        <f t="shared" si="1436"/>
        <v>2.0833333333333335</v>
      </c>
      <c r="DL112">
        <f t="shared" si="1436"/>
        <v>0.96666666666666667</v>
      </c>
      <c r="DM112">
        <f t="shared" si="1436"/>
        <v>2.8666666666666667</v>
      </c>
      <c r="DN112">
        <f t="shared" si="1436"/>
        <v>1.0166666666666666</v>
      </c>
      <c r="DO112">
        <f t="shared" ref="DO112:DZ112" si="1437">IF(DO110=0,0,DO110+0.4)</f>
        <v>3.0333333333333332</v>
      </c>
      <c r="DP112">
        <f t="shared" si="1437"/>
        <v>5.2166663333333334</v>
      </c>
      <c r="DQ112">
        <f t="shared" si="1437"/>
        <v>3.9499996666666664</v>
      </c>
      <c r="DR112">
        <f t="shared" si="1437"/>
        <v>3.966666333333333</v>
      </c>
      <c r="DS112">
        <f t="shared" si="1437"/>
        <v>3.566666333333333</v>
      </c>
      <c r="DT112">
        <f t="shared" si="1437"/>
        <v>3.5999996666666667</v>
      </c>
      <c r="DU112">
        <f t="shared" si="1437"/>
        <v>6.9666663333333343</v>
      </c>
      <c r="DV112">
        <f t="shared" si="1437"/>
        <v>5.0499996666666664</v>
      </c>
      <c r="DW112">
        <f t="shared" si="1437"/>
        <v>3.7333329999999996</v>
      </c>
      <c r="DX112">
        <f t="shared" si="1437"/>
        <v>3.6499996666666665</v>
      </c>
      <c r="DY112">
        <f t="shared" si="1437"/>
        <v>3.9499996666666664</v>
      </c>
      <c r="DZ112">
        <f t="shared" si="1437"/>
        <v>6.4666666666666668</v>
      </c>
      <c r="EA112">
        <f t="shared" ref="EA112:GL112" si="1438">IF(EA110=0,0,EA110+0.4)</f>
        <v>8.1333333336666662</v>
      </c>
      <c r="EB112">
        <f t="shared" si="1438"/>
        <v>6.8333333336666664</v>
      </c>
      <c r="EC112">
        <f t="shared" si="1438"/>
        <v>7.3000000003333332</v>
      </c>
      <c r="ED112">
        <f t="shared" si="1438"/>
        <v>9.8000000003333341</v>
      </c>
      <c r="EE112">
        <f t="shared" si="1438"/>
        <v>9.0666666669999998</v>
      </c>
      <c r="EF112">
        <f t="shared" si="1438"/>
        <v>7.3166666669999998</v>
      </c>
      <c r="EG112">
        <f t="shared" si="1438"/>
        <v>9.1166666670000005</v>
      </c>
      <c r="EH112">
        <f t="shared" si="1438"/>
        <v>6.7500000003333334</v>
      </c>
      <c r="EI112">
        <f t="shared" si="1438"/>
        <v>9.6833333336666669</v>
      </c>
      <c r="EJ112">
        <f t="shared" si="1438"/>
        <v>8.8166666669999998</v>
      </c>
      <c r="EK112">
        <f t="shared" si="1438"/>
        <v>8.1333333336666662</v>
      </c>
      <c r="EL112">
        <f t="shared" si="1438"/>
        <v>10.200000000333334</v>
      </c>
      <c r="EM112">
        <f t="shared" si="1438"/>
        <v>6.8666666670000005</v>
      </c>
      <c r="EN112">
        <f t="shared" si="1438"/>
        <v>7.9500000003333335</v>
      </c>
      <c r="EO112">
        <f t="shared" si="1438"/>
        <v>11.000000000333333</v>
      </c>
      <c r="EP112">
        <f t="shared" si="1438"/>
        <v>9.3000000003333341</v>
      </c>
      <c r="EQ112">
        <f t="shared" si="1438"/>
        <v>8.2666666666666675</v>
      </c>
      <c r="ER112">
        <f t="shared" si="1438"/>
        <v>8.6000000033333333</v>
      </c>
      <c r="ES112">
        <f t="shared" si="1438"/>
        <v>8.8666666700000007</v>
      </c>
      <c r="ET112">
        <f t="shared" si="1438"/>
        <v>11.366666670000001</v>
      </c>
      <c r="EU112">
        <f t="shared" si="1438"/>
        <v>8.9500000033333329</v>
      </c>
      <c r="EV112">
        <f t="shared" si="1438"/>
        <v>8.7833333366666668</v>
      </c>
      <c r="EW112">
        <f t="shared" si="1438"/>
        <v>8.6000000033333333</v>
      </c>
      <c r="EX112">
        <f t="shared" si="1438"/>
        <v>8.8333333366666675</v>
      </c>
      <c r="EY112">
        <f t="shared" si="1438"/>
        <v>12.333333336666668</v>
      </c>
      <c r="EZ112">
        <f t="shared" si="1438"/>
        <v>8.6333333366666665</v>
      </c>
      <c r="FA112">
        <f t="shared" si="1438"/>
        <v>8.81666667</v>
      </c>
      <c r="FB112">
        <f t="shared" si="1438"/>
        <v>9.3000000033333343</v>
      </c>
      <c r="FC112">
        <f t="shared" si="1438"/>
        <v>12.266666670000001</v>
      </c>
      <c r="FD112">
        <f t="shared" si="1438"/>
        <v>9.1000000033333333</v>
      </c>
      <c r="FE112">
        <f t="shared" si="1438"/>
        <v>9.400000003333334</v>
      </c>
      <c r="FF112">
        <f t="shared" si="1438"/>
        <v>11.433333336666667</v>
      </c>
      <c r="FG112">
        <f t="shared" si="1438"/>
        <v>9.0333333366666668</v>
      </c>
      <c r="FH112">
        <f t="shared" si="1438"/>
        <v>5.916666666666667</v>
      </c>
      <c r="FI112">
        <f t="shared" si="1438"/>
        <v>6.3666666700000007</v>
      </c>
      <c r="FJ112">
        <f t="shared" si="1438"/>
        <v>9.5333333366666668</v>
      </c>
      <c r="FK112">
        <f t="shared" si="1438"/>
        <v>7.6333333366666674</v>
      </c>
      <c r="FL112">
        <f t="shared" si="1438"/>
        <v>7.9666666700000004</v>
      </c>
      <c r="FM112">
        <f t="shared" si="1438"/>
        <v>6.2833333366666668</v>
      </c>
      <c r="FN112">
        <f t="shared" si="1438"/>
        <v>8.9166666699999997</v>
      </c>
      <c r="FO112">
        <f t="shared" si="1438"/>
        <v>6.3833333366666674</v>
      </c>
      <c r="FP112">
        <f t="shared" si="1438"/>
        <v>7.1333333366666674</v>
      </c>
      <c r="FQ112">
        <f t="shared" si="1438"/>
        <v>6.3666666700000007</v>
      </c>
      <c r="FR112">
        <f t="shared" si="1438"/>
        <v>6.3166666700000009</v>
      </c>
      <c r="FS112">
        <f t="shared" si="1438"/>
        <v>7.1333333366666674</v>
      </c>
      <c r="FT112">
        <f t="shared" si="1438"/>
        <v>4.9833333333333334</v>
      </c>
      <c r="FU112">
        <f t="shared" si="1438"/>
        <v>5.2333333</v>
      </c>
      <c r="FV112">
        <f t="shared" si="1438"/>
        <v>5.2166666333333334</v>
      </c>
      <c r="FW112">
        <f t="shared" si="1438"/>
        <v>5.5999999666666671</v>
      </c>
      <c r="FX112">
        <f t="shared" si="1438"/>
        <v>5.7499999666666666</v>
      </c>
      <c r="FY112">
        <f t="shared" si="1438"/>
        <v>5.5333332999999998</v>
      </c>
      <c r="FZ112">
        <f t="shared" si="1438"/>
        <v>6.7833332999999998</v>
      </c>
      <c r="GA112">
        <f t="shared" si="1438"/>
        <v>9.7833333000000007</v>
      </c>
      <c r="GB112">
        <f t="shared" si="1438"/>
        <v>5.8666666333333328</v>
      </c>
      <c r="GC112">
        <f t="shared" si="1438"/>
        <v>6.066666633333333</v>
      </c>
      <c r="GD112">
        <f t="shared" si="1438"/>
        <v>6.5833332999999996</v>
      </c>
      <c r="GE112">
        <f t="shared" si="1438"/>
        <v>6.3499999666666671</v>
      </c>
      <c r="GF112">
        <f t="shared" si="1438"/>
        <v>5.566666633333333</v>
      </c>
      <c r="GG112">
        <f t="shared" si="1438"/>
        <v>6.4333333333333336</v>
      </c>
      <c r="GH112">
        <f t="shared" si="1438"/>
        <v>7.2833333299999996</v>
      </c>
      <c r="GI112">
        <f t="shared" si="1438"/>
        <v>6.9166666633333334</v>
      </c>
      <c r="GJ112">
        <f t="shared" si="1438"/>
        <v>7.3333333300000003</v>
      </c>
      <c r="GK112">
        <f t="shared" si="1438"/>
        <v>9.2666666633333339</v>
      </c>
      <c r="GL112">
        <f t="shared" si="1438"/>
        <v>6.7333333299999998</v>
      </c>
      <c r="GM112">
        <f t="shared" ref="GM112:GS112" si="1439">IF(GM110=0,0,GM110+0.4)</f>
        <v>6.9999999966666664</v>
      </c>
      <c r="GN112">
        <f t="shared" si="1439"/>
        <v>9.133333330000001</v>
      </c>
      <c r="GO112">
        <f t="shared" si="1439"/>
        <v>8.5499999966666671</v>
      </c>
      <c r="GP112">
        <f t="shared" si="1439"/>
        <v>6.9999999966666664</v>
      </c>
      <c r="GQ112">
        <f t="shared" si="1439"/>
        <v>7.4499999966666666</v>
      </c>
      <c r="GR112">
        <f t="shared" si="1439"/>
        <v>9.8333333300000003</v>
      </c>
      <c r="GS112">
        <f t="shared" si="1439"/>
        <v>7.7999999966666671</v>
      </c>
      <c r="GT112">
        <f t="shared" ref="GT112:IX112" si="1440">IF(GT110=0,0,GT110+0.4)</f>
        <v>8.9999999966666664</v>
      </c>
      <c r="GU112">
        <f t="shared" si="1440"/>
        <v>7.8333333300000003</v>
      </c>
      <c r="GV112">
        <f t="shared" si="1440"/>
        <v>6.8333333300000003</v>
      </c>
      <c r="GW112">
        <f t="shared" si="1440"/>
        <v>6.8999999966666667</v>
      </c>
      <c r="GX112">
        <f t="shared" ref="GX112:HA112" si="1441">IF(GX110=0,0,GX110+0.4)</f>
        <v>6.7333333299999998</v>
      </c>
      <c r="GY112">
        <f t="shared" si="1441"/>
        <v>13.866666663333334</v>
      </c>
      <c r="GZ112">
        <f t="shared" si="1441"/>
        <v>8.5833333300000003</v>
      </c>
      <c r="HA112">
        <f t="shared" si="1441"/>
        <v>7.3166666633333328</v>
      </c>
      <c r="HB112">
        <f t="shared" si="1440"/>
        <v>10.933333333333334</v>
      </c>
      <c r="HC112">
        <f t="shared" si="1440"/>
        <v>11.916666633333334</v>
      </c>
      <c r="HD112">
        <f t="shared" si="1440"/>
        <v>13.316666633333334</v>
      </c>
      <c r="HE112">
        <f t="shared" si="1440"/>
        <v>12.399999966666668</v>
      </c>
      <c r="HF112">
        <f t="shared" si="1440"/>
        <v>12.149999966666668</v>
      </c>
      <c r="HG112">
        <f t="shared" si="1440"/>
        <v>11.933333300000001</v>
      </c>
      <c r="HH112">
        <f t="shared" si="1440"/>
        <v>11.616666633333335</v>
      </c>
      <c r="HI112">
        <f t="shared" si="1440"/>
        <v>11.616666633333335</v>
      </c>
      <c r="HJ112">
        <f t="shared" si="1440"/>
        <v>12.566666633333334</v>
      </c>
      <c r="HK112">
        <f t="shared" si="1440"/>
        <v>12.116666633333335</v>
      </c>
      <c r="HL112">
        <f t="shared" si="1440"/>
        <v>14.9833333</v>
      </c>
      <c r="HN112">
        <f t="shared" si="1440"/>
        <v>11.6333333</v>
      </c>
      <c r="HO112">
        <f t="shared" si="1440"/>
        <v>13.099999966666667</v>
      </c>
      <c r="HP112">
        <f t="shared" si="1440"/>
        <v>59.583329999999997</v>
      </c>
      <c r="HQ112">
        <f t="shared" si="1440"/>
        <v>64.583330000000004</v>
      </c>
      <c r="HR112">
        <f t="shared" si="1440"/>
        <v>11.083333333333334</v>
      </c>
      <c r="HS112">
        <f t="shared" si="1440"/>
        <v>12.783333333333333</v>
      </c>
      <c r="HU112">
        <f t="shared" si="1440"/>
        <v>24.183329999999998</v>
      </c>
      <c r="HW112">
        <f t="shared" si="1440"/>
        <v>13.166663333333334</v>
      </c>
      <c r="HX112">
        <f t="shared" si="1440"/>
        <v>13.383330000000001</v>
      </c>
      <c r="HY112">
        <f t="shared" si="1440"/>
        <v>14.199996666666667</v>
      </c>
      <c r="HZ112">
        <f t="shared" si="1440"/>
        <v>13.716663333333335</v>
      </c>
      <c r="IA112">
        <f t="shared" si="1440"/>
        <v>13.449996666666667</v>
      </c>
      <c r="IB112">
        <f t="shared" si="1440"/>
        <v>13.549996666666669</v>
      </c>
      <c r="IC112">
        <f t="shared" si="1440"/>
        <v>14.249996666666668</v>
      </c>
      <c r="ID112">
        <f t="shared" si="1440"/>
        <v>13.216663333333335</v>
      </c>
      <c r="IE112">
        <f t="shared" si="1440"/>
        <v>14.199996666666667</v>
      </c>
      <c r="IF112">
        <f t="shared" si="1440"/>
        <v>14.899996666666668</v>
      </c>
      <c r="IG112">
        <f t="shared" si="1440"/>
        <v>15.349996666666668</v>
      </c>
      <c r="IH112">
        <f t="shared" si="1440"/>
        <v>13.683330000000002</v>
      </c>
      <c r="II112">
        <f t="shared" si="1440"/>
        <v>20.416663333333332</v>
      </c>
      <c r="IJ112">
        <f t="shared" si="1440"/>
        <v>13.199996666666667</v>
      </c>
      <c r="IK112">
        <f t="shared" si="1440"/>
        <v>8.3000000000000007</v>
      </c>
      <c r="IL112">
        <f t="shared" si="1440"/>
        <v>11.633333333333335</v>
      </c>
      <c r="IM112">
        <f t="shared" si="1440"/>
        <v>9.0666666666666682</v>
      </c>
      <c r="IN112">
        <f t="shared" si="1440"/>
        <v>8.7833333333333332</v>
      </c>
      <c r="IO112">
        <f t="shared" si="1440"/>
        <v>11.183333333333334</v>
      </c>
      <c r="IP112">
        <f t="shared" si="1440"/>
        <v>10.883333333333335</v>
      </c>
      <c r="IQ112">
        <f t="shared" si="1440"/>
        <v>11.533333333333333</v>
      </c>
      <c r="IW112">
        <f t="shared" si="1440"/>
        <v>55.593333300000005</v>
      </c>
      <c r="IX112">
        <f t="shared" si="1440"/>
        <v>14.076666633333334</v>
      </c>
      <c r="IY112">
        <f t="shared" ref="IY112:KA112" si="1442">IF(IY110=0,0,IY110+0.4)</f>
        <v>16.526666933333331</v>
      </c>
      <c r="IZ112">
        <f t="shared" ref="IZ112" si="1443">IF(IZ110=0,0,IZ110+0.4)</f>
        <v>17.343333599999998</v>
      </c>
      <c r="JA112">
        <f t="shared" si="1442"/>
        <v>15.676666933333335</v>
      </c>
      <c r="JB112">
        <f t="shared" si="1442"/>
        <v>15.160000266666668</v>
      </c>
      <c r="JC112">
        <f t="shared" si="1442"/>
        <v>20.093333599999998</v>
      </c>
      <c r="JD112">
        <f t="shared" si="1442"/>
        <v>16.693333599999999</v>
      </c>
      <c r="JE112">
        <f t="shared" si="1442"/>
        <v>21.760000266666665</v>
      </c>
      <c r="JF112">
        <f t="shared" si="1442"/>
        <v>29.526666933333335</v>
      </c>
      <c r="JH112">
        <f t="shared" si="1442"/>
        <v>18.72666663333333</v>
      </c>
      <c r="JI112">
        <f t="shared" si="1442"/>
        <v>23.976666629666664</v>
      </c>
      <c r="JJ112">
        <f t="shared" si="1442"/>
        <v>22.359999963</v>
      </c>
      <c r="JK112">
        <f t="shared" si="1442"/>
        <v>20.226666629666667</v>
      </c>
      <c r="JL112">
        <f t="shared" si="1442"/>
        <v>19.993333296333333</v>
      </c>
      <c r="JM112">
        <f t="shared" si="1442"/>
        <v>21.726666629666667</v>
      </c>
      <c r="JN112">
        <f t="shared" si="1442"/>
        <v>22.726666629666667</v>
      </c>
      <c r="JO112">
        <f t="shared" si="1442"/>
        <v>26.859999962999996</v>
      </c>
      <c r="JP112">
        <f t="shared" si="1442"/>
        <v>23.993333296333333</v>
      </c>
      <c r="JR112">
        <f t="shared" si="1442"/>
        <v>20.059999962999999</v>
      </c>
      <c r="JT112">
        <f t="shared" si="1442"/>
        <v>20.809999962999999</v>
      </c>
      <c r="JU112">
        <f t="shared" si="1442"/>
        <v>26.459999962999998</v>
      </c>
      <c r="JV112">
        <f t="shared" si="1442"/>
        <v>27.159999963000001</v>
      </c>
      <c r="JX112">
        <f t="shared" si="1442"/>
        <v>27.909999963000001</v>
      </c>
      <c r="JY112">
        <f t="shared" si="1442"/>
        <v>23.726666629666664</v>
      </c>
      <c r="JZ112">
        <f t="shared" si="1442"/>
        <v>30.226666629666667</v>
      </c>
      <c r="KA112">
        <f t="shared" si="1442"/>
        <v>33.676666629666663</v>
      </c>
    </row>
    <row r="113" spans="1:287" x14ac:dyDescent="0.25">
      <c r="A113" t="s">
        <v>174</v>
      </c>
      <c r="B113">
        <v>9.1666666666666661</v>
      </c>
      <c r="C113">
        <v>9.6666666666666661</v>
      </c>
      <c r="D113">
        <v>10.283333666666666</v>
      </c>
      <c r="E113">
        <v>10.316666666666666</v>
      </c>
      <c r="F113">
        <v>10.933326666666666</v>
      </c>
      <c r="G113">
        <v>11.000000666666665</v>
      </c>
      <c r="H113">
        <v>10.733333666666665</v>
      </c>
      <c r="I113">
        <v>10.950000666666666</v>
      </c>
      <c r="J113">
        <v>12.549999666666666</v>
      </c>
      <c r="K113">
        <v>14.733333666666667</v>
      </c>
      <c r="L113">
        <v>10.016666666666666</v>
      </c>
      <c r="M113">
        <v>9.5166666666666657</v>
      </c>
      <c r="N113">
        <v>10.916663666666665</v>
      </c>
      <c r="O113">
        <v>13.083333333333332</v>
      </c>
      <c r="P113">
        <v>17.533333333333331</v>
      </c>
      <c r="Q113">
        <v>13.843333333333332</v>
      </c>
      <c r="R113">
        <v>18.513333333333332</v>
      </c>
      <c r="S113">
        <v>20.333333333333332</v>
      </c>
      <c r="T113">
        <v>16.75333333333333</v>
      </c>
      <c r="U113">
        <v>15.266663333333332</v>
      </c>
      <c r="V113">
        <v>15.133333333333333</v>
      </c>
      <c r="W113">
        <v>13.700000333333332</v>
      </c>
      <c r="X113">
        <v>14.500000333333332</v>
      </c>
      <c r="Y113">
        <v>14.533333333333331</v>
      </c>
      <c r="Z113">
        <v>29.150000333333335</v>
      </c>
      <c r="AA113">
        <v>31.150000333333335</v>
      </c>
      <c r="AB113">
        <v>34.900000333333338</v>
      </c>
      <c r="AC113">
        <v>50.350000333333334</v>
      </c>
      <c r="AD113">
        <v>44.903333333333336</v>
      </c>
      <c r="AE113">
        <v>31.100000333333334</v>
      </c>
      <c r="AG113">
        <v>34.400000333333338</v>
      </c>
      <c r="AH113">
        <v>29.816670333333334</v>
      </c>
      <c r="AI113">
        <v>12.916666666666666</v>
      </c>
      <c r="AJ113">
        <v>14.466666666666667</v>
      </c>
      <c r="AK113">
        <v>13.299999966666666</v>
      </c>
      <c r="AL113">
        <v>13.516666666666666</v>
      </c>
      <c r="AM113">
        <v>13.433326666666666</v>
      </c>
      <c r="AN113">
        <v>14.266666666666666</v>
      </c>
      <c r="AO113">
        <v>14.183333366666666</v>
      </c>
      <c r="AP113">
        <v>13.783333366666666</v>
      </c>
      <c r="AQ113">
        <v>13.699999996666666</v>
      </c>
      <c r="AR113">
        <v>13.316666666666666</v>
      </c>
      <c r="AS113">
        <v>13.933333366666666</v>
      </c>
      <c r="AT113">
        <v>16.583333336666666</v>
      </c>
      <c r="AU113">
        <v>14.216666666666667</v>
      </c>
      <c r="AV113">
        <v>14.449999966666667</v>
      </c>
      <c r="AW113">
        <v>13.983333366666667</v>
      </c>
      <c r="AX113">
        <v>14.766666666666666</v>
      </c>
      <c r="AY113">
        <v>13.649999996666667</v>
      </c>
      <c r="AZ113">
        <v>16.066666666666666</v>
      </c>
      <c r="BA113">
        <v>18.116666666666667</v>
      </c>
      <c r="BB113">
        <v>20.916666666666664</v>
      </c>
      <c r="BC113">
        <v>18.633333336666666</v>
      </c>
      <c r="BD113">
        <v>18.599999966666665</v>
      </c>
      <c r="BE113">
        <v>14.916666666666666</v>
      </c>
      <c r="BF113">
        <v>16.833333666666665</v>
      </c>
      <c r="BG113">
        <v>26.099999966666665</v>
      </c>
      <c r="BH113">
        <v>28.616666666666667</v>
      </c>
      <c r="BI113">
        <v>28.849999666666665</v>
      </c>
      <c r="BJ113">
        <v>16.266666666666666</v>
      </c>
      <c r="BK113">
        <v>26.583333666666668</v>
      </c>
      <c r="BL113">
        <v>17.333333366666665</v>
      </c>
      <c r="BM113">
        <v>25.716666666666669</v>
      </c>
      <c r="BN113">
        <v>17.016666666666666</v>
      </c>
      <c r="BO113">
        <v>30.849999666666669</v>
      </c>
      <c r="BP113">
        <v>21.533333366666668</v>
      </c>
      <c r="BQ113">
        <v>4.2333333333333334</v>
      </c>
      <c r="BR113">
        <v>6.2833333333333332</v>
      </c>
      <c r="BS113">
        <v>7.0000000333333334</v>
      </c>
      <c r="BT113">
        <v>7.4000000033333331</v>
      </c>
      <c r="BU113">
        <v>6.8000000033333334</v>
      </c>
      <c r="BV113">
        <v>7.0333333333333332</v>
      </c>
      <c r="BW113">
        <v>9.0000000333333325</v>
      </c>
      <c r="BX113">
        <v>14.000000033333333</v>
      </c>
      <c r="BY113">
        <v>12.266666633333333</v>
      </c>
      <c r="BZ113">
        <v>9.2666666333333332</v>
      </c>
      <c r="CA113">
        <v>7.083333333333333</v>
      </c>
      <c r="CB113">
        <v>6.6000000333333331</v>
      </c>
      <c r="CC113">
        <v>7.6500000333333329</v>
      </c>
      <c r="CE113">
        <v>4.0666666333333339</v>
      </c>
      <c r="CF113">
        <v>4.8499999333333337</v>
      </c>
      <c r="CG113">
        <v>6.1499999333333335</v>
      </c>
      <c r="CH113">
        <v>4.4499999333333342</v>
      </c>
      <c r="CI113">
        <v>4.4166666333333335</v>
      </c>
      <c r="CJ113">
        <v>4.3666666333333337</v>
      </c>
      <c r="CK113">
        <v>4.7833333333333341</v>
      </c>
      <c r="CL113">
        <v>5.1666666333333335</v>
      </c>
      <c r="CN113">
        <v>5.9166666333333335</v>
      </c>
      <c r="CO113">
        <v>5.4666666333333342</v>
      </c>
      <c r="CP113">
        <v>4.8166666333333339</v>
      </c>
      <c r="CQ113">
        <v>6.2499996333333341</v>
      </c>
      <c r="CR113">
        <v>6.9999996333333341</v>
      </c>
      <c r="CS113">
        <v>5.2499996333333341</v>
      </c>
      <c r="CT113">
        <v>7.4666666333333342</v>
      </c>
      <c r="CU113">
        <v>7.2833336333333341</v>
      </c>
      <c r="CV113">
        <v>5.4166666333333335</v>
      </c>
      <c r="CW113">
        <v>6.5499999333333339</v>
      </c>
      <c r="CX113">
        <v>6.1499996333333335</v>
      </c>
      <c r="CY113">
        <v>9.6333333333333329</v>
      </c>
      <c r="CZ113">
        <v>7.0999999333333337</v>
      </c>
      <c r="DA113">
        <v>5.9499996333333343</v>
      </c>
      <c r="DB113">
        <v>5.2166666333333342</v>
      </c>
      <c r="DC113">
        <v>8.2666666333333332</v>
      </c>
      <c r="DD113">
        <v>6.1999999333333342</v>
      </c>
      <c r="DE113">
        <v>9.033333333333335</v>
      </c>
      <c r="DF113">
        <v>1.2333333333333334</v>
      </c>
      <c r="DG113">
        <v>1.9833333333333334</v>
      </c>
      <c r="DH113">
        <v>1.6333333333333333</v>
      </c>
      <c r="DI113">
        <v>0</v>
      </c>
      <c r="DJ113">
        <f>IF(DJ110=0,0,DJ110+1.233333)</f>
        <v>2.0833330000000001</v>
      </c>
      <c r="DK113">
        <f t="shared" ref="DK113:DN113" si="1444">IF(DK110=0,0,DK110+1.233333)</f>
        <v>2.9166663333333336</v>
      </c>
      <c r="DL113">
        <f t="shared" si="1444"/>
        <v>1.7999996666666667</v>
      </c>
      <c r="DM113">
        <f t="shared" si="1444"/>
        <v>3.6999996666666668</v>
      </c>
      <c r="DN113">
        <f t="shared" si="1444"/>
        <v>1.8499996666666667</v>
      </c>
      <c r="DO113">
        <f t="shared" ref="DO113:DZ113" si="1445">IF(DO110=0,0,DO110+1.233333)</f>
        <v>3.8666663333333333</v>
      </c>
      <c r="DP113">
        <f t="shared" si="1445"/>
        <v>6.0499993333333331</v>
      </c>
      <c r="DQ113">
        <f t="shared" si="1445"/>
        <v>4.7833326666666665</v>
      </c>
      <c r="DR113">
        <f t="shared" si="1445"/>
        <v>4.7999993333333331</v>
      </c>
      <c r="DS113">
        <f t="shared" si="1445"/>
        <v>4.3999993333333336</v>
      </c>
      <c r="DT113">
        <f t="shared" si="1445"/>
        <v>4.4333326666666668</v>
      </c>
      <c r="DU113">
        <f t="shared" si="1445"/>
        <v>7.799999333333334</v>
      </c>
      <c r="DV113">
        <f t="shared" si="1445"/>
        <v>5.8833326666666661</v>
      </c>
      <c r="DW113">
        <f t="shared" si="1445"/>
        <v>4.5666659999999997</v>
      </c>
      <c r="DX113">
        <f t="shared" si="1445"/>
        <v>4.4833326666666666</v>
      </c>
      <c r="DY113">
        <f t="shared" si="1445"/>
        <v>4.7833326666666665</v>
      </c>
      <c r="DZ113">
        <f t="shared" si="1445"/>
        <v>7.2999996666666664</v>
      </c>
      <c r="EA113">
        <f t="shared" ref="EA113:GL113" si="1446">IF(EA110=0,0,EA110+1.233333)</f>
        <v>8.9666663336666659</v>
      </c>
      <c r="EB113">
        <f t="shared" si="1446"/>
        <v>7.6666663336666661</v>
      </c>
      <c r="EC113">
        <f t="shared" si="1446"/>
        <v>8.1333330003333337</v>
      </c>
      <c r="ED113">
        <f t="shared" si="1446"/>
        <v>10.633333000333334</v>
      </c>
      <c r="EE113">
        <f t="shared" si="1446"/>
        <v>9.8999996669999994</v>
      </c>
      <c r="EF113">
        <f t="shared" si="1446"/>
        <v>8.1499996669999994</v>
      </c>
      <c r="EG113">
        <f t="shared" si="1446"/>
        <v>9.9499996670000002</v>
      </c>
      <c r="EH113">
        <f t="shared" si="1446"/>
        <v>7.583333000333333</v>
      </c>
      <c r="EI113">
        <f t="shared" si="1446"/>
        <v>10.516666333666667</v>
      </c>
      <c r="EJ113">
        <f t="shared" si="1446"/>
        <v>9.6499996669999994</v>
      </c>
      <c r="EK113">
        <f t="shared" si="1446"/>
        <v>8.9666663336666659</v>
      </c>
      <c r="EL113">
        <f t="shared" si="1446"/>
        <v>11.033333000333334</v>
      </c>
      <c r="EM113">
        <f t="shared" si="1446"/>
        <v>7.6999996670000002</v>
      </c>
      <c r="EN113">
        <f t="shared" si="1446"/>
        <v>8.7833330003333323</v>
      </c>
      <c r="EO113">
        <f t="shared" si="1446"/>
        <v>11.833333000333333</v>
      </c>
      <c r="EP113">
        <f t="shared" si="1446"/>
        <v>10.133333000333334</v>
      </c>
      <c r="EQ113">
        <f t="shared" si="1446"/>
        <v>9.0999996666666672</v>
      </c>
      <c r="ER113">
        <f t="shared" si="1446"/>
        <v>9.4333330033333329</v>
      </c>
      <c r="ES113">
        <f t="shared" si="1446"/>
        <v>9.6999996700000004</v>
      </c>
      <c r="ET113">
        <f t="shared" si="1446"/>
        <v>12.19999967</v>
      </c>
      <c r="EU113">
        <f t="shared" si="1446"/>
        <v>9.7833330033333326</v>
      </c>
      <c r="EV113">
        <f t="shared" si="1446"/>
        <v>9.6166663366666665</v>
      </c>
      <c r="EW113">
        <f t="shared" si="1446"/>
        <v>9.4333330033333329</v>
      </c>
      <c r="EX113">
        <f t="shared" si="1446"/>
        <v>9.6666663366666672</v>
      </c>
      <c r="EY113">
        <f t="shared" si="1446"/>
        <v>13.166666336666667</v>
      </c>
      <c r="EZ113">
        <f t="shared" si="1446"/>
        <v>9.4666663366666661</v>
      </c>
      <c r="FA113">
        <f t="shared" si="1446"/>
        <v>9.6499996699999997</v>
      </c>
      <c r="FB113">
        <f t="shared" si="1446"/>
        <v>10.133333003333334</v>
      </c>
      <c r="FC113">
        <f t="shared" si="1446"/>
        <v>13.099999670000001</v>
      </c>
      <c r="FD113">
        <f t="shared" si="1446"/>
        <v>9.9333330033333329</v>
      </c>
      <c r="FE113">
        <f t="shared" si="1446"/>
        <v>10.233333003333334</v>
      </c>
      <c r="FF113">
        <f t="shared" si="1446"/>
        <v>12.266666336666667</v>
      </c>
      <c r="FG113">
        <f t="shared" si="1446"/>
        <v>9.8666663366666665</v>
      </c>
      <c r="FH113">
        <f t="shared" si="1446"/>
        <v>6.7499996666666666</v>
      </c>
      <c r="FI113">
        <f t="shared" si="1446"/>
        <v>7.1999996700000004</v>
      </c>
      <c r="FJ113">
        <f t="shared" si="1446"/>
        <v>10.366666336666666</v>
      </c>
      <c r="FK113">
        <f t="shared" si="1446"/>
        <v>8.4666663366666661</v>
      </c>
      <c r="FL113">
        <f t="shared" si="1446"/>
        <v>8.7999996700000001</v>
      </c>
      <c r="FM113">
        <f t="shared" si="1446"/>
        <v>7.1166663366666665</v>
      </c>
      <c r="FN113">
        <f t="shared" si="1446"/>
        <v>9.7499996699999993</v>
      </c>
      <c r="FO113">
        <f t="shared" si="1446"/>
        <v>7.216666336666667</v>
      </c>
      <c r="FP113">
        <f t="shared" si="1446"/>
        <v>7.966666336666667</v>
      </c>
      <c r="FQ113">
        <f t="shared" si="1446"/>
        <v>7.1999996700000004</v>
      </c>
      <c r="FR113">
        <f t="shared" si="1446"/>
        <v>7.1499996700000006</v>
      </c>
      <c r="FS113">
        <f t="shared" si="1446"/>
        <v>7.966666336666667</v>
      </c>
      <c r="FT113">
        <f t="shared" si="1446"/>
        <v>5.816666333333333</v>
      </c>
      <c r="FU113">
        <f t="shared" si="1446"/>
        <v>6.0666662999999996</v>
      </c>
      <c r="FV113">
        <f t="shared" si="1446"/>
        <v>6.049999633333333</v>
      </c>
      <c r="FW113">
        <f t="shared" si="1446"/>
        <v>6.4333329666666668</v>
      </c>
      <c r="FX113">
        <f t="shared" si="1446"/>
        <v>6.5833329666666662</v>
      </c>
      <c r="FY113">
        <f t="shared" si="1446"/>
        <v>6.3666662999999994</v>
      </c>
      <c r="FZ113">
        <f t="shared" si="1446"/>
        <v>7.6166662999999994</v>
      </c>
      <c r="GA113">
        <f t="shared" si="1446"/>
        <v>10.6166663</v>
      </c>
      <c r="GB113">
        <f t="shared" si="1446"/>
        <v>6.6999996333333325</v>
      </c>
      <c r="GC113">
        <f t="shared" si="1446"/>
        <v>6.8999996333333327</v>
      </c>
      <c r="GD113">
        <f t="shared" si="1446"/>
        <v>7.4166662999999993</v>
      </c>
      <c r="GE113">
        <f t="shared" si="1446"/>
        <v>7.1833329666666668</v>
      </c>
      <c r="GF113">
        <f t="shared" si="1446"/>
        <v>6.3999996333333327</v>
      </c>
      <c r="GG113">
        <f t="shared" si="1446"/>
        <v>7.2666663333333332</v>
      </c>
      <c r="GH113">
        <f t="shared" si="1446"/>
        <v>8.1166663299999993</v>
      </c>
      <c r="GI113">
        <f t="shared" si="1446"/>
        <v>7.749999663333333</v>
      </c>
      <c r="GJ113">
        <f t="shared" si="1446"/>
        <v>8.16666633</v>
      </c>
      <c r="GK113">
        <f t="shared" si="1446"/>
        <v>10.099999663333334</v>
      </c>
      <c r="GL113">
        <f t="shared" si="1446"/>
        <v>7.5666663299999994</v>
      </c>
      <c r="GM113">
        <f t="shared" ref="GM113:GS113" si="1447">IF(GM110=0,0,GM110+1.233333)</f>
        <v>7.833332996666666</v>
      </c>
      <c r="GN113">
        <f t="shared" si="1447"/>
        <v>9.9666663300000007</v>
      </c>
      <c r="GO113">
        <f t="shared" si="1447"/>
        <v>9.3833329966666668</v>
      </c>
      <c r="GP113">
        <f t="shared" si="1447"/>
        <v>7.833332996666666</v>
      </c>
      <c r="GQ113">
        <f t="shared" si="1447"/>
        <v>8.2833329966666653</v>
      </c>
      <c r="GR113">
        <f t="shared" si="1447"/>
        <v>10.66666633</v>
      </c>
      <c r="GS113">
        <f t="shared" si="1447"/>
        <v>8.6333329966666668</v>
      </c>
      <c r="GT113">
        <f t="shared" ref="GT113:IX113" si="1448">IF(GT110=0,0,GT110+1.233333)</f>
        <v>9.833332996666666</v>
      </c>
      <c r="GU113">
        <f t="shared" si="1448"/>
        <v>8.66666633</v>
      </c>
      <c r="GV113">
        <f t="shared" si="1448"/>
        <v>7.66666633</v>
      </c>
      <c r="GW113">
        <f t="shared" si="1448"/>
        <v>7.7333329966666664</v>
      </c>
      <c r="GX113">
        <f t="shared" ref="GX113:HA113" si="1449">IF(GX110=0,0,GX110+1.233333)</f>
        <v>7.5666663299999994</v>
      </c>
      <c r="GY113">
        <f t="shared" si="1449"/>
        <v>14.699999663333333</v>
      </c>
      <c r="GZ113">
        <f t="shared" si="1449"/>
        <v>9.41666633</v>
      </c>
      <c r="HA113">
        <f t="shared" si="1449"/>
        <v>8.1499996633333325</v>
      </c>
      <c r="HB113">
        <f t="shared" si="1448"/>
        <v>11.766666333333333</v>
      </c>
      <c r="HC113">
        <f t="shared" si="1448"/>
        <v>12.749999633333333</v>
      </c>
      <c r="HD113">
        <f t="shared" si="1448"/>
        <v>14.149999633333334</v>
      </c>
      <c r="HE113">
        <f t="shared" si="1448"/>
        <v>13.233332966666667</v>
      </c>
      <c r="HF113">
        <f t="shared" si="1448"/>
        <v>12.983332966666667</v>
      </c>
      <c r="HG113">
        <f t="shared" si="1448"/>
        <v>12.766666300000001</v>
      </c>
      <c r="HH113">
        <f t="shared" si="1448"/>
        <v>12.449999633333334</v>
      </c>
      <c r="HI113">
        <f t="shared" si="1448"/>
        <v>12.449999633333334</v>
      </c>
      <c r="HJ113">
        <f t="shared" si="1448"/>
        <v>13.399999633333334</v>
      </c>
      <c r="HK113">
        <f t="shared" si="1448"/>
        <v>12.949999633333334</v>
      </c>
      <c r="HL113">
        <f t="shared" si="1448"/>
        <v>15.8166663</v>
      </c>
      <c r="HN113">
        <f t="shared" si="1448"/>
        <v>12.4666663</v>
      </c>
      <c r="HO113">
        <f t="shared" si="1448"/>
        <v>13.933332966666667</v>
      </c>
      <c r="HP113">
        <f t="shared" si="1448"/>
        <v>60.416663</v>
      </c>
      <c r="HQ113">
        <f t="shared" si="1448"/>
        <v>65.416663</v>
      </c>
      <c r="HR113">
        <f t="shared" si="1448"/>
        <v>11.916666333333334</v>
      </c>
      <c r="HS113">
        <f t="shared" si="1448"/>
        <v>13.616666333333333</v>
      </c>
      <c r="HU113">
        <f t="shared" si="1448"/>
        <v>25.016663000000001</v>
      </c>
      <c r="HW113">
        <f t="shared" si="1448"/>
        <v>13.999996333333334</v>
      </c>
      <c r="HX113">
        <f t="shared" si="1448"/>
        <v>14.216663</v>
      </c>
      <c r="HY113">
        <f t="shared" si="1448"/>
        <v>15.033329666666667</v>
      </c>
      <c r="HZ113">
        <f t="shared" si="1448"/>
        <v>14.549996333333334</v>
      </c>
      <c r="IA113">
        <f t="shared" si="1448"/>
        <v>14.283329666666667</v>
      </c>
      <c r="IB113">
        <f t="shared" si="1448"/>
        <v>14.383329666666668</v>
      </c>
      <c r="IC113">
        <f t="shared" si="1448"/>
        <v>15.083329666666668</v>
      </c>
      <c r="ID113">
        <f t="shared" si="1448"/>
        <v>14.049996333333334</v>
      </c>
      <c r="IE113">
        <f t="shared" si="1448"/>
        <v>15.033329666666667</v>
      </c>
      <c r="IF113">
        <f t="shared" si="1448"/>
        <v>15.733329666666668</v>
      </c>
      <c r="IG113">
        <f t="shared" si="1448"/>
        <v>16.183329666666666</v>
      </c>
      <c r="IH113">
        <f t="shared" si="1448"/>
        <v>14.516663000000001</v>
      </c>
      <c r="II113">
        <f t="shared" si="1448"/>
        <v>21.249996333333335</v>
      </c>
      <c r="IJ113">
        <f t="shared" si="1448"/>
        <v>14.033329666666667</v>
      </c>
      <c r="IK113">
        <f t="shared" si="1448"/>
        <v>9.1333330000000004</v>
      </c>
      <c r="IL113">
        <f t="shared" si="1448"/>
        <v>12.466666333333334</v>
      </c>
      <c r="IM113">
        <f t="shared" si="1448"/>
        <v>9.8999996666666679</v>
      </c>
      <c r="IN113">
        <f t="shared" si="1448"/>
        <v>9.6166663333333329</v>
      </c>
      <c r="IO113">
        <f t="shared" si="1448"/>
        <v>12.016666333333333</v>
      </c>
      <c r="IP113">
        <f t="shared" si="1448"/>
        <v>11.716666333333334</v>
      </c>
      <c r="IQ113">
        <f t="shared" si="1448"/>
        <v>12.366666333333333</v>
      </c>
      <c r="IW113">
        <f t="shared" si="1448"/>
        <v>56.426666300000008</v>
      </c>
      <c r="IX113">
        <f t="shared" si="1448"/>
        <v>14.909999633333333</v>
      </c>
      <c r="IY113">
        <f t="shared" ref="IY113:KA113" si="1450">IF(IY110=0,0,IY110+1.233333)</f>
        <v>17.359999933333334</v>
      </c>
      <c r="IZ113">
        <f t="shared" ref="IZ113" si="1451">IF(IZ110=0,0,IZ110+1.233333)</f>
        <v>18.176666599999997</v>
      </c>
      <c r="JA113">
        <f t="shared" si="1450"/>
        <v>16.509999933333333</v>
      </c>
      <c r="JB113">
        <f t="shared" si="1450"/>
        <v>15.993333266666667</v>
      </c>
      <c r="JC113">
        <f t="shared" si="1450"/>
        <v>20.926666599999997</v>
      </c>
      <c r="JD113">
        <f t="shared" si="1450"/>
        <v>17.526666599999999</v>
      </c>
      <c r="JE113">
        <f t="shared" si="1450"/>
        <v>22.593333266666669</v>
      </c>
      <c r="JF113">
        <f t="shared" si="1450"/>
        <v>30.359999933333334</v>
      </c>
      <c r="JH113">
        <f t="shared" si="1450"/>
        <v>19.559999633333334</v>
      </c>
      <c r="JI113">
        <f t="shared" si="1450"/>
        <v>24.809999629666663</v>
      </c>
      <c r="JJ113">
        <f t="shared" si="1450"/>
        <v>23.193332963000003</v>
      </c>
      <c r="JK113">
        <f t="shared" si="1450"/>
        <v>21.05999962966667</v>
      </c>
      <c r="JL113">
        <f t="shared" si="1450"/>
        <v>20.826666296333336</v>
      </c>
      <c r="JM113">
        <f t="shared" si="1450"/>
        <v>22.55999962966667</v>
      </c>
      <c r="JN113">
        <f t="shared" si="1450"/>
        <v>23.55999962966667</v>
      </c>
      <c r="JO113">
        <f t="shared" si="1450"/>
        <v>27.693332962999996</v>
      </c>
      <c r="JP113">
        <f t="shared" si="1450"/>
        <v>24.826666296333336</v>
      </c>
      <c r="JR113">
        <f t="shared" si="1450"/>
        <v>20.893332962999999</v>
      </c>
      <c r="JT113">
        <f t="shared" si="1450"/>
        <v>21.643332962999999</v>
      </c>
      <c r="JU113">
        <f t="shared" si="1450"/>
        <v>27.293332962999997</v>
      </c>
      <c r="JV113">
        <f t="shared" si="1450"/>
        <v>27.993332963</v>
      </c>
      <c r="JX113">
        <f t="shared" si="1450"/>
        <v>28.743332963</v>
      </c>
      <c r="JY113">
        <f t="shared" si="1450"/>
        <v>24.559999629666663</v>
      </c>
      <c r="JZ113">
        <f t="shared" si="1450"/>
        <v>31.05999962966667</v>
      </c>
      <c r="KA113">
        <f t="shared" si="1450"/>
        <v>34.509999629666666</v>
      </c>
    </row>
    <row r="114" spans="1:287" x14ac:dyDescent="0.25">
      <c r="A114" t="s">
        <v>173</v>
      </c>
      <c r="B114">
        <v>10.383333333333333</v>
      </c>
      <c r="C114">
        <v>10.883333333333333</v>
      </c>
      <c r="D114">
        <v>11.500000333333332</v>
      </c>
      <c r="E114">
        <v>11.533333333333333</v>
      </c>
      <c r="F114">
        <v>12.149993333333333</v>
      </c>
      <c r="G114">
        <v>12.216667333333332</v>
      </c>
      <c r="H114">
        <v>11.950000333333332</v>
      </c>
      <c r="I114">
        <v>12.166667333333333</v>
      </c>
      <c r="J114">
        <v>13.766666333333333</v>
      </c>
      <c r="K114">
        <v>15.950000333333332</v>
      </c>
      <c r="L114">
        <v>11.233333333333333</v>
      </c>
      <c r="M114">
        <v>10.733333333333333</v>
      </c>
      <c r="N114">
        <v>12.133330333333333</v>
      </c>
      <c r="O114">
        <v>14.716666666666667</v>
      </c>
      <c r="P114">
        <v>19.166666666666668</v>
      </c>
      <c r="Q114">
        <v>15.476666666666667</v>
      </c>
      <c r="R114">
        <v>20.146666666666668</v>
      </c>
      <c r="S114">
        <v>21.966666666666669</v>
      </c>
      <c r="T114">
        <v>18.386666666666667</v>
      </c>
      <c r="U114">
        <v>16.899996666666667</v>
      </c>
      <c r="V114">
        <v>16.766666666666666</v>
      </c>
      <c r="W114">
        <v>15.333333666666666</v>
      </c>
      <c r="X114">
        <v>16.133333666666665</v>
      </c>
      <c r="Y114">
        <v>16.166666666666668</v>
      </c>
      <c r="Z114">
        <v>30.783333666666667</v>
      </c>
      <c r="AA114">
        <v>32.783333666666664</v>
      </c>
      <c r="AB114">
        <v>36.533333666666664</v>
      </c>
      <c r="AC114">
        <v>51.983333666666667</v>
      </c>
      <c r="AD114">
        <v>46.536666666666669</v>
      </c>
      <c r="AE114">
        <v>32.733333666666667</v>
      </c>
      <c r="AG114">
        <v>36.033333666666664</v>
      </c>
      <c r="AH114">
        <v>31.450003666666667</v>
      </c>
      <c r="AI114">
        <v>14.133333333333333</v>
      </c>
      <c r="AJ114">
        <v>15.683333333333334</v>
      </c>
      <c r="AK114">
        <v>14.516666633333333</v>
      </c>
      <c r="AL114">
        <v>14.733333333333333</v>
      </c>
      <c r="AM114">
        <v>14.649993333333333</v>
      </c>
      <c r="AN114">
        <v>15.483333333333333</v>
      </c>
      <c r="AO114">
        <v>15.400000033333333</v>
      </c>
      <c r="AP114">
        <v>15.000000033333333</v>
      </c>
      <c r="AQ114">
        <v>14.916666663333332</v>
      </c>
      <c r="AR114">
        <v>14.533333333333333</v>
      </c>
      <c r="AS114">
        <v>15.150000033333333</v>
      </c>
      <c r="AT114">
        <v>17.800000003333334</v>
      </c>
      <c r="AU114">
        <v>15.433333333333334</v>
      </c>
      <c r="AV114">
        <v>15.666666633333334</v>
      </c>
      <c r="AW114">
        <v>15.200000033333334</v>
      </c>
      <c r="AX114">
        <v>15.983333333333333</v>
      </c>
      <c r="AY114">
        <v>14.866666663333334</v>
      </c>
      <c r="AZ114">
        <v>17.283333333333331</v>
      </c>
      <c r="BA114">
        <v>19.333333333333332</v>
      </c>
      <c r="BB114">
        <v>22.133333333333333</v>
      </c>
      <c r="BC114">
        <v>19.850000003333335</v>
      </c>
      <c r="BD114">
        <v>19.816666633333334</v>
      </c>
      <c r="BE114">
        <v>16.133333333333333</v>
      </c>
      <c r="BF114">
        <v>18.050000333333333</v>
      </c>
      <c r="BG114">
        <v>27.316666633333334</v>
      </c>
      <c r="BH114">
        <v>29.833333333333332</v>
      </c>
      <c r="BI114">
        <v>30.06666633333333</v>
      </c>
      <c r="BJ114">
        <v>17.483333333333334</v>
      </c>
      <c r="BK114">
        <v>27.800000333333333</v>
      </c>
      <c r="BL114">
        <v>18.550000033333333</v>
      </c>
      <c r="BM114">
        <v>26.933333333333334</v>
      </c>
      <c r="BN114">
        <v>18.233333333333334</v>
      </c>
      <c r="BO114">
        <v>32.06666633333333</v>
      </c>
      <c r="BP114">
        <v>22.750000033333333</v>
      </c>
      <c r="BQ114">
        <v>5.8666666666666671</v>
      </c>
      <c r="BR114">
        <v>5.8999999999999995</v>
      </c>
      <c r="BS114">
        <v>6.6166666999999997</v>
      </c>
      <c r="BT114">
        <v>7.0166666699999993</v>
      </c>
      <c r="BU114">
        <v>6.4166666699999997</v>
      </c>
      <c r="BV114">
        <v>6.6499999999999995</v>
      </c>
      <c r="BW114">
        <v>8.6166666999999997</v>
      </c>
      <c r="BX114">
        <v>13.6166667</v>
      </c>
      <c r="BY114">
        <v>11.8833333</v>
      </c>
      <c r="BZ114">
        <v>8.8833333000000003</v>
      </c>
      <c r="CA114">
        <v>6.6999999999999993</v>
      </c>
      <c r="CB114">
        <v>6.2166666999999993</v>
      </c>
      <c r="CC114">
        <v>7.2666666999999991</v>
      </c>
      <c r="CE114">
        <v>3.6833333000000001</v>
      </c>
      <c r="CF114">
        <v>4.4666665999999999</v>
      </c>
      <c r="CG114">
        <v>5.7666666000000006</v>
      </c>
      <c r="CH114">
        <v>4.0666666000000005</v>
      </c>
      <c r="CI114">
        <v>4.0333332999999998</v>
      </c>
      <c r="CJ114">
        <v>3.9833333</v>
      </c>
      <c r="CK114">
        <v>4.4000000000000004</v>
      </c>
      <c r="CL114">
        <v>4.7833333000000007</v>
      </c>
      <c r="CN114">
        <v>5.5333333000000007</v>
      </c>
      <c r="CO114">
        <v>5.0833332999999996</v>
      </c>
      <c r="CP114">
        <v>4.4333333000000001</v>
      </c>
      <c r="CQ114">
        <v>5.8666663000000003</v>
      </c>
      <c r="CR114">
        <v>6.6166663000000003</v>
      </c>
      <c r="CS114">
        <v>4.8666663000000003</v>
      </c>
      <c r="CT114">
        <v>7.0833332999999996</v>
      </c>
      <c r="CU114">
        <v>6.9000003000000003</v>
      </c>
      <c r="CV114">
        <v>5.0333332999999998</v>
      </c>
      <c r="CW114">
        <v>6.1666666000000001</v>
      </c>
      <c r="CX114">
        <v>5.7666663000000007</v>
      </c>
      <c r="CY114">
        <v>9.25</v>
      </c>
      <c r="CZ114">
        <v>6.7166665999999999</v>
      </c>
      <c r="DA114">
        <v>5.5666662999999996</v>
      </c>
      <c r="DB114">
        <v>4.8333333000000005</v>
      </c>
      <c r="DC114">
        <v>7.8833333000000003</v>
      </c>
      <c r="DD114">
        <v>5.8166666000000005</v>
      </c>
      <c r="DE114">
        <v>8.65</v>
      </c>
      <c r="DF114">
        <v>0.85</v>
      </c>
      <c r="DG114">
        <v>0.41666666666666669</v>
      </c>
      <c r="DH114">
        <v>1.25</v>
      </c>
      <c r="DI114">
        <v>2.0833330000000001</v>
      </c>
      <c r="DJ114">
        <v>0</v>
      </c>
      <c r="DK114">
        <f>IF(DK110=0,0,DK110+0.85)</f>
        <v>2.5333333333333332</v>
      </c>
      <c r="DL114">
        <f t="shared" ref="DL114:DN114" si="1452">IF(DL110=0,0,DL110+0.85)</f>
        <v>1.4166666666666665</v>
      </c>
      <c r="DM114">
        <f t="shared" si="1452"/>
        <v>3.3166666666666669</v>
      </c>
      <c r="DN114">
        <f t="shared" si="1452"/>
        <v>1.4666666666666668</v>
      </c>
      <c r="DO114">
        <f t="shared" ref="DO114:DZ114" si="1453">IF(DO110=0,0,DO110+0.85)</f>
        <v>3.4833333333333334</v>
      </c>
      <c r="DP114">
        <f t="shared" si="1453"/>
        <v>5.6666663333333327</v>
      </c>
      <c r="DQ114">
        <f t="shared" si="1453"/>
        <v>4.3999996666666661</v>
      </c>
      <c r="DR114">
        <f t="shared" si="1453"/>
        <v>4.4166663333333327</v>
      </c>
      <c r="DS114">
        <f t="shared" si="1453"/>
        <v>4.0166663333333332</v>
      </c>
      <c r="DT114">
        <f t="shared" si="1453"/>
        <v>4.0499996666666664</v>
      </c>
      <c r="DU114">
        <f t="shared" si="1453"/>
        <v>7.4166663333333336</v>
      </c>
      <c r="DV114">
        <f t="shared" si="1453"/>
        <v>5.4999996666666657</v>
      </c>
      <c r="DW114">
        <f t="shared" si="1453"/>
        <v>4.1833329999999993</v>
      </c>
      <c r="DX114">
        <f t="shared" si="1453"/>
        <v>4.0999996666666663</v>
      </c>
      <c r="DY114">
        <f t="shared" si="1453"/>
        <v>4.3999996666666661</v>
      </c>
      <c r="DZ114">
        <f t="shared" si="1453"/>
        <v>6.9166666666666661</v>
      </c>
      <c r="EA114">
        <f t="shared" ref="EA114:GL114" si="1454">IF(EA110=0,0,EA110+0.85)</f>
        <v>8.5833333336666655</v>
      </c>
      <c r="EB114">
        <f t="shared" si="1454"/>
        <v>7.2833333336666657</v>
      </c>
      <c r="EC114">
        <f t="shared" si="1454"/>
        <v>7.7500000003333325</v>
      </c>
      <c r="ED114">
        <f t="shared" si="1454"/>
        <v>10.250000000333333</v>
      </c>
      <c r="EE114">
        <f t="shared" si="1454"/>
        <v>9.5166666669999991</v>
      </c>
      <c r="EF114">
        <f t="shared" si="1454"/>
        <v>7.7666666669999991</v>
      </c>
      <c r="EG114">
        <f t="shared" si="1454"/>
        <v>9.5666666669999998</v>
      </c>
      <c r="EH114">
        <f t="shared" si="1454"/>
        <v>7.2000000003333327</v>
      </c>
      <c r="EI114">
        <f t="shared" si="1454"/>
        <v>10.133333333666666</v>
      </c>
      <c r="EJ114">
        <f t="shared" si="1454"/>
        <v>9.2666666669999991</v>
      </c>
      <c r="EK114">
        <f t="shared" si="1454"/>
        <v>8.5833333336666655</v>
      </c>
      <c r="EL114">
        <f t="shared" si="1454"/>
        <v>10.650000000333334</v>
      </c>
      <c r="EM114">
        <f t="shared" si="1454"/>
        <v>7.3166666669999998</v>
      </c>
      <c r="EN114">
        <f t="shared" si="1454"/>
        <v>8.4000000003333337</v>
      </c>
      <c r="EO114">
        <f t="shared" si="1454"/>
        <v>11.450000000333333</v>
      </c>
      <c r="EP114">
        <f t="shared" si="1454"/>
        <v>9.7500000003333334</v>
      </c>
      <c r="EQ114">
        <f t="shared" si="1454"/>
        <v>8.7166666666666668</v>
      </c>
      <c r="ER114">
        <f t="shared" si="1454"/>
        <v>9.0500000033333325</v>
      </c>
      <c r="ES114">
        <f t="shared" si="1454"/>
        <v>9.31666667</v>
      </c>
      <c r="ET114">
        <f t="shared" si="1454"/>
        <v>11.81666667</v>
      </c>
      <c r="EU114">
        <f t="shared" si="1454"/>
        <v>9.4000000033333322</v>
      </c>
      <c r="EV114">
        <f t="shared" si="1454"/>
        <v>9.2333333366666661</v>
      </c>
      <c r="EW114">
        <f t="shared" si="1454"/>
        <v>9.0500000033333325</v>
      </c>
      <c r="EX114">
        <f t="shared" si="1454"/>
        <v>9.2833333366666668</v>
      </c>
      <c r="EY114">
        <f t="shared" si="1454"/>
        <v>12.783333336666667</v>
      </c>
      <c r="EZ114">
        <f t="shared" si="1454"/>
        <v>9.0833333366666658</v>
      </c>
      <c r="FA114">
        <f t="shared" si="1454"/>
        <v>9.2666666699999993</v>
      </c>
      <c r="FB114">
        <f t="shared" si="1454"/>
        <v>9.7500000033333336</v>
      </c>
      <c r="FC114">
        <f t="shared" si="1454"/>
        <v>12.71666667</v>
      </c>
      <c r="FD114">
        <f t="shared" si="1454"/>
        <v>9.5500000033333325</v>
      </c>
      <c r="FE114">
        <f t="shared" si="1454"/>
        <v>9.8500000033333333</v>
      </c>
      <c r="FF114">
        <f t="shared" si="1454"/>
        <v>11.883333336666666</v>
      </c>
      <c r="FG114">
        <f t="shared" si="1454"/>
        <v>9.4833333366666661</v>
      </c>
      <c r="FH114">
        <f t="shared" si="1454"/>
        <v>6.3666666666666663</v>
      </c>
      <c r="FI114">
        <f t="shared" si="1454"/>
        <v>6.81666667</v>
      </c>
      <c r="FJ114">
        <f t="shared" si="1454"/>
        <v>9.9833333366666661</v>
      </c>
      <c r="FK114">
        <f t="shared" si="1454"/>
        <v>8.0833333366666675</v>
      </c>
      <c r="FL114">
        <f t="shared" si="1454"/>
        <v>8.4166666699999997</v>
      </c>
      <c r="FM114">
        <f t="shared" si="1454"/>
        <v>6.7333333366666661</v>
      </c>
      <c r="FN114">
        <f t="shared" si="1454"/>
        <v>9.366666669999999</v>
      </c>
      <c r="FO114">
        <f t="shared" si="1454"/>
        <v>6.8333333366666666</v>
      </c>
      <c r="FP114">
        <f t="shared" si="1454"/>
        <v>7.5833333366666666</v>
      </c>
      <c r="FQ114">
        <f t="shared" si="1454"/>
        <v>6.81666667</v>
      </c>
      <c r="FR114">
        <f t="shared" si="1454"/>
        <v>6.7666666700000002</v>
      </c>
      <c r="FS114">
        <f t="shared" si="1454"/>
        <v>7.5833333366666666</v>
      </c>
      <c r="FT114">
        <f t="shared" si="1454"/>
        <v>5.4333333333333327</v>
      </c>
      <c r="FU114">
        <f t="shared" si="1454"/>
        <v>5.6833332999999993</v>
      </c>
      <c r="FV114">
        <f t="shared" si="1454"/>
        <v>5.6666666333333326</v>
      </c>
      <c r="FW114">
        <f t="shared" si="1454"/>
        <v>6.0499999666666664</v>
      </c>
      <c r="FX114">
        <f t="shared" si="1454"/>
        <v>6.1999999666666659</v>
      </c>
      <c r="FY114">
        <f t="shared" si="1454"/>
        <v>5.9833332999999991</v>
      </c>
      <c r="FZ114">
        <f t="shared" si="1454"/>
        <v>7.2333332999999991</v>
      </c>
      <c r="GA114">
        <f t="shared" si="1454"/>
        <v>10.2333333</v>
      </c>
      <c r="GB114">
        <f t="shared" si="1454"/>
        <v>6.3166666333333321</v>
      </c>
      <c r="GC114">
        <f t="shared" si="1454"/>
        <v>6.5166666333333323</v>
      </c>
      <c r="GD114">
        <f t="shared" si="1454"/>
        <v>7.0333332999999989</v>
      </c>
      <c r="GE114">
        <f t="shared" si="1454"/>
        <v>6.7999999666666664</v>
      </c>
      <c r="GF114">
        <f t="shared" si="1454"/>
        <v>6.0166666333333323</v>
      </c>
      <c r="GG114">
        <f t="shared" si="1454"/>
        <v>6.8833333333333329</v>
      </c>
      <c r="GH114">
        <f t="shared" si="1454"/>
        <v>7.7333333299999989</v>
      </c>
      <c r="GI114">
        <f t="shared" si="1454"/>
        <v>7.3666666633333326</v>
      </c>
      <c r="GJ114">
        <f t="shared" si="1454"/>
        <v>7.7833333299999996</v>
      </c>
      <c r="GK114">
        <f t="shared" si="1454"/>
        <v>9.7166666633333332</v>
      </c>
      <c r="GL114">
        <f t="shared" si="1454"/>
        <v>7.1833333299999991</v>
      </c>
      <c r="GM114">
        <f t="shared" ref="GM114:GS114" si="1455">IF(GM110=0,0,GM110+0.85)</f>
        <v>7.4499999966666657</v>
      </c>
      <c r="GN114">
        <f t="shared" si="1455"/>
        <v>9.5833333300000003</v>
      </c>
      <c r="GO114">
        <f t="shared" si="1455"/>
        <v>8.9999999966666664</v>
      </c>
      <c r="GP114">
        <f t="shared" si="1455"/>
        <v>7.4499999966666657</v>
      </c>
      <c r="GQ114">
        <f t="shared" si="1455"/>
        <v>7.8999999966666659</v>
      </c>
      <c r="GR114">
        <f t="shared" si="1455"/>
        <v>10.28333333</v>
      </c>
      <c r="GS114">
        <f t="shared" si="1455"/>
        <v>8.2499999966666664</v>
      </c>
      <c r="GT114">
        <f t="shared" ref="GT114:IX114" si="1456">IF(GT110=0,0,GT110+0.85)</f>
        <v>9.4499999966666657</v>
      </c>
      <c r="GU114">
        <f t="shared" si="1456"/>
        <v>8.2833333299999996</v>
      </c>
      <c r="GV114">
        <f t="shared" si="1456"/>
        <v>7.2833333299999996</v>
      </c>
      <c r="GW114">
        <f t="shared" si="1456"/>
        <v>7.349999996666666</v>
      </c>
      <c r="GX114">
        <f t="shared" ref="GX114:HA114" si="1457">IF(GX110=0,0,GX110+0.85)</f>
        <v>7.1833333299999991</v>
      </c>
      <c r="GY114">
        <f t="shared" si="1457"/>
        <v>14.316666663333333</v>
      </c>
      <c r="GZ114">
        <f t="shared" si="1457"/>
        <v>9.0333333299999996</v>
      </c>
      <c r="HA114">
        <f t="shared" si="1457"/>
        <v>7.7666666633333321</v>
      </c>
      <c r="HB114">
        <f t="shared" si="1456"/>
        <v>11.383333333333333</v>
      </c>
      <c r="HC114">
        <f t="shared" si="1456"/>
        <v>12.366666633333333</v>
      </c>
      <c r="HD114">
        <f t="shared" si="1456"/>
        <v>13.766666633333333</v>
      </c>
      <c r="HE114">
        <f t="shared" si="1456"/>
        <v>12.849999966666667</v>
      </c>
      <c r="HF114">
        <f t="shared" si="1456"/>
        <v>12.599999966666667</v>
      </c>
      <c r="HG114">
        <f t="shared" si="1456"/>
        <v>12.3833333</v>
      </c>
      <c r="HH114">
        <f t="shared" si="1456"/>
        <v>12.066666633333334</v>
      </c>
      <c r="HI114">
        <f t="shared" si="1456"/>
        <v>12.066666633333334</v>
      </c>
      <c r="HJ114">
        <f t="shared" si="1456"/>
        <v>13.016666633333333</v>
      </c>
      <c r="HK114">
        <f t="shared" si="1456"/>
        <v>12.566666633333334</v>
      </c>
      <c r="HL114">
        <f t="shared" si="1456"/>
        <v>15.433333299999999</v>
      </c>
      <c r="HN114">
        <f t="shared" si="1456"/>
        <v>12.0833333</v>
      </c>
      <c r="HO114">
        <f t="shared" si="1456"/>
        <v>13.549999966666666</v>
      </c>
      <c r="HP114">
        <f t="shared" si="1456"/>
        <v>60.033329999999999</v>
      </c>
      <c r="HQ114">
        <f t="shared" si="1456"/>
        <v>65.033329999999992</v>
      </c>
      <c r="HR114">
        <f t="shared" si="1456"/>
        <v>11.533333333333333</v>
      </c>
      <c r="HS114">
        <f t="shared" si="1456"/>
        <v>13.233333333333333</v>
      </c>
      <c r="HU114">
        <f t="shared" si="1456"/>
        <v>24.633330000000001</v>
      </c>
      <c r="HW114">
        <f t="shared" si="1456"/>
        <v>13.616663333333333</v>
      </c>
      <c r="HX114">
        <f t="shared" si="1456"/>
        <v>13.83333</v>
      </c>
      <c r="HY114">
        <f t="shared" si="1456"/>
        <v>14.649996666666667</v>
      </c>
      <c r="HZ114">
        <f t="shared" si="1456"/>
        <v>14.166663333333334</v>
      </c>
      <c r="IA114">
        <f t="shared" si="1456"/>
        <v>13.899996666666667</v>
      </c>
      <c r="IB114">
        <f t="shared" si="1456"/>
        <v>13.999996666666668</v>
      </c>
      <c r="IC114">
        <f t="shared" si="1456"/>
        <v>14.699996666666667</v>
      </c>
      <c r="ID114">
        <f t="shared" si="1456"/>
        <v>13.666663333333334</v>
      </c>
      <c r="IE114">
        <f t="shared" si="1456"/>
        <v>14.649996666666667</v>
      </c>
      <c r="IF114">
        <f t="shared" si="1456"/>
        <v>15.349996666666668</v>
      </c>
      <c r="IG114">
        <f t="shared" si="1456"/>
        <v>15.799996666666667</v>
      </c>
      <c r="IH114">
        <f t="shared" si="1456"/>
        <v>14.133330000000001</v>
      </c>
      <c r="II114">
        <f t="shared" si="1456"/>
        <v>20.866663333333335</v>
      </c>
      <c r="IJ114">
        <f t="shared" si="1456"/>
        <v>13.649996666666667</v>
      </c>
      <c r="IK114">
        <f t="shared" si="1456"/>
        <v>8.75</v>
      </c>
      <c r="IL114">
        <f t="shared" si="1456"/>
        <v>12.083333333333334</v>
      </c>
      <c r="IM114">
        <f t="shared" si="1456"/>
        <v>9.5166666666666675</v>
      </c>
      <c r="IN114">
        <f t="shared" si="1456"/>
        <v>9.2333333333333325</v>
      </c>
      <c r="IO114">
        <f t="shared" si="1456"/>
        <v>11.633333333333333</v>
      </c>
      <c r="IP114">
        <f t="shared" si="1456"/>
        <v>11.333333333333334</v>
      </c>
      <c r="IQ114">
        <f t="shared" si="1456"/>
        <v>11.983333333333333</v>
      </c>
      <c r="IW114">
        <f t="shared" si="1456"/>
        <v>56.043333300000008</v>
      </c>
      <c r="IX114">
        <f t="shared" si="1456"/>
        <v>14.526666633333333</v>
      </c>
      <c r="IY114">
        <f t="shared" ref="IY114:KA114" si="1458">IF(IY110=0,0,IY110+0.85)</f>
        <v>16.976666933333334</v>
      </c>
      <c r="IZ114">
        <f t="shared" ref="IZ114" si="1459">IF(IZ110=0,0,IZ110+0.85)</f>
        <v>17.7933336</v>
      </c>
      <c r="JA114">
        <f t="shared" si="1458"/>
        <v>16.126666933333336</v>
      </c>
      <c r="JB114">
        <f t="shared" si="1458"/>
        <v>15.610000266666667</v>
      </c>
      <c r="JC114">
        <f t="shared" si="1458"/>
        <v>20.5433336</v>
      </c>
      <c r="JD114">
        <f t="shared" si="1458"/>
        <v>17.143333600000002</v>
      </c>
      <c r="JE114">
        <f t="shared" si="1458"/>
        <v>22.210000266666668</v>
      </c>
      <c r="JF114">
        <f t="shared" si="1458"/>
        <v>29.976666933333338</v>
      </c>
      <c r="JH114">
        <f t="shared" si="1458"/>
        <v>19.176666633333333</v>
      </c>
      <c r="JI114">
        <f t="shared" si="1458"/>
        <v>24.426666629666666</v>
      </c>
      <c r="JJ114">
        <f t="shared" si="1458"/>
        <v>22.809999963000003</v>
      </c>
      <c r="JK114">
        <f t="shared" si="1458"/>
        <v>20.67666662966667</v>
      </c>
      <c r="JL114">
        <f t="shared" si="1458"/>
        <v>20.443333296333336</v>
      </c>
      <c r="JM114">
        <f t="shared" si="1458"/>
        <v>22.17666662966667</v>
      </c>
      <c r="JN114">
        <f t="shared" si="1458"/>
        <v>23.17666662966667</v>
      </c>
      <c r="JO114">
        <f t="shared" si="1458"/>
        <v>27.309999962999999</v>
      </c>
      <c r="JP114">
        <f t="shared" si="1458"/>
        <v>24.443333296333336</v>
      </c>
      <c r="JR114">
        <f t="shared" si="1458"/>
        <v>20.509999963000002</v>
      </c>
      <c r="JT114">
        <f t="shared" si="1458"/>
        <v>21.259999963000002</v>
      </c>
      <c r="JU114">
        <f t="shared" si="1458"/>
        <v>26.909999963000001</v>
      </c>
      <c r="JV114">
        <f t="shared" si="1458"/>
        <v>27.609999963000003</v>
      </c>
      <c r="JX114">
        <f t="shared" si="1458"/>
        <v>28.359999963000003</v>
      </c>
      <c r="JY114">
        <f t="shared" si="1458"/>
        <v>24.176666629666666</v>
      </c>
      <c r="JZ114">
        <f t="shared" si="1458"/>
        <v>30.67666662966667</v>
      </c>
      <c r="KA114">
        <f t="shared" si="1458"/>
        <v>34.126666629666666</v>
      </c>
    </row>
    <row r="115" spans="1:287" x14ac:dyDescent="0.25">
      <c r="A115" t="s">
        <v>172</v>
      </c>
      <c r="B115">
        <v>11.166666666666666</v>
      </c>
      <c r="C115">
        <v>11.666666666666666</v>
      </c>
      <c r="D115">
        <v>12.283333666666666</v>
      </c>
      <c r="E115">
        <v>12.316666666666666</v>
      </c>
      <c r="F115">
        <v>12.933326666666666</v>
      </c>
      <c r="G115">
        <v>13.000000666666665</v>
      </c>
      <c r="H115">
        <v>12.733333666666665</v>
      </c>
      <c r="I115">
        <v>12.950000666666666</v>
      </c>
      <c r="J115">
        <v>14.549999666666666</v>
      </c>
      <c r="K115">
        <v>16.733333666666667</v>
      </c>
      <c r="L115">
        <v>12.016666666666666</v>
      </c>
      <c r="M115">
        <v>11.516666666666666</v>
      </c>
      <c r="N115">
        <v>12.916663666666665</v>
      </c>
      <c r="O115">
        <v>15.233333333333334</v>
      </c>
      <c r="P115">
        <v>19.683333333333334</v>
      </c>
      <c r="Q115">
        <v>15.993333333333334</v>
      </c>
      <c r="R115">
        <v>20.663333333333334</v>
      </c>
      <c r="S115">
        <v>22.483333333333334</v>
      </c>
      <c r="T115">
        <v>18.903333333333336</v>
      </c>
      <c r="U115">
        <v>17.416663333333336</v>
      </c>
      <c r="V115">
        <v>17.283333333333335</v>
      </c>
      <c r="W115">
        <v>15.850000333333334</v>
      </c>
      <c r="X115">
        <v>16.650000333333335</v>
      </c>
      <c r="Y115">
        <v>16.683333333333334</v>
      </c>
      <c r="Z115">
        <v>31.300000333333333</v>
      </c>
      <c r="AA115">
        <v>33.30000033333333</v>
      </c>
      <c r="AB115">
        <v>37.05000033333333</v>
      </c>
      <c r="AC115">
        <v>52.500000333333332</v>
      </c>
      <c r="AD115">
        <v>47.053333333333335</v>
      </c>
      <c r="AE115">
        <v>33.250000333333332</v>
      </c>
      <c r="AG115">
        <v>36.55000033333333</v>
      </c>
      <c r="AH115">
        <v>31.966670333333333</v>
      </c>
      <c r="AI115">
        <v>14.916666666666666</v>
      </c>
      <c r="AJ115">
        <v>16.466666666666665</v>
      </c>
      <c r="AK115">
        <v>15.299999966666666</v>
      </c>
      <c r="AL115">
        <v>15.516666666666666</v>
      </c>
      <c r="AM115">
        <v>15.433326666666666</v>
      </c>
      <c r="AN115">
        <v>16.266666666666666</v>
      </c>
      <c r="AO115">
        <v>16.183333366666666</v>
      </c>
      <c r="AP115">
        <v>15.783333366666666</v>
      </c>
      <c r="AQ115">
        <v>15.699999996666666</v>
      </c>
      <c r="AR115">
        <v>15.316666666666666</v>
      </c>
      <c r="AS115">
        <v>15.933333366666666</v>
      </c>
      <c r="AT115">
        <v>18.583333336666666</v>
      </c>
      <c r="AU115">
        <v>16.216666666666665</v>
      </c>
      <c r="AV115">
        <v>16.449999966666667</v>
      </c>
      <c r="AW115">
        <v>15.983333366666667</v>
      </c>
      <c r="AX115">
        <v>16.766666666666666</v>
      </c>
      <c r="AY115">
        <v>15.649999996666667</v>
      </c>
      <c r="AZ115">
        <v>18.066666666666666</v>
      </c>
      <c r="BA115">
        <v>20.116666666666667</v>
      </c>
      <c r="BB115">
        <v>22.916666666666664</v>
      </c>
      <c r="BC115">
        <v>20.633333336666666</v>
      </c>
      <c r="BD115">
        <v>20.599999966666665</v>
      </c>
      <c r="BE115">
        <v>16.916666666666664</v>
      </c>
      <c r="BF115">
        <v>18.833333666666665</v>
      </c>
      <c r="BG115">
        <v>28.099999966666665</v>
      </c>
      <c r="BH115">
        <v>30.616666666666667</v>
      </c>
      <c r="BI115">
        <v>30.849999666666665</v>
      </c>
      <c r="BJ115">
        <v>18.266666666666666</v>
      </c>
      <c r="BK115">
        <v>28.583333666666668</v>
      </c>
      <c r="BL115">
        <v>19.333333366666665</v>
      </c>
      <c r="BM115">
        <v>27.716666666666669</v>
      </c>
      <c r="BN115">
        <v>19.016666666666666</v>
      </c>
      <c r="BO115">
        <v>32.849999666666669</v>
      </c>
      <c r="BP115">
        <v>23.533333366666668</v>
      </c>
      <c r="BQ115">
        <v>6.3833333333333337</v>
      </c>
      <c r="BR115">
        <v>6.7333333333333334</v>
      </c>
      <c r="BS115">
        <v>7.4500000333333336</v>
      </c>
      <c r="BT115">
        <v>7.8500000033333333</v>
      </c>
      <c r="BU115">
        <v>7.2500000033333336</v>
      </c>
      <c r="BV115">
        <v>7.4833333333333334</v>
      </c>
      <c r="BW115">
        <v>9.4500000333333336</v>
      </c>
      <c r="BX115">
        <v>14.450000033333334</v>
      </c>
      <c r="BY115">
        <v>12.716666633333332</v>
      </c>
      <c r="BZ115">
        <v>9.7166666333333325</v>
      </c>
      <c r="CA115">
        <v>7.5333333333333332</v>
      </c>
      <c r="CB115">
        <v>7.0500000333333332</v>
      </c>
      <c r="CC115">
        <v>8.100000033333334</v>
      </c>
      <c r="CE115">
        <v>4.5166666333333332</v>
      </c>
      <c r="CF115">
        <v>5.299999933333333</v>
      </c>
      <c r="CG115">
        <v>6.5999999333333328</v>
      </c>
      <c r="CH115">
        <v>4.8999999333333335</v>
      </c>
      <c r="CI115">
        <v>4.8666666333333328</v>
      </c>
      <c r="CJ115">
        <v>4.816666633333333</v>
      </c>
      <c r="CK115">
        <v>5.2333333333333334</v>
      </c>
      <c r="CL115">
        <v>5.6166666333333328</v>
      </c>
      <c r="CN115">
        <v>6.3666666333333328</v>
      </c>
      <c r="CO115">
        <v>5.9166666333333335</v>
      </c>
      <c r="CP115">
        <v>5.2666666333333332</v>
      </c>
      <c r="CQ115">
        <v>6.6999996333333334</v>
      </c>
      <c r="CR115">
        <v>7.4499996333333334</v>
      </c>
      <c r="CS115">
        <v>5.6999996333333334</v>
      </c>
      <c r="CT115">
        <v>7.9166666333333335</v>
      </c>
      <c r="CU115">
        <v>7.7333336333333333</v>
      </c>
      <c r="CV115">
        <v>5.8666666333333328</v>
      </c>
      <c r="CW115">
        <v>6.9999999333333331</v>
      </c>
      <c r="CX115">
        <v>6.5999996333333328</v>
      </c>
      <c r="CY115">
        <v>10.083333333333332</v>
      </c>
      <c r="CZ115">
        <v>7.549999933333333</v>
      </c>
      <c r="DA115">
        <v>6.3999996333333335</v>
      </c>
      <c r="DB115">
        <v>5.6666666333333335</v>
      </c>
      <c r="DC115">
        <v>8.7166666333333325</v>
      </c>
      <c r="DD115">
        <v>6.6499999333333335</v>
      </c>
      <c r="DE115">
        <v>9.4833333333333343</v>
      </c>
      <c r="DF115">
        <v>1.6833333333333333</v>
      </c>
      <c r="DG115">
        <v>0.31666666666666665</v>
      </c>
      <c r="DH115">
        <v>2.0833333333333335</v>
      </c>
      <c r="DI115">
        <v>2.9166663333333336</v>
      </c>
      <c r="DJ115">
        <v>2.5333333333333332</v>
      </c>
      <c r="DK115">
        <v>0</v>
      </c>
      <c r="DL115">
        <f>IF(DL110=0,0,DL110+1.683333333)</f>
        <v>2.2499999996666666</v>
      </c>
      <c r="DM115">
        <f t="shared" ref="DM115:DN115" si="1460">IF(DM110=0,0,DM110+1.683333333)</f>
        <v>4.149999999666667</v>
      </c>
      <c r="DN115">
        <f t="shared" si="1460"/>
        <v>2.2999999996666665</v>
      </c>
      <c r="DO115">
        <f t="shared" ref="DO115:DZ115" si="1461">IF(DO110=0,0,DO110+1.683333333)</f>
        <v>4.3166666663333331</v>
      </c>
      <c r="DP115">
        <f t="shared" si="1461"/>
        <v>6.4999996663333333</v>
      </c>
      <c r="DQ115">
        <f t="shared" si="1461"/>
        <v>5.2333329996666667</v>
      </c>
      <c r="DR115">
        <f t="shared" si="1461"/>
        <v>5.2499996663333333</v>
      </c>
      <c r="DS115">
        <f t="shared" si="1461"/>
        <v>4.8499996663333329</v>
      </c>
      <c r="DT115">
        <f t="shared" si="1461"/>
        <v>4.883332999666667</v>
      </c>
      <c r="DU115">
        <f t="shared" si="1461"/>
        <v>8.2499996663333341</v>
      </c>
      <c r="DV115">
        <f t="shared" si="1461"/>
        <v>6.3333329996666663</v>
      </c>
      <c r="DW115">
        <f t="shared" si="1461"/>
        <v>5.0166663329999999</v>
      </c>
      <c r="DX115">
        <f t="shared" si="1461"/>
        <v>4.9333329996666668</v>
      </c>
      <c r="DY115">
        <f t="shared" si="1461"/>
        <v>5.2333329996666667</v>
      </c>
      <c r="DZ115">
        <f t="shared" si="1461"/>
        <v>7.7499999996666666</v>
      </c>
      <c r="EA115">
        <f t="shared" ref="EA115:GL115" si="1462">IF(EA110=0,0,EA110+1.683333333)</f>
        <v>9.4166666666666661</v>
      </c>
      <c r="EB115">
        <f t="shared" si="1462"/>
        <v>8.1166666666666654</v>
      </c>
      <c r="EC115">
        <f t="shared" si="1462"/>
        <v>8.5833333333333321</v>
      </c>
      <c r="ED115">
        <f t="shared" si="1462"/>
        <v>11.083333333333334</v>
      </c>
      <c r="EE115">
        <f t="shared" si="1462"/>
        <v>10.35</v>
      </c>
      <c r="EF115">
        <f t="shared" si="1462"/>
        <v>8.6</v>
      </c>
      <c r="EG115">
        <f t="shared" si="1462"/>
        <v>10.4</v>
      </c>
      <c r="EH115">
        <f t="shared" si="1462"/>
        <v>8.0333333333333332</v>
      </c>
      <c r="EI115">
        <f t="shared" si="1462"/>
        <v>10.966666666666667</v>
      </c>
      <c r="EJ115">
        <f t="shared" si="1462"/>
        <v>10.1</v>
      </c>
      <c r="EK115">
        <f t="shared" si="1462"/>
        <v>9.4166666666666661</v>
      </c>
      <c r="EL115">
        <f t="shared" si="1462"/>
        <v>11.483333333333334</v>
      </c>
      <c r="EM115">
        <f t="shared" si="1462"/>
        <v>8.15</v>
      </c>
      <c r="EN115">
        <f t="shared" si="1462"/>
        <v>9.2333333333333325</v>
      </c>
      <c r="EO115">
        <f t="shared" si="1462"/>
        <v>12.283333333333333</v>
      </c>
      <c r="EP115">
        <f t="shared" si="1462"/>
        <v>10.583333333333334</v>
      </c>
      <c r="EQ115">
        <f t="shared" si="1462"/>
        <v>9.5499999996666673</v>
      </c>
      <c r="ER115">
        <f t="shared" si="1462"/>
        <v>9.8833333363333331</v>
      </c>
      <c r="ES115">
        <f t="shared" si="1462"/>
        <v>10.150000003000001</v>
      </c>
      <c r="ET115">
        <f t="shared" si="1462"/>
        <v>12.650000003000001</v>
      </c>
      <c r="EU115">
        <f t="shared" si="1462"/>
        <v>10.233333336333333</v>
      </c>
      <c r="EV115">
        <f t="shared" si="1462"/>
        <v>10.066666669666667</v>
      </c>
      <c r="EW115">
        <f t="shared" si="1462"/>
        <v>9.8833333363333331</v>
      </c>
      <c r="EX115">
        <f t="shared" si="1462"/>
        <v>10.116666669666667</v>
      </c>
      <c r="EY115">
        <f t="shared" si="1462"/>
        <v>13.616666669666667</v>
      </c>
      <c r="EZ115">
        <f t="shared" si="1462"/>
        <v>9.9166666696666663</v>
      </c>
      <c r="FA115">
        <f t="shared" si="1462"/>
        <v>10.100000003</v>
      </c>
      <c r="FB115">
        <f t="shared" si="1462"/>
        <v>10.583333336333334</v>
      </c>
      <c r="FC115">
        <f t="shared" si="1462"/>
        <v>13.550000003000001</v>
      </c>
      <c r="FD115">
        <f t="shared" si="1462"/>
        <v>10.383333336333333</v>
      </c>
      <c r="FE115">
        <f t="shared" si="1462"/>
        <v>10.683333336333334</v>
      </c>
      <c r="FF115">
        <f t="shared" si="1462"/>
        <v>12.716666669666667</v>
      </c>
      <c r="FG115">
        <f t="shared" si="1462"/>
        <v>10.316666669666667</v>
      </c>
      <c r="FH115">
        <f t="shared" si="1462"/>
        <v>7.1999999996666668</v>
      </c>
      <c r="FI115">
        <f t="shared" si="1462"/>
        <v>7.6500000030000006</v>
      </c>
      <c r="FJ115">
        <f t="shared" si="1462"/>
        <v>10.816666669666667</v>
      </c>
      <c r="FK115">
        <f t="shared" si="1462"/>
        <v>8.9166666696666663</v>
      </c>
      <c r="FL115">
        <f t="shared" si="1462"/>
        <v>9.2500000030000002</v>
      </c>
      <c r="FM115">
        <f t="shared" si="1462"/>
        <v>7.5666666696666667</v>
      </c>
      <c r="FN115">
        <f t="shared" si="1462"/>
        <v>10.200000003</v>
      </c>
      <c r="FO115">
        <f t="shared" si="1462"/>
        <v>7.6666666696666672</v>
      </c>
      <c r="FP115">
        <f t="shared" si="1462"/>
        <v>8.4166666696666663</v>
      </c>
      <c r="FQ115">
        <f t="shared" si="1462"/>
        <v>7.6500000030000006</v>
      </c>
      <c r="FR115">
        <f t="shared" si="1462"/>
        <v>7.6000000030000008</v>
      </c>
      <c r="FS115">
        <f t="shared" si="1462"/>
        <v>8.4166666696666663</v>
      </c>
      <c r="FT115">
        <f t="shared" si="1462"/>
        <v>6.2666666663333332</v>
      </c>
      <c r="FU115">
        <f t="shared" si="1462"/>
        <v>6.5166666329999998</v>
      </c>
      <c r="FV115">
        <f t="shared" si="1462"/>
        <v>6.4999999663333332</v>
      </c>
      <c r="FW115">
        <f t="shared" si="1462"/>
        <v>6.883333299666667</v>
      </c>
      <c r="FX115">
        <f t="shared" si="1462"/>
        <v>7.0333332996666664</v>
      </c>
      <c r="FY115">
        <f t="shared" si="1462"/>
        <v>6.8166666329999996</v>
      </c>
      <c r="FZ115">
        <f t="shared" si="1462"/>
        <v>8.0666666329999988</v>
      </c>
      <c r="GA115">
        <f t="shared" si="1462"/>
        <v>11.066666633000001</v>
      </c>
      <c r="GB115">
        <f t="shared" si="1462"/>
        <v>7.1499999663333327</v>
      </c>
      <c r="GC115">
        <f t="shared" si="1462"/>
        <v>7.3499999663333329</v>
      </c>
      <c r="GD115">
        <f t="shared" si="1462"/>
        <v>7.8666666329999995</v>
      </c>
      <c r="GE115">
        <f t="shared" si="1462"/>
        <v>7.633333299666667</v>
      </c>
      <c r="GF115">
        <f t="shared" si="1462"/>
        <v>6.8499999663333329</v>
      </c>
      <c r="GG115">
        <f t="shared" si="1462"/>
        <v>7.7166666663333334</v>
      </c>
      <c r="GH115">
        <f t="shared" si="1462"/>
        <v>8.5666666629999995</v>
      </c>
      <c r="GI115">
        <f t="shared" si="1462"/>
        <v>8.1999999963333323</v>
      </c>
      <c r="GJ115">
        <f t="shared" si="1462"/>
        <v>8.6166666630000002</v>
      </c>
      <c r="GK115">
        <f t="shared" si="1462"/>
        <v>10.549999996333334</v>
      </c>
      <c r="GL115">
        <f t="shared" si="1462"/>
        <v>8.0166666629999987</v>
      </c>
      <c r="GM115">
        <f t="shared" ref="GM115:GS115" si="1463">IF(GM110=0,0,GM110+1.683333333)</f>
        <v>8.2833333296666662</v>
      </c>
      <c r="GN115">
        <f t="shared" si="1463"/>
        <v>10.416666663000001</v>
      </c>
      <c r="GO115">
        <f t="shared" si="1463"/>
        <v>9.833333329666667</v>
      </c>
      <c r="GP115">
        <f t="shared" si="1463"/>
        <v>8.2833333296666662</v>
      </c>
      <c r="GQ115">
        <f t="shared" si="1463"/>
        <v>8.7333333296666655</v>
      </c>
      <c r="GR115">
        <f t="shared" si="1463"/>
        <v>11.116666663</v>
      </c>
      <c r="GS115">
        <f t="shared" si="1463"/>
        <v>9.083333329666667</v>
      </c>
      <c r="GT115">
        <f t="shared" ref="GT115:IX115" si="1464">IF(GT110=0,0,GT110+1.683333333)</f>
        <v>10.283333329666666</v>
      </c>
      <c r="GU115">
        <f t="shared" si="1464"/>
        <v>9.1166666630000002</v>
      </c>
      <c r="GV115">
        <f t="shared" si="1464"/>
        <v>8.1166666630000002</v>
      </c>
      <c r="GW115">
        <f t="shared" si="1464"/>
        <v>8.1833333296666666</v>
      </c>
      <c r="GX115">
        <f t="shared" ref="GX115:HA115" si="1465">IF(GX110=0,0,GX110+1.683333333)</f>
        <v>8.0166666629999987</v>
      </c>
      <c r="GY115">
        <f t="shared" si="1465"/>
        <v>15.149999996333333</v>
      </c>
      <c r="GZ115">
        <f t="shared" si="1465"/>
        <v>9.8666666630000002</v>
      </c>
      <c r="HA115">
        <f t="shared" si="1465"/>
        <v>8.5999999963333327</v>
      </c>
      <c r="HB115">
        <f t="shared" si="1464"/>
        <v>12.216666666333333</v>
      </c>
      <c r="HC115">
        <f t="shared" si="1464"/>
        <v>13.199999966333333</v>
      </c>
      <c r="HD115">
        <f t="shared" si="1464"/>
        <v>14.599999966333334</v>
      </c>
      <c r="HE115">
        <f t="shared" si="1464"/>
        <v>13.683333299666668</v>
      </c>
      <c r="HF115">
        <f t="shared" si="1464"/>
        <v>13.433333299666668</v>
      </c>
      <c r="HG115">
        <f t="shared" si="1464"/>
        <v>13.216666633000001</v>
      </c>
      <c r="HH115">
        <f t="shared" si="1464"/>
        <v>12.899999966333334</v>
      </c>
      <c r="HI115">
        <f t="shared" si="1464"/>
        <v>12.899999966333334</v>
      </c>
      <c r="HJ115">
        <f t="shared" si="1464"/>
        <v>13.849999966333334</v>
      </c>
      <c r="HK115">
        <f t="shared" si="1464"/>
        <v>13.399999966333334</v>
      </c>
      <c r="HL115">
        <f t="shared" si="1464"/>
        <v>16.266666633</v>
      </c>
      <c r="HN115">
        <f t="shared" si="1464"/>
        <v>12.916666633</v>
      </c>
      <c r="HO115">
        <f t="shared" si="1464"/>
        <v>14.383333299666667</v>
      </c>
      <c r="HP115">
        <f t="shared" si="1464"/>
        <v>60.866663332999998</v>
      </c>
      <c r="HQ115">
        <f t="shared" si="1464"/>
        <v>65.866663332999991</v>
      </c>
      <c r="HR115">
        <f t="shared" si="1464"/>
        <v>12.366666666333334</v>
      </c>
      <c r="HS115">
        <f t="shared" si="1464"/>
        <v>14.066666666333333</v>
      </c>
      <c r="HU115">
        <f t="shared" si="1464"/>
        <v>25.466663333</v>
      </c>
      <c r="HW115">
        <f t="shared" si="1464"/>
        <v>14.449996666333334</v>
      </c>
      <c r="HX115">
        <f t="shared" si="1464"/>
        <v>14.666663333000001</v>
      </c>
      <c r="HY115">
        <f t="shared" si="1464"/>
        <v>15.483329999666667</v>
      </c>
      <c r="HZ115">
        <f t="shared" si="1464"/>
        <v>14.999996666333335</v>
      </c>
      <c r="IA115">
        <f t="shared" si="1464"/>
        <v>14.733329999666667</v>
      </c>
      <c r="IB115">
        <f t="shared" si="1464"/>
        <v>14.833329999666669</v>
      </c>
      <c r="IC115">
        <f t="shared" si="1464"/>
        <v>15.533329999666668</v>
      </c>
      <c r="ID115">
        <f t="shared" si="1464"/>
        <v>14.499996666333335</v>
      </c>
      <c r="IE115">
        <f t="shared" si="1464"/>
        <v>15.483329999666667</v>
      </c>
      <c r="IF115">
        <f t="shared" si="1464"/>
        <v>16.183329999666668</v>
      </c>
      <c r="IG115">
        <f t="shared" si="1464"/>
        <v>16.633329999666667</v>
      </c>
      <c r="IH115">
        <f t="shared" si="1464"/>
        <v>14.966663333000001</v>
      </c>
      <c r="II115">
        <f t="shared" si="1464"/>
        <v>21.699996666333334</v>
      </c>
      <c r="IJ115">
        <f t="shared" si="1464"/>
        <v>14.483329999666667</v>
      </c>
      <c r="IK115">
        <f t="shared" si="1464"/>
        <v>9.5833333330000006</v>
      </c>
      <c r="IL115">
        <f t="shared" si="1464"/>
        <v>12.916666666333334</v>
      </c>
      <c r="IM115">
        <f t="shared" si="1464"/>
        <v>10.349999999666668</v>
      </c>
      <c r="IN115">
        <f t="shared" si="1464"/>
        <v>10.066666666333333</v>
      </c>
      <c r="IO115">
        <f t="shared" si="1464"/>
        <v>12.466666666333333</v>
      </c>
      <c r="IP115">
        <f t="shared" si="1464"/>
        <v>12.166666666333334</v>
      </c>
      <c r="IQ115">
        <f t="shared" si="1464"/>
        <v>12.816666666333333</v>
      </c>
      <c r="IW115">
        <f t="shared" si="1464"/>
        <v>56.876666633000006</v>
      </c>
      <c r="IX115">
        <f t="shared" si="1464"/>
        <v>15.359999966333334</v>
      </c>
      <c r="IY115">
        <f t="shared" ref="IY115:KA115" si="1466">IF(IY110=0,0,IY110+1.683333333)</f>
        <v>17.810000266333333</v>
      </c>
      <c r="IZ115">
        <f t="shared" ref="IZ115" si="1467">IF(IZ110=0,0,IZ110+1.683333333)</f>
        <v>18.626666932999999</v>
      </c>
      <c r="JA115">
        <f t="shared" si="1466"/>
        <v>16.960000266333335</v>
      </c>
      <c r="JB115">
        <f t="shared" si="1466"/>
        <v>16.443333599666666</v>
      </c>
      <c r="JC115">
        <f t="shared" si="1466"/>
        <v>21.376666932999999</v>
      </c>
      <c r="JD115">
        <f t="shared" si="1466"/>
        <v>17.976666933000001</v>
      </c>
      <c r="JE115">
        <f t="shared" si="1466"/>
        <v>23.043333599666667</v>
      </c>
      <c r="JF115">
        <f t="shared" si="1466"/>
        <v>30.810000266333336</v>
      </c>
      <c r="JH115">
        <f t="shared" si="1466"/>
        <v>20.009999966333332</v>
      </c>
      <c r="JI115">
        <f t="shared" si="1466"/>
        <v>25.259999962666665</v>
      </c>
      <c r="JJ115">
        <f t="shared" si="1466"/>
        <v>23.643333296000002</v>
      </c>
      <c r="JK115">
        <f t="shared" si="1466"/>
        <v>21.509999962666669</v>
      </c>
      <c r="JL115">
        <f t="shared" si="1466"/>
        <v>21.276666629333334</v>
      </c>
      <c r="JM115">
        <f t="shared" si="1466"/>
        <v>23.009999962666669</v>
      </c>
      <c r="JN115">
        <f t="shared" si="1466"/>
        <v>24.009999962666669</v>
      </c>
      <c r="JO115">
        <f t="shared" si="1466"/>
        <v>28.143333295999998</v>
      </c>
      <c r="JP115">
        <f t="shared" si="1466"/>
        <v>25.276666629333334</v>
      </c>
      <c r="JR115">
        <f t="shared" si="1466"/>
        <v>21.343333296000001</v>
      </c>
      <c r="JT115">
        <f t="shared" si="1466"/>
        <v>22.093333296000001</v>
      </c>
      <c r="JU115">
        <f t="shared" si="1466"/>
        <v>27.743333295999999</v>
      </c>
      <c r="JV115">
        <f t="shared" si="1466"/>
        <v>28.443333296000002</v>
      </c>
      <c r="JX115">
        <f t="shared" si="1466"/>
        <v>29.193333296000002</v>
      </c>
      <c r="JY115">
        <f t="shared" si="1466"/>
        <v>25.009999962666665</v>
      </c>
      <c r="JZ115">
        <f t="shared" si="1466"/>
        <v>31.509999962666669</v>
      </c>
      <c r="KA115">
        <f t="shared" si="1466"/>
        <v>34.959999962666664</v>
      </c>
    </row>
    <row r="116" spans="1:287" x14ac:dyDescent="0.25">
      <c r="A116" t="s">
        <v>171</v>
      </c>
      <c r="B116">
        <v>8.5666666666666664</v>
      </c>
      <c r="C116">
        <v>9.0666666666666664</v>
      </c>
      <c r="D116">
        <v>9.6833336666666661</v>
      </c>
      <c r="E116">
        <v>9.7166666666666668</v>
      </c>
      <c r="F116">
        <v>10.333326666666666</v>
      </c>
      <c r="G116">
        <v>10.400000666666665</v>
      </c>
      <c r="H116">
        <v>10.133333666666665</v>
      </c>
      <c r="I116">
        <v>10.350000666666666</v>
      </c>
      <c r="J116">
        <v>11.949999666666667</v>
      </c>
      <c r="K116">
        <v>14.133333666666665</v>
      </c>
      <c r="L116">
        <v>9.4166666666666661</v>
      </c>
      <c r="M116">
        <v>8.9166666666666661</v>
      </c>
      <c r="N116">
        <v>10.316663666666667</v>
      </c>
      <c r="O116">
        <v>12.55</v>
      </c>
      <c r="P116">
        <v>17</v>
      </c>
      <c r="Q116">
        <v>13.31</v>
      </c>
      <c r="R116">
        <v>17.98</v>
      </c>
      <c r="S116">
        <v>19.8</v>
      </c>
      <c r="T116">
        <v>16.22</v>
      </c>
      <c r="U116">
        <v>14.73333</v>
      </c>
      <c r="V116">
        <v>14.600000000000001</v>
      </c>
      <c r="W116">
        <v>13.166667</v>
      </c>
      <c r="X116">
        <v>13.966667000000001</v>
      </c>
      <c r="Y116">
        <v>14</v>
      </c>
      <c r="Z116">
        <v>28.616667</v>
      </c>
      <c r="AA116">
        <v>30.616667</v>
      </c>
      <c r="AB116">
        <v>34.366667</v>
      </c>
      <c r="AC116">
        <v>49.816666999999995</v>
      </c>
      <c r="AD116">
        <v>44.37</v>
      </c>
      <c r="AE116">
        <v>30.566666999999999</v>
      </c>
      <c r="AG116">
        <v>33.866667</v>
      </c>
      <c r="AH116">
        <v>29.283337</v>
      </c>
      <c r="AI116">
        <v>12.316666666666666</v>
      </c>
      <c r="AJ116">
        <v>13.866666666666667</v>
      </c>
      <c r="AK116">
        <v>12.699999966666667</v>
      </c>
      <c r="AL116">
        <v>12.916666666666666</v>
      </c>
      <c r="AM116">
        <v>12.833326666666666</v>
      </c>
      <c r="AN116">
        <v>13.666666666666666</v>
      </c>
      <c r="AO116">
        <v>13.583333366666666</v>
      </c>
      <c r="AP116">
        <v>13.183333366666666</v>
      </c>
      <c r="AQ116">
        <v>13.099999996666666</v>
      </c>
      <c r="AR116">
        <v>12.716666666666667</v>
      </c>
      <c r="AS116">
        <v>13.333333366666666</v>
      </c>
      <c r="AT116">
        <v>15.983333336666668</v>
      </c>
      <c r="AU116">
        <v>13.616666666666667</v>
      </c>
      <c r="AV116">
        <v>13.849999966666667</v>
      </c>
      <c r="AW116">
        <v>13.383333366666667</v>
      </c>
      <c r="AX116">
        <v>14.166666666666666</v>
      </c>
      <c r="AY116">
        <v>13.049999996666667</v>
      </c>
      <c r="AZ116">
        <v>15.466666666666667</v>
      </c>
      <c r="BA116">
        <v>17.516666666666666</v>
      </c>
      <c r="BB116">
        <v>20.316666666666666</v>
      </c>
      <c r="BC116">
        <v>18.033333336666665</v>
      </c>
      <c r="BD116">
        <v>17.999999966666667</v>
      </c>
      <c r="BE116">
        <v>14.316666666666666</v>
      </c>
      <c r="BF116">
        <v>16.233333666666667</v>
      </c>
      <c r="BG116">
        <v>25.499999966666664</v>
      </c>
      <c r="BH116">
        <v>28.016666666666666</v>
      </c>
      <c r="BI116">
        <v>28.249999666666668</v>
      </c>
      <c r="BJ116">
        <v>15.666666666666666</v>
      </c>
      <c r="BK116">
        <v>25.983333666666667</v>
      </c>
      <c r="BL116">
        <v>16.733333366666667</v>
      </c>
      <c r="BM116">
        <v>25.116666666666667</v>
      </c>
      <c r="BN116">
        <v>16.416666666666664</v>
      </c>
      <c r="BO116">
        <v>30.249999666666668</v>
      </c>
      <c r="BP116">
        <v>20.933333366666666</v>
      </c>
      <c r="BQ116">
        <v>3.7</v>
      </c>
      <c r="BR116">
        <v>5.6166666666666663</v>
      </c>
      <c r="BS116">
        <v>6.3333333666666665</v>
      </c>
      <c r="BT116">
        <v>6.7333333366666661</v>
      </c>
      <c r="BU116">
        <v>6.1333333366666665</v>
      </c>
      <c r="BV116">
        <v>6.3666666666666663</v>
      </c>
      <c r="BW116">
        <v>8.3333333666666665</v>
      </c>
      <c r="BX116">
        <v>13.333333366666666</v>
      </c>
      <c r="BY116">
        <v>11.599999966666665</v>
      </c>
      <c r="BZ116">
        <v>8.5999999666666653</v>
      </c>
      <c r="CA116">
        <v>6.4166666666666661</v>
      </c>
      <c r="CB116">
        <v>5.9333333666666661</v>
      </c>
      <c r="CC116">
        <v>6.9833333666666659</v>
      </c>
      <c r="CE116">
        <v>3.3999999666666669</v>
      </c>
      <c r="CF116">
        <v>4.1833332666666667</v>
      </c>
      <c r="CG116">
        <v>5.4833332666666674</v>
      </c>
      <c r="CH116">
        <v>3.7833332666666668</v>
      </c>
      <c r="CI116">
        <v>3.749999966666667</v>
      </c>
      <c r="CJ116">
        <v>3.6999999666666668</v>
      </c>
      <c r="CK116">
        <v>4.1166666666666671</v>
      </c>
      <c r="CL116">
        <v>4.4999999666666675</v>
      </c>
      <c r="CN116">
        <v>5.2499999666666675</v>
      </c>
      <c r="CO116">
        <v>4.7999999666666664</v>
      </c>
      <c r="CP116">
        <v>4.1499999666666669</v>
      </c>
      <c r="CQ116">
        <v>5.5833329666666671</v>
      </c>
      <c r="CR116">
        <v>6.3333329666666671</v>
      </c>
      <c r="CS116">
        <v>4.5833329666666671</v>
      </c>
      <c r="CT116">
        <v>6.7999999666666664</v>
      </c>
      <c r="CU116">
        <v>6.6166669666666671</v>
      </c>
      <c r="CV116">
        <v>4.7499999666666666</v>
      </c>
      <c r="CW116">
        <v>5.8833332666666669</v>
      </c>
      <c r="CX116">
        <v>5.4833329666666675</v>
      </c>
      <c r="CY116">
        <v>8.9666666666666668</v>
      </c>
      <c r="CZ116">
        <v>6.4333332666666667</v>
      </c>
      <c r="DA116">
        <v>5.2833329666666664</v>
      </c>
      <c r="DB116">
        <v>4.5499999666666673</v>
      </c>
      <c r="DC116">
        <v>7.5999999666666671</v>
      </c>
      <c r="DD116">
        <v>5.5333332666666672</v>
      </c>
      <c r="DE116">
        <v>8.3666666666666671</v>
      </c>
      <c r="DF116">
        <v>0.56666666666666665</v>
      </c>
      <c r="DG116">
        <v>2.3333333333333335</v>
      </c>
      <c r="DH116">
        <v>0.96666666666666667</v>
      </c>
      <c r="DI116">
        <v>1.7999996666666667</v>
      </c>
      <c r="DJ116">
        <v>1.4166666666666665</v>
      </c>
      <c r="DK116">
        <v>2.2499999996666666</v>
      </c>
      <c r="DL116">
        <v>0</v>
      </c>
      <c r="DM116">
        <f>IF(DM110=0,0,DM110+0.5666667)</f>
        <v>3.0333333666666666</v>
      </c>
      <c r="DN116">
        <f>IF(DN110=0,0,DN110+0.5666667)</f>
        <v>1.1833333666666666</v>
      </c>
      <c r="DO116">
        <f>IF(DO110=0,0,DO110+0.5666667)</f>
        <v>3.2000000333333332</v>
      </c>
      <c r="DP116">
        <f t="shared" ref="DP116:EA116" si="1468">IF(DP110=0,0,DP110+0.5666667)</f>
        <v>5.3833330333333329</v>
      </c>
      <c r="DQ116">
        <f t="shared" si="1468"/>
        <v>4.1166663666666663</v>
      </c>
      <c r="DR116">
        <f t="shared" si="1468"/>
        <v>4.1333330333333329</v>
      </c>
      <c r="DS116">
        <f t="shared" si="1468"/>
        <v>3.733333033333333</v>
      </c>
      <c r="DT116">
        <f t="shared" si="1468"/>
        <v>3.7666663666666667</v>
      </c>
      <c r="DU116">
        <f t="shared" si="1468"/>
        <v>7.1333330333333338</v>
      </c>
      <c r="DV116">
        <f t="shared" si="1468"/>
        <v>5.2166663666666659</v>
      </c>
      <c r="DW116">
        <f t="shared" si="1468"/>
        <v>3.8999996999999995</v>
      </c>
      <c r="DX116">
        <f t="shared" si="1468"/>
        <v>3.8166663666666665</v>
      </c>
      <c r="DY116">
        <f t="shared" si="1468"/>
        <v>4.1166663666666663</v>
      </c>
      <c r="DZ116">
        <f t="shared" si="1468"/>
        <v>6.6333333666666663</v>
      </c>
      <c r="EA116">
        <f t="shared" si="1468"/>
        <v>8.3000000336666666</v>
      </c>
      <c r="EB116">
        <f t="shared" ref="EB116:GL116" si="1469">IF(EB110=0,0,EB110+0.5666667)</f>
        <v>7.0000000336666659</v>
      </c>
      <c r="EC116">
        <f t="shared" si="1469"/>
        <v>7.4666667003333327</v>
      </c>
      <c r="ED116">
        <f t="shared" si="1469"/>
        <v>9.9666667003333345</v>
      </c>
      <c r="EE116">
        <f t="shared" si="1469"/>
        <v>9.2333333670000002</v>
      </c>
      <c r="EF116">
        <f t="shared" si="1469"/>
        <v>7.4833333669999993</v>
      </c>
      <c r="EG116">
        <f t="shared" si="1469"/>
        <v>9.2833333670000009</v>
      </c>
      <c r="EH116">
        <f t="shared" si="1469"/>
        <v>6.9166667003333329</v>
      </c>
      <c r="EI116">
        <f t="shared" si="1469"/>
        <v>9.8500000336666673</v>
      </c>
      <c r="EJ116">
        <f t="shared" si="1469"/>
        <v>8.9833333670000002</v>
      </c>
      <c r="EK116">
        <f t="shared" si="1469"/>
        <v>8.3000000336666666</v>
      </c>
      <c r="EL116">
        <f t="shared" si="1469"/>
        <v>10.366666700333335</v>
      </c>
      <c r="EM116">
        <f t="shared" si="1469"/>
        <v>7.033333367</v>
      </c>
      <c r="EN116">
        <f t="shared" si="1469"/>
        <v>8.116666700333333</v>
      </c>
      <c r="EO116">
        <f t="shared" si="1469"/>
        <v>11.166666700333334</v>
      </c>
      <c r="EP116">
        <f t="shared" si="1469"/>
        <v>9.4666667003333345</v>
      </c>
      <c r="EQ116">
        <f t="shared" si="1469"/>
        <v>8.4333333666666679</v>
      </c>
      <c r="ER116">
        <f t="shared" si="1469"/>
        <v>8.7666667033333336</v>
      </c>
      <c r="ES116">
        <f t="shared" si="1469"/>
        <v>9.0333333700000011</v>
      </c>
      <c r="ET116">
        <f t="shared" si="1469"/>
        <v>11.533333370000001</v>
      </c>
      <c r="EU116">
        <f t="shared" si="1469"/>
        <v>9.1166667033333333</v>
      </c>
      <c r="EV116">
        <f t="shared" si="1469"/>
        <v>8.9500000366666672</v>
      </c>
      <c r="EW116">
        <f t="shared" si="1469"/>
        <v>8.7666667033333336</v>
      </c>
      <c r="EX116">
        <f t="shared" si="1469"/>
        <v>9.0000000366666679</v>
      </c>
      <c r="EY116">
        <f t="shared" si="1469"/>
        <v>12.500000036666668</v>
      </c>
      <c r="EZ116">
        <f t="shared" si="1469"/>
        <v>8.8000000366666669</v>
      </c>
      <c r="FA116">
        <f t="shared" si="1469"/>
        <v>8.9833333700000004</v>
      </c>
      <c r="FB116">
        <f t="shared" si="1469"/>
        <v>9.4666667033333347</v>
      </c>
      <c r="FC116">
        <f t="shared" si="1469"/>
        <v>12.433333370000001</v>
      </c>
      <c r="FD116">
        <f t="shared" si="1469"/>
        <v>9.2666667033333336</v>
      </c>
      <c r="FE116">
        <f t="shared" si="1469"/>
        <v>9.5666667033333344</v>
      </c>
      <c r="FF116">
        <f t="shared" si="1469"/>
        <v>11.600000036666668</v>
      </c>
      <c r="FG116">
        <f t="shared" si="1469"/>
        <v>9.2000000366666672</v>
      </c>
      <c r="FH116">
        <f t="shared" si="1469"/>
        <v>6.0833333666666665</v>
      </c>
      <c r="FI116">
        <f t="shared" si="1469"/>
        <v>6.5333333700000003</v>
      </c>
      <c r="FJ116">
        <f t="shared" si="1469"/>
        <v>9.7000000366666672</v>
      </c>
      <c r="FK116">
        <f t="shared" si="1469"/>
        <v>7.8000000366666669</v>
      </c>
      <c r="FL116">
        <f t="shared" si="1469"/>
        <v>8.1333333700000008</v>
      </c>
      <c r="FM116">
        <f t="shared" si="1469"/>
        <v>6.4500000366666663</v>
      </c>
      <c r="FN116">
        <f t="shared" si="1469"/>
        <v>9.0833333700000001</v>
      </c>
      <c r="FO116">
        <f t="shared" si="1469"/>
        <v>6.5500000366666669</v>
      </c>
      <c r="FP116">
        <f t="shared" si="1469"/>
        <v>7.3000000366666669</v>
      </c>
      <c r="FQ116">
        <f t="shared" si="1469"/>
        <v>6.5333333700000003</v>
      </c>
      <c r="FR116">
        <f t="shared" si="1469"/>
        <v>6.4833333700000004</v>
      </c>
      <c r="FS116">
        <f t="shared" si="1469"/>
        <v>7.3000000366666669</v>
      </c>
      <c r="FT116">
        <f t="shared" si="1469"/>
        <v>5.1500000333333329</v>
      </c>
      <c r="FU116">
        <f t="shared" si="1469"/>
        <v>5.3999999999999995</v>
      </c>
      <c r="FV116">
        <f t="shared" si="1469"/>
        <v>5.3833333333333329</v>
      </c>
      <c r="FW116">
        <f t="shared" si="1469"/>
        <v>5.7666666666666666</v>
      </c>
      <c r="FX116">
        <f t="shared" si="1469"/>
        <v>5.9166666666666661</v>
      </c>
      <c r="FY116">
        <f t="shared" si="1469"/>
        <v>5.6999999999999993</v>
      </c>
      <c r="FZ116">
        <f t="shared" si="1469"/>
        <v>6.9499999999999993</v>
      </c>
      <c r="GA116">
        <f t="shared" si="1469"/>
        <v>9.9500000000000011</v>
      </c>
      <c r="GB116">
        <f t="shared" si="1469"/>
        <v>6.0333333333333323</v>
      </c>
      <c r="GC116">
        <f t="shared" si="1469"/>
        <v>6.2333333333333325</v>
      </c>
      <c r="GD116">
        <f t="shared" si="1469"/>
        <v>6.7499999999999991</v>
      </c>
      <c r="GE116">
        <f t="shared" si="1469"/>
        <v>6.5166666666666666</v>
      </c>
      <c r="GF116">
        <f t="shared" si="1469"/>
        <v>5.7333333333333325</v>
      </c>
      <c r="GG116">
        <f t="shared" si="1469"/>
        <v>6.6000000333333331</v>
      </c>
      <c r="GH116">
        <f t="shared" si="1469"/>
        <v>7.4500000299999991</v>
      </c>
      <c r="GI116">
        <f t="shared" si="1469"/>
        <v>7.0833333633333329</v>
      </c>
      <c r="GJ116">
        <f t="shared" si="1469"/>
        <v>7.5000000299999998</v>
      </c>
      <c r="GK116">
        <f t="shared" si="1469"/>
        <v>9.4333333633333343</v>
      </c>
      <c r="GL116">
        <f t="shared" si="1469"/>
        <v>6.9000000299999993</v>
      </c>
      <c r="GM116">
        <f t="shared" ref="GM116:GS116" si="1470">IF(GM110=0,0,GM110+0.5666667)</f>
        <v>7.1666666966666659</v>
      </c>
      <c r="GN116">
        <f t="shared" si="1470"/>
        <v>9.3000000300000014</v>
      </c>
      <c r="GO116">
        <f t="shared" si="1470"/>
        <v>8.7166666966666675</v>
      </c>
      <c r="GP116">
        <f t="shared" si="1470"/>
        <v>7.1666666966666659</v>
      </c>
      <c r="GQ116">
        <f t="shared" si="1470"/>
        <v>7.6166666966666661</v>
      </c>
      <c r="GR116">
        <f t="shared" si="1470"/>
        <v>10.000000030000001</v>
      </c>
      <c r="GS116">
        <f t="shared" si="1470"/>
        <v>7.9666666966666666</v>
      </c>
      <c r="GT116">
        <f t="shared" ref="GT116:IY116" si="1471">IF(GT110=0,0,GT110+0.5666667)</f>
        <v>9.1666666966666668</v>
      </c>
      <c r="GU116">
        <f t="shared" si="1471"/>
        <v>8.0000000300000007</v>
      </c>
      <c r="GV116">
        <f t="shared" si="1471"/>
        <v>7.0000000299999998</v>
      </c>
      <c r="GW116">
        <f t="shared" si="1471"/>
        <v>7.0666666966666662</v>
      </c>
      <c r="GX116">
        <f t="shared" ref="GX116:HA116" si="1472">IF(GX110=0,0,GX110+0.5666667)</f>
        <v>6.9000000299999993</v>
      </c>
      <c r="GY116">
        <f t="shared" si="1472"/>
        <v>14.033333363333334</v>
      </c>
      <c r="GZ116">
        <f t="shared" si="1472"/>
        <v>8.7500000300000007</v>
      </c>
      <c r="HA116">
        <f t="shared" si="1472"/>
        <v>7.4833333633333323</v>
      </c>
      <c r="HB116">
        <f t="shared" si="1471"/>
        <v>11.100000033333334</v>
      </c>
      <c r="HC116">
        <f t="shared" si="1471"/>
        <v>12.083333333333334</v>
      </c>
      <c r="HD116">
        <f t="shared" si="1471"/>
        <v>13.483333333333334</v>
      </c>
      <c r="HE116">
        <f t="shared" si="1471"/>
        <v>12.566666666666668</v>
      </c>
      <c r="HF116">
        <f t="shared" si="1471"/>
        <v>12.316666666666668</v>
      </c>
      <c r="HG116">
        <f t="shared" si="1471"/>
        <v>12.100000000000001</v>
      </c>
      <c r="HH116">
        <f t="shared" si="1471"/>
        <v>11.783333333333335</v>
      </c>
      <c r="HI116">
        <f t="shared" si="1471"/>
        <v>11.783333333333335</v>
      </c>
      <c r="HJ116">
        <f t="shared" si="1471"/>
        <v>12.733333333333334</v>
      </c>
      <c r="HK116">
        <f t="shared" si="1471"/>
        <v>12.283333333333335</v>
      </c>
      <c r="HL116">
        <f t="shared" si="1471"/>
        <v>15.15</v>
      </c>
      <c r="HN116">
        <f t="shared" si="1471"/>
        <v>11.8</v>
      </c>
      <c r="HO116">
        <f t="shared" si="1471"/>
        <v>13.266666666666667</v>
      </c>
      <c r="HP116">
        <f t="shared" si="1471"/>
        <v>59.749996699999997</v>
      </c>
      <c r="HQ116">
        <f t="shared" si="1471"/>
        <v>64.749996699999997</v>
      </c>
      <c r="HR116">
        <f t="shared" si="1471"/>
        <v>11.250000033333334</v>
      </c>
      <c r="HS116">
        <f t="shared" si="1471"/>
        <v>12.950000033333334</v>
      </c>
      <c r="HU116">
        <f t="shared" si="1471"/>
        <v>24.349996699999998</v>
      </c>
      <c r="HW116">
        <f t="shared" si="1471"/>
        <v>13.333330033333334</v>
      </c>
      <c r="HX116">
        <f t="shared" si="1471"/>
        <v>13.549996700000001</v>
      </c>
      <c r="HY116">
        <f t="shared" si="1471"/>
        <v>14.366663366666668</v>
      </c>
      <c r="HZ116">
        <f t="shared" si="1471"/>
        <v>13.883330033333335</v>
      </c>
      <c r="IA116">
        <f t="shared" si="1471"/>
        <v>13.616663366666668</v>
      </c>
      <c r="IB116">
        <f t="shared" si="1471"/>
        <v>13.716663366666669</v>
      </c>
      <c r="IC116">
        <f t="shared" si="1471"/>
        <v>14.416663366666668</v>
      </c>
      <c r="ID116">
        <f t="shared" si="1471"/>
        <v>13.383330033333335</v>
      </c>
      <c r="IE116">
        <f t="shared" si="1471"/>
        <v>14.366663366666668</v>
      </c>
      <c r="IF116">
        <f t="shared" si="1471"/>
        <v>15.066663366666669</v>
      </c>
      <c r="IG116">
        <f t="shared" si="1471"/>
        <v>15.516663366666668</v>
      </c>
      <c r="IH116">
        <f t="shared" si="1471"/>
        <v>13.849996700000002</v>
      </c>
      <c r="II116">
        <f t="shared" si="1471"/>
        <v>20.583330033333333</v>
      </c>
      <c r="IJ116">
        <f t="shared" si="1471"/>
        <v>13.366663366666668</v>
      </c>
      <c r="IK116">
        <f t="shared" si="1471"/>
        <v>8.4666667000000011</v>
      </c>
      <c r="IL116">
        <f t="shared" si="1471"/>
        <v>11.800000033333335</v>
      </c>
      <c r="IM116">
        <f t="shared" si="1471"/>
        <v>9.2333333666666686</v>
      </c>
      <c r="IN116">
        <f t="shared" si="1471"/>
        <v>8.9500000333333336</v>
      </c>
      <c r="IO116">
        <f t="shared" si="1471"/>
        <v>11.350000033333334</v>
      </c>
      <c r="IP116">
        <f t="shared" si="1471"/>
        <v>11.050000033333335</v>
      </c>
      <c r="IQ116">
        <f t="shared" si="1471"/>
        <v>11.700000033333334</v>
      </c>
      <c r="IW116">
        <f t="shared" si="1471"/>
        <v>55.760000000000005</v>
      </c>
      <c r="IX116">
        <f t="shared" si="1471"/>
        <v>14.243333333333334</v>
      </c>
      <c r="IY116">
        <f t="shared" si="1471"/>
        <v>16.693333633333332</v>
      </c>
      <c r="IZ116">
        <f t="shared" ref="IZ116" si="1473">IF(IZ110=0,0,IZ110+0.5666667)</f>
        <v>17.510000299999998</v>
      </c>
      <c r="JA116">
        <f t="shared" ref="JA116:KA116" si="1474">IF(JA110=0,0,JA110+0.5666667)</f>
        <v>15.843333633333335</v>
      </c>
      <c r="JB116">
        <f t="shared" si="1474"/>
        <v>15.326666966666668</v>
      </c>
      <c r="JC116">
        <f t="shared" si="1474"/>
        <v>20.260000299999998</v>
      </c>
      <c r="JD116">
        <f t="shared" si="1474"/>
        <v>16.860000299999999</v>
      </c>
      <c r="JE116">
        <f t="shared" si="1474"/>
        <v>21.926666966666666</v>
      </c>
      <c r="JF116">
        <f t="shared" si="1474"/>
        <v>29.693333633333335</v>
      </c>
      <c r="JH116">
        <f t="shared" si="1474"/>
        <v>18.893333333333331</v>
      </c>
      <c r="JI116">
        <f t="shared" si="1474"/>
        <v>24.143333329666664</v>
      </c>
      <c r="JJ116">
        <f t="shared" si="1474"/>
        <v>22.526666663</v>
      </c>
      <c r="JK116">
        <f t="shared" si="1474"/>
        <v>20.393333329666667</v>
      </c>
      <c r="JL116">
        <f t="shared" si="1474"/>
        <v>20.159999996333333</v>
      </c>
      <c r="JM116">
        <f t="shared" si="1474"/>
        <v>21.893333329666667</v>
      </c>
      <c r="JN116">
        <f t="shared" si="1474"/>
        <v>22.893333329666667</v>
      </c>
      <c r="JO116">
        <f t="shared" si="1474"/>
        <v>27.026666662999997</v>
      </c>
      <c r="JP116">
        <f t="shared" si="1474"/>
        <v>24.159999996333333</v>
      </c>
      <c r="JR116">
        <f t="shared" si="1474"/>
        <v>20.226666663</v>
      </c>
      <c r="JT116">
        <f t="shared" si="1474"/>
        <v>20.976666663</v>
      </c>
      <c r="JU116">
        <f t="shared" si="1474"/>
        <v>26.626666662999998</v>
      </c>
      <c r="JV116">
        <f t="shared" si="1474"/>
        <v>27.326666663000001</v>
      </c>
      <c r="JX116">
        <f t="shared" si="1474"/>
        <v>28.076666663000001</v>
      </c>
      <c r="JY116">
        <f t="shared" si="1474"/>
        <v>23.893333329666664</v>
      </c>
      <c r="JZ116">
        <f t="shared" si="1474"/>
        <v>30.393333329666667</v>
      </c>
      <c r="KA116">
        <f t="shared" si="1474"/>
        <v>33.843333329666663</v>
      </c>
    </row>
    <row r="117" spans="1:287" x14ac:dyDescent="0.25">
      <c r="A117" t="s">
        <v>170</v>
      </c>
      <c r="B117">
        <v>10.383333333333333</v>
      </c>
      <c r="C117">
        <v>10.883333333333333</v>
      </c>
      <c r="D117">
        <v>11.500000333333332</v>
      </c>
      <c r="E117">
        <v>11.533333333333333</v>
      </c>
      <c r="F117">
        <v>12.149993333333333</v>
      </c>
      <c r="G117">
        <v>12.216667333333332</v>
      </c>
      <c r="H117">
        <v>11.950000333333332</v>
      </c>
      <c r="I117">
        <v>12.166667333333333</v>
      </c>
      <c r="J117">
        <v>13.766666333333333</v>
      </c>
      <c r="K117">
        <v>15.950000333333332</v>
      </c>
      <c r="L117">
        <v>11.233333333333333</v>
      </c>
      <c r="M117">
        <v>10.733333333333333</v>
      </c>
      <c r="N117">
        <v>12.133330333333333</v>
      </c>
      <c r="O117">
        <v>14.466666666666667</v>
      </c>
      <c r="P117">
        <v>18.916666666666668</v>
      </c>
      <c r="Q117">
        <v>15.226666666666667</v>
      </c>
      <c r="R117">
        <v>19.896666666666668</v>
      </c>
      <c r="S117">
        <v>21.716666666666669</v>
      </c>
      <c r="T117">
        <v>18.136666666666667</v>
      </c>
      <c r="U117">
        <v>16.649996666666667</v>
      </c>
      <c r="V117">
        <v>16.516666666666666</v>
      </c>
      <c r="W117">
        <v>15.083333666666666</v>
      </c>
      <c r="X117">
        <v>15.883333666666667</v>
      </c>
      <c r="Y117">
        <v>15.916666666666666</v>
      </c>
      <c r="Z117">
        <v>30.533333666666667</v>
      </c>
      <c r="AA117">
        <v>32.533333666666664</v>
      </c>
      <c r="AB117">
        <v>36.283333666666664</v>
      </c>
      <c r="AC117">
        <v>51.733333666666667</v>
      </c>
      <c r="AD117">
        <v>46.286666666666669</v>
      </c>
      <c r="AE117">
        <v>32.483333666666667</v>
      </c>
      <c r="AG117">
        <v>35.783333666666664</v>
      </c>
      <c r="AH117">
        <v>31.200003666666667</v>
      </c>
      <c r="AI117">
        <v>14.133333333333333</v>
      </c>
      <c r="AJ117">
        <v>15.683333333333334</v>
      </c>
      <c r="AK117">
        <v>14.516666633333333</v>
      </c>
      <c r="AL117">
        <v>14.733333333333333</v>
      </c>
      <c r="AM117">
        <v>14.649993333333333</v>
      </c>
      <c r="AN117">
        <v>15.483333333333333</v>
      </c>
      <c r="AO117">
        <v>15.400000033333333</v>
      </c>
      <c r="AP117">
        <v>15.000000033333333</v>
      </c>
      <c r="AQ117">
        <v>14.916666663333332</v>
      </c>
      <c r="AR117">
        <v>14.533333333333333</v>
      </c>
      <c r="AS117">
        <v>15.150000033333333</v>
      </c>
      <c r="AT117">
        <v>17.800000003333334</v>
      </c>
      <c r="AU117">
        <v>15.433333333333334</v>
      </c>
      <c r="AV117">
        <v>15.666666633333334</v>
      </c>
      <c r="AW117">
        <v>15.200000033333334</v>
      </c>
      <c r="AX117">
        <v>15.983333333333333</v>
      </c>
      <c r="AY117">
        <v>14.866666663333334</v>
      </c>
      <c r="AZ117">
        <v>17.283333333333331</v>
      </c>
      <c r="BA117">
        <v>19.333333333333332</v>
      </c>
      <c r="BB117">
        <v>22.133333333333333</v>
      </c>
      <c r="BC117">
        <v>19.850000003333335</v>
      </c>
      <c r="BD117">
        <v>19.816666633333334</v>
      </c>
      <c r="BE117">
        <v>16.133333333333333</v>
      </c>
      <c r="BF117">
        <v>18.050000333333333</v>
      </c>
      <c r="BG117">
        <v>27.316666633333334</v>
      </c>
      <c r="BH117">
        <v>29.833333333333332</v>
      </c>
      <c r="BI117">
        <v>30.06666633333333</v>
      </c>
      <c r="BJ117">
        <v>17.483333333333334</v>
      </c>
      <c r="BK117">
        <v>27.800000333333333</v>
      </c>
      <c r="BL117">
        <v>18.550000033333333</v>
      </c>
      <c r="BM117">
        <v>26.933333333333334</v>
      </c>
      <c r="BN117">
        <v>18.233333333333334</v>
      </c>
      <c r="BO117">
        <v>32.06666633333333</v>
      </c>
      <c r="BP117">
        <v>22.750000033333333</v>
      </c>
      <c r="BQ117">
        <v>5.6166666666666671</v>
      </c>
      <c r="BR117">
        <v>7.5166666666666666</v>
      </c>
      <c r="BS117">
        <v>8.2333333666666668</v>
      </c>
      <c r="BT117">
        <v>8.6333333366666665</v>
      </c>
      <c r="BU117">
        <v>8.0333333366666668</v>
      </c>
      <c r="BV117">
        <v>8.2666666666666657</v>
      </c>
      <c r="BW117">
        <v>10.233333366666667</v>
      </c>
      <c r="BX117">
        <v>15.233333366666667</v>
      </c>
      <c r="BY117">
        <v>13.499999966666667</v>
      </c>
      <c r="BZ117">
        <v>10.499999966666667</v>
      </c>
      <c r="CA117">
        <v>8.3166666666666664</v>
      </c>
      <c r="CB117">
        <v>7.8333333666666665</v>
      </c>
      <c r="CC117">
        <v>8.8833333666666672</v>
      </c>
      <c r="CE117">
        <v>5.2999999666666664</v>
      </c>
      <c r="CF117">
        <v>6.0833332666666662</v>
      </c>
      <c r="CG117">
        <v>7.383333266666666</v>
      </c>
      <c r="CH117">
        <v>5.6833332666666667</v>
      </c>
      <c r="CI117">
        <v>5.649999966666666</v>
      </c>
      <c r="CJ117">
        <v>5.5999999666666662</v>
      </c>
      <c r="CK117">
        <v>6.0166666666666666</v>
      </c>
      <c r="CL117">
        <v>6.399999966666666</v>
      </c>
      <c r="CN117">
        <v>7.149999966666666</v>
      </c>
      <c r="CO117">
        <v>6.6999999666666668</v>
      </c>
      <c r="CP117">
        <v>6.0499999666666664</v>
      </c>
      <c r="CQ117">
        <v>7.4833329666666666</v>
      </c>
      <c r="CR117">
        <v>8.2333329666666657</v>
      </c>
      <c r="CS117">
        <v>6.4833329666666666</v>
      </c>
      <c r="CT117">
        <v>8.6999999666666668</v>
      </c>
      <c r="CU117">
        <v>8.5166669666666657</v>
      </c>
      <c r="CV117">
        <v>6.649999966666666</v>
      </c>
      <c r="CW117">
        <v>7.7833332666666664</v>
      </c>
      <c r="CX117">
        <v>7.3833329666666661</v>
      </c>
      <c r="CY117">
        <v>10.866666666666667</v>
      </c>
      <c r="CZ117">
        <v>8.3333332666666671</v>
      </c>
      <c r="DA117">
        <v>7.1833329666666668</v>
      </c>
      <c r="DB117">
        <v>6.4499999666666668</v>
      </c>
      <c r="DC117">
        <v>9.4999999666666675</v>
      </c>
      <c r="DD117">
        <v>7.4333332666666667</v>
      </c>
      <c r="DE117">
        <v>10.266666666666666</v>
      </c>
      <c r="DF117">
        <v>2.4666666666666668</v>
      </c>
      <c r="DG117">
        <v>0.95</v>
      </c>
      <c r="DH117">
        <v>2.8666666666666667</v>
      </c>
      <c r="DI117">
        <v>3.6999996666666668</v>
      </c>
      <c r="DJ117">
        <v>3.3166666666666669</v>
      </c>
      <c r="DK117">
        <v>4.149999999666667</v>
      </c>
      <c r="DL117">
        <v>3.0333333666666666</v>
      </c>
      <c r="DM117">
        <v>0</v>
      </c>
      <c r="DN117">
        <f>IF(DN110=0,0,DN110+2.46666667)</f>
        <v>3.0833333366666666</v>
      </c>
      <c r="DO117">
        <f>IF(DO110=0,0,DO110+2.46666667)</f>
        <v>5.1000000033333333</v>
      </c>
      <c r="DP117">
        <f t="shared" ref="DP117:EA117" si="1475">IF(DP110=0,0,DP110+2.46666667)</f>
        <v>7.2833330033333326</v>
      </c>
      <c r="DQ117">
        <f t="shared" si="1475"/>
        <v>6.0166663366666668</v>
      </c>
      <c r="DR117">
        <f t="shared" si="1475"/>
        <v>6.0333330033333326</v>
      </c>
      <c r="DS117">
        <f t="shared" si="1475"/>
        <v>5.6333330033333331</v>
      </c>
      <c r="DT117">
        <f t="shared" si="1475"/>
        <v>5.6666663366666672</v>
      </c>
      <c r="DU117">
        <f t="shared" si="1475"/>
        <v>9.0333330033333343</v>
      </c>
      <c r="DV117">
        <f t="shared" si="1475"/>
        <v>7.1166663366666665</v>
      </c>
      <c r="DW117">
        <f t="shared" si="1475"/>
        <v>5.7999996700000001</v>
      </c>
      <c r="DX117">
        <f t="shared" si="1475"/>
        <v>5.7166663366666661</v>
      </c>
      <c r="DY117">
        <f t="shared" si="1475"/>
        <v>6.0166663366666668</v>
      </c>
      <c r="DZ117">
        <f t="shared" si="1475"/>
        <v>8.5333333366666668</v>
      </c>
      <c r="EA117">
        <f t="shared" si="1475"/>
        <v>10.200000003666666</v>
      </c>
      <c r="EB117">
        <f t="shared" ref="EB117:GL117" si="1476">IF(EB110=0,0,EB110+2.46666667)</f>
        <v>8.9000000036666655</v>
      </c>
      <c r="EC117">
        <f t="shared" si="1476"/>
        <v>9.3666666703333323</v>
      </c>
      <c r="ED117">
        <f t="shared" si="1476"/>
        <v>11.866666670333334</v>
      </c>
      <c r="EE117">
        <f t="shared" si="1476"/>
        <v>11.133333337</v>
      </c>
      <c r="EF117">
        <f t="shared" si="1476"/>
        <v>9.3833333369999998</v>
      </c>
      <c r="EG117">
        <f t="shared" si="1476"/>
        <v>11.183333337000001</v>
      </c>
      <c r="EH117">
        <f t="shared" si="1476"/>
        <v>8.8166666703333334</v>
      </c>
      <c r="EI117">
        <f t="shared" si="1476"/>
        <v>11.750000003666667</v>
      </c>
      <c r="EJ117">
        <f t="shared" si="1476"/>
        <v>10.883333337</v>
      </c>
      <c r="EK117">
        <f t="shared" si="1476"/>
        <v>10.200000003666666</v>
      </c>
      <c r="EL117">
        <f t="shared" si="1476"/>
        <v>12.266666670333334</v>
      </c>
      <c r="EM117">
        <f t="shared" si="1476"/>
        <v>8.9333333370000005</v>
      </c>
      <c r="EN117">
        <f t="shared" si="1476"/>
        <v>10.016666670333333</v>
      </c>
      <c r="EO117">
        <f t="shared" si="1476"/>
        <v>13.066666670333333</v>
      </c>
      <c r="EP117">
        <f t="shared" si="1476"/>
        <v>11.366666670333334</v>
      </c>
      <c r="EQ117">
        <f t="shared" si="1476"/>
        <v>10.333333336666668</v>
      </c>
      <c r="ER117">
        <f t="shared" si="1476"/>
        <v>10.666666673333333</v>
      </c>
      <c r="ES117">
        <f t="shared" si="1476"/>
        <v>10.933333340000001</v>
      </c>
      <c r="ET117">
        <f t="shared" si="1476"/>
        <v>13.433333340000001</v>
      </c>
      <c r="EU117">
        <f t="shared" si="1476"/>
        <v>11.016666673333333</v>
      </c>
      <c r="EV117">
        <f t="shared" si="1476"/>
        <v>10.850000006666667</v>
      </c>
      <c r="EW117">
        <f t="shared" si="1476"/>
        <v>10.666666673333333</v>
      </c>
      <c r="EX117">
        <f t="shared" si="1476"/>
        <v>10.900000006666668</v>
      </c>
      <c r="EY117">
        <f t="shared" si="1476"/>
        <v>14.400000006666668</v>
      </c>
      <c r="EZ117">
        <f t="shared" si="1476"/>
        <v>10.700000006666667</v>
      </c>
      <c r="FA117">
        <f t="shared" si="1476"/>
        <v>10.88333334</v>
      </c>
      <c r="FB117">
        <f t="shared" si="1476"/>
        <v>11.366666673333334</v>
      </c>
      <c r="FC117">
        <f t="shared" si="1476"/>
        <v>14.333333340000001</v>
      </c>
      <c r="FD117">
        <f t="shared" si="1476"/>
        <v>11.166666673333333</v>
      </c>
      <c r="FE117">
        <f t="shared" si="1476"/>
        <v>11.466666673333334</v>
      </c>
      <c r="FF117">
        <f t="shared" si="1476"/>
        <v>13.500000006666667</v>
      </c>
      <c r="FG117">
        <f t="shared" si="1476"/>
        <v>11.100000006666667</v>
      </c>
      <c r="FH117">
        <f t="shared" si="1476"/>
        <v>7.9833333366666661</v>
      </c>
      <c r="FI117">
        <f t="shared" si="1476"/>
        <v>8.4333333400000008</v>
      </c>
      <c r="FJ117">
        <f t="shared" si="1476"/>
        <v>11.600000006666667</v>
      </c>
      <c r="FK117">
        <f t="shared" si="1476"/>
        <v>9.7000000066666665</v>
      </c>
      <c r="FL117">
        <f t="shared" si="1476"/>
        <v>10.03333334</v>
      </c>
      <c r="FM117">
        <f t="shared" si="1476"/>
        <v>8.3500000066666669</v>
      </c>
      <c r="FN117">
        <f t="shared" si="1476"/>
        <v>10.98333334</v>
      </c>
      <c r="FO117">
        <f t="shared" si="1476"/>
        <v>8.4500000066666665</v>
      </c>
      <c r="FP117">
        <f t="shared" si="1476"/>
        <v>9.2000000066666665</v>
      </c>
      <c r="FQ117">
        <f t="shared" si="1476"/>
        <v>8.4333333400000008</v>
      </c>
      <c r="FR117">
        <f t="shared" si="1476"/>
        <v>8.3833333400000001</v>
      </c>
      <c r="FS117">
        <f t="shared" si="1476"/>
        <v>9.2000000066666665</v>
      </c>
      <c r="FT117">
        <f t="shared" si="1476"/>
        <v>7.0500000033333325</v>
      </c>
      <c r="FU117">
        <f t="shared" si="1476"/>
        <v>7.29999997</v>
      </c>
      <c r="FV117">
        <f t="shared" si="1476"/>
        <v>7.2833333033333325</v>
      </c>
      <c r="FW117">
        <f t="shared" si="1476"/>
        <v>7.6666666366666671</v>
      </c>
      <c r="FX117">
        <f t="shared" si="1476"/>
        <v>7.8166666366666657</v>
      </c>
      <c r="FY117">
        <f t="shared" si="1476"/>
        <v>7.5999999699999989</v>
      </c>
      <c r="FZ117">
        <f t="shared" si="1476"/>
        <v>8.8499999699999989</v>
      </c>
      <c r="GA117">
        <f t="shared" si="1476"/>
        <v>11.849999970000001</v>
      </c>
      <c r="GB117">
        <f t="shared" si="1476"/>
        <v>7.9333333033333329</v>
      </c>
      <c r="GC117">
        <f t="shared" si="1476"/>
        <v>8.1333333033333322</v>
      </c>
      <c r="GD117">
        <f t="shared" si="1476"/>
        <v>8.6499999699999996</v>
      </c>
      <c r="GE117">
        <f t="shared" si="1476"/>
        <v>8.4166666366666671</v>
      </c>
      <c r="GF117">
        <f t="shared" si="1476"/>
        <v>7.6333333033333322</v>
      </c>
      <c r="GG117">
        <f t="shared" si="1476"/>
        <v>8.5000000033333336</v>
      </c>
      <c r="GH117">
        <f t="shared" si="1476"/>
        <v>9.35</v>
      </c>
      <c r="GI117">
        <f t="shared" si="1476"/>
        <v>8.9833333333333325</v>
      </c>
      <c r="GJ117">
        <f t="shared" si="1476"/>
        <v>9.4</v>
      </c>
      <c r="GK117">
        <f t="shared" si="1476"/>
        <v>11.333333333333334</v>
      </c>
      <c r="GL117">
        <f t="shared" si="1476"/>
        <v>8.7999999999999989</v>
      </c>
      <c r="GM117">
        <f t="shared" ref="GM117:GS117" si="1477">IF(GM110=0,0,GM110+2.46666667)</f>
        <v>9.0666666666666664</v>
      </c>
      <c r="GN117">
        <f t="shared" si="1477"/>
        <v>11.200000000000001</v>
      </c>
      <c r="GO117">
        <f t="shared" si="1477"/>
        <v>10.616666666666667</v>
      </c>
      <c r="GP117">
        <f t="shared" si="1477"/>
        <v>9.0666666666666664</v>
      </c>
      <c r="GQ117">
        <f t="shared" si="1477"/>
        <v>9.5166666666666657</v>
      </c>
      <c r="GR117">
        <f t="shared" si="1477"/>
        <v>11.9</v>
      </c>
      <c r="GS117">
        <f t="shared" si="1477"/>
        <v>9.8666666666666671</v>
      </c>
      <c r="GT117">
        <f t="shared" ref="GT117:IY117" si="1478">IF(GT110=0,0,GT110+2.46666667)</f>
        <v>11.066666666666666</v>
      </c>
      <c r="GU117">
        <f t="shared" si="1478"/>
        <v>9.9</v>
      </c>
      <c r="GV117">
        <f t="shared" si="1478"/>
        <v>8.9</v>
      </c>
      <c r="GW117">
        <f t="shared" si="1478"/>
        <v>8.9666666666666668</v>
      </c>
      <c r="GX117">
        <f t="shared" ref="GX117:HA117" si="1479">IF(GX110=0,0,GX110+2.46666667)</f>
        <v>8.7999999999999989</v>
      </c>
      <c r="GY117">
        <f t="shared" si="1479"/>
        <v>15.933333333333334</v>
      </c>
      <c r="GZ117">
        <f t="shared" si="1479"/>
        <v>10.65</v>
      </c>
      <c r="HA117">
        <f t="shared" si="1479"/>
        <v>9.3833333333333329</v>
      </c>
      <c r="HB117">
        <f t="shared" si="1478"/>
        <v>13.000000003333334</v>
      </c>
      <c r="HC117">
        <f t="shared" si="1478"/>
        <v>13.983333303333334</v>
      </c>
      <c r="HD117">
        <f t="shared" si="1478"/>
        <v>15.383333303333334</v>
      </c>
      <c r="HE117">
        <f t="shared" si="1478"/>
        <v>14.466666636666668</v>
      </c>
      <c r="HF117">
        <f t="shared" si="1478"/>
        <v>14.216666636666668</v>
      </c>
      <c r="HG117">
        <f t="shared" si="1478"/>
        <v>13.999999970000001</v>
      </c>
      <c r="HH117">
        <f t="shared" si="1478"/>
        <v>13.683333303333335</v>
      </c>
      <c r="HI117">
        <f t="shared" si="1478"/>
        <v>13.683333303333335</v>
      </c>
      <c r="HJ117">
        <f t="shared" si="1478"/>
        <v>14.633333303333334</v>
      </c>
      <c r="HK117">
        <f t="shared" si="1478"/>
        <v>14.183333303333335</v>
      </c>
      <c r="HL117">
        <f t="shared" si="1478"/>
        <v>17.049999969999998</v>
      </c>
      <c r="HN117">
        <f t="shared" si="1478"/>
        <v>13.69999997</v>
      </c>
      <c r="HO117">
        <f t="shared" si="1478"/>
        <v>15.166666636666667</v>
      </c>
      <c r="HP117">
        <f t="shared" si="1478"/>
        <v>61.64999667</v>
      </c>
      <c r="HQ117">
        <f t="shared" si="1478"/>
        <v>66.649996669999993</v>
      </c>
      <c r="HR117">
        <f t="shared" si="1478"/>
        <v>13.150000003333334</v>
      </c>
      <c r="HS117">
        <f t="shared" si="1478"/>
        <v>14.850000003333333</v>
      </c>
      <c r="HU117">
        <f t="shared" si="1478"/>
        <v>26.249996669999998</v>
      </c>
      <c r="HW117">
        <f t="shared" si="1478"/>
        <v>15.233330003333334</v>
      </c>
      <c r="HX117">
        <f t="shared" si="1478"/>
        <v>15.449996670000001</v>
      </c>
      <c r="HY117">
        <f t="shared" si="1478"/>
        <v>16.266663336666667</v>
      </c>
      <c r="HZ117">
        <f t="shared" si="1478"/>
        <v>15.783330003333335</v>
      </c>
      <c r="IA117">
        <f t="shared" si="1478"/>
        <v>15.516663336666667</v>
      </c>
      <c r="IB117">
        <f t="shared" si="1478"/>
        <v>15.616663336666669</v>
      </c>
      <c r="IC117">
        <f t="shared" si="1478"/>
        <v>16.316663336666668</v>
      </c>
      <c r="ID117">
        <f t="shared" si="1478"/>
        <v>15.283330003333335</v>
      </c>
      <c r="IE117">
        <f t="shared" si="1478"/>
        <v>16.266663336666667</v>
      </c>
      <c r="IF117">
        <f t="shared" si="1478"/>
        <v>16.966663336666667</v>
      </c>
      <c r="IG117">
        <f t="shared" si="1478"/>
        <v>17.416663336666666</v>
      </c>
      <c r="IH117">
        <f t="shared" si="1478"/>
        <v>15.749996670000002</v>
      </c>
      <c r="II117">
        <f t="shared" si="1478"/>
        <v>22.483330003333332</v>
      </c>
      <c r="IJ117">
        <f t="shared" si="1478"/>
        <v>15.266663336666667</v>
      </c>
      <c r="IK117">
        <f t="shared" si="1478"/>
        <v>10.366666670000001</v>
      </c>
      <c r="IL117">
        <f t="shared" si="1478"/>
        <v>13.700000003333335</v>
      </c>
      <c r="IM117">
        <f t="shared" si="1478"/>
        <v>11.133333336666668</v>
      </c>
      <c r="IN117">
        <f t="shared" si="1478"/>
        <v>10.850000003333333</v>
      </c>
      <c r="IO117">
        <f t="shared" si="1478"/>
        <v>13.250000003333334</v>
      </c>
      <c r="IP117">
        <f t="shared" si="1478"/>
        <v>12.950000003333335</v>
      </c>
      <c r="IQ117">
        <f t="shared" si="1478"/>
        <v>13.600000003333333</v>
      </c>
      <c r="IW117">
        <f t="shared" si="1478"/>
        <v>57.659999970000008</v>
      </c>
      <c r="IX117">
        <f t="shared" si="1478"/>
        <v>16.143333303333332</v>
      </c>
      <c r="IY117">
        <f t="shared" si="1478"/>
        <v>18.593333603333331</v>
      </c>
      <c r="IZ117">
        <f t="shared" ref="IZ117" si="1480">IF(IZ110=0,0,IZ110+2.46666667)</f>
        <v>19.410000269999998</v>
      </c>
      <c r="JA117">
        <f t="shared" ref="JA117:KA117" si="1481">IF(JA110=0,0,JA110+2.46666667)</f>
        <v>17.743333603333333</v>
      </c>
      <c r="JB117">
        <f t="shared" si="1481"/>
        <v>17.226666936666668</v>
      </c>
      <c r="JC117">
        <f t="shared" si="1481"/>
        <v>22.160000269999998</v>
      </c>
      <c r="JD117">
        <f t="shared" si="1481"/>
        <v>18.760000269999999</v>
      </c>
      <c r="JE117">
        <f t="shared" si="1481"/>
        <v>23.826666936666665</v>
      </c>
      <c r="JF117">
        <f t="shared" si="1481"/>
        <v>31.593333603333335</v>
      </c>
      <c r="JH117">
        <f t="shared" si="1481"/>
        <v>20.793333303333331</v>
      </c>
      <c r="JI117">
        <f t="shared" si="1481"/>
        <v>26.043333299666664</v>
      </c>
      <c r="JJ117">
        <f t="shared" si="1481"/>
        <v>24.426666633</v>
      </c>
      <c r="JK117">
        <f t="shared" si="1481"/>
        <v>22.293333299666667</v>
      </c>
      <c r="JL117">
        <f t="shared" si="1481"/>
        <v>22.059999966333333</v>
      </c>
      <c r="JM117">
        <f t="shared" si="1481"/>
        <v>23.793333299666667</v>
      </c>
      <c r="JN117">
        <f t="shared" si="1481"/>
        <v>24.793333299666667</v>
      </c>
      <c r="JO117">
        <f t="shared" si="1481"/>
        <v>28.926666632999996</v>
      </c>
      <c r="JP117">
        <f t="shared" si="1481"/>
        <v>26.059999966333333</v>
      </c>
      <c r="JR117">
        <f t="shared" si="1481"/>
        <v>22.126666632999999</v>
      </c>
      <c r="JT117">
        <f t="shared" si="1481"/>
        <v>22.876666632999999</v>
      </c>
      <c r="JU117">
        <f t="shared" si="1481"/>
        <v>28.526666632999998</v>
      </c>
      <c r="JV117">
        <f t="shared" si="1481"/>
        <v>29.226666633000001</v>
      </c>
      <c r="JX117">
        <f t="shared" si="1481"/>
        <v>29.976666633000001</v>
      </c>
      <c r="JY117">
        <f t="shared" si="1481"/>
        <v>25.793333299666664</v>
      </c>
      <c r="JZ117">
        <f t="shared" si="1481"/>
        <v>32.293333299666671</v>
      </c>
      <c r="KA117">
        <f t="shared" si="1481"/>
        <v>35.743333299666666</v>
      </c>
    </row>
    <row r="118" spans="1:287" x14ac:dyDescent="0.25">
      <c r="A118" t="s">
        <v>169</v>
      </c>
      <c r="B118">
        <v>10.050000000000001</v>
      </c>
      <c r="C118">
        <v>10.55</v>
      </c>
      <c r="D118">
        <v>11.166667</v>
      </c>
      <c r="E118">
        <v>11.200000000000001</v>
      </c>
      <c r="F118">
        <v>11.816660000000001</v>
      </c>
      <c r="G118">
        <v>11.883334</v>
      </c>
      <c r="H118">
        <v>11.616667</v>
      </c>
      <c r="I118">
        <v>11.833334000000001</v>
      </c>
      <c r="J118">
        <v>13.433333000000001</v>
      </c>
      <c r="K118">
        <v>15.616667</v>
      </c>
      <c r="L118">
        <v>10.9</v>
      </c>
      <c r="M118">
        <v>10.4</v>
      </c>
      <c r="N118">
        <v>11.799997000000001</v>
      </c>
      <c r="O118">
        <v>14.316666666666666</v>
      </c>
      <c r="P118">
        <v>18.766666666666666</v>
      </c>
      <c r="Q118">
        <v>15.076666666666666</v>
      </c>
      <c r="R118">
        <v>19.746666666666666</v>
      </c>
      <c r="S118">
        <v>21.566666666666666</v>
      </c>
      <c r="T118">
        <v>17.986666666666665</v>
      </c>
      <c r="U118">
        <v>16.499996666666668</v>
      </c>
      <c r="V118">
        <v>16.366666666666667</v>
      </c>
      <c r="W118">
        <v>14.933333666666666</v>
      </c>
      <c r="X118">
        <v>15.733333666666667</v>
      </c>
      <c r="Y118">
        <v>15.766666666666666</v>
      </c>
      <c r="Z118">
        <v>30.383333666666665</v>
      </c>
      <c r="AA118">
        <v>32.383333666666665</v>
      </c>
      <c r="AB118">
        <v>36.133333666666665</v>
      </c>
      <c r="AC118">
        <v>51.583333666666661</v>
      </c>
      <c r="AD118">
        <v>46.136666666666663</v>
      </c>
      <c r="AE118">
        <v>32.333333666666668</v>
      </c>
      <c r="AG118">
        <v>35.633333666666665</v>
      </c>
      <c r="AH118">
        <v>31.050003666666665</v>
      </c>
      <c r="AI118">
        <v>13.8</v>
      </c>
      <c r="AJ118">
        <v>15.350000000000001</v>
      </c>
      <c r="AK118">
        <v>14.183333300000001</v>
      </c>
      <c r="AL118">
        <v>14.4</v>
      </c>
      <c r="AM118">
        <v>14.316660000000001</v>
      </c>
      <c r="AN118">
        <v>15.15</v>
      </c>
      <c r="AO118">
        <v>15.066666700000001</v>
      </c>
      <c r="AP118">
        <v>14.6666667</v>
      </c>
      <c r="AQ118">
        <v>14.58333333</v>
      </c>
      <c r="AR118">
        <v>14.200000000000001</v>
      </c>
      <c r="AS118">
        <v>14.816666700000001</v>
      </c>
      <c r="AT118">
        <v>17.466666670000002</v>
      </c>
      <c r="AU118">
        <v>15.100000000000001</v>
      </c>
      <c r="AV118">
        <v>15.333333300000001</v>
      </c>
      <c r="AW118">
        <v>14.866666700000001</v>
      </c>
      <c r="AX118">
        <v>15.65</v>
      </c>
      <c r="AY118">
        <v>14.533333330000001</v>
      </c>
      <c r="AZ118">
        <v>16.95</v>
      </c>
      <c r="BA118">
        <v>19</v>
      </c>
      <c r="BB118">
        <v>21.8</v>
      </c>
      <c r="BC118">
        <v>19.516666669999999</v>
      </c>
      <c r="BD118">
        <v>19.483333300000002</v>
      </c>
      <c r="BE118">
        <v>15.8</v>
      </c>
      <c r="BF118">
        <v>17.716667000000001</v>
      </c>
      <c r="BG118">
        <v>26.983333299999998</v>
      </c>
      <c r="BH118">
        <v>29.5</v>
      </c>
      <c r="BI118">
        <v>29.733333000000002</v>
      </c>
      <c r="BJ118">
        <v>17.150000000000002</v>
      </c>
      <c r="BK118">
        <v>27.466667000000001</v>
      </c>
      <c r="BL118">
        <v>18.216666700000001</v>
      </c>
      <c r="BM118">
        <v>26.6</v>
      </c>
      <c r="BN118">
        <v>17.899999999999999</v>
      </c>
      <c r="BO118">
        <v>31.733333000000002</v>
      </c>
      <c r="BP118">
        <v>22.4166667</v>
      </c>
      <c r="BQ118">
        <v>5.4666666666666668</v>
      </c>
      <c r="BR118">
        <v>5.6666666666666661</v>
      </c>
      <c r="BS118">
        <v>6.3833333666666663</v>
      </c>
      <c r="BT118">
        <v>6.7833333366666659</v>
      </c>
      <c r="BU118">
        <v>6.1833333366666663</v>
      </c>
      <c r="BV118">
        <v>6.4166666666666661</v>
      </c>
      <c r="BW118">
        <v>8.3833333666666654</v>
      </c>
      <c r="BX118">
        <v>13.383333366666665</v>
      </c>
      <c r="BY118">
        <v>11.649999966666666</v>
      </c>
      <c r="BZ118">
        <v>8.649999966666666</v>
      </c>
      <c r="CA118">
        <v>6.4666666666666659</v>
      </c>
      <c r="CB118">
        <v>5.9833333666666659</v>
      </c>
      <c r="CC118">
        <v>7.0333333666666658</v>
      </c>
      <c r="CE118">
        <v>3.4499999666666668</v>
      </c>
      <c r="CF118">
        <v>4.2333332666666665</v>
      </c>
      <c r="CG118">
        <v>5.5333332666666664</v>
      </c>
      <c r="CH118">
        <v>3.8333332666666666</v>
      </c>
      <c r="CI118">
        <v>3.7999999666666668</v>
      </c>
      <c r="CJ118">
        <v>3.7499999666666666</v>
      </c>
      <c r="CK118">
        <v>4.166666666666667</v>
      </c>
      <c r="CL118">
        <v>4.5499999666666664</v>
      </c>
      <c r="CN118">
        <v>5.2999999666666664</v>
      </c>
      <c r="CO118">
        <v>4.8499999666666671</v>
      </c>
      <c r="CP118">
        <v>4.1999999666666668</v>
      </c>
      <c r="CQ118">
        <v>5.6333329666666669</v>
      </c>
      <c r="CR118">
        <v>6.3833329666666669</v>
      </c>
      <c r="CS118">
        <v>4.6333329666666669</v>
      </c>
      <c r="CT118">
        <v>6.8499999666666671</v>
      </c>
      <c r="CU118">
        <v>6.6666669666666669</v>
      </c>
      <c r="CV118">
        <v>4.7999999666666664</v>
      </c>
      <c r="CW118">
        <v>5.9333332666666667</v>
      </c>
      <c r="CX118">
        <v>5.5333329666666664</v>
      </c>
      <c r="CY118">
        <v>9.0166666666666657</v>
      </c>
      <c r="CZ118">
        <v>6.4833332666666665</v>
      </c>
      <c r="DA118">
        <v>5.3333329666666671</v>
      </c>
      <c r="DB118">
        <v>4.5999999666666671</v>
      </c>
      <c r="DC118">
        <v>7.6499999666666669</v>
      </c>
      <c r="DD118">
        <v>5.5833332666666671</v>
      </c>
      <c r="DE118">
        <v>8.4166666666666679</v>
      </c>
      <c r="DF118">
        <v>0.6166666666666667</v>
      </c>
      <c r="DG118">
        <v>2.0833333333333335</v>
      </c>
      <c r="DH118">
        <v>1.0166666666666666</v>
      </c>
      <c r="DI118">
        <v>1.8499996666666667</v>
      </c>
      <c r="DJ118">
        <v>1.4666666666666668</v>
      </c>
      <c r="DK118">
        <v>2.2999999996666665</v>
      </c>
      <c r="DL118">
        <v>1.1833333666666666</v>
      </c>
      <c r="DM118">
        <v>3.0833333366666666</v>
      </c>
      <c r="DN118">
        <v>0</v>
      </c>
      <c r="DO118">
        <f>IF(DO111=0,0,DO111+0.61666667)</f>
        <v>4.5500000033333334</v>
      </c>
      <c r="DP118">
        <f t="shared" ref="DP118:EA118" si="1482">IF(DP111=0,0,DP111+0.61666667)</f>
        <v>6.7333330033333327</v>
      </c>
      <c r="DQ118">
        <f t="shared" si="1482"/>
        <v>5.4666663366666661</v>
      </c>
      <c r="DR118">
        <f t="shared" si="1482"/>
        <v>5.4833330033333327</v>
      </c>
      <c r="DS118">
        <f t="shared" si="1482"/>
        <v>5.0833330033333333</v>
      </c>
      <c r="DT118">
        <f t="shared" si="1482"/>
        <v>5.1166663366666665</v>
      </c>
      <c r="DU118">
        <f t="shared" si="1482"/>
        <v>8.4833330033333336</v>
      </c>
      <c r="DV118">
        <f t="shared" si="1482"/>
        <v>6.5666663366666658</v>
      </c>
      <c r="DW118">
        <f t="shared" si="1482"/>
        <v>5.2499996699999993</v>
      </c>
      <c r="DX118">
        <f t="shared" si="1482"/>
        <v>5.1666663366666663</v>
      </c>
      <c r="DY118">
        <f t="shared" si="1482"/>
        <v>5.4666663366666661</v>
      </c>
      <c r="DZ118">
        <f t="shared" si="1482"/>
        <v>7.9833333366666661</v>
      </c>
      <c r="EA118">
        <f t="shared" si="1482"/>
        <v>9.6500000036666673</v>
      </c>
      <c r="EB118">
        <f t="shared" ref="EB118:GL118" si="1483">IF(EB111=0,0,EB111+0.61666667)</f>
        <v>8.3500000036666666</v>
      </c>
      <c r="EC118">
        <f t="shared" si="1483"/>
        <v>8.8166666703333334</v>
      </c>
      <c r="ED118">
        <f t="shared" si="1483"/>
        <v>11.316666670333335</v>
      </c>
      <c r="EE118">
        <f t="shared" si="1483"/>
        <v>10.583333337000001</v>
      </c>
      <c r="EF118">
        <f t="shared" si="1483"/>
        <v>8.8333333370000009</v>
      </c>
      <c r="EG118">
        <f t="shared" si="1483"/>
        <v>10.633333337000002</v>
      </c>
      <c r="EH118">
        <f t="shared" si="1483"/>
        <v>8.2666666703333327</v>
      </c>
      <c r="EI118">
        <f t="shared" si="1483"/>
        <v>11.200000003666668</v>
      </c>
      <c r="EJ118">
        <f t="shared" si="1483"/>
        <v>10.333333337000001</v>
      </c>
      <c r="EK118">
        <f t="shared" si="1483"/>
        <v>9.6500000036666673</v>
      </c>
      <c r="EL118">
        <f t="shared" si="1483"/>
        <v>11.716666670333336</v>
      </c>
      <c r="EM118">
        <f t="shared" si="1483"/>
        <v>8.3833333369999998</v>
      </c>
      <c r="EN118">
        <f t="shared" si="1483"/>
        <v>9.4666666703333338</v>
      </c>
      <c r="EO118">
        <f t="shared" si="1483"/>
        <v>12.516666670333334</v>
      </c>
      <c r="EP118">
        <f t="shared" si="1483"/>
        <v>10.816666670333335</v>
      </c>
      <c r="EQ118">
        <f t="shared" si="1483"/>
        <v>9.7833333366666686</v>
      </c>
      <c r="ER118">
        <f t="shared" si="1483"/>
        <v>10.116666673333334</v>
      </c>
      <c r="ES118">
        <f t="shared" si="1483"/>
        <v>10.383333340000002</v>
      </c>
      <c r="ET118">
        <f t="shared" si="1483"/>
        <v>12.883333340000002</v>
      </c>
      <c r="EU118">
        <f t="shared" si="1483"/>
        <v>10.466666673333334</v>
      </c>
      <c r="EV118">
        <f t="shared" si="1483"/>
        <v>10.300000006666668</v>
      </c>
      <c r="EW118">
        <f t="shared" si="1483"/>
        <v>10.116666673333334</v>
      </c>
      <c r="EX118">
        <f t="shared" si="1483"/>
        <v>10.350000006666669</v>
      </c>
      <c r="EY118">
        <f t="shared" si="1483"/>
        <v>13.850000006666669</v>
      </c>
      <c r="EZ118">
        <f t="shared" si="1483"/>
        <v>10.150000006666668</v>
      </c>
      <c r="FA118">
        <f t="shared" si="1483"/>
        <v>10.333333340000001</v>
      </c>
      <c r="FB118">
        <f t="shared" si="1483"/>
        <v>10.816666673333335</v>
      </c>
      <c r="FC118">
        <f t="shared" si="1483"/>
        <v>13.783333340000002</v>
      </c>
      <c r="FD118">
        <f t="shared" si="1483"/>
        <v>10.616666673333334</v>
      </c>
      <c r="FE118">
        <f t="shared" si="1483"/>
        <v>10.916666673333335</v>
      </c>
      <c r="FF118">
        <f t="shared" si="1483"/>
        <v>12.950000006666668</v>
      </c>
      <c r="FG118">
        <f t="shared" si="1483"/>
        <v>10.550000006666668</v>
      </c>
      <c r="FH118">
        <f t="shared" si="1483"/>
        <v>7.4333333366666663</v>
      </c>
      <c r="FI118">
        <f t="shared" si="1483"/>
        <v>7.8833333400000001</v>
      </c>
      <c r="FJ118">
        <f t="shared" si="1483"/>
        <v>11.050000006666668</v>
      </c>
      <c r="FK118">
        <f t="shared" si="1483"/>
        <v>9.1500000066666676</v>
      </c>
      <c r="FL118">
        <f t="shared" si="1483"/>
        <v>9.4833333400000015</v>
      </c>
      <c r="FM118">
        <f t="shared" si="1483"/>
        <v>7.8000000066666662</v>
      </c>
      <c r="FN118">
        <f t="shared" si="1483"/>
        <v>10.433333340000001</v>
      </c>
      <c r="FO118">
        <f t="shared" si="1483"/>
        <v>7.9000000066666667</v>
      </c>
      <c r="FP118">
        <f t="shared" si="1483"/>
        <v>8.6500000066666676</v>
      </c>
      <c r="FQ118">
        <f t="shared" si="1483"/>
        <v>7.8833333400000001</v>
      </c>
      <c r="FR118">
        <f t="shared" si="1483"/>
        <v>7.8333333400000003</v>
      </c>
      <c r="FS118">
        <f t="shared" si="1483"/>
        <v>8.6500000066666676</v>
      </c>
      <c r="FT118">
        <f t="shared" si="1483"/>
        <v>6.5000000033333327</v>
      </c>
      <c r="FU118">
        <f t="shared" si="1483"/>
        <v>6.7499999699999993</v>
      </c>
      <c r="FV118">
        <f t="shared" si="1483"/>
        <v>6.7333333033333327</v>
      </c>
      <c r="FW118">
        <f t="shared" si="1483"/>
        <v>7.1166666366666664</v>
      </c>
      <c r="FX118">
        <f t="shared" si="1483"/>
        <v>7.2666666366666659</v>
      </c>
      <c r="FY118">
        <f t="shared" si="1483"/>
        <v>7.0499999699999991</v>
      </c>
      <c r="FZ118">
        <f t="shared" si="1483"/>
        <v>8.29999997</v>
      </c>
      <c r="GA118">
        <f t="shared" si="1483"/>
        <v>11.299999970000002</v>
      </c>
      <c r="GB118">
        <f t="shared" si="1483"/>
        <v>7.3833333033333322</v>
      </c>
      <c r="GC118">
        <f t="shared" si="1483"/>
        <v>7.5833333033333323</v>
      </c>
      <c r="GD118">
        <f t="shared" si="1483"/>
        <v>8.0999999699999989</v>
      </c>
      <c r="GE118">
        <f t="shared" si="1483"/>
        <v>7.8666666366666664</v>
      </c>
      <c r="GF118">
        <f t="shared" si="1483"/>
        <v>7.0833333033333323</v>
      </c>
      <c r="GG118">
        <f t="shared" si="1483"/>
        <v>7.9500000033333329</v>
      </c>
      <c r="GH118">
        <f t="shared" si="1483"/>
        <v>8.8000000000000007</v>
      </c>
      <c r="GI118">
        <f t="shared" si="1483"/>
        <v>8.4333333333333336</v>
      </c>
      <c r="GJ118">
        <f t="shared" si="1483"/>
        <v>8.8500000000000014</v>
      </c>
      <c r="GK118">
        <f t="shared" si="1483"/>
        <v>10.783333333333335</v>
      </c>
      <c r="GL118">
        <f t="shared" si="1483"/>
        <v>8.25</v>
      </c>
      <c r="GM118">
        <f t="shared" ref="GM118:GS118" si="1484">IF(GM111=0,0,GM111+0.61666667)</f>
        <v>8.5166666666666657</v>
      </c>
      <c r="GN118">
        <f t="shared" si="1484"/>
        <v>10.650000000000002</v>
      </c>
      <c r="GO118">
        <f t="shared" si="1484"/>
        <v>10.066666666666668</v>
      </c>
      <c r="GP118">
        <f t="shared" si="1484"/>
        <v>8.5166666666666657</v>
      </c>
      <c r="GQ118">
        <f t="shared" si="1484"/>
        <v>8.9666666666666668</v>
      </c>
      <c r="GR118">
        <f t="shared" si="1484"/>
        <v>11.350000000000001</v>
      </c>
      <c r="GS118">
        <f t="shared" si="1484"/>
        <v>9.3166666666666682</v>
      </c>
      <c r="GT118">
        <f t="shared" ref="GT118:IY118" si="1485">IF(GT111=0,0,GT111+0.61666667)</f>
        <v>10.516666666666667</v>
      </c>
      <c r="GU118">
        <f t="shared" si="1485"/>
        <v>9.3500000000000014</v>
      </c>
      <c r="GV118">
        <f t="shared" si="1485"/>
        <v>8.35</v>
      </c>
      <c r="GW118">
        <f t="shared" si="1485"/>
        <v>8.4166666666666661</v>
      </c>
      <c r="GX118">
        <f t="shared" ref="GX118:HA118" si="1486">IF(GX111=0,0,GX111+0.61666667)</f>
        <v>8.25</v>
      </c>
      <c r="GY118">
        <f t="shared" si="1486"/>
        <v>15.383333333333335</v>
      </c>
      <c r="GZ118">
        <f t="shared" si="1486"/>
        <v>10.100000000000001</v>
      </c>
      <c r="HA118">
        <f t="shared" si="1486"/>
        <v>8.8333333333333339</v>
      </c>
      <c r="HB118">
        <f t="shared" si="1485"/>
        <v>12.450000003333335</v>
      </c>
      <c r="HC118">
        <f t="shared" si="1485"/>
        <v>13.433333303333335</v>
      </c>
      <c r="HD118">
        <f t="shared" si="1485"/>
        <v>14.833333303333335</v>
      </c>
      <c r="HE118">
        <f t="shared" si="1485"/>
        <v>13.916666636666669</v>
      </c>
      <c r="HF118">
        <f t="shared" si="1485"/>
        <v>13.666666636666669</v>
      </c>
      <c r="HG118">
        <f t="shared" si="1485"/>
        <v>13.449999970000002</v>
      </c>
      <c r="HH118">
        <f t="shared" si="1485"/>
        <v>13.133333303333336</v>
      </c>
      <c r="HI118">
        <f t="shared" si="1485"/>
        <v>13.133333303333336</v>
      </c>
      <c r="HJ118">
        <f t="shared" si="1485"/>
        <v>14.083333303333335</v>
      </c>
      <c r="HK118">
        <f t="shared" si="1485"/>
        <v>13.633333303333336</v>
      </c>
      <c r="HL118">
        <f t="shared" si="1485"/>
        <v>16.499999970000001</v>
      </c>
      <c r="HN118">
        <f t="shared" si="1485"/>
        <v>13.149999970000001</v>
      </c>
      <c r="HO118">
        <f t="shared" si="1485"/>
        <v>14.616666636666668</v>
      </c>
      <c r="HP118">
        <f t="shared" si="1485"/>
        <v>61.099996669999996</v>
      </c>
      <c r="HQ118">
        <f t="shared" si="1485"/>
        <v>66.099996669999996</v>
      </c>
      <c r="HR118">
        <f t="shared" si="1485"/>
        <v>12.600000003333335</v>
      </c>
      <c r="HS118">
        <f t="shared" si="1485"/>
        <v>14.300000003333334</v>
      </c>
      <c r="HU118">
        <f t="shared" si="1485"/>
        <v>25.699996670000001</v>
      </c>
      <c r="HW118">
        <f t="shared" si="1485"/>
        <v>14.683330003333335</v>
      </c>
      <c r="HX118">
        <f t="shared" si="1485"/>
        <v>14.899996670000002</v>
      </c>
      <c r="HY118">
        <f t="shared" si="1485"/>
        <v>15.716663336666668</v>
      </c>
      <c r="HZ118">
        <f t="shared" si="1485"/>
        <v>15.233330003333336</v>
      </c>
      <c r="IA118">
        <f t="shared" si="1485"/>
        <v>14.966663336666668</v>
      </c>
      <c r="IB118">
        <f t="shared" si="1485"/>
        <v>15.06666333666667</v>
      </c>
      <c r="IC118">
        <f t="shared" si="1485"/>
        <v>15.766663336666669</v>
      </c>
      <c r="ID118">
        <f t="shared" si="1485"/>
        <v>14.733330003333336</v>
      </c>
      <c r="IE118">
        <f t="shared" si="1485"/>
        <v>15.716663336666668</v>
      </c>
      <c r="IF118">
        <f t="shared" si="1485"/>
        <v>16.416663336666669</v>
      </c>
      <c r="IG118">
        <f t="shared" si="1485"/>
        <v>16.866663336666669</v>
      </c>
      <c r="IH118">
        <f t="shared" si="1485"/>
        <v>15.199996670000003</v>
      </c>
      <c r="II118">
        <f t="shared" si="1485"/>
        <v>21.933330003333335</v>
      </c>
      <c r="IJ118">
        <f t="shared" si="1485"/>
        <v>14.716663336666668</v>
      </c>
      <c r="IK118">
        <f t="shared" si="1485"/>
        <v>9.8166666700000018</v>
      </c>
      <c r="IL118">
        <f t="shared" si="1485"/>
        <v>13.150000003333336</v>
      </c>
      <c r="IM118">
        <f t="shared" si="1485"/>
        <v>10.583333336666669</v>
      </c>
      <c r="IN118">
        <f t="shared" si="1485"/>
        <v>10.300000003333334</v>
      </c>
      <c r="IO118">
        <f t="shared" si="1485"/>
        <v>12.700000003333335</v>
      </c>
      <c r="IP118">
        <f t="shared" si="1485"/>
        <v>12.400000003333336</v>
      </c>
      <c r="IQ118">
        <f t="shared" si="1485"/>
        <v>13.050000003333334</v>
      </c>
      <c r="IW118">
        <f t="shared" si="1485"/>
        <v>57.109999970000004</v>
      </c>
      <c r="IX118">
        <f t="shared" si="1485"/>
        <v>15.593333303333335</v>
      </c>
      <c r="IY118">
        <f t="shared" si="1485"/>
        <v>18.043333603333334</v>
      </c>
      <c r="IZ118">
        <f t="shared" ref="IZ118" si="1487">IF(IZ111=0,0,IZ111+0.61666667)</f>
        <v>18.86000027</v>
      </c>
      <c r="JA118">
        <f t="shared" ref="JA118:KA118" si="1488">IF(JA111=0,0,JA111+0.61666667)</f>
        <v>17.193333603333336</v>
      </c>
      <c r="JB118">
        <f t="shared" si="1488"/>
        <v>16.676666936666667</v>
      </c>
      <c r="JC118">
        <f t="shared" si="1488"/>
        <v>21.61000027</v>
      </c>
      <c r="JD118">
        <f t="shared" si="1488"/>
        <v>18.210000270000002</v>
      </c>
      <c r="JE118">
        <f t="shared" si="1488"/>
        <v>23.276666936666668</v>
      </c>
      <c r="JF118">
        <f t="shared" si="1488"/>
        <v>31.043333603333338</v>
      </c>
      <c r="JH118">
        <f t="shared" si="1488"/>
        <v>20.243333303333333</v>
      </c>
      <c r="JI118">
        <f t="shared" si="1488"/>
        <v>25.493333299666666</v>
      </c>
      <c r="JJ118">
        <f t="shared" si="1488"/>
        <v>23.876666633000003</v>
      </c>
      <c r="JK118">
        <f t="shared" si="1488"/>
        <v>21.74333329966667</v>
      </c>
      <c r="JL118">
        <f t="shared" si="1488"/>
        <v>21.509999966333336</v>
      </c>
      <c r="JM118">
        <f t="shared" si="1488"/>
        <v>23.24333329966667</v>
      </c>
      <c r="JN118">
        <f t="shared" si="1488"/>
        <v>24.24333329966667</v>
      </c>
      <c r="JO118">
        <f t="shared" si="1488"/>
        <v>28.376666632999999</v>
      </c>
      <c r="JP118">
        <f t="shared" si="1488"/>
        <v>25.509999966333336</v>
      </c>
      <c r="JR118">
        <f t="shared" si="1488"/>
        <v>21.576666633000002</v>
      </c>
      <c r="JT118">
        <f t="shared" si="1488"/>
        <v>22.326666633000002</v>
      </c>
      <c r="JU118">
        <f t="shared" si="1488"/>
        <v>27.976666633000001</v>
      </c>
      <c r="JV118">
        <f t="shared" si="1488"/>
        <v>28.676666633000004</v>
      </c>
      <c r="JX118">
        <f t="shared" si="1488"/>
        <v>29.426666633000004</v>
      </c>
      <c r="JY118">
        <f t="shared" si="1488"/>
        <v>25.243333299666666</v>
      </c>
      <c r="JZ118">
        <f t="shared" si="1488"/>
        <v>31.74333329966667</v>
      </c>
      <c r="KA118">
        <f t="shared" si="1488"/>
        <v>35.193333299666662</v>
      </c>
    </row>
    <row r="119" spans="1:287" x14ac:dyDescent="0.25">
      <c r="A119" t="s">
        <v>168</v>
      </c>
      <c r="B119">
        <v>6.4833333333333334</v>
      </c>
      <c r="C119">
        <v>6.9833333333333334</v>
      </c>
      <c r="D119">
        <v>5.25</v>
      </c>
      <c r="E119">
        <v>7.6333333333333329</v>
      </c>
      <c r="F119">
        <v>8.2499933333333324</v>
      </c>
      <c r="G119">
        <v>5.9666670000000002</v>
      </c>
      <c r="H119">
        <v>5.7</v>
      </c>
      <c r="I119">
        <v>5.9166670000000003</v>
      </c>
      <c r="J119">
        <v>9.8666663333333329</v>
      </c>
      <c r="K119">
        <v>12.050000333333333</v>
      </c>
      <c r="L119">
        <v>7.333333333333333</v>
      </c>
      <c r="M119">
        <v>6.833333333333333</v>
      </c>
      <c r="N119">
        <v>5.8833299999999999</v>
      </c>
      <c r="O119">
        <v>6.61</v>
      </c>
      <c r="P119">
        <v>11.06</v>
      </c>
      <c r="Q119">
        <v>7.37</v>
      </c>
      <c r="R119">
        <v>12.04</v>
      </c>
      <c r="S119">
        <v>13.86</v>
      </c>
      <c r="T119">
        <v>10.280000000000001</v>
      </c>
      <c r="U119">
        <v>8.793330000000001</v>
      </c>
      <c r="V119">
        <v>8.66</v>
      </c>
      <c r="W119">
        <v>7.226667</v>
      </c>
      <c r="X119">
        <v>8.0266669999999998</v>
      </c>
      <c r="Y119">
        <v>8.06</v>
      </c>
      <c r="Z119">
        <v>23.166666666666668</v>
      </c>
      <c r="AA119">
        <v>25.166666666666668</v>
      </c>
      <c r="AB119">
        <v>28.916666666666668</v>
      </c>
      <c r="AC119">
        <v>44.366666666666667</v>
      </c>
      <c r="AD119">
        <v>38.919999666666669</v>
      </c>
      <c r="AE119">
        <v>25.116666666666667</v>
      </c>
      <c r="AG119">
        <v>28.416666666666668</v>
      </c>
      <c r="AH119">
        <v>23.833336666666668</v>
      </c>
      <c r="AI119">
        <v>10.233333333333334</v>
      </c>
      <c r="AJ119">
        <v>11.783333333333335</v>
      </c>
      <c r="AK119">
        <v>10.616666633333335</v>
      </c>
      <c r="AL119">
        <v>10.833333333333334</v>
      </c>
      <c r="AM119">
        <v>10.749993333333334</v>
      </c>
      <c r="AN119">
        <v>11.583333333333334</v>
      </c>
      <c r="AO119">
        <v>11.500000033333334</v>
      </c>
      <c r="AP119">
        <v>11.100000033333334</v>
      </c>
      <c r="AQ119">
        <v>11.016666663333334</v>
      </c>
      <c r="AR119">
        <v>10.633333333333335</v>
      </c>
      <c r="AS119">
        <v>11.250000033333334</v>
      </c>
      <c r="AT119">
        <v>13.900000003333336</v>
      </c>
      <c r="AU119">
        <v>11.533333333333335</v>
      </c>
      <c r="AV119">
        <v>11.766666633333335</v>
      </c>
      <c r="AW119">
        <v>11.300000033333335</v>
      </c>
      <c r="AX119">
        <v>12.083333333333334</v>
      </c>
      <c r="AY119">
        <v>10.966666663333335</v>
      </c>
      <c r="AZ119">
        <v>13.383333333333335</v>
      </c>
      <c r="BA119">
        <v>15.433333333333334</v>
      </c>
      <c r="BB119">
        <v>18.233333333333334</v>
      </c>
      <c r="BC119">
        <v>15.950000003333335</v>
      </c>
      <c r="BD119">
        <v>15.916666633333335</v>
      </c>
      <c r="BE119">
        <v>12.233333333333334</v>
      </c>
      <c r="BF119">
        <v>14.150000333333335</v>
      </c>
      <c r="BG119">
        <v>23.416666633333335</v>
      </c>
      <c r="BH119">
        <v>25.933333333333334</v>
      </c>
      <c r="BI119">
        <v>26.166666333333332</v>
      </c>
      <c r="BJ119">
        <v>13.583333333333334</v>
      </c>
      <c r="BK119">
        <v>23.900000333333335</v>
      </c>
      <c r="BL119">
        <v>14.650000033333335</v>
      </c>
      <c r="BM119">
        <v>23.033333333333335</v>
      </c>
      <c r="BN119">
        <v>14.333333333333334</v>
      </c>
      <c r="BO119">
        <v>28.166666333333335</v>
      </c>
      <c r="BP119">
        <v>18.850000033333334</v>
      </c>
      <c r="BQ119">
        <v>3</v>
      </c>
      <c r="BR119">
        <v>4.2</v>
      </c>
      <c r="BS119">
        <v>4.9166667000000004</v>
      </c>
      <c r="BT119">
        <v>5.31666667</v>
      </c>
      <c r="BU119">
        <v>4.7166666700000004</v>
      </c>
      <c r="BV119">
        <v>4.95</v>
      </c>
      <c r="BW119">
        <v>6.9166667000000004</v>
      </c>
      <c r="BX119">
        <v>11.9166667</v>
      </c>
      <c r="BY119">
        <v>10.183333300000001</v>
      </c>
      <c r="BZ119">
        <v>7.1833333000000001</v>
      </c>
      <c r="CA119">
        <v>5</v>
      </c>
      <c r="CB119">
        <v>4.5166667</v>
      </c>
      <c r="CC119">
        <v>5.5666666999999999</v>
      </c>
      <c r="CE119">
        <v>2.2166666666666668</v>
      </c>
      <c r="CF119">
        <v>2.9999999666666666</v>
      </c>
      <c r="CG119">
        <v>4.2999999666666664</v>
      </c>
      <c r="CH119">
        <v>2.5999999666666667</v>
      </c>
      <c r="CI119">
        <v>2.5666666666666669</v>
      </c>
      <c r="CJ119">
        <v>2.5166666666666666</v>
      </c>
      <c r="CK119">
        <v>2.933333366666667</v>
      </c>
      <c r="CL119">
        <v>3.3166666666666669</v>
      </c>
      <c r="CN119">
        <v>4.0666666666666664</v>
      </c>
      <c r="CO119">
        <v>3.6166666666666667</v>
      </c>
      <c r="CP119">
        <v>4.1333333333333337</v>
      </c>
      <c r="CQ119">
        <v>5.5666663333333339</v>
      </c>
      <c r="CR119">
        <v>6.3166663333333339</v>
      </c>
      <c r="CS119">
        <v>4.5666663333333339</v>
      </c>
      <c r="CT119">
        <v>6.7833333333333332</v>
      </c>
      <c r="CU119">
        <v>6.6000003333333339</v>
      </c>
      <c r="CV119">
        <v>4.7333333333333334</v>
      </c>
      <c r="CW119">
        <v>5.8666666333333337</v>
      </c>
      <c r="CX119">
        <v>5.4666663333333343</v>
      </c>
      <c r="CY119">
        <v>8.9500000333333336</v>
      </c>
      <c r="CZ119">
        <v>6.4166666333333335</v>
      </c>
      <c r="DA119">
        <v>5.2666663333333332</v>
      </c>
      <c r="DB119">
        <v>4.5333333333333341</v>
      </c>
      <c r="DC119">
        <v>7.5833333333333339</v>
      </c>
      <c r="DD119">
        <v>5.5166666333333341</v>
      </c>
      <c r="DE119">
        <v>8.350000033333334</v>
      </c>
      <c r="DF119">
        <v>2.6333333333333333</v>
      </c>
      <c r="DG119">
        <v>3.9333333333333336</v>
      </c>
      <c r="DH119">
        <v>3.0333333333333332</v>
      </c>
      <c r="DI119">
        <v>3.8666663333333333</v>
      </c>
      <c r="DJ119">
        <v>3.4833333333333334</v>
      </c>
      <c r="DK119">
        <v>4.3166666663333331</v>
      </c>
      <c r="DL119">
        <v>3.2000000333333332</v>
      </c>
      <c r="DM119">
        <v>5.1000000033333333</v>
      </c>
      <c r="DN119">
        <v>4.5500000033333334</v>
      </c>
      <c r="DO119">
        <v>0</v>
      </c>
      <c r="DP119">
        <f>2+11/60</f>
        <v>2.1833333333333331</v>
      </c>
      <c r="DQ119">
        <f>55/60</f>
        <v>0.91666666666666663</v>
      </c>
      <c r="DR119">
        <f>56/60</f>
        <v>0.93333333333333335</v>
      </c>
      <c r="DS119">
        <f>32/60</f>
        <v>0.53333333333333333</v>
      </c>
      <c r="DT119">
        <f>34/60</f>
        <v>0.56666666666666665</v>
      </c>
      <c r="DU119">
        <f>3+56/60</f>
        <v>3.9333333333333336</v>
      </c>
      <c r="DV119">
        <f>2+1/60</f>
        <v>2.0166666666666666</v>
      </c>
      <c r="DW119">
        <f>42/60</f>
        <v>0.7</v>
      </c>
      <c r="DX119">
        <f>37/60</f>
        <v>0.6166666666666667</v>
      </c>
      <c r="DY119">
        <f>55/60</f>
        <v>0.91666666666666663</v>
      </c>
      <c r="DZ119">
        <f>7+15/60</f>
        <v>7.25</v>
      </c>
      <c r="EA119">
        <f>EA130+7.25</f>
        <v>8.9166666666666661</v>
      </c>
      <c r="EB119">
        <f t="shared" ref="EB119:EP119" si="1489">EB130+7.25</f>
        <v>7.6166666666666663</v>
      </c>
      <c r="EC119">
        <f t="shared" si="1489"/>
        <v>8.0833333333333339</v>
      </c>
      <c r="ED119">
        <f t="shared" si="1489"/>
        <v>10.583333333333334</v>
      </c>
      <c r="EE119">
        <f t="shared" si="1489"/>
        <v>9.85</v>
      </c>
      <c r="EF119">
        <f t="shared" si="1489"/>
        <v>8.1</v>
      </c>
      <c r="EG119">
        <f t="shared" si="1489"/>
        <v>9.9</v>
      </c>
      <c r="EH119">
        <f t="shared" si="1489"/>
        <v>7.5333333333333332</v>
      </c>
      <c r="EI119">
        <f t="shared" si="1489"/>
        <v>10.466666666666667</v>
      </c>
      <c r="EJ119">
        <f t="shared" si="1489"/>
        <v>9.6</v>
      </c>
      <c r="EK119">
        <f t="shared" si="1489"/>
        <v>8.9166666666666661</v>
      </c>
      <c r="EL119">
        <f t="shared" si="1489"/>
        <v>10.983333333333334</v>
      </c>
      <c r="EM119">
        <f t="shared" si="1489"/>
        <v>7.65</v>
      </c>
      <c r="EN119">
        <f t="shared" si="1489"/>
        <v>8.7333333333333343</v>
      </c>
      <c r="EO119">
        <f t="shared" si="1489"/>
        <v>11.783333333333333</v>
      </c>
      <c r="EP119">
        <f t="shared" si="1489"/>
        <v>10.083333333333334</v>
      </c>
      <c r="EQ119">
        <f>3+42/60</f>
        <v>3.7</v>
      </c>
      <c r="ER119">
        <f>ER147+3.7</f>
        <v>4.0333333333333332</v>
      </c>
      <c r="ES119">
        <f t="shared" ref="ES119:FG119" si="1490">ES147+3.7</f>
        <v>4.3</v>
      </c>
      <c r="ET119">
        <f t="shared" si="1490"/>
        <v>6.8000000000000007</v>
      </c>
      <c r="EU119">
        <f t="shared" si="1490"/>
        <v>4.3833333333333337</v>
      </c>
      <c r="EV119">
        <f t="shared" si="1490"/>
        <v>4.2166666666666668</v>
      </c>
      <c r="EW119">
        <f t="shared" si="1490"/>
        <v>4.0333333333333332</v>
      </c>
      <c r="EX119">
        <f t="shared" si="1490"/>
        <v>4.2666666666666666</v>
      </c>
      <c r="EY119">
        <f t="shared" si="1490"/>
        <v>7.7666666666666666</v>
      </c>
      <c r="EZ119">
        <f t="shared" si="1490"/>
        <v>4.0666666666666664</v>
      </c>
      <c r="FA119">
        <f t="shared" si="1490"/>
        <v>4.25</v>
      </c>
      <c r="FB119">
        <f t="shared" si="1490"/>
        <v>4.7333333333333334</v>
      </c>
      <c r="FC119">
        <f t="shared" si="1490"/>
        <v>7.7</v>
      </c>
      <c r="FD119">
        <f t="shared" si="1490"/>
        <v>4.5333333333333332</v>
      </c>
      <c r="FE119">
        <f t="shared" si="1490"/>
        <v>4.8333333333333339</v>
      </c>
      <c r="FF119">
        <f t="shared" si="1490"/>
        <v>6.8666666666666671</v>
      </c>
      <c r="FG119">
        <f t="shared" si="1490"/>
        <v>4.4666666666666668</v>
      </c>
      <c r="FH119">
        <f>1+54/60</f>
        <v>1.9</v>
      </c>
      <c r="FI119">
        <f>FI164+1.9</f>
        <v>2.35</v>
      </c>
      <c r="FJ119">
        <f t="shared" ref="FJ119:FS119" si="1491">FJ164+1.9</f>
        <v>5.5166666666666666</v>
      </c>
      <c r="FK119">
        <f t="shared" si="1491"/>
        <v>3.6166666666666667</v>
      </c>
      <c r="FL119">
        <f t="shared" si="1491"/>
        <v>3.9499999999999997</v>
      </c>
      <c r="FM119">
        <f t="shared" si="1491"/>
        <v>2.2666666666666666</v>
      </c>
      <c r="FN119">
        <f t="shared" si="1491"/>
        <v>4.9000000000000004</v>
      </c>
      <c r="FO119">
        <f t="shared" si="1491"/>
        <v>2.3666666666666667</v>
      </c>
      <c r="FP119">
        <f t="shared" si="1491"/>
        <v>3.1166666666666667</v>
      </c>
      <c r="FQ119">
        <f t="shared" si="1491"/>
        <v>2.35</v>
      </c>
      <c r="FR119">
        <f t="shared" si="1491"/>
        <v>2.2999999999999998</v>
      </c>
      <c r="FS119">
        <f t="shared" si="1491"/>
        <v>3.1166666666666667</v>
      </c>
      <c r="FT119">
        <f>1+21/60</f>
        <v>1.35</v>
      </c>
      <c r="FU119">
        <f>FU176+1.35</f>
        <v>1.6</v>
      </c>
      <c r="FV119">
        <f t="shared" ref="FV119:GF119" si="1492">FV176+1.35</f>
        <v>1.5833333333333335</v>
      </c>
      <c r="FW119">
        <f t="shared" si="1492"/>
        <v>1.9666666666666668</v>
      </c>
      <c r="FX119">
        <f t="shared" si="1492"/>
        <v>2.1166666666666667</v>
      </c>
      <c r="FY119">
        <f t="shared" si="1492"/>
        <v>1.9000000000000001</v>
      </c>
      <c r="FZ119">
        <f t="shared" si="1492"/>
        <v>3.1500000000000004</v>
      </c>
      <c r="GA119">
        <f t="shared" si="1492"/>
        <v>6.15</v>
      </c>
      <c r="GB119">
        <f t="shared" si="1492"/>
        <v>2.2333333333333334</v>
      </c>
      <c r="GC119">
        <f t="shared" si="1492"/>
        <v>2.4333333333333336</v>
      </c>
      <c r="GD119">
        <f t="shared" si="1492"/>
        <v>2.95</v>
      </c>
      <c r="GE119">
        <f t="shared" si="1492"/>
        <v>2.7166666666666668</v>
      </c>
      <c r="GF119">
        <f t="shared" si="1492"/>
        <v>1.9333333333333336</v>
      </c>
      <c r="GG119">
        <f>3+47/60</f>
        <v>3.7833333333333332</v>
      </c>
      <c r="GH119">
        <f>GH189+3.78333333</f>
        <v>4.6333333300000001</v>
      </c>
      <c r="GI119">
        <f t="shared" ref="GI119:GW119" si="1493">GI189+3.78333333</f>
        <v>4.266666663333333</v>
      </c>
      <c r="GJ119">
        <f t="shared" si="1493"/>
        <v>4.68333333</v>
      </c>
      <c r="GK119">
        <f t="shared" si="1493"/>
        <v>6.6166666633333335</v>
      </c>
      <c r="GL119">
        <f t="shared" si="1493"/>
        <v>4.0833333300000003</v>
      </c>
      <c r="GM119">
        <f t="shared" ref="GM119:GS119" si="1494">GM189+3.78333333</f>
        <v>4.3499999966666669</v>
      </c>
      <c r="GN119">
        <f t="shared" si="1494"/>
        <v>6.4833333300000007</v>
      </c>
      <c r="GO119">
        <f t="shared" si="1494"/>
        <v>5.8999999966666667</v>
      </c>
      <c r="GP119">
        <f t="shared" si="1494"/>
        <v>4.3499999966666669</v>
      </c>
      <c r="GQ119">
        <f t="shared" si="1494"/>
        <v>4.7999999966666671</v>
      </c>
      <c r="GR119">
        <f t="shared" si="1494"/>
        <v>7.18333333</v>
      </c>
      <c r="GS119">
        <f t="shared" si="1494"/>
        <v>5.1499999966666667</v>
      </c>
      <c r="GT119">
        <f t="shared" si="1493"/>
        <v>6.349999996666666</v>
      </c>
      <c r="GU119">
        <f t="shared" si="1493"/>
        <v>5.18333333</v>
      </c>
      <c r="GV119">
        <f t="shared" si="1493"/>
        <v>4.18333333</v>
      </c>
      <c r="GW119">
        <f t="shared" si="1493"/>
        <v>4.2499999966666664</v>
      </c>
      <c r="GX119">
        <f t="shared" ref="GX119:HA119" si="1495">GX189+3.78333333</f>
        <v>4.0833333300000003</v>
      </c>
      <c r="GY119">
        <f t="shared" si="1495"/>
        <v>11.216666663333333</v>
      </c>
      <c r="GZ119">
        <f t="shared" si="1495"/>
        <v>5.93333333</v>
      </c>
      <c r="HA119">
        <f t="shared" si="1495"/>
        <v>4.6666666633333334</v>
      </c>
      <c r="HB119">
        <f>7+17/60</f>
        <v>7.2833333333333332</v>
      </c>
      <c r="HC119">
        <f>HC210+7.2833333</f>
        <v>8.2666666333333332</v>
      </c>
      <c r="HD119">
        <f t="shared" ref="HD119:HO119" si="1496">HD210+7.2833333</f>
        <v>9.6666666333333335</v>
      </c>
      <c r="HE119">
        <f t="shared" si="1496"/>
        <v>8.7499999666666675</v>
      </c>
      <c r="HF119">
        <f t="shared" si="1496"/>
        <v>8.4999999666666675</v>
      </c>
      <c r="HG119">
        <f t="shared" si="1496"/>
        <v>8.2833332999999989</v>
      </c>
      <c r="HH119">
        <f t="shared" si="1496"/>
        <v>7.9666666333333334</v>
      </c>
      <c r="HI119">
        <f t="shared" si="1496"/>
        <v>7.9666666333333334</v>
      </c>
      <c r="HJ119">
        <f t="shared" si="1496"/>
        <v>8.9166666333333335</v>
      </c>
      <c r="HK119">
        <f t="shared" si="1496"/>
        <v>8.4666666333333325</v>
      </c>
      <c r="HL119">
        <f t="shared" si="1496"/>
        <v>11.3333333</v>
      </c>
      <c r="HN119">
        <f t="shared" si="1496"/>
        <v>7.9833333</v>
      </c>
      <c r="HO119">
        <f t="shared" si="1496"/>
        <v>9.4499999666666668</v>
      </c>
      <c r="HP119">
        <f>20+44/60</f>
        <v>20.733333333333334</v>
      </c>
      <c r="HQ119">
        <f>25.733333</f>
        <v>25.733332999999998</v>
      </c>
      <c r="HR119">
        <f>7+2/60</f>
        <v>7.0333333333333332</v>
      </c>
      <c r="HS119">
        <f>8+46/60</f>
        <v>8.7666666666666675</v>
      </c>
      <c r="HU119">
        <f>HU227+8.7666667</f>
        <v>20.1666667</v>
      </c>
      <c r="HW119">
        <f t="shared" ref="HW119:IJ119" si="1497">HW227+8.7666667</f>
        <v>9.1500000333333329</v>
      </c>
      <c r="HX119">
        <f t="shared" si="1497"/>
        <v>9.3666666999999997</v>
      </c>
      <c r="HY119">
        <f t="shared" si="1497"/>
        <v>10.183333366666666</v>
      </c>
      <c r="HZ119">
        <f t="shared" si="1497"/>
        <v>9.7000000333333336</v>
      </c>
      <c r="IA119">
        <f t="shared" si="1497"/>
        <v>9.4333333666666661</v>
      </c>
      <c r="IB119">
        <f t="shared" si="1497"/>
        <v>9.5333333666666675</v>
      </c>
      <c r="IC119">
        <f t="shared" si="1497"/>
        <v>10.233333366666667</v>
      </c>
      <c r="ID119">
        <f t="shared" si="1497"/>
        <v>9.2000000333333336</v>
      </c>
      <c r="IE119">
        <f t="shared" si="1497"/>
        <v>10.183333366666666</v>
      </c>
      <c r="IF119">
        <f t="shared" si="1497"/>
        <v>10.883333366666667</v>
      </c>
      <c r="IG119">
        <f t="shared" si="1497"/>
        <v>11.333333366666666</v>
      </c>
      <c r="IH119">
        <f t="shared" si="1497"/>
        <v>9.6666667000000004</v>
      </c>
      <c r="II119">
        <f t="shared" si="1497"/>
        <v>16.400000033333335</v>
      </c>
      <c r="IJ119">
        <f t="shared" si="1497"/>
        <v>9.1833333666666661</v>
      </c>
      <c r="IK119">
        <f>4+49/60</f>
        <v>4.8166666666666664</v>
      </c>
      <c r="IL119">
        <f>IL245+4.8166666667</f>
        <v>8.1500000000333337</v>
      </c>
      <c r="IM119">
        <f t="shared" ref="IM119:IQ119" si="1498">IM245+4.8166666667</f>
        <v>5.5833333333666664</v>
      </c>
      <c r="IN119">
        <f t="shared" si="1498"/>
        <v>5.3000000000333332</v>
      </c>
      <c r="IO119">
        <f>7+11/60</f>
        <v>7.1833333333333336</v>
      </c>
      <c r="IP119">
        <f t="shared" si="1498"/>
        <v>7.4000000000333337</v>
      </c>
      <c r="IQ119">
        <f t="shared" si="1498"/>
        <v>8.0500000000333323</v>
      </c>
      <c r="IW119">
        <f>IX119+41</f>
        <v>47.633333333333333</v>
      </c>
      <c r="IX119">
        <f>6+38/60</f>
        <v>6.6333333333333329</v>
      </c>
      <c r="IY119">
        <f>IY2-4.333333+6.6333333</f>
        <v>9.0833336333333339</v>
      </c>
      <c r="IZ119">
        <f>IZ2-4.333333+6.6333333</f>
        <v>9.9000003000000003</v>
      </c>
      <c r="JA119">
        <f t="shared" ref="JA119:JF119" si="1499">JA2-4.333333+6.6333333</f>
        <v>8.2333336333333342</v>
      </c>
      <c r="JB119">
        <f t="shared" si="1499"/>
        <v>7.7166669666666676</v>
      </c>
      <c r="JC119">
        <f t="shared" si="1499"/>
        <v>12.6500003</v>
      </c>
      <c r="JD119">
        <f t="shared" si="1499"/>
        <v>9.2500003</v>
      </c>
      <c r="JE119">
        <f t="shared" si="1499"/>
        <v>14.316666966666668</v>
      </c>
      <c r="JF119">
        <f t="shared" si="1499"/>
        <v>22.083333633333336</v>
      </c>
      <c r="JH119">
        <f>10+3/60</f>
        <v>10.050000000000001</v>
      </c>
      <c r="JI119">
        <f>JI2-7.216666667+10.5</f>
        <v>15.749999999666667</v>
      </c>
      <c r="JJ119">
        <f t="shared" ref="JJ119:KA119" si="1500">JJ2-7.216666667+10.5</f>
        <v>14.133333332999999</v>
      </c>
      <c r="JK119">
        <f t="shared" si="1500"/>
        <v>11.999999999666667</v>
      </c>
      <c r="JL119">
        <f t="shared" si="1500"/>
        <v>11.766666666333334</v>
      </c>
      <c r="JM119">
        <f t="shared" si="1500"/>
        <v>13.499999999666667</v>
      </c>
      <c r="JN119">
        <f t="shared" si="1500"/>
        <v>14.499999999666667</v>
      </c>
      <c r="JO119">
        <f t="shared" si="1500"/>
        <v>18.633333332999999</v>
      </c>
      <c r="JP119">
        <f t="shared" si="1500"/>
        <v>15.766666666333334</v>
      </c>
      <c r="JR119">
        <f t="shared" si="1500"/>
        <v>11.833333333000001</v>
      </c>
      <c r="JT119">
        <f t="shared" si="1500"/>
        <v>12.583333333000001</v>
      </c>
      <c r="JU119">
        <f t="shared" si="1500"/>
        <v>18.233333332999997</v>
      </c>
      <c r="JV119">
        <f t="shared" si="1500"/>
        <v>18.933333333</v>
      </c>
      <c r="JX119">
        <f t="shared" si="1500"/>
        <v>19.683333333</v>
      </c>
      <c r="JY119">
        <f t="shared" si="1500"/>
        <v>15.499999999666667</v>
      </c>
      <c r="JZ119">
        <f t="shared" si="1500"/>
        <v>21.99999999966667</v>
      </c>
      <c r="KA119">
        <f t="shared" si="1500"/>
        <v>25.449999999666666</v>
      </c>
    </row>
    <row r="120" spans="1:287" x14ac:dyDescent="0.25">
      <c r="A120" t="s">
        <v>167</v>
      </c>
      <c r="B120">
        <v>23.716666666666665</v>
      </c>
      <c r="C120">
        <v>24.216666666666665</v>
      </c>
      <c r="D120">
        <v>0.93333333333333357</v>
      </c>
      <c r="E120">
        <v>24.866666666666664</v>
      </c>
      <c r="F120">
        <v>25.483326666666663</v>
      </c>
      <c r="G120">
        <v>1.6500003333333337</v>
      </c>
      <c r="H120">
        <v>1.3833333333333335</v>
      </c>
      <c r="I120">
        <v>1.6000003333333335</v>
      </c>
      <c r="J120">
        <v>27.099999666666665</v>
      </c>
      <c r="K120">
        <v>29.283333666666664</v>
      </c>
      <c r="L120">
        <v>24.566666666666666</v>
      </c>
      <c r="M120">
        <v>24.066666666666666</v>
      </c>
      <c r="N120">
        <v>1.5666633333333335</v>
      </c>
      <c r="O120">
        <v>12.783333333333333</v>
      </c>
      <c r="P120">
        <v>17.233333333333334</v>
      </c>
      <c r="Q120">
        <v>13.543333333333333</v>
      </c>
      <c r="R120">
        <v>18.213333333333331</v>
      </c>
      <c r="S120">
        <v>20.033333333333331</v>
      </c>
      <c r="T120">
        <v>16.453333333333333</v>
      </c>
      <c r="U120">
        <v>14.966663333333333</v>
      </c>
      <c r="V120">
        <v>14.833333333333332</v>
      </c>
      <c r="W120">
        <v>13.400000333333333</v>
      </c>
      <c r="X120">
        <v>14.200000333333334</v>
      </c>
      <c r="Y120">
        <v>14.233333333333333</v>
      </c>
      <c r="Z120">
        <v>28.850000333333334</v>
      </c>
      <c r="AA120">
        <v>30.850000333333334</v>
      </c>
      <c r="AB120">
        <v>34.600000333333334</v>
      </c>
      <c r="AC120">
        <v>50.05000033333333</v>
      </c>
      <c r="AD120">
        <v>44.603333333333332</v>
      </c>
      <c r="AE120">
        <v>30.800000333333333</v>
      </c>
      <c r="AG120">
        <v>34.100000333333334</v>
      </c>
      <c r="AH120">
        <v>29.516670333333334</v>
      </c>
      <c r="AI120">
        <v>27.466666666666665</v>
      </c>
      <c r="AJ120">
        <v>29.016666666666666</v>
      </c>
      <c r="AK120">
        <v>27.849999966666665</v>
      </c>
      <c r="AL120">
        <v>28.066666666666666</v>
      </c>
      <c r="AM120">
        <v>27.983326666666667</v>
      </c>
      <c r="AN120">
        <v>28.816666666666666</v>
      </c>
      <c r="AO120">
        <v>28.733333366666663</v>
      </c>
      <c r="AP120">
        <v>28.333333366666665</v>
      </c>
      <c r="AQ120">
        <v>28.249999996666666</v>
      </c>
      <c r="AR120">
        <v>27.866666666666664</v>
      </c>
      <c r="AS120">
        <v>28.483333366666663</v>
      </c>
      <c r="AT120">
        <v>31.133333336666666</v>
      </c>
      <c r="AU120">
        <v>28.766666666666666</v>
      </c>
      <c r="AV120">
        <v>28.999999966666664</v>
      </c>
      <c r="AW120">
        <v>28.533333366666664</v>
      </c>
      <c r="AX120">
        <v>29.316666666666666</v>
      </c>
      <c r="AY120">
        <v>28.199999996666666</v>
      </c>
      <c r="AZ120">
        <v>30.616666666666664</v>
      </c>
      <c r="BA120">
        <v>32.666666666666664</v>
      </c>
      <c r="BB120">
        <v>35.466666666666669</v>
      </c>
      <c r="BC120">
        <v>33.183333336666664</v>
      </c>
      <c r="BD120">
        <v>33.149999966666662</v>
      </c>
      <c r="BE120">
        <v>29.466666666666665</v>
      </c>
      <c r="BF120">
        <v>31.383333666666665</v>
      </c>
      <c r="BG120">
        <v>40.649999966666662</v>
      </c>
      <c r="BH120">
        <v>43.166666666666664</v>
      </c>
      <c r="BI120">
        <v>43.399999666666666</v>
      </c>
      <c r="BJ120">
        <v>30.816666666666666</v>
      </c>
      <c r="BK120">
        <v>41.133333666666665</v>
      </c>
      <c r="BL120">
        <v>31.883333366666665</v>
      </c>
      <c r="BM120">
        <v>40.266666666666666</v>
      </c>
      <c r="BN120">
        <v>31.566666666666663</v>
      </c>
      <c r="BO120">
        <v>45.399999666666666</v>
      </c>
      <c r="BP120">
        <v>36.083333366666665</v>
      </c>
      <c r="BQ120">
        <v>3.9333333333333336</v>
      </c>
      <c r="BR120">
        <v>6.3833333333333329</v>
      </c>
      <c r="BS120">
        <v>7.1000000333333331</v>
      </c>
      <c r="BT120">
        <v>7.5000000033333327</v>
      </c>
      <c r="BU120">
        <v>6.9000000033333331</v>
      </c>
      <c r="BV120">
        <v>7.1333333333333329</v>
      </c>
      <c r="BW120">
        <v>9.100000033333334</v>
      </c>
      <c r="BX120">
        <v>14.100000033333334</v>
      </c>
      <c r="BY120">
        <v>12.366666633333333</v>
      </c>
      <c r="BZ120">
        <v>9.3666666333333328</v>
      </c>
      <c r="CA120">
        <v>7.1833333333333327</v>
      </c>
      <c r="CB120">
        <v>6.7000000333333327</v>
      </c>
      <c r="CC120">
        <v>7.7500000333333325</v>
      </c>
      <c r="CE120">
        <v>4.4000000333333329</v>
      </c>
      <c r="CF120">
        <v>5.1833333333333327</v>
      </c>
      <c r="CG120">
        <v>6.4833333333333325</v>
      </c>
      <c r="CH120">
        <v>4.7833333333333332</v>
      </c>
      <c r="CI120">
        <v>4.7500000333333325</v>
      </c>
      <c r="CJ120">
        <v>4.7000000333333327</v>
      </c>
      <c r="CK120">
        <v>5.1166667333333331</v>
      </c>
      <c r="CL120">
        <v>5.5000000333333325</v>
      </c>
      <c r="CN120">
        <v>6.2500000333333325</v>
      </c>
      <c r="CO120">
        <v>5.8000000333333332</v>
      </c>
      <c r="CP120">
        <v>6.3166663333333339</v>
      </c>
      <c r="CQ120">
        <v>7.7499993333333341</v>
      </c>
      <c r="CR120">
        <v>8.499999333333335</v>
      </c>
      <c r="CS120">
        <v>6.7499993333333341</v>
      </c>
      <c r="CT120">
        <v>8.9666663333333343</v>
      </c>
      <c r="CU120">
        <v>8.783333333333335</v>
      </c>
      <c r="CV120">
        <v>6.9166663333333336</v>
      </c>
      <c r="CW120">
        <v>8.0499996333333339</v>
      </c>
      <c r="CX120">
        <v>7.6499993333333336</v>
      </c>
      <c r="CY120">
        <v>11.133333033333333</v>
      </c>
      <c r="CZ120">
        <v>8.5999996333333328</v>
      </c>
      <c r="DA120">
        <v>7.4499993333333343</v>
      </c>
      <c r="DB120">
        <v>6.7166663333333343</v>
      </c>
      <c r="DC120">
        <v>9.7666663333333332</v>
      </c>
      <c r="DD120">
        <v>7.6999996333333343</v>
      </c>
      <c r="DE120">
        <v>10.533333033333335</v>
      </c>
      <c r="DF120">
        <v>4.816666333333333</v>
      </c>
      <c r="DG120">
        <v>6.1166663333333329</v>
      </c>
      <c r="DH120">
        <v>5.2166663333333334</v>
      </c>
      <c r="DI120">
        <v>6.0499993333333331</v>
      </c>
      <c r="DJ120">
        <v>5.6666663333333327</v>
      </c>
      <c r="DK120">
        <v>6.4999996663333333</v>
      </c>
      <c r="DL120">
        <v>5.3833330333333329</v>
      </c>
      <c r="DM120">
        <v>7.2833330033333326</v>
      </c>
      <c r="DN120">
        <v>6.7333330033333327</v>
      </c>
      <c r="DO120">
        <v>2.1833333333333331</v>
      </c>
      <c r="DP120">
        <v>0</v>
      </c>
      <c r="DQ120">
        <f>IF(DQ119=0,0,DQ119+2.1833333)</f>
        <v>3.0999999666666667</v>
      </c>
      <c r="DR120">
        <f t="shared" ref="DR120:DZ120" si="1501">IF(DR119=0,0,DR119+2.1833333)</f>
        <v>3.1166666333333337</v>
      </c>
      <c r="DS120">
        <f t="shared" si="1501"/>
        <v>2.7166666333333334</v>
      </c>
      <c r="DT120">
        <f t="shared" si="1501"/>
        <v>2.7499999666666666</v>
      </c>
      <c r="DU120">
        <f t="shared" si="1501"/>
        <v>6.1166666333333337</v>
      </c>
      <c r="DV120">
        <f t="shared" si="1501"/>
        <v>4.1999999666666668</v>
      </c>
      <c r="DW120">
        <f t="shared" si="1501"/>
        <v>2.8833333000000003</v>
      </c>
      <c r="DX120">
        <f t="shared" si="1501"/>
        <v>2.7999999666666668</v>
      </c>
      <c r="DY120">
        <f t="shared" si="1501"/>
        <v>3.0999999666666667</v>
      </c>
      <c r="DZ120">
        <f t="shared" si="1501"/>
        <v>9.433333300000001</v>
      </c>
      <c r="EA120">
        <f t="shared" ref="EA120" si="1502">IF(EA119=0,0,EA119+2.1833333)</f>
        <v>11.099999966666665</v>
      </c>
      <c r="EB120">
        <f t="shared" ref="EB120" si="1503">IF(EB119=0,0,EB119+2.1833333)</f>
        <v>9.7999999666666664</v>
      </c>
      <c r="EC120">
        <f t="shared" ref="EC120" si="1504">IF(EC119=0,0,EC119+2.1833333)</f>
        <v>10.266666633333333</v>
      </c>
      <c r="ED120">
        <f t="shared" ref="ED120" si="1505">IF(ED119=0,0,ED119+2.1833333)</f>
        <v>12.766666633333333</v>
      </c>
      <c r="EE120">
        <f t="shared" ref="EE120" si="1506">IF(EE119=0,0,EE119+2.1833333)</f>
        <v>12.033333299999999</v>
      </c>
      <c r="EF120">
        <f t="shared" ref="EF120" si="1507">IF(EF119=0,0,EF119+2.1833333)</f>
        <v>10.283333299999999</v>
      </c>
      <c r="EG120">
        <f t="shared" ref="EG120" si="1508">IF(EG119=0,0,EG119+2.1833333)</f>
        <v>12.0833333</v>
      </c>
      <c r="EH120">
        <f t="shared" ref="EH120" si="1509">IF(EH119=0,0,EH119+2.1833333)</f>
        <v>9.7166666333333325</v>
      </c>
      <c r="EI120">
        <f t="shared" ref="EI120" si="1510">IF(EI119=0,0,EI119+2.1833333)</f>
        <v>12.649999966666666</v>
      </c>
      <c r="EJ120">
        <f t="shared" ref="EJ120" si="1511">IF(EJ119=0,0,EJ119+2.1833333)</f>
        <v>11.783333299999999</v>
      </c>
      <c r="EK120">
        <f t="shared" ref="EK120" si="1512">IF(EK119=0,0,EK119+2.1833333)</f>
        <v>11.099999966666665</v>
      </c>
      <c r="EL120">
        <f t="shared" ref="EL120" si="1513">IF(EL119=0,0,EL119+2.1833333)</f>
        <v>13.166666633333335</v>
      </c>
      <c r="EM120">
        <f t="shared" ref="EM120" si="1514">IF(EM119=0,0,EM119+2.1833333)</f>
        <v>9.8333332999999996</v>
      </c>
      <c r="EN120">
        <f t="shared" ref="EN120" si="1515">IF(EN119=0,0,EN119+2.1833333)</f>
        <v>10.916666633333335</v>
      </c>
      <c r="EO120">
        <f t="shared" ref="EO120" si="1516">IF(EO119=0,0,EO119+2.1833333)</f>
        <v>13.966666633333332</v>
      </c>
      <c r="EP120">
        <f t="shared" ref="EP120" si="1517">IF(EP119=0,0,EP119+2.1833333)</f>
        <v>12.266666633333333</v>
      </c>
      <c r="EQ120">
        <f t="shared" ref="EQ120" si="1518">IF(EQ119=0,0,EQ119+2.1833333)</f>
        <v>5.8833333000000003</v>
      </c>
      <c r="ER120">
        <f t="shared" ref="ER120" si="1519">IF(ER119=0,0,ER119+2.1833333)</f>
        <v>6.2166666333333334</v>
      </c>
      <c r="ES120">
        <f t="shared" ref="ES120" si="1520">IF(ES119=0,0,ES119+2.1833333)</f>
        <v>6.4833333</v>
      </c>
      <c r="ET120">
        <f t="shared" ref="ET120" si="1521">IF(ET119=0,0,ET119+2.1833333)</f>
        <v>8.9833333000000017</v>
      </c>
      <c r="EU120">
        <f t="shared" ref="EU120" si="1522">IF(EU119=0,0,EU119+2.1833333)</f>
        <v>6.5666666333333339</v>
      </c>
      <c r="EV120">
        <f t="shared" ref="EV120" si="1523">IF(EV119=0,0,EV119+2.1833333)</f>
        <v>6.3999999666666669</v>
      </c>
      <c r="EW120">
        <f t="shared" ref="EW120" si="1524">IF(EW119=0,0,EW119+2.1833333)</f>
        <v>6.2166666333333334</v>
      </c>
      <c r="EX120">
        <f t="shared" ref="EX120" si="1525">IF(EX119=0,0,EX119+2.1833333)</f>
        <v>6.4499999666666668</v>
      </c>
      <c r="EY120">
        <f t="shared" ref="EY120" si="1526">IF(EY119=0,0,EY119+2.1833333)</f>
        <v>9.9499999666666668</v>
      </c>
      <c r="EZ120">
        <f t="shared" ref="EZ120" si="1527">IF(EZ119=0,0,EZ119+2.1833333)</f>
        <v>6.2499999666666666</v>
      </c>
      <c r="FA120">
        <f t="shared" ref="FA120" si="1528">IF(FA119=0,0,FA119+2.1833333)</f>
        <v>6.4333333000000001</v>
      </c>
      <c r="FB120">
        <f t="shared" ref="FB120" si="1529">IF(FB119=0,0,FB119+2.1833333)</f>
        <v>6.9166666333333335</v>
      </c>
      <c r="FC120">
        <f t="shared" ref="FC120" si="1530">IF(FC119=0,0,FC119+2.1833333)</f>
        <v>9.8833333000000003</v>
      </c>
      <c r="FD120">
        <f t="shared" ref="FD120" si="1531">IF(FD119=0,0,FD119+2.1833333)</f>
        <v>6.7166666333333334</v>
      </c>
      <c r="FE120">
        <f t="shared" ref="FE120" si="1532">IF(FE119=0,0,FE119+2.1833333)</f>
        <v>7.0166666333333341</v>
      </c>
      <c r="FF120">
        <f t="shared" ref="FF120" si="1533">IF(FF119=0,0,FF119+2.1833333)</f>
        <v>9.0499999666666682</v>
      </c>
      <c r="FG120">
        <f t="shared" ref="FG120" si="1534">IF(FG119=0,0,FG119+2.1833333)</f>
        <v>6.6499999666666669</v>
      </c>
      <c r="FH120">
        <f t="shared" ref="FH120" si="1535">IF(FH119=0,0,FH119+2.1833333)</f>
        <v>4.0833332999999996</v>
      </c>
      <c r="FI120">
        <f t="shared" ref="FI120" si="1536">IF(FI119=0,0,FI119+2.1833333)</f>
        <v>4.5333333000000007</v>
      </c>
      <c r="FJ120">
        <f t="shared" ref="FJ120" si="1537">IF(FJ119=0,0,FJ119+2.1833333)</f>
        <v>7.6999999666666668</v>
      </c>
      <c r="FK120">
        <f t="shared" ref="FK120" si="1538">IF(FK119=0,0,FK119+2.1833333)</f>
        <v>5.7999999666666664</v>
      </c>
      <c r="FL120">
        <f t="shared" ref="FL120" si="1539">IF(FL119=0,0,FL119+2.1833333)</f>
        <v>6.1333333000000003</v>
      </c>
      <c r="FM120">
        <f t="shared" ref="FM120" si="1540">IF(FM119=0,0,FM119+2.1833333)</f>
        <v>4.4499999666666668</v>
      </c>
      <c r="FN120">
        <f t="shared" ref="FN120" si="1541">IF(FN119=0,0,FN119+2.1833333)</f>
        <v>7.0833333000000005</v>
      </c>
      <c r="FO120">
        <f t="shared" ref="FO120" si="1542">IF(FO119=0,0,FO119+2.1833333)</f>
        <v>4.5499999666666664</v>
      </c>
      <c r="FP120">
        <f t="shared" ref="FP120" si="1543">IF(FP119=0,0,FP119+2.1833333)</f>
        <v>5.2999999666666664</v>
      </c>
      <c r="FQ120">
        <f t="shared" ref="FQ120" si="1544">IF(FQ119=0,0,FQ119+2.1833333)</f>
        <v>4.5333333000000007</v>
      </c>
      <c r="FR120">
        <f t="shared" ref="FR120" si="1545">IF(FR119=0,0,FR119+2.1833333)</f>
        <v>4.4833333</v>
      </c>
      <c r="FS120">
        <f t="shared" ref="FS120" si="1546">IF(FS119=0,0,FS119+2.1833333)</f>
        <v>5.2999999666666664</v>
      </c>
      <c r="FT120">
        <f t="shared" ref="FT120" si="1547">IF(FT119=0,0,FT119+2.1833333)</f>
        <v>3.5333333000000002</v>
      </c>
      <c r="FU120">
        <f t="shared" ref="FU120" si="1548">IF(FU119=0,0,FU119+2.1833333)</f>
        <v>3.7833333000000002</v>
      </c>
      <c r="FV120">
        <f t="shared" ref="FV120" si="1549">IF(FV119=0,0,FV119+2.1833333)</f>
        <v>3.7666666333333336</v>
      </c>
      <c r="FW120">
        <f t="shared" ref="FW120" si="1550">IF(FW119=0,0,FW119+2.1833333)</f>
        <v>4.1499999666666669</v>
      </c>
      <c r="FX120">
        <f t="shared" ref="FX120" si="1551">IF(FX119=0,0,FX119+2.1833333)</f>
        <v>4.2999999666666664</v>
      </c>
      <c r="FY120">
        <f t="shared" ref="FY120" si="1552">IF(FY119=0,0,FY119+2.1833333)</f>
        <v>4.0833333000000005</v>
      </c>
      <c r="FZ120">
        <f t="shared" ref="FZ120" si="1553">IF(FZ119=0,0,FZ119+2.1833333)</f>
        <v>5.3333333000000005</v>
      </c>
      <c r="GA120">
        <f t="shared" ref="GA120" si="1554">IF(GA119=0,0,GA119+2.1833333)</f>
        <v>8.3333332999999996</v>
      </c>
      <c r="GB120">
        <f t="shared" ref="GB120" si="1555">IF(GB119=0,0,GB119+2.1833333)</f>
        <v>4.4166666333333335</v>
      </c>
      <c r="GC120">
        <f t="shared" ref="GC120" si="1556">IF(GC119=0,0,GC119+2.1833333)</f>
        <v>4.6166666333333337</v>
      </c>
      <c r="GD120">
        <f t="shared" ref="GD120" si="1557">IF(GD119=0,0,GD119+2.1833333)</f>
        <v>5.1333333000000003</v>
      </c>
      <c r="GE120">
        <f t="shared" ref="GE120" si="1558">IF(GE119=0,0,GE119+2.1833333)</f>
        <v>4.8999999666666669</v>
      </c>
      <c r="GF120">
        <f t="shared" ref="GF120" si="1559">IF(GF119=0,0,GF119+2.1833333)</f>
        <v>4.1166666333333337</v>
      </c>
      <c r="GG120">
        <f t="shared" ref="GG120" si="1560">IF(GG119=0,0,GG119+2.1833333)</f>
        <v>5.9666666333333334</v>
      </c>
      <c r="GH120">
        <f t="shared" ref="GH120" si="1561">IF(GH119=0,0,GH119+2.1833333)</f>
        <v>6.8166666300000003</v>
      </c>
      <c r="GI120">
        <f t="shared" ref="GI120" si="1562">IF(GI119=0,0,GI119+2.1833333)</f>
        <v>6.4499999633333331</v>
      </c>
      <c r="GJ120">
        <f t="shared" ref="GJ120" si="1563">IF(GJ119=0,0,GJ119+2.1833333)</f>
        <v>6.8666666300000001</v>
      </c>
      <c r="GK120">
        <f t="shared" ref="GK120" si="1564">IF(GK119=0,0,GK119+2.1833333)</f>
        <v>8.7999999633333346</v>
      </c>
      <c r="GL120">
        <f t="shared" ref="GL120" si="1565">IF(GL119=0,0,GL119+2.1833333)</f>
        <v>6.2666666300000005</v>
      </c>
      <c r="GM120">
        <f t="shared" ref="GM120" si="1566">IF(GM119=0,0,GM119+2.1833333)</f>
        <v>6.5333332966666671</v>
      </c>
      <c r="GN120">
        <f t="shared" ref="GN120" si="1567">IF(GN119=0,0,GN119+2.1833333)</f>
        <v>8.6666666300000017</v>
      </c>
      <c r="GO120">
        <f t="shared" ref="GO120" si="1568">IF(GO119=0,0,GO119+2.1833333)</f>
        <v>8.083333296666666</v>
      </c>
      <c r="GP120">
        <f t="shared" ref="GP120" si="1569">IF(GP119=0,0,GP119+2.1833333)</f>
        <v>6.5333332966666671</v>
      </c>
      <c r="GQ120">
        <f t="shared" ref="GQ120" si="1570">IF(GQ119=0,0,GQ119+2.1833333)</f>
        <v>6.9833332966666672</v>
      </c>
      <c r="GR120">
        <f t="shared" ref="GR120" si="1571">IF(GR119=0,0,GR119+2.1833333)</f>
        <v>9.366666630000001</v>
      </c>
      <c r="GS120">
        <f t="shared" ref="GS120" si="1572">IF(GS119=0,0,GS119+2.1833333)</f>
        <v>7.3333332966666669</v>
      </c>
      <c r="GT120">
        <f t="shared" ref="GT120" si="1573">IF(GT119=0,0,GT119+2.1833333)</f>
        <v>8.5333332966666653</v>
      </c>
      <c r="GU120">
        <f t="shared" ref="GU120" si="1574">IF(GU119=0,0,GU119+2.1833333)</f>
        <v>7.3666666300000001</v>
      </c>
      <c r="GV120">
        <f t="shared" ref="GV120" si="1575">IF(GV119=0,0,GV119+2.1833333)</f>
        <v>6.3666666300000001</v>
      </c>
      <c r="GW120">
        <f t="shared" ref="GW120" si="1576">IF(GW119=0,0,GW119+2.1833333)</f>
        <v>6.4333332966666665</v>
      </c>
      <c r="GX120">
        <f t="shared" ref="GX120" si="1577">IF(GX119=0,0,GX119+2.1833333)</f>
        <v>6.2666666300000005</v>
      </c>
      <c r="GY120">
        <f t="shared" ref="GY120" si="1578">IF(GY119=0,0,GY119+2.1833333)</f>
        <v>13.399999963333332</v>
      </c>
      <c r="GZ120">
        <f t="shared" ref="GZ120" si="1579">IF(GZ119=0,0,GZ119+2.1833333)</f>
        <v>8.116666630000001</v>
      </c>
      <c r="HA120">
        <f t="shared" ref="HA120" si="1580">IF(HA119=0,0,HA119+2.1833333)</f>
        <v>6.8499999633333335</v>
      </c>
      <c r="HB120">
        <f t="shared" ref="HB120" si="1581">IF(HB119=0,0,HB119+2.1833333)</f>
        <v>9.4666666333333325</v>
      </c>
      <c r="HC120">
        <f t="shared" ref="HC120" si="1582">IF(HC119=0,0,HC119+2.1833333)</f>
        <v>10.449999933333334</v>
      </c>
      <c r="HD120">
        <f t="shared" ref="HD120" si="1583">IF(HD119=0,0,HD119+2.1833333)</f>
        <v>11.849999933333333</v>
      </c>
      <c r="HE120">
        <f t="shared" ref="HE120" si="1584">IF(HE119=0,0,HE119+2.1833333)</f>
        <v>10.933333266666668</v>
      </c>
      <c r="HF120">
        <f t="shared" ref="HF120" si="1585">IF(HF119=0,0,HF119+2.1833333)</f>
        <v>10.683333266666668</v>
      </c>
      <c r="HG120">
        <f t="shared" ref="HG120" si="1586">IF(HG119=0,0,HG119+2.1833333)</f>
        <v>10.4666666</v>
      </c>
      <c r="HH120">
        <f t="shared" ref="HH120" si="1587">IF(HH119=0,0,HH119+2.1833333)</f>
        <v>10.149999933333334</v>
      </c>
      <c r="HI120">
        <f t="shared" ref="HI120" si="1588">IF(HI119=0,0,HI119+2.1833333)</f>
        <v>10.149999933333334</v>
      </c>
      <c r="HJ120">
        <f t="shared" ref="HJ120" si="1589">IF(HJ119=0,0,HJ119+2.1833333)</f>
        <v>11.099999933333333</v>
      </c>
      <c r="HK120">
        <f t="shared" ref="HK120" si="1590">IF(HK119=0,0,HK119+2.1833333)</f>
        <v>10.649999933333334</v>
      </c>
      <c r="HL120">
        <f t="shared" ref="HL120" si="1591">IF(HL119=0,0,HL119+2.1833333)</f>
        <v>13.516666600000001</v>
      </c>
      <c r="HN120">
        <f t="shared" ref="HN120" si="1592">IF(HN119=0,0,HN119+2.1833333)</f>
        <v>10.166666599999999</v>
      </c>
      <c r="HO120">
        <f t="shared" ref="HO120" si="1593">IF(HO119=0,0,HO119+2.1833333)</f>
        <v>11.633333266666668</v>
      </c>
      <c r="HP120">
        <f t="shared" ref="HP120" si="1594">IF(HP119=0,0,HP119+2.1833333)</f>
        <v>22.916666633333335</v>
      </c>
      <c r="HQ120">
        <f t="shared" ref="HQ120" si="1595">IF(HQ119=0,0,HQ119+2.1833333)</f>
        <v>27.916666299999999</v>
      </c>
      <c r="HR120">
        <f t="shared" ref="HR120" si="1596">IF(HR119=0,0,HR119+2.1833333)</f>
        <v>9.2166666333333325</v>
      </c>
      <c r="HS120">
        <f t="shared" ref="HS120" si="1597">IF(HS119=0,0,HS119+2.1833333)</f>
        <v>10.949999966666667</v>
      </c>
      <c r="HU120">
        <f t="shared" ref="HU120" si="1598">IF(HU119=0,0,HU119+2.1833333)</f>
        <v>22.35</v>
      </c>
      <c r="HW120">
        <f t="shared" ref="HW120" si="1599">IF(HW119=0,0,HW119+2.1833333)</f>
        <v>11.333333333333332</v>
      </c>
      <c r="HX120">
        <f t="shared" ref="HX120" si="1600">IF(HX119=0,0,HX119+2.1833333)</f>
        <v>11.55</v>
      </c>
      <c r="HY120">
        <f t="shared" ref="HY120" si="1601">IF(HY119=0,0,HY119+2.1833333)</f>
        <v>12.366666666666667</v>
      </c>
      <c r="HZ120">
        <f t="shared" ref="HZ120" si="1602">IF(HZ119=0,0,HZ119+2.1833333)</f>
        <v>11.883333333333333</v>
      </c>
      <c r="IA120">
        <f t="shared" ref="IA120" si="1603">IF(IA119=0,0,IA119+2.1833333)</f>
        <v>11.616666666666667</v>
      </c>
      <c r="IB120">
        <f t="shared" ref="IB120" si="1604">IF(IB119=0,0,IB119+2.1833333)</f>
        <v>11.716666666666669</v>
      </c>
      <c r="IC120">
        <f t="shared" ref="IC120" si="1605">IF(IC119=0,0,IC119+2.1833333)</f>
        <v>12.416666666666668</v>
      </c>
      <c r="ID120">
        <f t="shared" ref="ID120" si="1606">IF(ID119=0,0,ID119+2.1833333)</f>
        <v>11.383333333333333</v>
      </c>
      <c r="IE120">
        <f t="shared" ref="IE120" si="1607">IF(IE119=0,0,IE119+2.1833333)</f>
        <v>12.366666666666667</v>
      </c>
      <c r="IF120">
        <f t="shared" ref="IF120" si="1608">IF(IF119=0,0,IF119+2.1833333)</f>
        <v>13.066666666666666</v>
      </c>
      <c r="IG120">
        <f t="shared" ref="IG120" si="1609">IF(IG119=0,0,IG119+2.1833333)</f>
        <v>13.516666666666666</v>
      </c>
      <c r="IH120">
        <f t="shared" ref="IH120" si="1610">IF(IH119=0,0,IH119+2.1833333)</f>
        <v>11.850000000000001</v>
      </c>
      <c r="II120">
        <f t="shared" ref="II120" si="1611">IF(II119=0,0,II119+2.1833333)</f>
        <v>18.583333333333336</v>
      </c>
      <c r="IJ120">
        <f t="shared" ref="IJ120" si="1612">IF(IJ119=0,0,IJ119+2.1833333)</f>
        <v>11.366666666666667</v>
      </c>
      <c r="IK120">
        <f t="shared" ref="IK120" si="1613">IF(IK119=0,0,IK119+2.1833333)</f>
        <v>6.9999999666666666</v>
      </c>
      <c r="IL120">
        <f t="shared" ref="IL120" si="1614">IF(IL119=0,0,IL119+2.1833333)</f>
        <v>10.333333300033335</v>
      </c>
      <c r="IM120">
        <f t="shared" ref="IM120" si="1615">IF(IM119=0,0,IM119+2.1833333)</f>
        <v>7.7666666333666665</v>
      </c>
      <c r="IN120">
        <f t="shared" ref="IN120" si="1616">IF(IN119=0,0,IN119+2.1833333)</f>
        <v>7.4833333000333333</v>
      </c>
      <c r="IO120">
        <f t="shared" ref="IO120" si="1617">IF(IO119=0,0,IO119+2.1833333)</f>
        <v>9.3666666333333346</v>
      </c>
      <c r="IP120">
        <f t="shared" ref="IP120" si="1618">IF(IP119=0,0,IP119+2.1833333)</f>
        <v>9.5833333000333347</v>
      </c>
      <c r="IQ120">
        <f t="shared" ref="IQ120" si="1619">IF(IQ119=0,0,IQ119+2.1833333)</f>
        <v>10.233333300033333</v>
      </c>
      <c r="IW120">
        <f t="shared" ref="IW120" si="1620">IF(IW119=0,0,IW119+2.1833333)</f>
        <v>49.816666633333334</v>
      </c>
      <c r="IX120">
        <f t="shared" ref="IX120" si="1621">IF(IX119=0,0,IX119+2.1833333)</f>
        <v>8.8166666333333339</v>
      </c>
      <c r="IY120">
        <f t="shared" ref="IY120:IZ120" si="1622">IF(IY119=0,0,IY119+2.1833333)</f>
        <v>11.266666933333333</v>
      </c>
      <c r="IZ120">
        <f t="shared" si="1622"/>
        <v>12.0833336</v>
      </c>
      <c r="JA120">
        <f t="shared" ref="JA120" si="1623">IF(JA119=0,0,JA119+2.1833333)</f>
        <v>10.416666933333335</v>
      </c>
      <c r="JB120">
        <f t="shared" ref="JB120" si="1624">IF(JB119=0,0,JB119+2.1833333)</f>
        <v>9.9000002666666678</v>
      </c>
      <c r="JC120">
        <f t="shared" ref="JC120" si="1625">IF(JC119=0,0,JC119+2.1833333)</f>
        <v>14.8333336</v>
      </c>
      <c r="JD120">
        <f t="shared" ref="JD120" si="1626">IF(JD119=0,0,JD119+2.1833333)</f>
        <v>11.433333600000001</v>
      </c>
      <c r="JE120">
        <f t="shared" ref="JE120" si="1627">IF(JE119=0,0,JE119+2.1833333)</f>
        <v>16.500000266666667</v>
      </c>
      <c r="JF120">
        <f t="shared" ref="JF120" si="1628">IF(JF119=0,0,JF119+2.1833333)</f>
        <v>24.266666933333337</v>
      </c>
      <c r="JH120">
        <f t="shared" ref="JH120" si="1629">IF(JH119=0,0,JH119+2.1833333)</f>
        <v>12.233333300000002</v>
      </c>
      <c r="JI120">
        <f t="shared" ref="JI120" si="1630">IF(JI119=0,0,JI119+2.1833333)</f>
        <v>17.933333299666668</v>
      </c>
      <c r="JJ120">
        <f t="shared" ref="JJ120" si="1631">IF(JJ119=0,0,JJ119+2.1833333)</f>
        <v>16.316666633000001</v>
      </c>
      <c r="JK120">
        <f t="shared" ref="JK120" si="1632">IF(JK119=0,0,JK119+2.1833333)</f>
        <v>14.183333299666668</v>
      </c>
      <c r="JL120">
        <f t="shared" ref="JL120" si="1633">IF(JL119=0,0,JL119+2.1833333)</f>
        <v>13.949999966333333</v>
      </c>
      <c r="JM120">
        <f t="shared" ref="JM120" si="1634">IF(JM119=0,0,JM119+2.1833333)</f>
        <v>15.683333299666668</v>
      </c>
      <c r="JN120">
        <f t="shared" ref="JN120" si="1635">IF(JN119=0,0,JN119+2.1833333)</f>
        <v>16.683333299666668</v>
      </c>
      <c r="JO120">
        <f t="shared" ref="JO120" si="1636">IF(JO119=0,0,JO119+2.1833333)</f>
        <v>20.816666633000001</v>
      </c>
      <c r="JP120">
        <f t="shared" ref="JP120" si="1637">IF(JP119=0,0,JP119+2.1833333)</f>
        <v>17.949999966333333</v>
      </c>
      <c r="JR120">
        <f t="shared" ref="JR120" si="1638">IF(JR119=0,0,JR119+2.1833333)</f>
        <v>14.016666633</v>
      </c>
      <c r="JT120">
        <f t="shared" ref="JT120" si="1639">IF(JT119=0,0,JT119+2.1833333)</f>
        <v>14.766666633</v>
      </c>
      <c r="JU120">
        <f t="shared" ref="JU120" si="1640">IF(JU119=0,0,JU119+2.1833333)</f>
        <v>20.416666632999998</v>
      </c>
      <c r="JV120">
        <f t="shared" ref="JV120" si="1641">IF(JV119=0,0,JV119+2.1833333)</f>
        <v>21.116666633000001</v>
      </c>
      <c r="JX120">
        <f t="shared" ref="JX120" si="1642">IF(JX119=0,0,JX119+2.1833333)</f>
        <v>21.866666633000001</v>
      </c>
      <c r="JY120">
        <f t="shared" ref="JY120" si="1643">IF(JY119=0,0,JY119+2.1833333)</f>
        <v>17.683333299666668</v>
      </c>
      <c r="JZ120">
        <f t="shared" ref="JZ120" si="1644">IF(JZ119=0,0,JZ119+2.1833333)</f>
        <v>24.183333299666671</v>
      </c>
      <c r="KA120">
        <f t="shared" ref="KA120" si="1645">IF(KA119=0,0,KA119+2.1833333)</f>
        <v>27.633333299666667</v>
      </c>
    </row>
    <row r="121" spans="1:287" x14ac:dyDescent="0.25">
      <c r="A121" t="s">
        <v>166</v>
      </c>
      <c r="B121">
        <v>18.649999999999999</v>
      </c>
      <c r="C121">
        <v>19.149999999999999</v>
      </c>
      <c r="D121">
        <v>1.5499999999999998</v>
      </c>
      <c r="E121">
        <v>19.799999999999997</v>
      </c>
      <c r="F121">
        <v>20.41666</v>
      </c>
      <c r="G121">
        <v>2.266667</v>
      </c>
      <c r="H121">
        <v>1.9999999999999998</v>
      </c>
      <c r="I121">
        <v>2.2166669999999997</v>
      </c>
      <c r="J121">
        <v>22.033332999999999</v>
      </c>
      <c r="K121">
        <v>24.216666999999998</v>
      </c>
      <c r="L121">
        <v>19.5</v>
      </c>
      <c r="M121">
        <v>19</v>
      </c>
      <c r="N121">
        <v>2.1833299999999998</v>
      </c>
      <c r="O121">
        <v>13.399999999999999</v>
      </c>
      <c r="P121">
        <v>17.849999999999998</v>
      </c>
      <c r="Q121">
        <v>14.159999999999998</v>
      </c>
      <c r="R121">
        <v>18.829999999999998</v>
      </c>
      <c r="S121">
        <v>20.65</v>
      </c>
      <c r="T121">
        <v>17.07</v>
      </c>
      <c r="U121">
        <v>15.583329999999998</v>
      </c>
      <c r="V121">
        <v>15.45</v>
      </c>
      <c r="W121">
        <v>14.016666999999998</v>
      </c>
      <c r="X121">
        <v>14.816666999999999</v>
      </c>
      <c r="Y121">
        <v>14.849999999999998</v>
      </c>
      <c r="Z121">
        <v>29.466667000000001</v>
      </c>
      <c r="AA121">
        <v>31.466667000000001</v>
      </c>
      <c r="AB121">
        <v>35.216667000000001</v>
      </c>
      <c r="AC121">
        <v>50.666667000000004</v>
      </c>
      <c r="AD121">
        <v>45.22</v>
      </c>
      <c r="AE121">
        <v>31.416667</v>
      </c>
      <c r="AG121">
        <v>34.716667000000001</v>
      </c>
      <c r="AH121">
        <v>30.133337000000001</v>
      </c>
      <c r="AI121">
        <v>22.4</v>
      </c>
      <c r="AJ121">
        <v>23.95</v>
      </c>
      <c r="AK121">
        <v>22.783333299999999</v>
      </c>
      <c r="AL121">
        <v>23</v>
      </c>
      <c r="AM121">
        <v>22.91666</v>
      </c>
      <c r="AN121">
        <v>23.75</v>
      </c>
      <c r="AO121">
        <v>23.6666667</v>
      </c>
      <c r="AP121">
        <v>23.266666699999998</v>
      </c>
      <c r="AQ121">
        <v>23.18333333</v>
      </c>
      <c r="AR121">
        <v>22.799999999999997</v>
      </c>
      <c r="AS121">
        <v>23.4166667</v>
      </c>
      <c r="AT121">
        <v>26.06666667</v>
      </c>
      <c r="AU121">
        <v>23.7</v>
      </c>
      <c r="AV121">
        <v>23.933333299999997</v>
      </c>
      <c r="AW121">
        <v>23.466666699999998</v>
      </c>
      <c r="AX121">
        <v>24.25</v>
      </c>
      <c r="AY121">
        <v>23.133333329999999</v>
      </c>
      <c r="AZ121">
        <v>25.549999999999997</v>
      </c>
      <c r="BA121">
        <v>27.599999999999998</v>
      </c>
      <c r="BB121">
        <v>30.4</v>
      </c>
      <c r="BC121">
        <v>28.116666670000001</v>
      </c>
      <c r="BD121">
        <v>28.0833333</v>
      </c>
      <c r="BE121">
        <v>24.4</v>
      </c>
      <c r="BF121">
        <v>26.316666999999999</v>
      </c>
      <c r="BG121">
        <v>35.5833333</v>
      </c>
      <c r="BH121">
        <v>38.099999999999994</v>
      </c>
      <c r="BI121">
        <v>38.333332999999996</v>
      </c>
      <c r="BJ121">
        <v>25.75</v>
      </c>
      <c r="BK121">
        <v>36.066666999999995</v>
      </c>
      <c r="BL121">
        <v>26.816666699999999</v>
      </c>
      <c r="BM121">
        <v>35.200000000000003</v>
      </c>
      <c r="BN121">
        <v>26.5</v>
      </c>
      <c r="BO121">
        <v>40.333332999999996</v>
      </c>
      <c r="BP121">
        <v>31.016666699999998</v>
      </c>
      <c r="BQ121">
        <v>4.55</v>
      </c>
      <c r="BR121">
        <v>5.1166666666666671</v>
      </c>
      <c r="BS121">
        <v>5.8333333666666674</v>
      </c>
      <c r="BT121">
        <v>6.233333336666667</v>
      </c>
      <c r="BU121">
        <v>5.6333333366666674</v>
      </c>
      <c r="BV121">
        <v>5.8666666666666671</v>
      </c>
      <c r="BW121">
        <v>7.8333333666666674</v>
      </c>
      <c r="BX121">
        <v>12.833333366666668</v>
      </c>
      <c r="BY121">
        <v>11.099999966666667</v>
      </c>
      <c r="BZ121">
        <v>8.0999999666666671</v>
      </c>
      <c r="CA121">
        <v>5.916666666666667</v>
      </c>
      <c r="CB121">
        <v>5.433333366666667</v>
      </c>
      <c r="CC121">
        <v>6.4833333666666668</v>
      </c>
      <c r="CE121">
        <v>3.1333333666666667</v>
      </c>
      <c r="CF121">
        <v>3.916666666666667</v>
      </c>
      <c r="CG121">
        <v>5.2166666666666668</v>
      </c>
      <c r="CH121">
        <v>3.5166666666666666</v>
      </c>
      <c r="CI121">
        <v>3.4833333666666668</v>
      </c>
      <c r="CJ121">
        <v>3.4333333666666666</v>
      </c>
      <c r="CK121">
        <v>3.8500000666666665</v>
      </c>
      <c r="CL121">
        <v>4.2333333666666668</v>
      </c>
      <c r="CN121">
        <v>4.9833333666666668</v>
      </c>
      <c r="CO121">
        <v>4.5333333666666666</v>
      </c>
      <c r="CP121">
        <v>5.0499996666666673</v>
      </c>
      <c r="CQ121">
        <v>6.4833326666666675</v>
      </c>
      <c r="CR121">
        <v>7.2333326666666675</v>
      </c>
      <c r="CS121">
        <v>5.4833326666666675</v>
      </c>
      <c r="CT121">
        <v>7.6999996666666668</v>
      </c>
      <c r="CU121">
        <v>7.5166666666666675</v>
      </c>
      <c r="CV121">
        <v>5.649999666666667</v>
      </c>
      <c r="CW121">
        <v>6.7833329666666673</v>
      </c>
      <c r="CX121">
        <v>6.3833326666666679</v>
      </c>
      <c r="CY121">
        <v>9.8666663666666672</v>
      </c>
      <c r="CZ121">
        <v>7.3333329666666671</v>
      </c>
      <c r="DA121">
        <v>6.1833326666666668</v>
      </c>
      <c r="DB121">
        <v>5.4499996666666677</v>
      </c>
      <c r="DC121">
        <v>8.4999996666666675</v>
      </c>
      <c r="DD121">
        <v>6.4333329666666677</v>
      </c>
      <c r="DE121">
        <v>9.2666663666666675</v>
      </c>
      <c r="DF121">
        <v>3.5499996666666664</v>
      </c>
      <c r="DG121">
        <v>4.8499996666666663</v>
      </c>
      <c r="DH121">
        <v>3.9499996666666664</v>
      </c>
      <c r="DI121">
        <v>4.7833326666666665</v>
      </c>
      <c r="DJ121">
        <v>4.3999996666666661</v>
      </c>
      <c r="DK121">
        <v>5.2333329996666667</v>
      </c>
      <c r="DL121">
        <v>4.1166663666666663</v>
      </c>
      <c r="DM121">
        <v>6.0166663366666668</v>
      </c>
      <c r="DN121">
        <v>5.4666663366666661</v>
      </c>
      <c r="DO121">
        <v>0.91666666666666663</v>
      </c>
      <c r="DP121">
        <v>3.0999999666666667</v>
      </c>
      <c r="DQ121">
        <v>0</v>
      </c>
      <c r="DR121">
        <f>IF(DR119=0,0,DR119+0.9166667)</f>
        <v>1.8500000333333333</v>
      </c>
      <c r="DS121">
        <f t="shared" ref="DS121:DY121" si="1646">IF(DS119=0,0,DS119+0.9166667)</f>
        <v>1.4500000333333332</v>
      </c>
      <c r="DT121">
        <f t="shared" si="1646"/>
        <v>1.4833333666666666</v>
      </c>
      <c r="DU121">
        <f t="shared" si="1646"/>
        <v>4.850000033333334</v>
      </c>
      <c r="DV121">
        <f t="shared" si="1646"/>
        <v>2.9333333666666666</v>
      </c>
      <c r="DW121">
        <f t="shared" si="1646"/>
        <v>1.6166666999999999</v>
      </c>
      <c r="DX121">
        <f t="shared" si="1646"/>
        <v>1.5333333666666666</v>
      </c>
      <c r="DY121">
        <f t="shared" si="1646"/>
        <v>1.8333333666666665</v>
      </c>
      <c r="DZ121">
        <f t="shared" ref="DZ121:GK121" si="1647">IF(DZ119=0,0,DZ119+0.9166667)</f>
        <v>8.1666667000000004</v>
      </c>
      <c r="EA121">
        <f t="shared" si="1647"/>
        <v>9.8333333666666665</v>
      </c>
      <c r="EB121">
        <f t="shared" si="1647"/>
        <v>8.5333333666666658</v>
      </c>
      <c r="EC121">
        <f t="shared" si="1647"/>
        <v>9.0000000333333343</v>
      </c>
      <c r="ED121">
        <f t="shared" si="1647"/>
        <v>11.500000033333334</v>
      </c>
      <c r="EE121">
        <f t="shared" si="1647"/>
        <v>10.7666667</v>
      </c>
      <c r="EF121">
        <f t="shared" si="1647"/>
        <v>9.0166667</v>
      </c>
      <c r="EG121">
        <f t="shared" si="1647"/>
        <v>10.816666700000001</v>
      </c>
      <c r="EH121">
        <f t="shared" si="1647"/>
        <v>8.4500000333333336</v>
      </c>
      <c r="EI121">
        <f t="shared" si="1647"/>
        <v>11.383333366666667</v>
      </c>
      <c r="EJ121">
        <f t="shared" si="1647"/>
        <v>10.5166667</v>
      </c>
      <c r="EK121">
        <f t="shared" si="1647"/>
        <v>9.8333333666666665</v>
      </c>
      <c r="EL121">
        <f t="shared" si="1647"/>
        <v>11.900000033333335</v>
      </c>
      <c r="EM121">
        <f t="shared" si="1647"/>
        <v>8.5666667000000007</v>
      </c>
      <c r="EN121">
        <f t="shared" si="1647"/>
        <v>9.6500000333333347</v>
      </c>
      <c r="EO121">
        <f t="shared" si="1647"/>
        <v>12.700000033333334</v>
      </c>
      <c r="EP121">
        <f t="shared" si="1647"/>
        <v>11.000000033333334</v>
      </c>
      <c r="EQ121">
        <f t="shared" si="1647"/>
        <v>4.6166666999999997</v>
      </c>
      <c r="ER121">
        <f t="shared" si="1647"/>
        <v>4.9500000333333336</v>
      </c>
      <c r="ES121">
        <f t="shared" si="1647"/>
        <v>5.2166666999999993</v>
      </c>
      <c r="ET121">
        <f t="shared" si="1647"/>
        <v>7.7166667000000011</v>
      </c>
      <c r="EU121">
        <f t="shared" si="1647"/>
        <v>5.3000000333333332</v>
      </c>
      <c r="EV121">
        <f t="shared" si="1647"/>
        <v>5.1333333666666672</v>
      </c>
      <c r="EW121">
        <f t="shared" si="1647"/>
        <v>4.9500000333333336</v>
      </c>
      <c r="EX121">
        <f t="shared" si="1647"/>
        <v>5.1833333666666661</v>
      </c>
      <c r="EY121">
        <f t="shared" si="1647"/>
        <v>8.6833333666666661</v>
      </c>
      <c r="EZ121">
        <f t="shared" si="1647"/>
        <v>4.9833333666666668</v>
      </c>
      <c r="FA121">
        <f t="shared" si="1647"/>
        <v>5.1666667000000004</v>
      </c>
      <c r="FB121">
        <f t="shared" si="1647"/>
        <v>5.6500000333333329</v>
      </c>
      <c r="FC121">
        <f t="shared" si="1647"/>
        <v>8.6166666999999997</v>
      </c>
      <c r="FD121">
        <f t="shared" si="1647"/>
        <v>5.4500000333333336</v>
      </c>
      <c r="FE121">
        <f t="shared" si="1647"/>
        <v>5.7500000333333343</v>
      </c>
      <c r="FF121">
        <f t="shared" si="1647"/>
        <v>7.7833333666666675</v>
      </c>
      <c r="FG121">
        <f t="shared" si="1647"/>
        <v>5.3833333666666672</v>
      </c>
      <c r="FH121">
        <f t="shared" si="1647"/>
        <v>2.8166666999999999</v>
      </c>
      <c r="FI121">
        <f t="shared" si="1647"/>
        <v>3.2666667</v>
      </c>
      <c r="FJ121">
        <f t="shared" si="1647"/>
        <v>6.4333333666666661</v>
      </c>
      <c r="FK121">
        <f t="shared" si="1647"/>
        <v>4.5333333666666666</v>
      </c>
      <c r="FL121">
        <f t="shared" si="1647"/>
        <v>4.8666666999999997</v>
      </c>
      <c r="FM121">
        <f t="shared" si="1647"/>
        <v>3.1833333666666666</v>
      </c>
      <c r="FN121">
        <f t="shared" si="1647"/>
        <v>5.8166667000000007</v>
      </c>
      <c r="FO121">
        <f t="shared" si="1647"/>
        <v>3.2833333666666666</v>
      </c>
      <c r="FP121">
        <f t="shared" si="1647"/>
        <v>4.0333333666666666</v>
      </c>
      <c r="FQ121">
        <f t="shared" si="1647"/>
        <v>3.2666667</v>
      </c>
      <c r="FR121">
        <f t="shared" si="1647"/>
        <v>3.2166666999999998</v>
      </c>
      <c r="FS121">
        <f t="shared" si="1647"/>
        <v>4.0333333666666666</v>
      </c>
      <c r="FT121">
        <f t="shared" si="1647"/>
        <v>2.2666667</v>
      </c>
      <c r="FU121">
        <f t="shared" si="1647"/>
        <v>2.5166667</v>
      </c>
      <c r="FV121">
        <f t="shared" si="1647"/>
        <v>2.5000000333333334</v>
      </c>
      <c r="FW121">
        <f t="shared" si="1647"/>
        <v>2.8833333666666667</v>
      </c>
      <c r="FX121">
        <f t="shared" si="1647"/>
        <v>3.0333333666666666</v>
      </c>
      <c r="FY121">
        <f t="shared" si="1647"/>
        <v>2.8166666999999999</v>
      </c>
      <c r="FZ121">
        <f t="shared" si="1647"/>
        <v>4.0666667000000007</v>
      </c>
      <c r="GA121">
        <f t="shared" si="1647"/>
        <v>7.0666667000000007</v>
      </c>
      <c r="GB121">
        <f t="shared" si="1647"/>
        <v>3.1500000333333333</v>
      </c>
      <c r="GC121">
        <f t="shared" si="1647"/>
        <v>3.3500000333333335</v>
      </c>
      <c r="GD121">
        <f t="shared" si="1647"/>
        <v>3.8666667000000001</v>
      </c>
      <c r="GE121">
        <f t="shared" si="1647"/>
        <v>3.6333333666666667</v>
      </c>
      <c r="GF121">
        <f t="shared" si="1647"/>
        <v>2.8500000333333335</v>
      </c>
      <c r="GG121">
        <f t="shared" si="1647"/>
        <v>4.7000000333333336</v>
      </c>
      <c r="GH121">
        <f t="shared" si="1647"/>
        <v>5.5500000299999996</v>
      </c>
      <c r="GI121">
        <f t="shared" si="1647"/>
        <v>5.1833333633333325</v>
      </c>
      <c r="GJ121">
        <f t="shared" si="1647"/>
        <v>5.6000000300000004</v>
      </c>
      <c r="GK121">
        <f t="shared" si="1647"/>
        <v>7.5333333633333339</v>
      </c>
      <c r="GL121">
        <f t="shared" ref="GL121:IW121" si="1648">IF(GL119=0,0,GL119+0.9166667)</f>
        <v>5.0000000300000007</v>
      </c>
      <c r="GM121">
        <f t="shared" ref="GM121:GS121" si="1649">IF(GM119=0,0,GM119+0.9166667)</f>
        <v>5.2666666966666664</v>
      </c>
      <c r="GN121">
        <f t="shared" si="1649"/>
        <v>7.4000000300000011</v>
      </c>
      <c r="GO121">
        <f t="shared" si="1649"/>
        <v>6.8166666966666671</v>
      </c>
      <c r="GP121">
        <f t="shared" si="1649"/>
        <v>5.2666666966666664</v>
      </c>
      <c r="GQ121">
        <f t="shared" si="1649"/>
        <v>5.7166666966666675</v>
      </c>
      <c r="GR121">
        <f t="shared" si="1649"/>
        <v>8.1000000300000004</v>
      </c>
      <c r="GS121">
        <f t="shared" si="1649"/>
        <v>6.0666666966666671</v>
      </c>
      <c r="GT121">
        <f t="shared" si="1648"/>
        <v>7.2666666966666664</v>
      </c>
      <c r="GU121">
        <f t="shared" si="1648"/>
        <v>6.1000000300000004</v>
      </c>
      <c r="GV121">
        <f t="shared" si="1648"/>
        <v>5.1000000300000004</v>
      </c>
      <c r="GW121">
        <f t="shared" si="1648"/>
        <v>5.1666666966666668</v>
      </c>
      <c r="GX121">
        <f t="shared" ref="GX121:HA121" si="1650">IF(GX119=0,0,GX119+0.9166667)</f>
        <v>5.0000000300000007</v>
      </c>
      <c r="GY121">
        <f t="shared" si="1650"/>
        <v>12.133333363333334</v>
      </c>
      <c r="GZ121">
        <f t="shared" si="1650"/>
        <v>6.8500000300000004</v>
      </c>
      <c r="HA121">
        <f t="shared" si="1650"/>
        <v>5.5833333633333329</v>
      </c>
      <c r="HB121">
        <f t="shared" si="1648"/>
        <v>8.2000000333333336</v>
      </c>
      <c r="HC121">
        <f t="shared" si="1648"/>
        <v>9.1833333333333336</v>
      </c>
      <c r="HD121">
        <f t="shared" si="1648"/>
        <v>10.583333333333334</v>
      </c>
      <c r="HE121">
        <f t="shared" si="1648"/>
        <v>9.6666666666666679</v>
      </c>
      <c r="HF121">
        <f t="shared" si="1648"/>
        <v>9.4166666666666679</v>
      </c>
      <c r="HG121">
        <f t="shared" si="1648"/>
        <v>9.1999999999999993</v>
      </c>
      <c r="HH121">
        <f t="shared" si="1648"/>
        <v>8.8833333333333329</v>
      </c>
      <c r="HI121">
        <f t="shared" si="1648"/>
        <v>8.8833333333333329</v>
      </c>
      <c r="HJ121">
        <f t="shared" si="1648"/>
        <v>9.8333333333333339</v>
      </c>
      <c r="HK121">
        <f t="shared" si="1648"/>
        <v>9.3833333333333329</v>
      </c>
      <c r="HL121">
        <f t="shared" si="1648"/>
        <v>12.25</v>
      </c>
      <c r="HN121">
        <f t="shared" si="1648"/>
        <v>8.9</v>
      </c>
      <c r="HO121">
        <f t="shared" si="1648"/>
        <v>10.366666666666667</v>
      </c>
      <c r="HP121">
        <f t="shared" si="1648"/>
        <v>21.650000033333335</v>
      </c>
      <c r="HQ121">
        <f t="shared" si="1648"/>
        <v>26.649999699999999</v>
      </c>
      <c r="HR121">
        <f t="shared" si="1648"/>
        <v>7.9500000333333336</v>
      </c>
      <c r="HS121">
        <f t="shared" si="1648"/>
        <v>9.6833333666666679</v>
      </c>
      <c r="HU121">
        <f t="shared" si="1648"/>
        <v>21.083333400000001</v>
      </c>
      <c r="HW121">
        <f t="shared" si="1648"/>
        <v>10.066666733333333</v>
      </c>
      <c r="HX121">
        <f t="shared" si="1648"/>
        <v>10.2833334</v>
      </c>
      <c r="HY121">
        <f t="shared" si="1648"/>
        <v>11.100000066666666</v>
      </c>
      <c r="HZ121">
        <f t="shared" si="1648"/>
        <v>10.616666733333334</v>
      </c>
      <c r="IA121">
        <f t="shared" si="1648"/>
        <v>10.350000066666666</v>
      </c>
      <c r="IB121">
        <f t="shared" si="1648"/>
        <v>10.450000066666668</v>
      </c>
      <c r="IC121">
        <f t="shared" si="1648"/>
        <v>11.150000066666667</v>
      </c>
      <c r="ID121">
        <f t="shared" si="1648"/>
        <v>10.116666733333334</v>
      </c>
      <c r="IE121">
        <f t="shared" si="1648"/>
        <v>11.100000066666666</v>
      </c>
      <c r="IF121">
        <f t="shared" si="1648"/>
        <v>11.800000066666668</v>
      </c>
      <c r="IG121">
        <f t="shared" si="1648"/>
        <v>12.250000066666667</v>
      </c>
      <c r="IH121">
        <f t="shared" si="1648"/>
        <v>10.583333400000001</v>
      </c>
      <c r="II121">
        <f t="shared" si="1648"/>
        <v>17.316666733333335</v>
      </c>
      <c r="IJ121">
        <f t="shared" si="1648"/>
        <v>10.100000066666666</v>
      </c>
      <c r="IK121">
        <f t="shared" si="1648"/>
        <v>5.7333333666666668</v>
      </c>
      <c r="IL121">
        <f t="shared" si="1648"/>
        <v>9.0666667000333341</v>
      </c>
      <c r="IM121">
        <f t="shared" si="1648"/>
        <v>6.5000000333666659</v>
      </c>
      <c r="IN121">
        <f t="shared" si="1648"/>
        <v>6.2166667000333327</v>
      </c>
      <c r="IO121">
        <f t="shared" si="1648"/>
        <v>8.100000033333334</v>
      </c>
      <c r="IP121">
        <f t="shared" si="1648"/>
        <v>8.3166667000333341</v>
      </c>
      <c r="IQ121">
        <f t="shared" si="1648"/>
        <v>8.9666667000333327</v>
      </c>
      <c r="IW121">
        <f t="shared" si="1648"/>
        <v>48.550000033333333</v>
      </c>
      <c r="IX121">
        <f t="shared" ref="IX121:KA121" si="1651">IF(IX119=0,0,IX119+0.9166667)</f>
        <v>7.5500000333333332</v>
      </c>
      <c r="IY121">
        <f t="shared" si="1651"/>
        <v>10.000000333333334</v>
      </c>
      <c r="IZ121">
        <f t="shared" ref="IZ121" si="1652">IF(IZ119=0,0,IZ119+0.9166667)</f>
        <v>10.816667000000001</v>
      </c>
      <c r="JA121">
        <f t="shared" si="1651"/>
        <v>9.1500003333333346</v>
      </c>
      <c r="JB121">
        <f t="shared" si="1651"/>
        <v>8.6333336666666671</v>
      </c>
      <c r="JC121">
        <f t="shared" si="1651"/>
        <v>13.566667000000001</v>
      </c>
      <c r="JD121">
        <f t="shared" si="1651"/>
        <v>10.166667</v>
      </c>
      <c r="JE121">
        <f t="shared" si="1651"/>
        <v>15.233333666666669</v>
      </c>
      <c r="JF121">
        <f t="shared" si="1651"/>
        <v>23.000000333333336</v>
      </c>
      <c r="JH121">
        <f t="shared" si="1651"/>
        <v>10.966666700000001</v>
      </c>
      <c r="JI121">
        <f t="shared" si="1651"/>
        <v>16.666666699666667</v>
      </c>
      <c r="JJ121">
        <f t="shared" si="1651"/>
        <v>15.050000033</v>
      </c>
      <c r="JK121">
        <f t="shared" si="1651"/>
        <v>12.916666699666667</v>
      </c>
      <c r="JL121">
        <f t="shared" si="1651"/>
        <v>12.683333366333335</v>
      </c>
      <c r="JM121">
        <f t="shared" si="1651"/>
        <v>14.416666699666667</v>
      </c>
      <c r="JN121">
        <f t="shared" si="1651"/>
        <v>15.416666699666667</v>
      </c>
      <c r="JO121">
        <f t="shared" si="1651"/>
        <v>19.550000033</v>
      </c>
      <c r="JP121">
        <f t="shared" si="1651"/>
        <v>16.683333366333333</v>
      </c>
      <c r="JR121">
        <f t="shared" si="1651"/>
        <v>12.750000033000001</v>
      </c>
      <c r="JT121">
        <f t="shared" si="1651"/>
        <v>13.500000033000001</v>
      </c>
      <c r="JU121">
        <f t="shared" si="1651"/>
        <v>19.150000032999998</v>
      </c>
      <c r="JV121">
        <f t="shared" si="1651"/>
        <v>19.850000033000001</v>
      </c>
      <c r="JX121">
        <f t="shared" si="1651"/>
        <v>20.600000033000001</v>
      </c>
      <c r="JY121">
        <f t="shared" si="1651"/>
        <v>16.416666699666667</v>
      </c>
      <c r="JZ121">
        <f t="shared" si="1651"/>
        <v>22.916666699666671</v>
      </c>
      <c r="KA121">
        <f t="shared" si="1651"/>
        <v>26.366666699666666</v>
      </c>
    </row>
    <row r="122" spans="1:287" x14ac:dyDescent="0.25">
      <c r="A122" t="s">
        <v>165</v>
      </c>
      <c r="B122">
        <v>11.8</v>
      </c>
      <c r="C122">
        <v>12.3</v>
      </c>
      <c r="D122">
        <v>1.9833333333333334</v>
      </c>
      <c r="E122">
        <v>12.950000000000001</v>
      </c>
      <c r="F122">
        <v>13.566660000000001</v>
      </c>
      <c r="G122">
        <v>2.7000003333333336</v>
      </c>
      <c r="H122">
        <v>2.4333333333333336</v>
      </c>
      <c r="I122">
        <v>2.6500003333333333</v>
      </c>
      <c r="J122">
        <v>15.183333000000001</v>
      </c>
      <c r="K122">
        <v>17.366667</v>
      </c>
      <c r="L122">
        <v>12.65</v>
      </c>
      <c r="M122">
        <v>12.15</v>
      </c>
      <c r="N122">
        <v>2.6166633333333333</v>
      </c>
      <c r="O122">
        <v>13.833333333333332</v>
      </c>
      <c r="P122">
        <v>18.283333333333331</v>
      </c>
      <c r="Q122">
        <v>14.593333333333332</v>
      </c>
      <c r="R122">
        <v>19.263333333333332</v>
      </c>
      <c r="S122">
        <v>21.083333333333332</v>
      </c>
      <c r="T122">
        <v>17.50333333333333</v>
      </c>
      <c r="U122">
        <v>16.016663333333334</v>
      </c>
      <c r="V122">
        <v>15.883333333333333</v>
      </c>
      <c r="W122">
        <v>14.450000333333332</v>
      </c>
      <c r="X122">
        <v>15.250000333333332</v>
      </c>
      <c r="Y122">
        <v>15.283333333333331</v>
      </c>
      <c r="Z122">
        <v>29.900000333333335</v>
      </c>
      <c r="AA122">
        <v>31.900000333333335</v>
      </c>
      <c r="AB122">
        <v>35.650000333333338</v>
      </c>
      <c r="AC122">
        <v>51.100000333333334</v>
      </c>
      <c r="AD122">
        <v>45.653333333333336</v>
      </c>
      <c r="AE122">
        <v>31.850000333333334</v>
      </c>
      <c r="AG122">
        <v>35.150000333333338</v>
      </c>
      <c r="AH122">
        <v>30.566670333333334</v>
      </c>
      <c r="AI122">
        <v>15.55</v>
      </c>
      <c r="AJ122">
        <v>17.100000000000001</v>
      </c>
      <c r="AK122">
        <v>15.933333300000001</v>
      </c>
      <c r="AL122">
        <v>16.150000000000002</v>
      </c>
      <c r="AM122">
        <v>16.066660000000002</v>
      </c>
      <c r="AN122">
        <v>16.900000000000002</v>
      </c>
      <c r="AO122">
        <v>16.816666699999999</v>
      </c>
      <c r="AP122">
        <v>16.4166667</v>
      </c>
      <c r="AQ122">
        <v>16.333333330000002</v>
      </c>
      <c r="AR122">
        <v>15.950000000000001</v>
      </c>
      <c r="AS122">
        <v>16.566666699999999</v>
      </c>
      <c r="AT122">
        <v>19.216666670000002</v>
      </c>
      <c r="AU122">
        <v>16.850000000000001</v>
      </c>
      <c r="AV122">
        <v>17.0833333</v>
      </c>
      <c r="AW122">
        <v>16.6166667</v>
      </c>
      <c r="AX122">
        <v>17.400000000000002</v>
      </c>
      <c r="AY122">
        <v>16.283333330000001</v>
      </c>
      <c r="AZ122">
        <v>18.7</v>
      </c>
      <c r="BA122">
        <v>20.75</v>
      </c>
      <c r="BB122">
        <v>23.55</v>
      </c>
      <c r="BC122">
        <v>21.266666669999999</v>
      </c>
      <c r="BD122">
        <v>21.233333300000002</v>
      </c>
      <c r="BE122">
        <v>17.55</v>
      </c>
      <c r="BF122">
        <v>19.466667000000001</v>
      </c>
      <c r="BG122">
        <v>28.733333299999998</v>
      </c>
      <c r="BH122">
        <v>31.25</v>
      </c>
      <c r="BI122">
        <v>31.483333000000002</v>
      </c>
      <c r="BJ122">
        <v>18.900000000000002</v>
      </c>
      <c r="BK122">
        <v>29.216667000000001</v>
      </c>
      <c r="BL122">
        <v>19.966666700000001</v>
      </c>
      <c r="BM122">
        <v>28.35</v>
      </c>
      <c r="BN122">
        <v>19.649999999999999</v>
      </c>
      <c r="BO122">
        <v>33.483333000000002</v>
      </c>
      <c r="BP122">
        <v>24.1666667</v>
      </c>
      <c r="BQ122">
        <v>4.9833333333333334</v>
      </c>
      <c r="BR122">
        <v>5.1333333333333337</v>
      </c>
      <c r="BS122">
        <v>5.850000033333334</v>
      </c>
      <c r="BT122">
        <v>6.2500000033333336</v>
      </c>
      <c r="BU122">
        <v>5.650000003333334</v>
      </c>
      <c r="BV122">
        <v>5.8833333333333337</v>
      </c>
      <c r="BW122">
        <v>7.850000033333334</v>
      </c>
      <c r="BX122">
        <v>12.850000033333334</v>
      </c>
      <c r="BY122">
        <v>11.116666633333335</v>
      </c>
      <c r="BZ122">
        <v>8.1166666333333346</v>
      </c>
      <c r="CA122">
        <v>5.9333333333333336</v>
      </c>
      <c r="CB122">
        <v>5.4500000333333336</v>
      </c>
      <c r="CC122">
        <v>6.5000000333333334</v>
      </c>
      <c r="CE122">
        <v>3.1500000333333338</v>
      </c>
      <c r="CF122">
        <v>3.9333333333333336</v>
      </c>
      <c r="CG122">
        <v>5.2333333333333343</v>
      </c>
      <c r="CH122">
        <v>3.5333333333333337</v>
      </c>
      <c r="CI122">
        <v>3.5000000333333339</v>
      </c>
      <c r="CJ122">
        <v>3.4500000333333336</v>
      </c>
      <c r="CK122">
        <v>3.866666733333334</v>
      </c>
      <c r="CL122">
        <v>4.2500000333333343</v>
      </c>
      <c r="CN122">
        <v>5.0000000333333343</v>
      </c>
      <c r="CO122">
        <v>4.5500000333333332</v>
      </c>
      <c r="CP122">
        <v>5.0666663333333339</v>
      </c>
      <c r="CQ122">
        <v>6.4999993333333341</v>
      </c>
      <c r="CR122">
        <v>7.2499993333333341</v>
      </c>
      <c r="CS122">
        <v>5.4999993333333341</v>
      </c>
      <c r="CT122">
        <v>7.7166663333333343</v>
      </c>
      <c r="CU122">
        <v>7.5333333333333341</v>
      </c>
      <c r="CV122">
        <v>5.6666663333333336</v>
      </c>
      <c r="CW122">
        <v>6.7999996333333339</v>
      </c>
      <c r="CX122">
        <v>6.3999993333333336</v>
      </c>
      <c r="CY122">
        <v>9.8833330333333329</v>
      </c>
      <c r="CZ122">
        <v>7.3499996333333337</v>
      </c>
      <c r="DA122">
        <v>6.1999993333333343</v>
      </c>
      <c r="DB122">
        <v>5.4666663333333343</v>
      </c>
      <c r="DC122">
        <v>8.5166663333333332</v>
      </c>
      <c r="DD122">
        <v>6.4499996333333343</v>
      </c>
      <c r="DE122">
        <v>9.283333033333335</v>
      </c>
      <c r="DF122">
        <v>3.566666333333333</v>
      </c>
      <c r="DG122">
        <v>4.8666663333333329</v>
      </c>
      <c r="DH122">
        <v>3.966666333333333</v>
      </c>
      <c r="DI122">
        <v>4.7999993333333331</v>
      </c>
      <c r="DJ122">
        <v>4.4166663333333327</v>
      </c>
      <c r="DK122">
        <v>5.2499996663333333</v>
      </c>
      <c r="DL122">
        <v>4.1333330333333329</v>
      </c>
      <c r="DM122">
        <v>6.0333330033333326</v>
      </c>
      <c r="DN122">
        <v>5.4833330033333327</v>
      </c>
      <c r="DO122">
        <v>0.93333333333333335</v>
      </c>
      <c r="DP122">
        <v>3.1166666333333337</v>
      </c>
      <c r="DQ122">
        <v>1.8500000333333333</v>
      </c>
      <c r="DR122">
        <v>0</v>
      </c>
      <c r="DS122">
        <f>IF(DS119=0,0,DS119+0.93333333)</f>
        <v>1.4666666633333332</v>
      </c>
      <c r="DT122">
        <f t="shared" ref="DT122:DY122" si="1653">IF(DT119=0,0,DT119+0.93333333)</f>
        <v>1.4999999966666666</v>
      </c>
      <c r="DU122">
        <f t="shared" si="1653"/>
        <v>4.8666666633333335</v>
      </c>
      <c r="DV122">
        <f t="shared" si="1653"/>
        <v>2.9499999966666666</v>
      </c>
      <c r="DW122">
        <f t="shared" si="1653"/>
        <v>1.6333333299999999</v>
      </c>
      <c r="DX122">
        <f t="shared" si="1653"/>
        <v>1.5499999966666667</v>
      </c>
      <c r="DY122">
        <f t="shared" si="1653"/>
        <v>1.8499999966666665</v>
      </c>
      <c r="DZ122">
        <f t="shared" ref="DZ122:GK122" si="1654">IF(DZ119=0,0,DZ119+0.93333333)</f>
        <v>8.18333333</v>
      </c>
      <c r="EA122">
        <f t="shared" si="1654"/>
        <v>9.849999996666666</v>
      </c>
      <c r="EB122">
        <f t="shared" si="1654"/>
        <v>8.5499999966666671</v>
      </c>
      <c r="EC122">
        <f t="shared" si="1654"/>
        <v>9.0166666633333339</v>
      </c>
      <c r="ED122">
        <f t="shared" si="1654"/>
        <v>11.516666663333334</v>
      </c>
      <c r="EE122">
        <f t="shared" si="1654"/>
        <v>10.78333333</v>
      </c>
      <c r="EF122">
        <f t="shared" si="1654"/>
        <v>9.0333333299999996</v>
      </c>
      <c r="EG122">
        <f t="shared" si="1654"/>
        <v>10.83333333</v>
      </c>
      <c r="EH122">
        <f t="shared" si="1654"/>
        <v>8.4666666633333332</v>
      </c>
      <c r="EI122">
        <f t="shared" si="1654"/>
        <v>11.399999996666667</v>
      </c>
      <c r="EJ122">
        <f t="shared" si="1654"/>
        <v>10.53333333</v>
      </c>
      <c r="EK122">
        <f t="shared" si="1654"/>
        <v>9.849999996666666</v>
      </c>
      <c r="EL122">
        <f t="shared" si="1654"/>
        <v>11.916666663333334</v>
      </c>
      <c r="EM122">
        <f t="shared" si="1654"/>
        <v>8.5833333300000003</v>
      </c>
      <c r="EN122">
        <f t="shared" si="1654"/>
        <v>9.6666666633333342</v>
      </c>
      <c r="EO122">
        <f t="shared" si="1654"/>
        <v>12.716666663333333</v>
      </c>
      <c r="EP122">
        <f t="shared" si="1654"/>
        <v>11.016666663333334</v>
      </c>
      <c r="EQ122">
        <f t="shared" si="1654"/>
        <v>4.6333333300000001</v>
      </c>
      <c r="ER122">
        <f t="shared" si="1654"/>
        <v>4.9666666633333332</v>
      </c>
      <c r="ES122">
        <f t="shared" si="1654"/>
        <v>5.2333333299999998</v>
      </c>
      <c r="ET122">
        <f t="shared" si="1654"/>
        <v>7.7333333300000007</v>
      </c>
      <c r="EU122">
        <f t="shared" si="1654"/>
        <v>5.3166666633333337</v>
      </c>
      <c r="EV122">
        <f t="shared" si="1654"/>
        <v>5.1499999966666667</v>
      </c>
      <c r="EW122">
        <f t="shared" si="1654"/>
        <v>4.9666666633333332</v>
      </c>
      <c r="EX122">
        <f t="shared" si="1654"/>
        <v>5.1999999966666666</v>
      </c>
      <c r="EY122">
        <f t="shared" si="1654"/>
        <v>8.6999999966666657</v>
      </c>
      <c r="EZ122">
        <f t="shared" si="1654"/>
        <v>4.9999999966666664</v>
      </c>
      <c r="FA122">
        <f t="shared" si="1654"/>
        <v>5.18333333</v>
      </c>
      <c r="FB122">
        <f t="shared" si="1654"/>
        <v>5.6666666633333334</v>
      </c>
      <c r="FC122">
        <f t="shared" si="1654"/>
        <v>8.6333333299999993</v>
      </c>
      <c r="FD122">
        <f t="shared" si="1654"/>
        <v>5.4666666633333332</v>
      </c>
      <c r="FE122">
        <f t="shared" si="1654"/>
        <v>5.7666666633333339</v>
      </c>
      <c r="FF122">
        <f t="shared" si="1654"/>
        <v>7.7999999966666671</v>
      </c>
      <c r="FG122">
        <f t="shared" si="1654"/>
        <v>5.3999999966666667</v>
      </c>
      <c r="FH122">
        <f t="shared" si="1654"/>
        <v>2.8333333299999999</v>
      </c>
      <c r="FI122">
        <f t="shared" si="1654"/>
        <v>3.28333333</v>
      </c>
      <c r="FJ122">
        <f t="shared" si="1654"/>
        <v>6.4499999966666666</v>
      </c>
      <c r="FK122">
        <f t="shared" si="1654"/>
        <v>4.5499999966666671</v>
      </c>
      <c r="FL122">
        <f t="shared" si="1654"/>
        <v>4.8833333299999993</v>
      </c>
      <c r="FM122">
        <f t="shared" si="1654"/>
        <v>3.1999999966666666</v>
      </c>
      <c r="FN122">
        <f t="shared" si="1654"/>
        <v>5.8333333300000003</v>
      </c>
      <c r="FO122">
        <f t="shared" si="1654"/>
        <v>3.2999999966666667</v>
      </c>
      <c r="FP122">
        <f t="shared" si="1654"/>
        <v>4.0499999966666671</v>
      </c>
      <c r="FQ122">
        <f t="shared" si="1654"/>
        <v>3.28333333</v>
      </c>
      <c r="FR122">
        <f t="shared" si="1654"/>
        <v>3.2333333299999998</v>
      </c>
      <c r="FS122">
        <f t="shared" si="1654"/>
        <v>4.0499999966666671</v>
      </c>
      <c r="FT122">
        <f t="shared" si="1654"/>
        <v>2.28333333</v>
      </c>
      <c r="FU122">
        <f t="shared" si="1654"/>
        <v>2.53333333</v>
      </c>
      <c r="FV122">
        <f t="shared" si="1654"/>
        <v>2.5166666633333334</v>
      </c>
      <c r="FW122">
        <f t="shared" si="1654"/>
        <v>2.8999999966666667</v>
      </c>
      <c r="FX122">
        <f t="shared" si="1654"/>
        <v>3.0499999966666667</v>
      </c>
      <c r="FY122">
        <f t="shared" si="1654"/>
        <v>2.8333333300000003</v>
      </c>
      <c r="FZ122">
        <f t="shared" si="1654"/>
        <v>4.0833333300000003</v>
      </c>
      <c r="GA122">
        <f t="shared" si="1654"/>
        <v>7.0833333300000003</v>
      </c>
      <c r="GB122">
        <f t="shared" si="1654"/>
        <v>3.1666666633333334</v>
      </c>
      <c r="GC122">
        <f t="shared" si="1654"/>
        <v>3.3666666633333335</v>
      </c>
      <c r="GD122">
        <f t="shared" si="1654"/>
        <v>3.8833333300000001</v>
      </c>
      <c r="GE122">
        <f t="shared" si="1654"/>
        <v>3.6499999966666667</v>
      </c>
      <c r="GF122">
        <f t="shared" si="1654"/>
        <v>2.8666666633333335</v>
      </c>
      <c r="GG122">
        <f t="shared" si="1654"/>
        <v>4.7166666633333332</v>
      </c>
      <c r="GH122">
        <f t="shared" si="1654"/>
        <v>5.5666666600000001</v>
      </c>
      <c r="GI122">
        <f t="shared" si="1654"/>
        <v>5.199999993333333</v>
      </c>
      <c r="GJ122">
        <f t="shared" si="1654"/>
        <v>5.6166666599999999</v>
      </c>
      <c r="GK122">
        <f t="shared" si="1654"/>
        <v>7.5499999933333335</v>
      </c>
      <c r="GL122">
        <f t="shared" ref="GL122:IW122" si="1655">IF(GL119=0,0,GL119+0.93333333)</f>
        <v>5.0166666600000003</v>
      </c>
      <c r="GM122">
        <f t="shared" ref="GM122:GS122" si="1656">IF(GM119=0,0,GM119+0.93333333)</f>
        <v>5.2833333266666669</v>
      </c>
      <c r="GN122">
        <f t="shared" si="1656"/>
        <v>7.4166666600000006</v>
      </c>
      <c r="GO122">
        <f t="shared" si="1656"/>
        <v>6.8333333266666667</v>
      </c>
      <c r="GP122">
        <f t="shared" si="1656"/>
        <v>5.2833333266666669</v>
      </c>
      <c r="GQ122">
        <f t="shared" si="1656"/>
        <v>5.7333333266666671</v>
      </c>
      <c r="GR122">
        <f t="shared" si="1656"/>
        <v>8.1166666599999999</v>
      </c>
      <c r="GS122">
        <f t="shared" si="1656"/>
        <v>6.0833333266666667</v>
      </c>
      <c r="GT122">
        <f t="shared" si="1655"/>
        <v>7.283333326666666</v>
      </c>
      <c r="GU122">
        <f t="shared" si="1655"/>
        <v>6.1166666599999999</v>
      </c>
      <c r="GV122">
        <f t="shared" si="1655"/>
        <v>5.1166666599999999</v>
      </c>
      <c r="GW122">
        <f t="shared" si="1655"/>
        <v>5.1833333266666664</v>
      </c>
      <c r="GX122">
        <f t="shared" ref="GX122:HA122" si="1657">IF(GX119=0,0,GX119+0.93333333)</f>
        <v>5.0166666600000003</v>
      </c>
      <c r="GY122">
        <f t="shared" si="1657"/>
        <v>12.149999993333333</v>
      </c>
      <c r="GZ122">
        <f t="shared" si="1657"/>
        <v>6.8666666599999999</v>
      </c>
      <c r="HA122">
        <f t="shared" si="1657"/>
        <v>5.5999999933333333</v>
      </c>
      <c r="HB122">
        <f t="shared" si="1655"/>
        <v>8.2166666633333332</v>
      </c>
      <c r="HC122">
        <f t="shared" si="1655"/>
        <v>9.1999999633333331</v>
      </c>
      <c r="HD122">
        <f t="shared" si="1655"/>
        <v>10.599999963333333</v>
      </c>
      <c r="HE122">
        <f t="shared" si="1655"/>
        <v>9.6833332966666674</v>
      </c>
      <c r="HF122">
        <f t="shared" si="1655"/>
        <v>9.4333332966666674</v>
      </c>
      <c r="HG122">
        <f t="shared" si="1655"/>
        <v>9.2166666299999989</v>
      </c>
      <c r="HH122">
        <f t="shared" si="1655"/>
        <v>8.8999999633333324</v>
      </c>
      <c r="HI122">
        <f t="shared" si="1655"/>
        <v>8.8999999633333324</v>
      </c>
      <c r="HJ122">
        <f t="shared" si="1655"/>
        <v>9.8499999633333335</v>
      </c>
      <c r="HK122">
        <f t="shared" si="1655"/>
        <v>9.3999999633333324</v>
      </c>
      <c r="HL122">
        <f t="shared" si="1655"/>
        <v>12.26666663</v>
      </c>
      <c r="HN122">
        <f t="shared" si="1655"/>
        <v>8.9166666299999999</v>
      </c>
      <c r="HO122">
        <f t="shared" si="1655"/>
        <v>10.383333296666667</v>
      </c>
      <c r="HP122">
        <f t="shared" si="1655"/>
        <v>21.666666663333334</v>
      </c>
      <c r="HQ122">
        <f t="shared" si="1655"/>
        <v>26.666666329999998</v>
      </c>
      <c r="HR122">
        <f t="shared" si="1655"/>
        <v>7.9666666633333332</v>
      </c>
      <c r="HS122">
        <f t="shared" si="1655"/>
        <v>9.6999999966666675</v>
      </c>
      <c r="HU122">
        <f t="shared" si="1655"/>
        <v>21.10000003</v>
      </c>
      <c r="HW122">
        <f t="shared" si="1655"/>
        <v>10.083333363333333</v>
      </c>
      <c r="HX122">
        <f t="shared" si="1655"/>
        <v>10.30000003</v>
      </c>
      <c r="HY122">
        <f t="shared" si="1655"/>
        <v>11.116666696666666</v>
      </c>
      <c r="HZ122">
        <f t="shared" si="1655"/>
        <v>10.633333363333334</v>
      </c>
      <c r="IA122">
        <f t="shared" si="1655"/>
        <v>10.366666696666666</v>
      </c>
      <c r="IB122">
        <f t="shared" si="1655"/>
        <v>10.466666696666667</v>
      </c>
      <c r="IC122">
        <f t="shared" si="1655"/>
        <v>11.166666696666667</v>
      </c>
      <c r="ID122">
        <f t="shared" si="1655"/>
        <v>10.133333363333334</v>
      </c>
      <c r="IE122">
        <f t="shared" si="1655"/>
        <v>11.116666696666666</v>
      </c>
      <c r="IF122">
        <f t="shared" si="1655"/>
        <v>11.816666696666667</v>
      </c>
      <c r="IG122">
        <f t="shared" si="1655"/>
        <v>12.266666696666666</v>
      </c>
      <c r="IH122">
        <f t="shared" si="1655"/>
        <v>10.60000003</v>
      </c>
      <c r="II122">
        <f t="shared" si="1655"/>
        <v>17.333333363333335</v>
      </c>
      <c r="IJ122">
        <f t="shared" si="1655"/>
        <v>10.116666696666666</v>
      </c>
      <c r="IK122">
        <f t="shared" si="1655"/>
        <v>5.7499999966666664</v>
      </c>
      <c r="IL122">
        <f t="shared" si="1655"/>
        <v>9.0833333300333337</v>
      </c>
      <c r="IM122">
        <f t="shared" si="1655"/>
        <v>6.5166666633666663</v>
      </c>
      <c r="IN122">
        <f t="shared" si="1655"/>
        <v>6.2333333300333331</v>
      </c>
      <c r="IO122">
        <f t="shared" si="1655"/>
        <v>8.1166666633333335</v>
      </c>
      <c r="IP122">
        <f t="shared" si="1655"/>
        <v>8.3333333300333337</v>
      </c>
      <c r="IQ122">
        <f t="shared" si="1655"/>
        <v>8.9833333300333322</v>
      </c>
      <c r="IW122">
        <f t="shared" si="1655"/>
        <v>48.566666663333336</v>
      </c>
      <c r="IX122">
        <f t="shared" ref="IX122:KA122" si="1658">IF(IX119=0,0,IX119+0.93333333)</f>
        <v>7.5666666633333328</v>
      </c>
      <c r="IY122">
        <f t="shared" si="1658"/>
        <v>10.016666963333334</v>
      </c>
      <c r="IZ122">
        <f t="shared" ref="IZ122" si="1659">IF(IZ119=0,0,IZ119+0.93333333)</f>
        <v>10.83333363</v>
      </c>
      <c r="JA122">
        <f t="shared" si="1658"/>
        <v>9.1666669633333342</v>
      </c>
      <c r="JB122">
        <f t="shared" si="1658"/>
        <v>8.6500002966666685</v>
      </c>
      <c r="JC122">
        <f t="shared" si="1658"/>
        <v>13.58333363</v>
      </c>
      <c r="JD122">
        <f t="shared" si="1658"/>
        <v>10.18333363</v>
      </c>
      <c r="JE122">
        <f t="shared" si="1658"/>
        <v>15.250000296666668</v>
      </c>
      <c r="JF122">
        <f t="shared" si="1658"/>
        <v>23.016666963333336</v>
      </c>
      <c r="JH122">
        <f t="shared" si="1658"/>
        <v>10.983333330000001</v>
      </c>
      <c r="JI122">
        <f t="shared" si="1658"/>
        <v>16.683333329666667</v>
      </c>
      <c r="JJ122">
        <f t="shared" si="1658"/>
        <v>15.066666662999999</v>
      </c>
      <c r="JK122">
        <f t="shared" si="1658"/>
        <v>12.933333329666667</v>
      </c>
      <c r="JL122">
        <f t="shared" si="1658"/>
        <v>12.699999996333334</v>
      </c>
      <c r="JM122">
        <f t="shared" si="1658"/>
        <v>14.433333329666667</v>
      </c>
      <c r="JN122">
        <f t="shared" si="1658"/>
        <v>15.433333329666667</v>
      </c>
      <c r="JO122">
        <f t="shared" si="1658"/>
        <v>19.566666662999999</v>
      </c>
      <c r="JP122">
        <f t="shared" si="1658"/>
        <v>16.699999996333332</v>
      </c>
      <c r="JR122">
        <f t="shared" si="1658"/>
        <v>12.766666663000001</v>
      </c>
      <c r="JT122">
        <f t="shared" si="1658"/>
        <v>13.516666663000001</v>
      </c>
      <c r="JU122">
        <f t="shared" si="1658"/>
        <v>19.166666662999997</v>
      </c>
      <c r="JV122">
        <f t="shared" si="1658"/>
        <v>19.866666663</v>
      </c>
      <c r="JX122">
        <f t="shared" si="1658"/>
        <v>20.616666663</v>
      </c>
      <c r="JY122">
        <f t="shared" si="1658"/>
        <v>16.433333329666667</v>
      </c>
      <c r="JZ122">
        <f t="shared" si="1658"/>
        <v>22.93333332966667</v>
      </c>
      <c r="KA122">
        <f t="shared" si="1658"/>
        <v>26.383333329666666</v>
      </c>
    </row>
    <row r="123" spans="1:287" x14ac:dyDescent="0.25">
      <c r="A123" t="s">
        <v>164</v>
      </c>
      <c r="B123">
        <v>20.033333333333335</v>
      </c>
      <c r="C123">
        <v>20.533333333333335</v>
      </c>
      <c r="D123">
        <v>9.7666667</v>
      </c>
      <c r="E123">
        <v>21.183333333333334</v>
      </c>
      <c r="F123">
        <v>21.799993333333333</v>
      </c>
      <c r="G123">
        <v>10.483333699999999</v>
      </c>
      <c r="H123">
        <v>10.216666699999999</v>
      </c>
      <c r="I123">
        <v>10.4333337</v>
      </c>
      <c r="J123">
        <v>23.416666333333335</v>
      </c>
      <c r="K123">
        <v>25.600000333333334</v>
      </c>
      <c r="L123">
        <v>20.883333333333336</v>
      </c>
      <c r="M123">
        <v>20.383333333333336</v>
      </c>
      <c r="N123">
        <v>10.399996699999999</v>
      </c>
      <c r="O123">
        <v>13.2</v>
      </c>
      <c r="P123">
        <v>17.649999999999999</v>
      </c>
      <c r="Q123">
        <v>13.959999999999999</v>
      </c>
      <c r="R123">
        <v>18.63</v>
      </c>
      <c r="S123">
        <v>20.45</v>
      </c>
      <c r="T123">
        <v>16.869999999999997</v>
      </c>
      <c r="U123">
        <v>15.383329999999999</v>
      </c>
      <c r="V123">
        <v>15.25</v>
      </c>
      <c r="W123">
        <v>13.816666999999999</v>
      </c>
      <c r="X123">
        <v>14.616667</v>
      </c>
      <c r="Y123">
        <v>14.649999999999999</v>
      </c>
      <c r="Z123">
        <v>29.266666999999998</v>
      </c>
      <c r="AA123">
        <v>31.266666999999998</v>
      </c>
      <c r="AB123">
        <v>35.016666999999998</v>
      </c>
      <c r="AC123">
        <v>50.466667000000001</v>
      </c>
      <c r="AD123">
        <v>45.019999999999996</v>
      </c>
      <c r="AE123">
        <v>31.216666999999998</v>
      </c>
      <c r="AG123">
        <v>34.516666999999998</v>
      </c>
      <c r="AH123">
        <v>29.933336999999998</v>
      </c>
      <c r="AI123">
        <v>23.783333333333335</v>
      </c>
      <c r="AJ123">
        <v>25.333333333333336</v>
      </c>
      <c r="AK123">
        <v>24.166666633333335</v>
      </c>
      <c r="AL123">
        <v>24.383333333333336</v>
      </c>
      <c r="AM123">
        <v>24.299993333333337</v>
      </c>
      <c r="AN123">
        <v>25.133333333333336</v>
      </c>
      <c r="AO123">
        <v>25.050000033333333</v>
      </c>
      <c r="AP123">
        <v>24.650000033333335</v>
      </c>
      <c r="AQ123">
        <v>24.566666663333336</v>
      </c>
      <c r="AR123">
        <v>24.183333333333334</v>
      </c>
      <c r="AS123">
        <v>24.800000033333333</v>
      </c>
      <c r="AT123">
        <v>27.450000003333336</v>
      </c>
      <c r="AU123">
        <v>25.083333333333336</v>
      </c>
      <c r="AV123">
        <v>25.316666633333334</v>
      </c>
      <c r="AW123">
        <v>24.850000033333334</v>
      </c>
      <c r="AX123">
        <v>25.633333333333336</v>
      </c>
      <c r="AY123">
        <v>24.516666663333336</v>
      </c>
      <c r="AZ123">
        <v>26.933333333333334</v>
      </c>
      <c r="BA123">
        <v>28.983333333333334</v>
      </c>
      <c r="BB123">
        <v>31.783333333333335</v>
      </c>
      <c r="BC123">
        <v>29.500000003333334</v>
      </c>
      <c r="BD123">
        <v>29.466666633333336</v>
      </c>
      <c r="BE123">
        <v>25.783333333333335</v>
      </c>
      <c r="BF123">
        <v>27.700000333333335</v>
      </c>
      <c r="BG123">
        <v>36.966666633333332</v>
      </c>
      <c r="BH123">
        <v>39.483333333333334</v>
      </c>
      <c r="BI123">
        <v>39.716666333333336</v>
      </c>
      <c r="BJ123">
        <v>27.133333333333336</v>
      </c>
      <c r="BK123">
        <v>37.450000333333335</v>
      </c>
      <c r="BL123">
        <v>28.200000033333335</v>
      </c>
      <c r="BM123">
        <v>36.583333333333336</v>
      </c>
      <c r="BN123">
        <v>27.883333333333333</v>
      </c>
      <c r="BO123">
        <v>41.716666333333336</v>
      </c>
      <c r="BP123">
        <v>32.400000033333335</v>
      </c>
      <c r="BQ123">
        <v>4.3499999999999996</v>
      </c>
      <c r="BR123">
        <v>4.7333333333333334</v>
      </c>
      <c r="BS123">
        <v>5.4500000333333336</v>
      </c>
      <c r="BT123">
        <v>5.8500000033333333</v>
      </c>
      <c r="BU123">
        <v>5.2500000033333336</v>
      </c>
      <c r="BV123">
        <v>5.4833333333333334</v>
      </c>
      <c r="BW123">
        <v>7.4500000333333336</v>
      </c>
      <c r="BX123">
        <v>12.450000033333334</v>
      </c>
      <c r="BY123">
        <v>10.716666633333332</v>
      </c>
      <c r="BZ123">
        <v>7.7166666333333334</v>
      </c>
      <c r="CA123">
        <v>5.5333333333333332</v>
      </c>
      <c r="CB123">
        <v>5.0500000333333332</v>
      </c>
      <c r="CC123">
        <v>6.1000000333333331</v>
      </c>
      <c r="CE123">
        <v>2.7500000333333334</v>
      </c>
      <c r="CF123">
        <v>3.5333333333333332</v>
      </c>
      <c r="CG123">
        <v>4.8333333333333339</v>
      </c>
      <c r="CH123">
        <v>3.1333333333333333</v>
      </c>
      <c r="CI123">
        <v>3.1000000333333335</v>
      </c>
      <c r="CJ123">
        <v>3.0500000333333332</v>
      </c>
      <c r="CK123">
        <v>3.4666667333333336</v>
      </c>
      <c r="CL123">
        <v>3.8500000333333335</v>
      </c>
      <c r="CN123">
        <v>4.600000033333334</v>
      </c>
      <c r="CO123">
        <v>4.1500000333333329</v>
      </c>
      <c r="CP123">
        <v>4.6666663333333336</v>
      </c>
      <c r="CQ123">
        <v>6.0999993333333338</v>
      </c>
      <c r="CR123">
        <v>6.8499993333333338</v>
      </c>
      <c r="CS123">
        <v>5.0999993333333338</v>
      </c>
      <c r="CT123">
        <v>7.3166663333333339</v>
      </c>
      <c r="CU123">
        <v>7.1333333333333337</v>
      </c>
      <c r="CV123">
        <v>5.2666663333333332</v>
      </c>
      <c r="CW123">
        <v>6.3999996333333335</v>
      </c>
      <c r="CX123">
        <v>5.9999993333333332</v>
      </c>
      <c r="CY123">
        <v>9.4833330333333343</v>
      </c>
      <c r="CZ123">
        <v>6.9499996333333334</v>
      </c>
      <c r="DA123">
        <v>5.799999333333334</v>
      </c>
      <c r="DB123">
        <v>5.0666663333333339</v>
      </c>
      <c r="DC123">
        <v>8.1166663333333346</v>
      </c>
      <c r="DD123">
        <v>6.0499996333333339</v>
      </c>
      <c r="DE123">
        <v>8.8833330333333329</v>
      </c>
      <c r="DF123">
        <v>3.1666663333333331</v>
      </c>
      <c r="DG123">
        <v>4.4666663333333334</v>
      </c>
      <c r="DH123">
        <v>3.566666333333333</v>
      </c>
      <c r="DI123">
        <v>4.3999993333333336</v>
      </c>
      <c r="DJ123">
        <v>4.0166663333333332</v>
      </c>
      <c r="DK123">
        <v>4.8499996663333329</v>
      </c>
      <c r="DL123">
        <v>3.733333033333333</v>
      </c>
      <c r="DM123">
        <v>5.6333330033333331</v>
      </c>
      <c r="DN123">
        <v>5.0833330033333333</v>
      </c>
      <c r="DO123">
        <v>0.53333333333333333</v>
      </c>
      <c r="DP123">
        <v>2.7166666333333334</v>
      </c>
      <c r="DQ123">
        <v>1.4500000333333332</v>
      </c>
      <c r="DR123">
        <v>1.4666666633333332</v>
      </c>
      <c r="DS123">
        <v>0</v>
      </c>
      <c r="DT123">
        <f>IF(DT119=0,0,DT119+0.53333333)</f>
        <v>1.0999999966666667</v>
      </c>
      <c r="DU123">
        <f t="shared" ref="DU123:DY123" si="1660">IF(DU119=0,0,DU119+0.53333333)</f>
        <v>4.4666666633333332</v>
      </c>
      <c r="DV123">
        <f t="shared" si="1660"/>
        <v>2.5499999966666667</v>
      </c>
      <c r="DW123">
        <f t="shared" si="1660"/>
        <v>1.23333333</v>
      </c>
      <c r="DX123">
        <f t="shared" si="1660"/>
        <v>1.1499999966666667</v>
      </c>
      <c r="DY123">
        <f t="shared" si="1660"/>
        <v>1.4499999966666666</v>
      </c>
      <c r="DZ123">
        <f t="shared" ref="DZ123:GK123" si="1661">IF(DZ119=0,0,DZ119+0.53333333)</f>
        <v>7.7833333299999996</v>
      </c>
      <c r="EA123">
        <f t="shared" si="1661"/>
        <v>9.4499999966666657</v>
      </c>
      <c r="EB123">
        <f t="shared" si="1661"/>
        <v>8.1499999966666667</v>
      </c>
      <c r="EC123">
        <f t="shared" si="1661"/>
        <v>8.6166666633333335</v>
      </c>
      <c r="ED123">
        <f t="shared" si="1661"/>
        <v>11.116666663333334</v>
      </c>
      <c r="EE123">
        <f t="shared" si="1661"/>
        <v>10.383333329999999</v>
      </c>
      <c r="EF123">
        <f t="shared" si="1661"/>
        <v>8.6333333299999993</v>
      </c>
      <c r="EG123">
        <f t="shared" si="1661"/>
        <v>10.43333333</v>
      </c>
      <c r="EH123">
        <f t="shared" si="1661"/>
        <v>8.0666666633333328</v>
      </c>
      <c r="EI123">
        <f t="shared" si="1661"/>
        <v>10.999999996666666</v>
      </c>
      <c r="EJ123">
        <f t="shared" si="1661"/>
        <v>10.133333329999999</v>
      </c>
      <c r="EK123">
        <f t="shared" si="1661"/>
        <v>9.4499999966666657</v>
      </c>
      <c r="EL123">
        <f t="shared" si="1661"/>
        <v>11.516666663333334</v>
      </c>
      <c r="EM123">
        <f t="shared" si="1661"/>
        <v>8.18333333</v>
      </c>
      <c r="EN123">
        <f t="shared" si="1661"/>
        <v>9.2666666633333339</v>
      </c>
      <c r="EO123">
        <f t="shared" si="1661"/>
        <v>12.316666663333333</v>
      </c>
      <c r="EP123">
        <f t="shared" si="1661"/>
        <v>10.616666663333334</v>
      </c>
      <c r="EQ123">
        <f t="shared" si="1661"/>
        <v>4.2333333300000007</v>
      </c>
      <c r="ER123">
        <f t="shared" si="1661"/>
        <v>4.5666666633333328</v>
      </c>
      <c r="ES123">
        <f t="shared" si="1661"/>
        <v>4.8333333300000003</v>
      </c>
      <c r="ET123">
        <f t="shared" si="1661"/>
        <v>7.3333333300000003</v>
      </c>
      <c r="EU123">
        <f t="shared" si="1661"/>
        <v>4.9166666633333342</v>
      </c>
      <c r="EV123">
        <f t="shared" si="1661"/>
        <v>4.7499999966666664</v>
      </c>
      <c r="EW123">
        <f t="shared" si="1661"/>
        <v>4.5666666633333328</v>
      </c>
      <c r="EX123">
        <f t="shared" si="1661"/>
        <v>4.7999999966666671</v>
      </c>
      <c r="EY123">
        <f t="shared" si="1661"/>
        <v>8.2999999966666671</v>
      </c>
      <c r="EZ123">
        <f t="shared" si="1661"/>
        <v>4.599999996666666</v>
      </c>
      <c r="FA123">
        <f t="shared" si="1661"/>
        <v>4.7833333299999996</v>
      </c>
      <c r="FB123">
        <f t="shared" si="1661"/>
        <v>5.2666666633333339</v>
      </c>
      <c r="FC123">
        <f t="shared" si="1661"/>
        <v>8.2333333300000007</v>
      </c>
      <c r="FD123">
        <f t="shared" si="1661"/>
        <v>5.0666666633333328</v>
      </c>
      <c r="FE123">
        <f t="shared" si="1661"/>
        <v>5.3666666633333335</v>
      </c>
      <c r="FF123">
        <f t="shared" si="1661"/>
        <v>7.3999999966666667</v>
      </c>
      <c r="FG123">
        <f t="shared" si="1661"/>
        <v>4.9999999966666664</v>
      </c>
      <c r="FH123">
        <f t="shared" si="1661"/>
        <v>2.43333333</v>
      </c>
      <c r="FI123">
        <f t="shared" si="1661"/>
        <v>2.8833333300000001</v>
      </c>
      <c r="FJ123">
        <f t="shared" si="1661"/>
        <v>6.0499999966666671</v>
      </c>
      <c r="FK123">
        <f t="shared" si="1661"/>
        <v>4.1499999966666667</v>
      </c>
      <c r="FL123">
        <f t="shared" si="1661"/>
        <v>4.4833333299999998</v>
      </c>
      <c r="FM123">
        <f t="shared" si="1661"/>
        <v>2.7999999966666667</v>
      </c>
      <c r="FN123">
        <f t="shared" si="1661"/>
        <v>5.43333333</v>
      </c>
      <c r="FO123">
        <f t="shared" si="1661"/>
        <v>2.8999999966666667</v>
      </c>
      <c r="FP123">
        <f t="shared" si="1661"/>
        <v>3.6499999966666667</v>
      </c>
      <c r="FQ123">
        <f t="shared" si="1661"/>
        <v>2.8833333300000001</v>
      </c>
      <c r="FR123">
        <f t="shared" si="1661"/>
        <v>2.8333333299999999</v>
      </c>
      <c r="FS123">
        <f t="shared" si="1661"/>
        <v>3.6499999966666667</v>
      </c>
      <c r="FT123">
        <f t="shared" si="1661"/>
        <v>1.8833333300000001</v>
      </c>
      <c r="FU123">
        <f t="shared" si="1661"/>
        <v>2.1333333300000001</v>
      </c>
      <c r="FV123">
        <f t="shared" si="1661"/>
        <v>2.1166666633333335</v>
      </c>
      <c r="FW123">
        <f t="shared" si="1661"/>
        <v>2.4999999966666668</v>
      </c>
      <c r="FX123">
        <f t="shared" si="1661"/>
        <v>2.6499999966666667</v>
      </c>
      <c r="FY123">
        <f t="shared" si="1661"/>
        <v>2.43333333</v>
      </c>
      <c r="FZ123">
        <f t="shared" si="1661"/>
        <v>3.6833333300000004</v>
      </c>
      <c r="GA123">
        <f t="shared" si="1661"/>
        <v>6.68333333</v>
      </c>
      <c r="GB123">
        <f t="shared" si="1661"/>
        <v>2.7666666633333334</v>
      </c>
      <c r="GC123">
        <f t="shared" si="1661"/>
        <v>2.9666666633333336</v>
      </c>
      <c r="GD123">
        <f t="shared" si="1661"/>
        <v>3.4833333300000002</v>
      </c>
      <c r="GE123">
        <f t="shared" si="1661"/>
        <v>3.2499999966666668</v>
      </c>
      <c r="GF123">
        <f t="shared" si="1661"/>
        <v>2.4666666633333336</v>
      </c>
      <c r="GG123">
        <f t="shared" si="1661"/>
        <v>4.3166666633333328</v>
      </c>
      <c r="GH123">
        <f t="shared" si="1661"/>
        <v>5.1666666600000006</v>
      </c>
      <c r="GI123">
        <f t="shared" si="1661"/>
        <v>4.7999999933333335</v>
      </c>
      <c r="GJ123">
        <f t="shared" si="1661"/>
        <v>5.2166666599999996</v>
      </c>
      <c r="GK123">
        <f t="shared" si="1661"/>
        <v>7.1499999933333331</v>
      </c>
      <c r="GL123">
        <f t="shared" ref="GL123:IW123" si="1662">IF(GL119=0,0,GL119+0.53333333)</f>
        <v>4.6166666599999999</v>
      </c>
      <c r="GM123">
        <f t="shared" ref="GM123:GS123" si="1663">IF(GM119=0,0,GM119+0.53333333)</f>
        <v>4.8833333266666674</v>
      </c>
      <c r="GN123">
        <f t="shared" si="1663"/>
        <v>7.0166666600000003</v>
      </c>
      <c r="GO123">
        <f t="shared" si="1663"/>
        <v>6.4333333266666664</v>
      </c>
      <c r="GP123">
        <f t="shared" si="1663"/>
        <v>4.8833333266666674</v>
      </c>
      <c r="GQ123">
        <f t="shared" si="1663"/>
        <v>5.3333333266666667</v>
      </c>
      <c r="GR123">
        <f t="shared" si="1663"/>
        <v>7.7166666599999996</v>
      </c>
      <c r="GS123">
        <f t="shared" si="1663"/>
        <v>5.6833333266666664</v>
      </c>
      <c r="GT123">
        <f t="shared" si="1662"/>
        <v>6.8833333266666656</v>
      </c>
      <c r="GU123">
        <f t="shared" si="1662"/>
        <v>5.7166666599999996</v>
      </c>
      <c r="GV123">
        <f t="shared" si="1662"/>
        <v>4.7166666599999996</v>
      </c>
      <c r="GW123">
        <f t="shared" si="1662"/>
        <v>4.783333326666666</v>
      </c>
      <c r="GX123">
        <f t="shared" ref="GX123:HA123" si="1664">IF(GX119=0,0,GX119+0.53333333)</f>
        <v>4.6166666599999999</v>
      </c>
      <c r="GY123">
        <f t="shared" si="1664"/>
        <v>11.749999993333333</v>
      </c>
      <c r="GZ123">
        <f t="shared" si="1664"/>
        <v>6.4666666599999996</v>
      </c>
      <c r="HA123">
        <f t="shared" si="1664"/>
        <v>5.1999999933333338</v>
      </c>
      <c r="HB123">
        <f t="shared" si="1662"/>
        <v>7.8166666633333328</v>
      </c>
      <c r="HC123">
        <f t="shared" si="1662"/>
        <v>8.7999999633333328</v>
      </c>
      <c r="HD123">
        <f t="shared" si="1662"/>
        <v>10.199999963333333</v>
      </c>
      <c r="HE123">
        <f t="shared" si="1662"/>
        <v>9.2833332966666671</v>
      </c>
      <c r="HF123">
        <f t="shared" si="1662"/>
        <v>9.0333332966666671</v>
      </c>
      <c r="HG123">
        <f t="shared" si="1662"/>
        <v>8.8166666299999985</v>
      </c>
      <c r="HH123">
        <f t="shared" si="1662"/>
        <v>8.4999999633333339</v>
      </c>
      <c r="HI123">
        <f t="shared" si="1662"/>
        <v>8.4999999633333339</v>
      </c>
      <c r="HJ123">
        <f t="shared" si="1662"/>
        <v>9.4499999633333331</v>
      </c>
      <c r="HK123">
        <f t="shared" si="1662"/>
        <v>8.9999999633333321</v>
      </c>
      <c r="HL123">
        <f t="shared" si="1662"/>
        <v>11.866666629999999</v>
      </c>
      <c r="HN123">
        <f t="shared" si="1662"/>
        <v>8.5166666299999996</v>
      </c>
      <c r="HO123">
        <f t="shared" si="1662"/>
        <v>9.9833332966666664</v>
      </c>
      <c r="HP123">
        <f t="shared" si="1662"/>
        <v>21.266666663333336</v>
      </c>
      <c r="HQ123">
        <f t="shared" si="1662"/>
        <v>26.26666633</v>
      </c>
      <c r="HR123">
        <f t="shared" si="1662"/>
        <v>7.5666666633333328</v>
      </c>
      <c r="HS123">
        <f t="shared" si="1662"/>
        <v>9.2999999966666671</v>
      </c>
      <c r="HU123">
        <f t="shared" si="1662"/>
        <v>20.700000030000002</v>
      </c>
      <c r="HW123">
        <f t="shared" si="1662"/>
        <v>9.6833333633333325</v>
      </c>
      <c r="HX123">
        <f t="shared" si="1662"/>
        <v>9.9000000299999993</v>
      </c>
      <c r="HY123">
        <f t="shared" si="1662"/>
        <v>10.716666696666666</v>
      </c>
      <c r="HZ123">
        <f t="shared" si="1662"/>
        <v>10.233333363333333</v>
      </c>
      <c r="IA123">
        <f t="shared" si="1662"/>
        <v>9.9666666966666657</v>
      </c>
      <c r="IB123">
        <f t="shared" si="1662"/>
        <v>10.066666696666667</v>
      </c>
      <c r="IC123">
        <f t="shared" si="1662"/>
        <v>10.766666696666666</v>
      </c>
      <c r="ID123">
        <f t="shared" si="1662"/>
        <v>9.7333333633333332</v>
      </c>
      <c r="IE123">
        <f t="shared" si="1662"/>
        <v>10.716666696666666</v>
      </c>
      <c r="IF123">
        <f t="shared" si="1662"/>
        <v>11.416666696666667</v>
      </c>
      <c r="IG123">
        <f t="shared" si="1662"/>
        <v>11.866666696666666</v>
      </c>
      <c r="IH123">
        <f t="shared" si="1662"/>
        <v>10.20000003</v>
      </c>
      <c r="II123">
        <f t="shared" si="1662"/>
        <v>16.933333363333336</v>
      </c>
      <c r="IJ123">
        <f t="shared" si="1662"/>
        <v>9.7166666966666657</v>
      </c>
      <c r="IK123">
        <f t="shared" si="1662"/>
        <v>5.349999996666666</v>
      </c>
      <c r="IL123">
        <f t="shared" si="1662"/>
        <v>8.6833333300333333</v>
      </c>
      <c r="IM123">
        <f t="shared" si="1662"/>
        <v>6.1166666633666669</v>
      </c>
      <c r="IN123">
        <f t="shared" si="1662"/>
        <v>5.8333333300333337</v>
      </c>
      <c r="IO123">
        <f t="shared" si="1662"/>
        <v>7.7166666633333332</v>
      </c>
      <c r="IP123">
        <f t="shared" si="1662"/>
        <v>7.9333333300333333</v>
      </c>
      <c r="IQ123">
        <f t="shared" si="1662"/>
        <v>8.5833333300333319</v>
      </c>
      <c r="IW123">
        <f t="shared" si="1662"/>
        <v>48.166666663333331</v>
      </c>
      <c r="IX123">
        <f t="shared" ref="IX123:KA123" si="1665">IF(IX119=0,0,IX119+0.53333333)</f>
        <v>7.1666666633333325</v>
      </c>
      <c r="IY123">
        <f t="shared" si="1665"/>
        <v>9.6166669633333335</v>
      </c>
      <c r="IZ123">
        <f t="shared" ref="IZ123" si="1666">IF(IZ119=0,0,IZ119+0.53333333)</f>
        <v>10.43333363</v>
      </c>
      <c r="JA123">
        <f t="shared" si="1665"/>
        <v>8.7666669633333338</v>
      </c>
      <c r="JB123">
        <f t="shared" si="1665"/>
        <v>8.2500002966666681</v>
      </c>
      <c r="JC123">
        <f t="shared" si="1665"/>
        <v>13.18333363</v>
      </c>
      <c r="JD123">
        <f t="shared" si="1665"/>
        <v>9.7833336299999996</v>
      </c>
      <c r="JE123">
        <f t="shared" si="1665"/>
        <v>14.850000296666668</v>
      </c>
      <c r="JF123">
        <f t="shared" si="1665"/>
        <v>22.616666963333337</v>
      </c>
      <c r="JH123">
        <f t="shared" si="1665"/>
        <v>10.58333333</v>
      </c>
      <c r="JI123">
        <f t="shared" si="1665"/>
        <v>16.283333329666668</v>
      </c>
      <c r="JJ123">
        <f t="shared" si="1665"/>
        <v>14.666666662999999</v>
      </c>
      <c r="JK123">
        <f t="shared" si="1665"/>
        <v>12.533333329666666</v>
      </c>
      <c r="JL123">
        <f t="shared" si="1665"/>
        <v>12.299999996333334</v>
      </c>
      <c r="JM123">
        <f t="shared" si="1665"/>
        <v>14.033333329666666</v>
      </c>
      <c r="JN123">
        <f t="shared" si="1665"/>
        <v>15.033333329666666</v>
      </c>
      <c r="JO123">
        <f t="shared" si="1665"/>
        <v>19.166666663000001</v>
      </c>
      <c r="JP123">
        <f t="shared" si="1665"/>
        <v>16.299999996333334</v>
      </c>
      <c r="JR123">
        <f t="shared" si="1665"/>
        <v>12.366666663</v>
      </c>
      <c r="JT123">
        <f t="shared" si="1665"/>
        <v>13.116666663</v>
      </c>
      <c r="JU123">
        <f t="shared" si="1665"/>
        <v>18.766666662999999</v>
      </c>
      <c r="JV123">
        <f t="shared" si="1665"/>
        <v>19.466666663000002</v>
      </c>
      <c r="JX123">
        <f t="shared" si="1665"/>
        <v>20.216666663000002</v>
      </c>
      <c r="JY123">
        <f t="shared" si="1665"/>
        <v>16.033333329666668</v>
      </c>
      <c r="JZ123">
        <f t="shared" si="1665"/>
        <v>22.533333329666672</v>
      </c>
      <c r="KA123">
        <f t="shared" si="1665"/>
        <v>25.983333329666667</v>
      </c>
    </row>
    <row r="124" spans="1:287" x14ac:dyDescent="0.25">
      <c r="A124" t="s">
        <v>163</v>
      </c>
      <c r="B124">
        <v>8.4833333333333325</v>
      </c>
      <c r="C124">
        <v>8.9833333333333325</v>
      </c>
      <c r="D124">
        <v>8.0666667000000007</v>
      </c>
      <c r="E124">
        <v>9.6333333333333329</v>
      </c>
      <c r="F124">
        <v>10.249993333333332</v>
      </c>
      <c r="G124">
        <v>8.7833337</v>
      </c>
      <c r="H124">
        <v>8.5166667</v>
      </c>
      <c r="I124">
        <v>8.7333337000000011</v>
      </c>
      <c r="J124">
        <v>11.866666333333333</v>
      </c>
      <c r="K124">
        <v>14.050000333333333</v>
      </c>
      <c r="L124">
        <v>9.3333333333333321</v>
      </c>
      <c r="M124">
        <v>8.8333333333333321</v>
      </c>
      <c r="N124">
        <v>8.6999966999999998</v>
      </c>
      <c r="O124">
        <v>11.5</v>
      </c>
      <c r="P124">
        <v>15.95</v>
      </c>
      <c r="Q124">
        <v>12.26</v>
      </c>
      <c r="R124">
        <v>16.93</v>
      </c>
      <c r="S124">
        <v>18.75</v>
      </c>
      <c r="T124">
        <v>15.17</v>
      </c>
      <c r="U124">
        <v>13.68333</v>
      </c>
      <c r="V124">
        <v>13.55</v>
      </c>
      <c r="W124">
        <v>12.116667</v>
      </c>
      <c r="X124">
        <v>12.916667</v>
      </c>
      <c r="Y124">
        <v>12.95</v>
      </c>
      <c r="Z124">
        <v>27.566666999999999</v>
      </c>
      <c r="AA124">
        <v>29.566666999999999</v>
      </c>
      <c r="AB124">
        <v>33.316666999999995</v>
      </c>
      <c r="AC124">
        <v>48.766666999999998</v>
      </c>
      <c r="AD124">
        <v>43.32</v>
      </c>
      <c r="AE124">
        <v>29.516666999999998</v>
      </c>
      <c r="AG124">
        <v>32.816666999999995</v>
      </c>
      <c r="AH124">
        <v>28.233336999999999</v>
      </c>
      <c r="AI124">
        <v>12.233333333333333</v>
      </c>
      <c r="AJ124">
        <v>13.783333333333333</v>
      </c>
      <c r="AK124">
        <v>12.616666633333333</v>
      </c>
      <c r="AL124">
        <v>12.833333333333332</v>
      </c>
      <c r="AM124">
        <v>12.749993333333332</v>
      </c>
      <c r="AN124">
        <v>13.583333333333332</v>
      </c>
      <c r="AO124">
        <v>13.500000033333333</v>
      </c>
      <c r="AP124">
        <v>13.100000033333332</v>
      </c>
      <c r="AQ124">
        <v>13.016666663333332</v>
      </c>
      <c r="AR124">
        <v>12.633333333333333</v>
      </c>
      <c r="AS124">
        <v>13.250000033333333</v>
      </c>
      <c r="AT124">
        <v>15.900000003333332</v>
      </c>
      <c r="AU124">
        <v>13.533333333333333</v>
      </c>
      <c r="AV124">
        <v>13.766666633333333</v>
      </c>
      <c r="AW124">
        <v>13.300000033333333</v>
      </c>
      <c r="AX124">
        <v>14.083333333333332</v>
      </c>
      <c r="AY124">
        <v>12.966666663333333</v>
      </c>
      <c r="AZ124">
        <v>15.383333333333333</v>
      </c>
      <c r="BA124">
        <v>17.433333333333334</v>
      </c>
      <c r="BB124">
        <v>20.233333333333334</v>
      </c>
      <c r="BC124">
        <v>17.950000003333333</v>
      </c>
      <c r="BD124">
        <v>17.916666633333332</v>
      </c>
      <c r="BE124">
        <v>14.233333333333333</v>
      </c>
      <c r="BF124">
        <v>16.150000333333331</v>
      </c>
      <c r="BG124">
        <v>25.416666633333332</v>
      </c>
      <c r="BH124">
        <v>27.93333333333333</v>
      </c>
      <c r="BI124">
        <v>28.166666333333332</v>
      </c>
      <c r="BJ124">
        <v>15.583333333333332</v>
      </c>
      <c r="BK124">
        <v>25.900000333333331</v>
      </c>
      <c r="BL124">
        <v>16.650000033333335</v>
      </c>
      <c r="BM124">
        <v>25.033333333333331</v>
      </c>
      <c r="BN124">
        <v>16.333333333333332</v>
      </c>
      <c r="BO124">
        <v>30.166666333333332</v>
      </c>
      <c r="BP124">
        <v>20.85000003333333</v>
      </c>
      <c r="BQ124">
        <v>2.65</v>
      </c>
      <c r="BR124">
        <v>4.7666666666666666</v>
      </c>
      <c r="BS124">
        <v>5.4833333666666668</v>
      </c>
      <c r="BT124">
        <v>5.8833333366666665</v>
      </c>
      <c r="BU124">
        <v>5.2833333366666668</v>
      </c>
      <c r="BV124">
        <v>5.5166666666666666</v>
      </c>
      <c r="BW124">
        <v>7.4833333666666668</v>
      </c>
      <c r="BX124">
        <v>12.483333366666667</v>
      </c>
      <c r="BY124">
        <v>10.749999966666667</v>
      </c>
      <c r="BZ124">
        <v>7.7499999666666666</v>
      </c>
      <c r="CA124">
        <v>5.5666666666666664</v>
      </c>
      <c r="CB124">
        <v>5.0833333666666665</v>
      </c>
      <c r="CC124">
        <v>6.1333333666666663</v>
      </c>
      <c r="CE124">
        <v>2.7833333666666666</v>
      </c>
      <c r="CF124">
        <v>3.5666666666666664</v>
      </c>
      <c r="CG124">
        <v>4.8666666666666671</v>
      </c>
      <c r="CH124">
        <v>3.1666666666666665</v>
      </c>
      <c r="CI124">
        <v>3.1333333666666667</v>
      </c>
      <c r="CJ124">
        <v>3.0833333666666665</v>
      </c>
      <c r="CK124">
        <v>3.5000000666666669</v>
      </c>
      <c r="CL124">
        <v>3.8833333666666667</v>
      </c>
      <c r="CN124">
        <v>4.6333333666666672</v>
      </c>
      <c r="CO124">
        <v>4.1833333666666661</v>
      </c>
      <c r="CP124">
        <v>4.6999996666666668</v>
      </c>
      <c r="CQ124">
        <v>6.133332666666667</v>
      </c>
      <c r="CR124">
        <v>6.883332666666667</v>
      </c>
      <c r="CS124">
        <v>5.133332666666667</v>
      </c>
      <c r="CT124">
        <v>7.3499996666666672</v>
      </c>
      <c r="CU124">
        <v>7.166666666666667</v>
      </c>
      <c r="CV124">
        <v>5.2999996666666664</v>
      </c>
      <c r="CW124">
        <v>6.4333329666666668</v>
      </c>
      <c r="CX124">
        <v>6.0333326666666665</v>
      </c>
      <c r="CY124">
        <v>9.5166663666666658</v>
      </c>
      <c r="CZ124">
        <v>6.9833329666666666</v>
      </c>
      <c r="DA124">
        <v>5.8333326666666672</v>
      </c>
      <c r="DB124">
        <v>5.0999996666666672</v>
      </c>
      <c r="DC124">
        <v>8.1499996666666661</v>
      </c>
      <c r="DD124">
        <v>6.0833329666666671</v>
      </c>
      <c r="DE124">
        <v>8.9166663666666679</v>
      </c>
      <c r="DF124">
        <v>3.1999996666666668</v>
      </c>
      <c r="DG124">
        <v>4.4999996666666666</v>
      </c>
      <c r="DH124">
        <v>3.5999996666666667</v>
      </c>
      <c r="DI124">
        <v>4.4333326666666668</v>
      </c>
      <c r="DJ124">
        <v>4.0499996666666664</v>
      </c>
      <c r="DK124">
        <v>4.883332999666667</v>
      </c>
      <c r="DL124">
        <v>3.7666663666666667</v>
      </c>
      <c r="DM124">
        <v>5.6666663366666672</v>
      </c>
      <c r="DN124">
        <v>5.1166663366666665</v>
      </c>
      <c r="DO124">
        <v>0.56666666666666665</v>
      </c>
      <c r="DP124">
        <v>2.7499999666666666</v>
      </c>
      <c r="DQ124">
        <v>1.4833333666666666</v>
      </c>
      <c r="DR124">
        <v>1.4999999966666666</v>
      </c>
      <c r="DS124">
        <v>1.0999999966666667</v>
      </c>
      <c r="DT124">
        <v>0</v>
      </c>
      <c r="DU124">
        <f>IF(DU119=0,0,DU119+0.56666667)</f>
        <v>4.5000000033333336</v>
      </c>
      <c r="DV124">
        <f t="shared" ref="DV124:DY124" si="1667">IF(DV119=0,0,DV119+0.56666667)</f>
        <v>2.5833333366666666</v>
      </c>
      <c r="DW124">
        <f t="shared" si="1667"/>
        <v>1.26666667</v>
      </c>
      <c r="DX124">
        <f t="shared" si="1667"/>
        <v>1.1833333366666667</v>
      </c>
      <c r="DY124">
        <f t="shared" si="1667"/>
        <v>1.4833333366666666</v>
      </c>
      <c r="DZ124">
        <f t="shared" ref="DZ124:GK124" si="1668">IF(DZ119=0,0,DZ119+0.56666667)</f>
        <v>7.81666667</v>
      </c>
      <c r="EA124">
        <f t="shared" si="1668"/>
        <v>9.4833333366666661</v>
      </c>
      <c r="EB124">
        <f t="shared" si="1668"/>
        <v>8.1833333366666672</v>
      </c>
      <c r="EC124">
        <f t="shared" si="1668"/>
        <v>8.650000003333334</v>
      </c>
      <c r="ED124">
        <f t="shared" si="1668"/>
        <v>11.150000003333334</v>
      </c>
      <c r="EE124">
        <f t="shared" si="1668"/>
        <v>10.41666667</v>
      </c>
      <c r="EF124">
        <f t="shared" si="1668"/>
        <v>8.6666666699999997</v>
      </c>
      <c r="EG124">
        <f t="shared" si="1668"/>
        <v>10.46666667</v>
      </c>
      <c r="EH124">
        <f t="shared" si="1668"/>
        <v>8.1000000033333333</v>
      </c>
      <c r="EI124">
        <f t="shared" si="1668"/>
        <v>11.033333336666667</v>
      </c>
      <c r="EJ124">
        <f t="shared" si="1668"/>
        <v>10.16666667</v>
      </c>
      <c r="EK124">
        <f t="shared" si="1668"/>
        <v>9.4833333366666661</v>
      </c>
      <c r="EL124">
        <f t="shared" si="1668"/>
        <v>11.550000003333334</v>
      </c>
      <c r="EM124">
        <f t="shared" si="1668"/>
        <v>8.2166666700000004</v>
      </c>
      <c r="EN124">
        <f t="shared" si="1668"/>
        <v>9.3000000033333343</v>
      </c>
      <c r="EO124">
        <f t="shared" si="1668"/>
        <v>12.350000003333333</v>
      </c>
      <c r="EP124">
        <f t="shared" si="1668"/>
        <v>10.650000003333334</v>
      </c>
      <c r="EQ124">
        <f t="shared" si="1668"/>
        <v>4.2666666700000002</v>
      </c>
      <c r="ER124">
        <f t="shared" si="1668"/>
        <v>4.6000000033333333</v>
      </c>
      <c r="ES124">
        <f t="shared" si="1668"/>
        <v>4.8666666699999999</v>
      </c>
      <c r="ET124">
        <f t="shared" si="1668"/>
        <v>7.3666666700000007</v>
      </c>
      <c r="EU124">
        <f t="shared" si="1668"/>
        <v>4.9500000033333338</v>
      </c>
      <c r="EV124">
        <f t="shared" si="1668"/>
        <v>4.7833333366666668</v>
      </c>
      <c r="EW124">
        <f t="shared" si="1668"/>
        <v>4.6000000033333333</v>
      </c>
      <c r="EX124">
        <f t="shared" si="1668"/>
        <v>4.8333333366666666</v>
      </c>
      <c r="EY124">
        <f t="shared" si="1668"/>
        <v>8.3333333366666658</v>
      </c>
      <c r="EZ124">
        <f t="shared" si="1668"/>
        <v>4.6333333366666665</v>
      </c>
      <c r="FA124">
        <f t="shared" si="1668"/>
        <v>4.81666667</v>
      </c>
      <c r="FB124">
        <f t="shared" si="1668"/>
        <v>5.3000000033333334</v>
      </c>
      <c r="FC124">
        <f t="shared" si="1668"/>
        <v>8.2666666699999993</v>
      </c>
      <c r="FD124">
        <f t="shared" si="1668"/>
        <v>5.1000000033333333</v>
      </c>
      <c r="FE124">
        <f t="shared" si="1668"/>
        <v>5.400000003333334</v>
      </c>
      <c r="FF124">
        <f t="shared" si="1668"/>
        <v>7.4333333366666672</v>
      </c>
      <c r="FG124">
        <f t="shared" si="1668"/>
        <v>5.0333333366666668</v>
      </c>
      <c r="FH124">
        <f t="shared" si="1668"/>
        <v>2.46666667</v>
      </c>
      <c r="FI124">
        <f t="shared" si="1668"/>
        <v>2.9166666700000001</v>
      </c>
      <c r="FJ124">
        <f t="shared" si="1668"/>
        <v>6.0833333366666666</v>
      </c>
      <c r="FK124">
        <f t="shared" si="1668"/>
        <v>4.1833333366666672</v>
      </c>
      <c r="FL124">
        <f t="shared" si="1668"/>
        <v>4.5166666699999993</v>
      </c>
      <c r="FM124">
        <f t="shared" si="1668"/>
        <v>2.8333333366666666</v>
      </c>
      <c r="FN124">
        <f t="shared" si="1668"/>
        <v>5.4666666700000004</v>
      </c>
      <c r="FO124">
        <f t="shared" si="1668"/>
        <v>2.9333333366666667</v>
      </c>
      <c r="FP124">
        <f t="shared" si="1668"/>
        <v>3.6833333366666667</v>
      </c>
      <c r="FQ124">
        <f t="shared" si="1668"/>
        <v>2.9166666700000001</v>
      </c>
      <c r="FR124">
        <f t="shared" si="1668"/>
        <v>2.8666666699999999</v>
      </c>
      <c r="FS124">
        <f t="shared" si="1668"/>
        <v>3.6833333366666667</v>
      </c>
      <c r="FT124">
        <f t="shared" si="1668"/>
        <v>1.9166666700000001</v>
      </c>
      <c r="FU124">
        <f t="shared" si="1668"/>
        <v>2.1666666700000001</v>
      </c>
      <c r="FV124">
        <f t="shared" si="1668"/>
        <v>2.1500000033333335</v>
      </c>
      <c r="FW124">
        <f t="shared" si="1668"/>
        <v>2.5333333366666668</v>
      </c>
      <c r="FX124">
        <f t="shared" si="1668"/>
        <v>2.6833333366666667</v>
      </c>
      <c r="FY124">
        <f t="shared" si="1668"/>
        <v>2.4666666700000004</v>
      </c>
      <c r="FZ124">
        <f t="shared" si="1668"/>
        <v>3.7166666700000004</v>
      </c>
      <c r="GA124">
        <f t="shared" si="1668"/>
        <v>6.7166666700000004</v>
      </c>
      <c r="GB124">
        <f t="shared" si="1668"/>
        <v>2.8000000033333334</v>
      </c>
      <c r="GC124">
        <f t="shared" si="1668"/>
        <v>3.0000000033333336</v>
      </c>
      <c r="GD124">
        <f t="shared" si="1668"/>
        <v>3.5166666700000002</v>
      </c>
      <c r="GE124">
        <f t="shared" si="1668"/>
        <v>3.2833333366666668</v>
      </c>
      <c r="GF124">
        <f t="shared" si="1668"/>
        <v>2.5000000033333336</v>
      </c>
      <c r="GG124">
        <f t="shared" si="1668"/>
        <v>4.3500000033333333</v>
      </c>
      <c r="GH124">
        <f t="shared" si="1668"/>
        <v>5.2</v>
      </c>
      <c r="GI124">
        <f t="shared" si="1668"/>
        <v>4.833333333333333</v>
      </c>
      <c r="GJ124">
        <f t="shared" si="1668"/>
        <v>5.25</v>
      </c>
      <c r="GK124">
        <f t="shared" si="1668"/>
        <v>7.1833333333333336</v>
      </c>
      <c r="GL124">
        <f t="shared" ref="GL124:IW124" si="1669">IF(GL119=0,0,GL119+0.56666667)</f>
        <v>4.6500000000000004</v>
      </c>
      <c r="GM124">
        <f t="shared" ref="GM124:GS124" si="1670">IF(GM119=0,0,GM119+0.56666667)</f>
        <v>4.916666666666667</v>
      </c>
      <c r="GN124">
        <f t="shared" si="1670"/>
        <v>7.0500000000000007</v>
      </c>
      <c r="GO124">
        <f t="shared" si="1670"/>
        <v>6.4666666666666668</v>
      </c>
      <c r="GP124">
        <f t="shared" si="1670"/>
        <v>4.916666666666667</v>
      </c>
      <c r="GQ124">
        <f t="shared" si="1670"/>
        <v>5.3666666666666671</v>
      </c>
      <c r="GR124">
        <f t="shared" si="1670"/>
        <v>7.75</v>
      </c>
      <c r="GS124">
        <f t="shared" si="1670"/>
        <v>5.7166666666666668</v>
      </c>
      <c r="GT124">
        <f t="shared" si="1669"/>
        <v>6.9166666666666661</v>
      </c>
      <c r="GU124">
        <f t="shared" si="1669"/>
        <v>5.75</v>
      </c>
      <c r="GV124">
        <f t="shared" si="1669"/>
        <v>4.75</v>
      </c>
      <c r="GW124">
        <f t="shared" si="1669"/>
        <v>4.8166666666666664</v>
      </c>
      <c r="GX124">
        <f t="shared" ref="GX124:HA124" si="1671">IF(GX119=0,0,GX119+0.56666667)</f>
        <v>4.6500000000000004</v>
      </c>
      <c r="GY124">
        <f t="shared" si="1671"/>
        <v>11.783333333333333</v>
      </c>
      <c r="GZ124">
        <f t="shared" si="1671"/>
        <v>6.5</v>
      </c>
      <c r="HA124">
        <f t="shared" si="1671"/>
        <v>5.2333333333333334</v>
      </c>
      <c r="HB124">
        <f t="shared" si="1669"/>
        <v>7.8500000033333333</v>
      </c>
      <c r="HC124">
        <f t="shared" si="1669"/>
        <v>8.8333333033333332</v>
      </c>
      <c r="HD124">
        <f t="shared" si="1669"/>
        <v>10.233333303333334</v>
      </c>
      <c r="HE124">
        <f t="shared" si="1669"/>
        <v>9.3166666366666675</v>
      </c>
      <c r="HF124">
        <f t="shared" si="1669"/>
        <v>9.0666666366666675</v>
      </c>
      <c r="HG124">
        <f t="shared" si="1669"/>
        <v>8.8499999699999989</v>
      </c>
      <c r="HH124">
        <f t="shared" si="1669"/>
        <v>8.5333333033333325</v>
      </c>
      <c r="HI124">
        <f t="shared" si="1669"/>
        <v>8.5333333033333325</v>
      </c>
      <c r="HJ124">
        <f t="shared" si="1669"/>
        <v>9.4833333033333336</v>
      </c>
      <c r="HK124">
        <f t="shared" si="1669"/>
        <v>9.0333333033333325</v>
      </c>
      <c r="HL124">
        <f t="shared" si="1669"/>
        <v>11.89999997</v>
      </c>
      <c r="HN124">
        <f t="shared" si="1669"/>
        <v>8.54999997</v>
      </c>
      <c r="HO124">
        <f t="shared" si="1669"/>
        <v>10.016666636666667</v>
      </c>
      <c r="HP124">
        <f t="shared" si="1669"/>
        <v>21.300000003333334</v>
      </c>
      <c r="HQ124">
        <f t="shared" si="1669"/>
        <v>26.299999669999998</v>
      </c>
      <c r="HR124">
        <f t="shared" si="1669"/>
        <v>7.6000000033333333</v>
      </c>
      <c r="HS124">
        <f t="shared" si="1669"/>
        <v>9.3333333366666675</v>
      </c>
      <c r="HU124">
        <f t="shared" si="1669"/>
        <v>20.73333337</v>
      </c>
      <c r="HW124">
        <f t="shared" si="1669"/>
        <v>9.7166667033333329</v>
      </c>
      <c r="HX124">
        <f t="shared" si="1669"/>
        <v>9.9333333699999997</v>
      </c>
      <c r="HY124">
        <f t="shared" si="1669"/>
        <v>10.750000036666666</v>
      </c>
      <c r="HZ124">
        <f t="shared" si="1669"/>
        <v>10.266666703333334</v>
      </c>
      <c r="IA124">
        <f t="shared" si="1669"/>
        <v>10.000000036666666</v>
      </c>
      <c r="IB124">
        <f t="shared" si="1669"/>
        <v>10.100000036666668</v>
      </c>
      <c r="IC124">
        <f t="shared" si="1669"/>
        <v>10.800000036666667</v>
      </c>
      <c r="ID124">
        <f t="shared" si="1669"/>
        <v>9.7666667033333336</v>
      </c>
      <c r="IE124">
        <f t="shared" si="1669"/>
        <v>10.750000036666666</v>
      </c>
      <c r="IF124">
        <f t="shared" si="1669"/>
        <v>11.450000036666667</v>
      </c>
      <c r="IG124">
        <f t="shared" si="1669"/>
        <v>11.900000036666667</v>
      </c>
      <c r="IH124">
        <f t="shared" si="1669"/>
        <v>10.23333337</v>
      </c>
      <c r="II124">
        <f t="shared" si="1669"/>
        <v>16.966666703333335</v>
      </c>
      <c r="IJ124">
        <f t="shared" si="1669"/>
        <v>9.7500000366666661</v>
      </c>
      <c r="IK124">
        <f t="shared" si="1669"/>
        <v>5.3833333366666665</v>
      </c>
      <c r="IL124">
        <f t="shared" si="1669"/>
        <v>8.7166666700333337</v>
      </c>
      <c r="IM124">
        <f t="shared" si="1669"/>
        <v>6.1500000033666664</v>
      </c>
      <c r="IN124">
        <f t="shared" si="1669"/>
        <v>5.8666666700333332</v>
      </c>
      <c r="IO124">
        <f t="shared" si="1669"/>
        <v>7.7500000033333336</v>
      </c>
      <c r="IP124">
        <f t="shared" si="1669"/>
        <v>7.9666666700333337</v>
      </c>
      <c r="IQ124">
        <f t="shared" si="1669"/>
        <v>8.6166666700333323</v>
      </c>
      <c r="IW124">
        <f t="shared" si="1669"/>
        <v>48.200000003333329</v>
      </c>
      <c r="IX124">
        <f t="shared" ref="IX124:KA124" si="1672">IF(IX119=0,0,IX119+0.56666667)</f>
        <v>7.2000000033333329</v>
      </c>
      <c r="IY124">
        <f t="shared" si="1672"/>
        <v>9.6500003033333339</v>
      </c>
      <c r="IZ124">
        <f t="shared" ref="IZ124" si="1673">IF(IZ119=0,0,IZ119+0.56666667)</f>
        <v>10.46666697</v>
      </c>
      <c r="JA124">
        <f t="shared" si="1672"/>
        <v>8.8000003033333343</v>
      </c>
      <c r="JB124">
        <f t="shared" si="1672"/>
        <v>8.2833336366666686</v>
      </c>
      <c r="JC124">
        <f t="shared" si="1672"/>
        <v>13.21666697</v>
      </c>
      <c r="JD124">
        <f t="shared" si="1672"/>
        <v>9.81666697</v>
      </c>
      <c r="JE124">
        <f t="shared" si="1672"/>
        <v>14.883333636666668</v>
      </c>
      <c r="JF124">
        <f t="shared" si="1672"/>
        <v>22.650000303333336</v>
      </c>
      <c r="JH124">
        <f t="shared" si="1672"/>
        <v>10.616666670000001</v>
      </c>
      <c r="JI124">
        <f t="shared" si="1672"/>
        <v>16.316666669666667</v>
      </c>
      <c r="JJ124">
        <f t="shared" si="1672"/>
        <v>14.700000003</v>
      </c>
      <c r="JK124">
        <f t="shared" si="1672"/>
        <v>12.566666669666667</v>
      </c>
      <c r="JL124">
        <f t="shared" si="1672"/>
        <v>12.333333336333334</v>
      </c>
      <c r="JM124">
        <f t="shared" si="1672"/>
        <v>14.066666669666667</v>
      </c>
      <c r="JN124">
        <f t="shared" si="1672"/>
        <v>15.066666669666667</v>
      </c>
      <c r="JO124">
        <f t="shared" si="1672"/>
        <v>19.200000003</v>
      </c>
      <c r="JP124">
        <f t="shared" si="1672"/>
        <v>16.333333336333332</v>
      </c>
      <c r="JR124">
        <f t="shared" si="1672"/>
        <v>12.400000003000001</v>
      </c>
      <c r="JT124">
        <f t="shared" si="1672"/>
        <v>13.150000003000001</v>
      </c>
      <c r="JU124">
        <f t="shared" si="1672"/>
        <v>18.800000002999997</v>
      </c>
      <c r="JV124">
        <f t="shared" si="1672"/>
        <v>19.500000003</v>
      </c>
      <c r="JX124">
        <f t="shared" si="1672"/>
        <v>20.250000003</v>
      </c>
      <c r="JY124">
        <f t="shared" si="1672"/>
        <v>16.066666669666667</v>
      </c>
      <c r="JZ124">
        <f t="shared" si="1672"/>
        <v>22.56666666966667</v>
      </c>
      <c r="KA124">
        <f t="shared" si="1672"/>
        <v>26.016666669666666</v>
      </c>
    </row>
    <row r="125" spans="1:287" x14ac:dyDescent="0.25">
      <c r="A125" t="s">
        <v>162</v>
      </c>
      <c r="B125">
        <v>21.4</v>
      </c>
      <c r="C125">
        <v>21.9</v>
      </c>
      <c r="D125">
        <v>16.816666699999999</v>
      </c>
      <c r="E125">
        <v>22.549999999999997</v>
      </c>
      <c r="F125">
        <v>23.16666</v>
      </c>
      <c r="G125">
        <v>17.5333337</v>
      </c>
      <c r="H125">
        <v>17.266666699999998</v>
      </c>
      <c r="I125">
        <v>17.483333699999999</v>
      </c>
      <c r="J125">
        <v>24.783332999999999</v>
      </c>
      <c r="K125">
        <v>26.966666999999998</v>
      </c>
      <c r="L125">
        <v>22.25</v>
      </c>
      <c r="M125">
        <v>21.75</v>
      </c>
      <c r="N125">
        <v>17.4499967</v>
      </c>
      <c r="O125">
        <v>20.25</v>
      </c>
      <c r="P125">
        <v>24.7</v>
      </c>
      <c r="Q125">
        <v>21.01</v>
      </c>
      <c r="R125">
        <v>25.68</v>
      </c>
      <c r="S125">
        <v>27.5</v>
      </c>
      <c r="T125">
        <v>23.92</v>
      </c>
      <c r="U125">
        <v>22.433330000000002</v>
      </c>
      <c r="V125">
        <v>22.3</v>
      </c>
      <c r="W125">
        <v>20.866667</v>
      </c>
      <c r="X125">
        <v>21.666667</v>
      </c>
      <c r="Y125">
        <v>21.7</v>
      </c>
      <c r="Z125">
        <v>36.316667000000002</v>
      </c>
      <c r="AA125">
        <v>38.316667000000002</v>
      </c>
      <c r="AB125">
        <v>42.066667000000002</v>
      </c>
      <c r="AC125">
        <v>57.516666999999998</v>
      </c>
      <c r="AD125">
        <v>52.07</v>
      </c>
      <c r="AE125">
        <v>38.266667000000005</v>
      </c>
      <c r="AG125">
        <v>41.566667000000002</v>
      </c>
      <c r="AH125">
        <v>36.983337000000006</v>
      </c>
      <c r="AI125">
        <v>25.15</v>
      </c>
      <c r="AJ125">
        <v>26.7</v>
      </c>
      <c r="AK125">
        <v>25.533333299999999</v>
      </c>
      <c r="AL125">
        <v>25.75</v>
      </c>
      <c r="AM125">
        <v>25.66666</v>
      </c>
      <c r="AN125">
        <v>26.5</v>
      </c>
      <c r="AO125">
        <v>26.4166667</v>
      </c>
      <c r="AP125">
        <v>26.016666699999998</v>
      </c>
      <c r="AQ125">
        <v>25.93333333</v>
      </c>
      <c r="AR125">
        <v>25.549999999999997</v>
      </c>
      <c r="AS125">
        <v>26.1666667</v>
      </c>
      <c r="AT125">
        <v>28.81666667</v>
      </c>
      <c r="AU125">
        <v>26.45</v>
      </c>
      <c r="AV125">
        <v>26.683333299999997</v>
      </c>
      <c r="AW125">
        <v>26.216666699999998</v>
      </c>
      <c r="AX125">
        <v>27</v>
      </c>
      <c r="AY125">
        <v>25.883333329999999</v>
      </c>
      <c r="AZ125">
        <v>28.299999999999997</v>
      </c>
      <c r="BA125">
        <v>30.349999999999998</v>
      </c>
      <c r="BB125">
        <v>33.15</v>
      </c>
      <c r="BC125">
        <v>30.866666670000001</v>
      </c>
      <c r="BD125">
        <v>30.8333333</v>
      </c>
      <c r="BE125">
        <v>27.15</v>
      </c>
      <c r="BF125">
        <v>29.066666999999999</v>
      </c>
      <c r="BG125">
        <v>38.3333333</v>
      </c>
      <c r="BH125">
        <v>40.849999999999994</v>
      </c>
      <c r="BI125">
        <v>41.083332999999996</v>
      </c>
      <c r="BJ125">
        <v>28.5</v>
      </c>
      <c r="BK125">
        <v>38.816666999999995</v>
      </c>
      <c r="BL125">
        <v>29.566666699999999</v>
      </c>
      <c r="BM125">
        <v>37.950000000000003</v>
      </c>
      <c r="BN125">
        <v>29.25</v>
      </c>
      <c r="BO125">
        <v>43.083332999999996</v>
      </c>
      <c r="BP125">
        <v>33.766666700000002</v>
      </c>
      <c r="BQ125">
        <v>11.4</v>
      </c>
      <c r="BR125">
        <v>8.1333333333333329</v>
      </c>
      <c r="BS125">
        <v>8.8500000333333322</v>
      </c>
      <c r="BT125">
        <v>9.2500000033333336</v>
      </c>
      <c r="BU125">
        <v>8.6500000033333322</v>
      </c>
      <c r="BV125">
        <v>8.8833333333333329</v>
      </c>
      <c r="BW125">
        <v>10.850000033333332</v>
      </c>
      <c r="BX125">
        <v>15.850000033333332</v>
      </c>
      <c r="BY125">
        <v>14.116666633333333</v>
      </c>
      <c r="BZ125">
        <v>11.116666633333333</v>
      </c>
      <c r="CA125">
        <v>8.9333333333333336</v>
      </c>
      <c r="CB125">
        <v>8.4500000333333336</v>
      </c>
      <c r="CC125">
        <v>9.5000000333333325</v>
      </c>
      <c r="CE125">
        <v>6.1500000333333338</v>
      </c>
      <c r="CF125">
        <v>6.9333333333333336</v>
      </c>
      <c r="CG125">
        <v>8.2333333333333343</v>
      </c>
      <c r="CH125">
        <v>6.5333333333333341</v>
      </c>
      <c r="CI125">
        <v>6.5000000333333334</v>
      </c>
      <c r="CJ125">
        <v>6.4500000333333336</v>
      </c>
      <c r="CK125">
        <v>6.866666733333334</v>
      </c>
      <c r="CL125">
        <v>7.2500000333333343</v>
      </c>
      <c r="CN125">
        <v>8.0000000333333343</v>
      </c>
      <c r="CO125">
        <v>7.5500000333333332</v>
      </c>
      <c r="CP125">
        <v>8.0666663333333339</v>
      </c>
      <c r="CQ125">
        <v>9.4999993333333332</v>
      </c>
      <c r="CR125">
        <v>10.249999333333333</v>
      </c>
      <c r="CS125">
        <v>8.4999993333333332</v>
      </c>
      <c r="CT125">
        <v>10.716666333333334</v>
      </c>
      <c r="CU125">
        <v>10.533333333333335</v>
      </c>
      <c r="CV125">
        <v>8.6666663333333336</v>
      </c>
      <c r="CW125">
        <v>9.7999996333333339</v>
      </c>
      <c r="CX125">
        <v>9.3999993333333336</v>
      </c>
      <c r="CY125">
        <v>12.883333033333333</v>
      </c>
      <c r="CZ125">
        <v>10.349999633333333</v>
      </c>
      <c r="DA125">
        <v>9.1999993333333343</v>
      </c>
      <c r="DB125">
        <v>8.4666663333333343</v>
      </c>
      <c r="DC125">
        <v>11.516666333333333</v>
      </c>
      <c r="DD125">
        <v>9.4499996333333343</v>
      </c>
      <c r="DE125">
        <v>12.283333033333335</v>
      </c>
      <c r="DF125">
        <v>6.5666663333333339</v>
      </c>
      <c r="DG125">
        <v>7.8666663333333338</v>
      </c>
      <c r="DH125">
        <v>6.9666663333333343</v>
      </c>
      <c r="DI125">
        <v>7.799999333333334</v>
      </c>
      <c r="DJ125">
        <v>7.4166663333333336</v>
      </c>
      <c r="DK125">
        <v>8.2499996663333341</v>
      </c>
      <c r="DL125">
        <v>7.1333330333333338</v>
      </c>
      <c r="DM125">
        <v>9.0333330033333343</v>
      </c>
      <c r="DN125">
        <v>8.4833330033333336</v>
      </c>
      <c r="DO125">
        <v>3.9333333333333336</v>
      </c>
      <c r="DP125">
        <v>6.1166666333333337</v>
      </c>
      <c r="DQ125">
        <v>4.850000033333334</v>
      </c>
      <c r="DR125">
        <v>4.8666666633333335</v>
      </c>
      <c r="DS125">
        <v>4.4666666633333332</v>
      </c>
      <c r="DT125">
        <v>4.5000000033333336</v>
      </c>
      <c r="DU125">
        <v>0</v>
      </c>
      <c r="DV125">
        <f>IF(DV119=0,0,DV119+3.933333)</f>
        <v>5.9499996666666668</v>
      </c>
      <c r="DW125">
        <f t="shared" ref="DW125:DY125" si="1674">IF(DW119=0,0,DW119+3.933333)</f>
        <v>4.6333330000000004</v>
      </c>
      <c r="DX125">
        <f t="shared" si="1674"/>
        <v>4.5499996666666664</v>
      </c>
      <c r="DY125">
        <f t="shared" si="1674"/>
        <v>4.8499996666666672</v>
      </c>
      <c r="DZ125">
        <f t="shared" ref="DZ125:GK125" si="1675">IF(DZ119=0,0,DZ119+3.933333)</f>
        <v>11.183333000000001</v>
      </c>
      <c r="EA125">
        <f t="shared" si="1675"/>
        <v>12.849999666666665</v>
      </c>
      <c r="EB125">
        <f t="shared" si="1675"/>
        <v>11.549999666666666</v>
      </c>
      <c r="EC125">
        <f t="shared" si="1675"/>
        <v>12.016666333333333</v>
      </c>
      <c r="ED125">
        <f t="shared" si="1675"/>
        <v>14.516666333333333</v>
      </c>
      <c r="EE125">
        <f t="shared" si="1675"/>
        <v>13.783332999999999</v>
      </c>
      <c r="EF125">
        <f t="shared" si="1675"/>
        <v>12.033332999999999</v>
      </c>
      <c r="EG125">
        <f t="shared" si="1675"/>
        <v>13.833333</v>
      </c>
      <c r="EH125">
        <f t="shared" si="1675"/>
        <v>11.466666333333333</v>
      </c>
      <c r="EI125">
        <f t="shared" si="1675"/>
        <v>14.399999666666666</v>
      </c>
      <c r="EJ125">
        <f t="shared" si="1675"/>
        <v>13.533332999999999</v>
      </c>
      <c r="EK125">
        <f t="shared" si="1675"/>
        <v>12.849999666666665</v>
      </c>
      <c r="EL125">
        <f t="shared" si="1675"/>
        <v>14.916666333333335</v>
      </c>
      <c r="EM125">
        <f t="shared" si="1675"/>
        <v>11.583333</v>
      </c>
      <c r="EN125">
        <f t="shared" si="1675"/>
        <v>12.666666333333335</v>
      </c>
      <c r="EO125">
        <f t="shared" si="1675"/>
        <v>15.716666333333333</v>
      </c>
      <c r="EP125">
        <f t="shared" si="1675"/>
        <v>14.016666333333333</v>
      </c>
      <c r="EQ125">
        <f t="shared" si="1675"/>
        <v>7.6333330000000004</v>
      </c>
      <c r="ER125">
        <f t="shared" si="1675"/>
        <v>7.9666663333333334</v>
      </c>
      <c r="ES125">
        <f t="shared" si="1675"/>
        <v>8.233333</v>
      </c>
      <c r="ET125">
        <f t="shared" si="1675"/>
        <v>10.733333000000002</v>
      </c>
      <c r="EU125">
        <f t="shared" si="1675"/>
        <v>8.3166663333333339</v>
      </c>
      <c r="EV125">
        <f t="shared" si="1675"/>
        <v>8.1499996666666661</v>
      </c>
      <c r="EW125">
        <f t="shared" si="1675"/>
        <v>7.9666663333333334</v>
      </c>
      <c r="EX125">
        <f t="shared" si="1675"/>
        <v>8.1999996666666668</v>
      </c>
      <c r="EY125">
        <f t="shared" si="1675"/>
        <v>11.699999666666667</v>
      </c>
      <c r="EZ125">
        <f t="shared" si="1675"/>
        <v>7.9999996666666666</v>
      </c>
      <c r="FA125">
        <f t="shared" si="1675"/>
        <v>8.1833330000000011</v>
      </c>
      <c r="FB125">
        <f t="shared" si="1675"/>
        <v>8.6666663333333336</v>
      </c>
      <c r="FC125">
        <f t="shared" si="1675"/>
        <v>11.633333</v>
      </c>
      <c r="FD125">
        <f t="shared" si="1675"/>
        <v>8.4666663333333325</v>
      </c>
      <c r="FE125">
        <f t="shared" si="1675"/>
        <v>8.7666663333333332</v>
      </c>
      <c r="FF125">
        <f t="shared" si="1675"/>
        <v>10.799999666666668</v>
      </c>
      <c r="FG125">
        <f t="shared" si="1675"/>
        <v>8.3999996666666661</v>
      </c>
      <c r="FH125">
        <f t="shared" si="1675"/>
        <v>5.8333329999999997</v>
      </c>
      <c r="FI125">
        <f t="shared" si="1675"/>
        <v>6.2833330000000007</v>
      </c>
      <c r="FJ125">
        <f t="shared" si="1675"/>
        <v>9.4499996666666668</v>
      </c>
      <c r="FK125">
        <f t="shared" si="1675"/>
        <v>7.5499996666666664</v>
      </c>
      <c r="FL125">
        <f t="shared" si="1675"/>
        <v>7.8833330000000004</v>
      </c>
      <c r="FM125">
        <f t="shared" si="1675"/>
        <v>6.1999996666666668</v>
      </c>
      <c r="FN125">
        <f t="shared" si="1675"/>
        <v>8.8333329999999997</v>
      </c>
      <c r="FO125">
        <f t="shared" si="1675"/>
        <v>6.2999996666666664</v>
      </c>
      <c r="FP125">
        <f t="shared" si="1675"/>
        <v>7.0499996666666664</v>
      </c>
      <c r="FQ125">
        <f t="shared" si="1675"/>
        <v>6.2833330000000007</v>
      </c>
      <c r="FR125">
        <f t="shared" si="1675"/>
        <v>6.233333</v>
      </c>
      <c r="FS125">
        <f t="shared" si="1675"/>
        <v>7.0499996666666664</v>
      </c>
      <c r="FT125">
        <f t="shared" si="1675"/>
        <v>5.2833330000000007</v>
      </c>
      <c r="FU125">
        <f t="shared" si="1675"/>
        <v>5.5333330000000007</v>
      </c>
      <c r="FV125">
        <f t="shared" si="1675"/>
        <v>5.5166663333333332</v>
      </c>
      <c r="FW125">
        <f t="shared" si="1675"/>
        <v>5.899999666666667</v>
      </c>
      <c r="FX125">
        <f t="shared" si="1675"/>
        <v>6.0499996666666664</v>
      </c>
      <c r="FY125">
        <f t="shared" si="1675"/>
        <v>5.8333330000000005</v>
      </c>
      <c r="FZ125">
        <f t="shared" si="1675"/>
        <v>7.0833330000000005</v>
      </c>
      <c r="GA125">
        <f t="shared" si="1675"/>
        <v>10.083333</v>
      </c>
      <c r="GB125">
        <f t="shared" si="1675"/>
        <v>6.1666663333333336</v>
      </c>
      <c r="GC125">
        <f t="shared" si="1675"/>
        <v>6.3666663333333338</v>
      </c>
      <c r="GD125">
        <f t="shared" si="1675"/>
        <v>6.8833330000000004</v>
      </c>
      <c r="GE125">
        <f t="shared" si="1675"/>
        <v>6.649999666666667</v>
      </c>
      <c r="GF125">
        <f t="shared" si="1675"/>
        <v>5.8666663333333338</v>
      </c>
      <c r="GG125">
        <f t="shared" si="1675"/>
        <v>7.7166663333333334</v>
      </c>
      <c r="GH125">
        <f t="shared" si="1675"/>
        <v>8.5666663300000003</v>
      </c>
      <c r="GI125">
        <f t="shared" si="1675"/>
        <v>8.1999996633333332</v>
      </c>
      <c r="GJ125">
        <f t="shared" si="1675"/>
        <v>8.616666330000001</v>
      </c>
      <c r="GK125">
        <f t="shared" si="1675"/>
        <v>10.549999663333335</v>
      </c>
      <c r="GL125">
        <f t="shared" ref="GL125:IW125" si="1676">IF(GL119=0,0,GL119+3.933333)</f>
        <v>8.0166663299999996</v>
      </c>
      <c r="GM125">
        <f t="shared" ref="GM125:GS125" si="1677">IF(GM119=0,0,GM119+3.933333)</f>
        <v>8.2833329966666671</v>
      </c>
      <c r="GN125">
        <f t="shared" si="1677"/>
        <v>10.416666330000002</v>
      </c>
      <c r="GO125">
        <f t="shared" si="1677"/>
        <v>9.833332996666666</v>
      </c>
      <c r="GP125">
        <f t="shared" si="1677"/>
        <v>8.2833329966666671</v>
      </c>
      <c r="GQ125">
        <f t="shared" si="1677"/>
        <v>8.7333329966666682</v>
      </c>
      <c r="GR125">
        <f t="shared" si="1677"/>
        <v>11.116666330000001</v>
      </c>
      <c r="GS125">
        <f t="shared" si="1677"/>
        <v>9.083332996666666</v>
      </c>
      <c r="GT125">
        <f t="shared" si="1676"/>
        <v>10.283332996666665</v>
      </c>
      <c r="GU125">
        <f t="shared" si="1676"/>
        <v>9.116666330000001</v>
      </c>
      <c r="GV125">
        <f t="shared" si="1676"/>
        <v>8.116666330000001</v>
      </c>
      <c r="GW125">
        <f t="shared" si="1676"/>
        <v>8.1833329966666675</v>
      </c>
      <c r="GX125">
        <f t="shared" ref="GX125:HA125" si="1678">IF(GX119=0,0,GX119+3.933333)</f>
        <v>8.0166663299999996</v>
      </c>
      <c r="GY125">
        <f t="shared" si="1678"/>
        <v>15.149999663333332</v>
      </c>
      <c r="GZ125">
        <f t="shared" si="1678"/>
        <v>9.866666330000001</v>
      </c>
      <c r="HA125">
        <f t="shared" si="1678"/>
        <v>8.5999996633333335</v>
      </c>
      <c r="HB125">
        <f t="shared" si="1676"/>
        <v>11.216666333333333</v>
      </c>
      <c r="HC125">
        <f t="shared" si="1676"/>
        <v>12.199999633333334</v>
      </c>
      <c r="HD125">
        <f t="shared" si="1676"/>
        <v>13.599999633333333</v>
      </c>
      <c r="HE125">
        <f t="shared" si="1676"/>
        <v>12.683332966666669</v>
      </c>
      <c r="HF125">
        <f t="shared" si="1676"/>
        <v>12.433332966666669</v>
      </c>
      <c r="HG125">
        <f t="shared" si="1676"/>
        <v>12.2166663</v>
      </c>
      <c r="HH125">
        <f t="shared" si="1676"/>
        <v>11.899999633333334</v>
      </c>
      <c r="HI125">
        <f t="shared" si="1676"/>
        <v>11.899999633333334</v>
      </c>
      <c r="HJ125">
        <f t="shared" si="1676"/>
        <v>12.849999633333333</v>
      </c>
      <c r="HK125">
        <f t="shared" si="1676"/>
        <v>12.399999633333334</v>
      </c>
      <c r="HL125">
        <f t="shared" si="1676"/>
        <v>15.266666300000001</v>
      </c>
      <c r="HN125">
        <f t="shared" si="1676"/>
        <v>11.916666299999999</v>
      </c>
      <c r="HO125">
        <f t="shared" si="1676"/>
        <v>13.383332966666668</v>
      </c>
      <c r="HP125">
        <f t="shared" si="1676"/>
        <v>24.666666333333335</v>
      </c>
      <c r="HQ125">
        <f t="shared" si="1676"/>
        <v>29.666665999999999</v>
      </c>
      <c r="HR125">
        <f t="shared" si="1676"/>
        <v>10.966666333333333</v>
      </c>
      <c r="HS125">
        <f t="shared" si="1676"/>
        <v>12.699999666666667</v>
      </c>
      <c r="HU125">
        <f t="shared" si="1676"/>
        <v>24.099999700000001</v>
      </c>
      <c r="HW125">
        <f t="shared" si="1676"/>
        <v>13.083333033333332</v>
      </c>
      <c r="HX125">
        <f t="shared" si="1676"/>
        <v>13.299999700000001</v>
      </c>
      <c r="HY125">
        <f t="shared" si="1676"/>
        <v>14.116666366666667</v>
      </c>
      <c r="HZ125">
        <f t="shared" si="1676"/>
        <v>13.633333033333333</v>
      </c>
      <c r="IA125">
        <f t="shared" si="1676"/>
        <v>13.366666366666667</v>
      </c>
      <c r="IB125">
        <f t="shared" si="1676"/>
        <v>13.466666366666669</v>
      </c>
      <c r="IC125">
        <f t="shared" si="1676"/>
        <v>14.166666366666668</v>
      </c>
      <c r="ID125">
        <f t="shared" si="1676"/>
        <v>13.133333033333333</v>
      </c>
      <c r="IE125">
        <f t="shared" si="1676"/>
        <v>14.116666366666667</v>
      </c>
      <c r="IF125">
        <f t="shared" si="1676"/>
        <v>14.816666366666666</v>
      </c>
      <c r="IG125">
        <f t="shared" si="1676"/>
        <v>15.266666366666666</v>
      </c>
      <c r="IH125">
        <f t="shared" si="1676"/>
        <v>13.599999700000001</v>
      </c>
      <c r="II125">
        <f t="shared" si="1676"/>
        <v>20.333333033333336</v>
      </c>
      <c r="IJ125">
        <f t="shared" si="1676"/>
        <v>13.116666366666667</v>
      </c>
      <c r="IK125">
        <f t="shared" si="1676"/>
        <v>8.7499996666666675</v>
      </c>
      <c r="IL125">
        <f t="shared" si="1676"/>
        <v>12.083333000033335</v>
      </c>
      <c r="IM125">
        <f t="shared" si="1676"/>
        <v>9.5166663333666666</v>
      </c>
      <c r="IN125">
        <f t="shared" si="1676"/>
        <v>9.2333330000333333</v>
      </c>
      <c r="IO125">
        <f t="shared" si="1676"/>
        <v>11.116666333333335</v>
      </c>
      <c r="IP125">
        <f t="shared" si="1676"/>
        <v>11.333333000033335</v>
      </c>
      <c r="IQ125">
        <f t="shared" si="1676"/>
        <v>11.983333000033333</v>
      </c>
      <c r="IW125">
        <f t="shared" si="1676"/>
        <v>51.56666633333333</v>
      </c>
      <c r="IX125">
        <f t="shared" ref="IX125:KA125" si="1679">IF(IX119=0,0,IX119+3.933333)</f>
        <v>10.566666333333334</v>
      </c>
      <c r="IY125">
        <f t="shared" si="1679"/>
        <v>13.016666633333333</v>
      </c>
      <c r="IZ125">
        <f t="shared" ref="IZ125" si="1680">IF(IZ119=0,0,IZ119+3.933333)</f>
        <v>13.8333333</v>
      </c>
      <c r="JA125">
        <f t="shared" si="1679"/>
        <v>12.166666633333335</v>
      </c>
      <c r="JB125">
        <f t="shared" si="1679"/>
        <v>11.649999966666668</v>
      </c>
      <c r="JC125">
        <f t="shared" si="1679"/>
        <v>16.5833333</v>
      </c>
      <c r="JD125">
        <f t="shared" si="1679"/>
        <v>13.183333300000001</v>
      </c>
      <c r="JE125">
        <f t="shared" si="1679"/>
        <v>18.249999966666667</v>
      </c>
      <c r="JF125">
        <f t="shared" si="1679"/>
        <v>26.016666633333337</v>
      </c>
      <c r="JH125">
        <f t="shared" si="1679"/>
        <v>13.983333000000002</v>
      </c>
      <c r="JI125">
        <f t="shared" si="1679"/>
        <v>19.683332999666668</v>
      </c>
      <c r="JJ125">
        <f t="shared" si="1679"/>
        <v>18.066666333000001</v>
      </c>
      <c r="JK125">
        <f t="shared" si="1679"/>
        <v>15.933332999666668</v>
      </c>
      <c r="JL125">
        <f t="shared" si="1679"/>
        <v>15.699999666333333</v>
      </c>
      <c r="JM125">
        <f t="shared" si="1679"/>
        <v>17.433332999666668</v>
      </c>
      <c r="JN125">
        <f t="shared" si="1679"/>
        <v>18.433332999666668</v>
      </c>
      <c r="JO125">
        <f t="shared" si="1679"/>
        <v>22.566666333000001</v>
      </c>
      <c r="JP125">
        <f t="shared" si="1679"/>
        <v>19.699999666333333</v>
      </c>
      <c r="JR125">
        <f t="shared" si="1679"/>
        <v>15.766666333</v>
      </c>
      <c r="JT125">
        <f t="shared" si="1679"/>
        <v>16.516666333</v>
      </c>
      <c r="JU125">
        <f t="shared" si="1679"/>
        <v>22.166666332999998</v>
      </c>
      <c r="JV125">
        <f t="shared" si="1679"/>
        <v>22.866666333000001</v>
      </c>
      <c r="JX125">
        <f t="shared" si="1679"/>
        <v>23.616666333000001</v>
      </c>
      <c r="JY125">
        <f t="shared" si="1679"/>
        <v>19.433332999666668</v>
      </c>
      <c r="JZ125">
        <f t="shared" si="1679"/>
        <v>25.933332999666671</v>
      </c>
      <c r="KA125">
        <f t="shared" si="1679"/>
        <v>29.383332999666667</v>
      </c>
    </row>
    <row r="126" spans="1:287" x14ac:dyDescent="0.25">
      <c r="A126" t="s">
        <v>161</v>
      </c>
      <c r="B126">
        <v>19.283333333333335</v>
      </c>
      <c r="C126">
        <v>19.783333333333335</v>
      </c>
      <c r="D126">
        <v>19.583333366666668</v>
      </c>
      <c r="E126">
        <v>20.433333333333334</v>
      </c>
      <c r="F126">
        <v>21.049993333333333</v>
      </c>
      <c r="G126">
        <v>20.300000366666669</v>
      </c>
      <c r="H126">
        <v>20.033333366666668</v>
      </c>
      <c r="I126">
        <v>20.250000366666669</v>
      </c>
      <c r="J126">
        <v>22.666666333333335</v>
      </c>
      <c r="K126">
        <v>24.850000333333334</v>
      </c>
      <c r="L126">
        <v>20.133333333333336</v>
      </c>
      <c r="M126">
        <v>19.633333333333336</v>
      </c>
      <c r="N126">
        <v>20.216663366666669</v>
      </c>
      <c r="O126">
        <v>23.016666666666666</v>
      </c>
      <c r="P126">
        <v>27.466666666666665</v>
      </c>
      <c r="Q126">
        <v>23.776666666666667</v>
      </c>
      <c r="R126">
        <v>28.446666666666665</v>
      </c>
      <c r="S126">
        <v>30.266666666666666</v>
      </c>
      <c r="T126">
        <v>26.686666666666667</v>
      </c>
      <c r="U126">
        <v>25.199996666666667</v>
      </c>
      <c r="V126">
        <v>25.066666666666666</v>
      </c>
      <c r="W126">
        <v>23.633333666666665</v>
      </c>
      <c r="X126">
        <v>24.433333666666666</v>
      </c>
      <c r="Y126">
        <v>24.466666666666665</v>
      </c>
      <c r="Z126">
        <v>39.083333666666668</v>
      </c>
      <c r="AA126">
        <v>41.083333666666668</v>
      </c>
      <c r="AB126">
        <v>44.833333666666668</v>
      </c>
      <c r="AC126">
        <v>60.283333666666664</v>
      </c>
      <c r="AD126">
        <v>54.836666666666666</v>
      </c>
      <c r="AE126">
        <v>41.033333666666671</v>
      </c>
      <c r="AG126">
        <v>44.333333666666668</v>
      </c>
      <c r="AH126">
        <v>39.750003666666672</v>
      </c>
      <c r="AI126">
        <v>23.033333333333335</v>
      </c>
      <c r="AJ126">
        <v>24.583333333333336</v>
      </c>
      <c r="AK126">
        <v>23.416666633333335</v>
      </c>
      <c r="AL126">
        <v>23.633333333333336</v>
      </c>
      <c r="AM126">
        <v>23.549993333333337</v>
      </c>
      <c r="AN126">
        <v>24.383333333333336</v>
      </c>
      <c r="AO126">
        <v>24.300000033333333</v>
      </c>
      <c r="AP126">
        <v>23.900000033333335</v>
      </c>
      <c r="AQ126">
        <v>23.816666663333336</v>
      </c>
      <c r="AR126">
        <v>23.433333333333334</v>
      </c>
      <c r="AS126">
        <v>24.050000033333333</v>
      </c>
      <c r="AT126">
        <v>26.700000003333336</v>
      </c>
      <c r="AU126">
        <v>24.333333333333336</v>
      </c>
      <c r="AV126">
        <v>24.566666633333334</v>
      </c>
      <c r="AW126">
        <v>24.100000033333334</v>
      </c>
      <c r="AX126">
        <v>24.883333333333336</v>
      </c>
      <c r="AY126">
        <v>23.766666663333336</v>
      </c>
      <c r="AZ126">
        <v>26.183333333333334</v>
      </c>
      <c r="BA126">
        <v>28.233333333333334</v>
      </c>
      <c r="BB126">
        <v>31.033333333333335</v>
      </c>
      <c r="BC126">
        <v>28.750000003333334</v>
      </c>
      <c r="BD126">
        <v>28.716666633333336</v>
      </c>
      <c r="BE126">
        <v>25.033333333333335</v>
      </c>
      <c r="BF126">
        <v>26.950000333333335</v>
      </c>
      <c r="BG126">
        <v>36.216666633333332</v>
      </c>
      <c r="BH126">
        <v>38.733333333333334</v>
      </c>
      <c r="BI126">
        <v>38.966666333333336</v>
      </c>
      <c r="BJ126">
        <v>26.383333333333336</v>
      </c>
      <c r="BK126">
        <v>36.700000333333335</v>
      </c>
      <c r="BL126">
        <v>27.450000033333335</v>
      </c>
      <c r="BM126">
        <v>35.833333333333336</v>
      </c>
      <c r="BN126">
        <v>27.133333333333333</v>
      </c>
      <c r="BO126">
        <v>40.966666333333336</v>
      </c>
      <c r="BP126">
        <v>31.650000033333335</v>
      </c>
      <c r="BQ126">
        <v>14.166666666666668</v>
      </c>
      <c r="BR126">
        <v>6.2166666666666668</v>
      </c>
      <c r="BS126">
        <v>6.933333366666667</v>
      </c>
      <c r="BT126">
        <v>7.3333333366666666</v>
      </c>
      <c r="BU126">
        <v>6.733333336666667</v>
      </c>
      <c r="BV126">
        <v>6.9666666666666668</v>
      </c>
      <c r="BW126">
        <v>8.9333333666666661</v>
      </c>
      <c r="BX126">
        <v>13.933333366666666</v>
      </c>
      <c r="BY126">
        <v>12.199999966666667</v>
      </c>
      <c r="BZ126">
        <v>9.1999999666666668</v>
      </c>
      <c r="CA126">
        <v>7.0166666666666666</v>
      </c>
      <c r="CB126">
        <v>6.5333333666666666</v>
      </c>
      <c r="CC126">
        <v>7.5833333666666665</v>
      </c>
      <c r="CE126">
        <v>4.2333333666666668</v>
      </c>
      <c r="CF126">
        <v>5.0166666666666666</v>
      </c>
      <c r="CG126">
        <v>6.3166666666666664</v>
      </c>
      <c r="CH126">
        <v>4.6166666666666671</v>
      </c>
      <c r="CI126">
        <v>4.5833333666666665</v>
      </c>
      <c r="CJ126">
        <v>4.5333333666666666</v>
      </c>
      <c r="CK126">
        <v>4.950000066666667</v>
      </c>
      <c r="CL126">
        <v>5.3333333666666665</v>
      </c>
      <c r="CN126">
        <v>6.0833333666666665</v>
      </c>
      <c r="CO126">
        <v>5.6333333666666672</v>
      </c>
      <c r="CP126">
        <v>6.149999666666667</v>
      </c>
      <c r="CQ126">
        <v>7.5833326666666672</v>
      </c>
      <c r="CR126">
        <v>8.3333326666666672</v>
      </c>
      <c r="CS126">
        <v>6.5833326666666672</v>
      </c>
      <c r="CT126">
        <v>8.7999996666666664</v>
      </c>
      <c r="CU126">
        <v>8.6166666666666671</v>
      </c>
      <c r="CV126">
        <v>6.7499996666666666</v>
      </c>
      <c r="CW126">
        <v>7.8833329666666669</v>
      </c>
      <c r="CX126">
        <v>7.4833326666666675</v>
      </c>
      <c r="CY126">
        <v>10.966666366666667</v>
      </c>
      <c r="CZ126">
        <v>8.4333329666666668</v>
      </c>
      <c r="DA126">
        <v>7.2833326666666665</v>
      </c>
      <c r="DB126">
        <v>6.5499996666666673</v>
      </c>
      <c r="DC126">
        <v>9.5999996666666672</v>
      </c>
      <c r="DD126">
        <v>7.5333329666666673</v>
      </c>
      <c r="DE126">
        <v>10.366666366666667</v>
      </c>
      <c r="DF126">
        <v>4.6499996666666661</v>
      </c>
      <c r="DG126">
        <v>5.9499996666666659</v>
      </c>
      <c r="DH126">
        <v>5.0499996666666664</v>
      </c>
      <c r="DI126">
        <v>5.8833326666666661</v>
      </c>
      <c r="DJ126">
        <v>5.4999996666666657</v>
      </c>
      <c r="DK126">
        <v>6.3333329996666663</v>
      </c>
      <c r="DL126">
        <v>5.2166663666666659</v>
      </c>
      <c r="DM126">
        <v>7.1166663366666665</v>
      </c>
      <c r="DN126">
        <v>6.5666663366666658</v>
      </c>
      <c r="DO126">
        <v>2.0166666666666666</v>
      </c>
      <c r="DP126">
        <v>4.1999999666666668</v>
      </c>
      <c r="DQ126">
        <v>2.9333333666666666</v>
      </c>
      <c r="DR126">
        <v>2.9499999966666666</v>
      </c>
      <c r="DS126">
        <v>2.5499999966666667</v>
      </c>
      <c r="DT126">
        <v>2.5833333366666666</v>
      </c>
      <c r="DU126">
        <v>5.9499996666666668</v>
      </c>
      <c r="DV126">
        <v>0</v>
      </c>
      <c r="DW126">
        <f>IF(DW119=0,0,DW119+2.01666667)</f>
        <v>2.7166666700000004</v>
      </c>
      <c r="DX126">
        <f t="shared" ref="DX126:DY126" si="1681">IF(DX119=0,0,DX119+2.01666667)</f>
        <v>2.6333333366666669</v>
      </c>
      <c r="DY126">
        <f t="shared" si="1681"/>
        <v>2.9333333366666667</v>
      </c>
      <c r="DZ126">
        <f t="shared" ref="DZ126:GK126" si="1682">IF(DZ119=0,0,DZ119+2.01666667)</f>
        <v>9.2666666699999993</v>
      </c>
      <c r="EA126">
        <f t="shared" si="1682"/>
        <v>10.933333336666667</v>
      </c>
      <c r="EB126">
        <f t="shared" si="1682"/>
        <v>9.6333333366666665</v>
      </c>
      <c r="EC126">
        <f t="shared" si="1682"/>
        <v>10.100000003333335</v>
      </c>
      <c r="ED126">
        <f t="shared" si="1682"/>
        <v>12.600000003333335</v>
      </c>
      <c r="EE126">
        <f t="shared" si="1682"/>
        <v>11.866666670000001</v>
      </c>
      <c r="EF126">
        <f t="shared" si="1682"/>
        <v>10.116666670000001</v>
      </c>
      <c r="EG126">
        <f t="shared" si="1682"/>
        <v>11.916666670000001</v>
      </c>
      <c r="EH126">
        <f t="shared" si="1682"/>
        <v>9.5500000033333343</v>
      </c>
      <c r="EI126">
        <f t="shared" si="1682"/>
        <v>12.483333336666668</v>
      </c>
      <c r="EJ126">
        <f t="shared" si="1682"/>
        <v>11.616666670000001</v>
      </c>
      <c r="EK126">
        <f t="shared" si="1682"/>
        <v>10.933333336666667</v>
      </c>
      <c r="EL126">
        <f t="shared" si="1682"/>
        <v>13.000000003333334</v>
      </c>
      <c r="EM126">
        <f t="shared" si="1682"/>
        <v>9.6666666700000015</v>
      </c>
      <c r="EN126">
        <f t="shared" si="1682"/>
        <v>10.750000003333334</v>
      </c>
      <c r="EO126">
        <f t="shared" si="1682"/>
        <v>13.800000003333334</v>
      </c>
      <c r="EP126">
        <f t="shared" si="1682"/>
        <v>12.100000003333335</v>
      </c>
      <c r="EQ126">
        <f t="shared" si="1682"/>
        <v>5.7166666700000004</v>
      </c>
      <c r="ER126">
        <f t="shared" si="1682"/>
        <v>6.0500000033333334</v>
      </c>
      <c r="ES126">
        <f t="shared" si="1682"/>
        <v>6.31666667</v>
      </c>
      <c r="ET126">
        <f t="shared" si="1682"/>
        <v>8.81666667</v>
      </c>
      <c r="EU126">
        <f t="shared" si="1682"/>
        <v>6.400000003333334</v>
      </c>
      <c r="EV126">
        <f t="shared" si="1682"/>
        <v>6.233333336666667</v>
      </c>
      <c r="EW126">
        <f t="shared" si="1682"/>
        <v>6.0500000033333334</v>
      </c>
      <c r="EX126">
        <f t="shared" si="1682"/>
        <v>6.2833333366666668</v>
      </c>
      <c r="EY126">
        <f t="shared" si="1682"/>
        <v>9.7833333366666668</v>
      </c>
      <c r="EZ126">
        <f t="shared" si="1682"/>
        <v>6.0833333366666666</v>
      </c>
      <c r="FA126">
        <f t="shared" si="1682"/>
        <v>6.2666666700000002</v>
      </c>
      <c r="FB126">
        <f t="shared" si="1682"/>
        <v>6.7500000033333336</v>
      </c>
      <c r="FC126">
        <f t="shared" si="1682"/>
        <v>9.7166666700000004</v>
      </c>
      <c r="FD126">
        <f t="shared" si="1682"/>
        <v>6.5500000033333334</v>
      </c>
      <c r="FE126">
        <f t="shared" si="1682"/>
        <v>6.8500000033333341</v>
      </c>
      <c r="FF126">
        <f t="shared" si="1682"/>
        <v>8.8833333366666665</v>
      </c>
      <c r="FG126">
        <f t="shared" si="1682"/>
        <v>6.483333336666667</v>
      </c>
      <c r="FH126">
        <f t="shared" si="1682"/>
        <v>3.9166666700000001</v>
      </c>
      <c r="FI126">
        <f t="shared" si="1682"/>
        <v>4.3666666700000007</v>
      </c>
      <c r="FJ126">
        <f t="shared" si="1682"/>
        <v>7.5333333366666668</v>
      </c>
      <c r="FK126">
        <f t="shared" si="1682"/>
        <v>5.6333333366666665</v>
      </c>
      <c r="FL126">
        <f t="shared" si="1682"/>
        <v>5.9666666700000004</v>
      </c>
      <c r="FM126">
        <f t="shared" si="1682"/>
        <v>4.2833333366666668</v>
      </c>
      <c r="FN126">
        <f t="shared" si="1682"/>
        <v>6.9166666700000006</v>
      </c>
      <c r="FO126">
        <f t="shared" si="1682"/>
        <v>4.3833333366666665</v>
      </c>
      <c r="FP126">
        <f t="shared" si="1682"/>
        <v>5.1333333366666665</v>
      </c>
      <c r="FQ126">
        <f t="shared" si="1682"/>
        <v>4.3666666700000007</v>
      </c>
      <c r="FR126">
        <f t="shared" si="1682"/>
        <v>4.31666667</v>
      </c>
      <c r="FS126">
        <f t="shared" si="1682"/>
        <v>5.1333333366666665</v>
      </c>
      <c r="FT126">
        <f t="shared" si="1682"/>
        <v>3.3666666700000003</v>
      </c>
      <c r="FU126">
        <f t="shared" si="1682"/>
        <v>3.6166666700000003</v>
      </c>
      <c r="FV126">
        <f t="shared" si="1682"/>
        <v>3.6000000033333337</v>
      </c>
      <c r="FW126">
        <f t="shared" si="1682"/>
        <v>3.983333336666667</v>
      </c>
      <c r="FX126">
        <f t="shared" si="1682"/>
        <v>4.1333333366666665</v>
      </c>
      <c r="FY126">
        <f t="shared" si="1682"/>
        <v>3.9166666700000006</v>
      </c>
      <c r="FZ126">
        <f t="shared" si="1682"/>
        <v>5.1666666700000006</v>
      </c>
      <c r="GA126">
        <f t="shared" si="1682"/>
        <v>8.1666666700000015</v>
      </c>
      <c r="GB126">
        <f t="shared" si="1682"/>
        <v>4.2500000033333336</v>
      </c>
      <c r="GC126">
        <f t="shared" si="1682"/>
        <v>4.4500000033333338</v>
      </c>
      <c r="GD126">
        <f t="shared" si="1682"/>
        <v>4.9666666700000004</v>
      </c>
      <c r="GE126">
        <f t="shared" si="1682"/>
        <v>4.733333336666667</v>
      </c>
      <c r="GF126">
        <f t="shared" si="1682"/>
        <v>3.9500000033333338</v>
      </c>
      <c r="GG126">
        <f t="shared" si="1682"/>
        <v>5.8000000033333334</v>
      </c>
      <c r="GH126">
        <f t="shared" si="1682"/>
        <v>6.65</v>
      </c>
      <c r="GI126">
        <f t="shared" si="1682"/>
        <v>6.2833333333333332</v>
      </c>
      <c r="GJ126">
        <f t="shared" si="1682"/>
        <v>6.7</v>
      </c>
      <c r="GK126">
        <f t="shared" si="1682"/>
        <v>8.6333333333333329</v>
      </c>
      <c r="GL126">
        <f t="shared" ref="GL126:IW126" si="1683">IF(GL119=0,0,GL119+2.01666667)</f>
        <v>6.1000000000000005</v>
      </c>
      <c r="GM126">
        <f t="shared" ref="GM126:GS126" si="1684">IF(GM119=0,0,GM119+2.01666667)</f>
        <v>6.3666666666666671</v>
      </c>
      <c r="GN126">
        <f t="shared" si="1684"/>
        <v>8.5</v>
      </c>
      <c r="GO126">
        <f t="shared" si="1684"/>
        <v>7.916666666666667</v>
      </c>
      <c r="GP126">
        <f t="shared" si="1684"/>
        <v>6.3666666666666671</v>
      </c>
      <c r="GQ126">
        <f t="shared" si="1684"/>
        <v>6.8166666666666673</v>
      </c>
      <c r="GR126">
        <f t="shared" si="1684"/>
        <v>9.1999999999999993</v>
      </c>
      <c r="GS126">
        <f t="shared" si="1684"/>
        <v>7.166666666666667</v>
      </c>
      <c r="GT126">
        <f t="shared" si="1683"/>
        <v>8.3666666666666671</v>
      </c>
      <c r="GU126">
        <f t="shared" si="1683"/>
        <v>7.2</v>
      </c>
      <c r="GV126">
        <f t="shared" si="1683"/>
        <v>6.2</v>
      </c>
      <c r="GW126">
        <f t="shared" si="1683"/>
        <v>6.2666666666666666</v>
      </c>
      <c r="GX126">
        <f t="shared" ref="GX126:HA126" si="1685">IF(GX119=0,0,GX119+2.01666667)</f>
        <v>6.1000000000000005</v>
      </c>
      <c r="GY126">
        <f t="shared" si="1685"/>
        <v>13.233333333333334</v>
      </c>
      <c r="GZ126">
        <f t="shared" si="1685"/>
        <v>7.95</v>
      </c>
      <c r="HA126">
        <f t="shared" si="1685"/>
        <v>6.6833333333333336</v>
      </c>
      <c r="HB126">
        <f t="shared" si="1683"/>
        <v>9.3000000033333343</v>
      </c>
      <c r="HC126">
        <f t="shared" si="1683"/>
        <v>10.283333303333333</v>
      </c>
      <c r="HD126">
        <f t="shared" si="1683"/>
        <v>11.683333303333335</v>
      </c>
      <c r="HE126">
        <f t="shared" si="1683"/>
        <v>10.766666636666667</v>
      </c>
      <c r="HF126">
        <f t="shared" si="1683"/>
        <v>10.516666636666667</v>
      </c>
      <c r="HG126">
        <f t="shared" si="1683"/>
        <v>10.299999969999998</v>
      </c>
      <c r="HH126">
        <f t="shared" si="1683"/>
        <v>9.9833333033333336</v>
      </c>
      <c r="HI126">
        <f t="shared" si="1683"/>
        <v>9.9833333033333336</v>
      </c>
      <c r="HJ126">
        <f t="shared" si="1683"/>
        <v>10.933333303333335</v>
      </c>
      <c r="HK126">
        <f t="shared" si="1683"/>
        <v>10.483333303333332</v>
      </c>
      <c r="HL126">
        <f t="shared" si="1683"/>
        <v>13.349999969999999</v>
      </c>
      <c r="HN126">
        <f t="shared" si="1683"/>
        <v>9.9999999700000011</v>
      </c>
      <c r="HO126">
        <f t="shared" si="1683"/>
        <v>11.466666636666666</v>
      </c>
      <c r="HP126">
        <f t="shared" si="1683"/>
        <v>22.750000003333334</v>
      </c>
      <c r="HQ126">
        <f t="shared" si="1683"/>
        <v>27.749999669999998</v>
      </c>
      <c r="HR126">
        <f t="shared" si="1683"/>
        <v>9.0500000033333343</v>
      </c>
      <c r="HS126">
        <f t="shared" si="1683"/>
        <v>10.783333336666669</v>
      </c>
      <c r="HU126">
        <f t="shared" si="1683"/>
        <v>22.18333337</v>
      </c>
      <c r="HW126">
        <f t="shared" si="1683"/>
        <v>11.166666703333334</v>
      </c>
      <c r="HX126">
        <f t="shared" si="1683"/>
        <v>11.383333369999999</v>
      </c>
      <c r="HY126">
        <f t="shared" si="1683"/>
        <v>12.200000036666665</v>
      </c>
      <c r="HZ126">
        <f t="shared" si="1683"/>
        <v>11.716666703333335</v>
      </c>
      <c r="IA126">
        <f t="shared" si="1683"/>
        <v>11.450000036666665</v>
      </c>
      <c r="IB126">
        <f t="shared" si="1683"/>
        <v>11.550000036666667</v>
      </c>
      <c r="IC126">
        <f t="shared" si="1683"/>
        <v>12.250000036666666</v>
      </c>
      <c r="ID126">
        <f t="shared" si="1683"/>
        <v>11.216666703333335</v>
      </c>
      <c r="IE126">
        <f t="shared" si="1683"/>
        <v>12.200000036666665</v>
      </c>
      <c r="IF126">
        <f t="shared" si="1683"/>
        <v>12.900000036666668</v>
      </c>
      <c r="IG126">
        <f t="shared" si="1683"/>
        <v>13.350000036666668</v>
      </c>
      <c r="IH126">
        <f t="shared" si="1683"/>
        <v>11.68333337</v>
      </c>
      <c r="II126">
        <f t="shared" si="1683"/>
        <v>18.416666703333334</v>
      </c>
      <c r="IJ126">
        <f t="shared" si="1683"/>
        <v>11.200000036666665</v>
      </c>
      <c r="IK126">
        <f t="shared" si="1683"/>
        <v>6.8333333366666666</v>
      </c>
      <c r="IL126">
        <f t="shared" si="1683"/>
        <v>10.166666670033333</v>
      </c>
      <c r="IM126">
        <f t="shared" si="1683"/>
        <v>7.6000000033666666</v>
      </c>
      <c r="IN126">
        <f t="shared" si="1683"/>
        <v>7.3166666700333334</v>
      </c>
      <c r="IO126">
        <f t="shared" si="1683"/>
        <v>9.2000000033333329</v>
      </c>
      <c r="IP126">
        <f t="shared" si="1683"/>
        <v>9.416666670033333</v>
      </c>
      <c r="IQ126">
        <f t="shared" si="1683"/>
        <v>10.066666670033332</v>
      </c>
      <c r="IW126">
        <f t="shared" si="1683"/>
        <v>49.650000003333332</v>
      </c>
      <c r="IX126">
        <f t="shared" ref="IX126:KA126" si="1686">IF(IX119=0,0,IX119+2.01666667)</f>
        <v>8.6500000033333322</v>
      </c>
      <c r="IY126">
        <f t="shared" si="1686"/>
        <v>11.100000303333335</v>
      </c>
      <c r="IZ126">
        <f t="shared" ref="IZ126" si="1687">IF(IZ119=0,0,IZ119+2.01666667)</f>
        <v>11.916666970000001</v>
      </c>
      <c r="JA126">
        <f t="shared" si="1686"/>
        <v>10.250000303333334</v>
      </c>
      <c r="JB126">
        <f t="shared" si="1686"/>
        <v>9.7333336366666678</v>
      </c>
      <c r="JC126">
        <f t="shared" si="1686"/>
        <v>14.666666970000001</v>
      </c>
      <c r="JD126">
        <f t="shared" si="1686"/>
        <v>11.266666969999999</v>
      </c>
      <c r="JE126">
        <f t="shared" si="1686"/>
        <v>16.333333636666669</v>
      </c>
      <c r="JF126">
        <f t="shared" si="1686"/>
        <v>24.100000303333335</v>
      </c>
      <c r="JH126">
        <f t="shared" si="1686"/>
        <v>12.06666667</v>
      </c>
      <c r="JI126">
        <f t="shared" si="1686"/>
        <v>17.766666669666666</v>
      </c>
      <c r="JJ126">
        <f t="shared" si="1686"/>
        <v>16.150000002999999</v>
      </c>
      <c r="JK126">
        <f t="shared" si="1686"/>
        <v>14.016666669666666</v>
      </c>
      <c r="JL126">
        <f t="shared" si="1686"/>
        <v>13.783333336333335</v>
      </c>
      <c r="JM126">
        <f t="shared" si="1686"/>
        <v>15.516666669666666</v>
      </c>
      <c r="JN126">
        <f t="shared" si="1686"/>
        <v>16.516666669666666</v>
      </c>
      <c r="JO126">
        <f t="shared" si="1686"/>
        <v>20.650000002999999</v>
      </c>
      <c r="JP126">
        <f t="shared" si="1686"/>
        <v>17.783333336333335</v>
      </c>
      <c r="JR126">
        <f t="shared" si="1686"/>
        <v>13.850000003000002</v>
      </c>
      <c r="JT126">
        <f t="shared" si="1686"/>
        <v>14.600000003000002</v>
      </c>
      <c r="JU126">
        <f t="shared" si="1686"/>
        <v>20.250000002999997</v>
      </c>
      <c r="JV126">
        <f t="shared" si="1686"/>
        <v>20.950000003</v>
      </c>
      <c r="JX126">
        <f t="shared" si="1686"/>
        <v>21.700000003</v>
      </c>
      <c r="JY126">
        <f t="shared" si="1686"/>
        <v>17.516666669666666</v>
      </c>
      <c r="JZ126">
        <f t="shared" si="1686"/>
        <v>24.01666666966667</v>
      </c>
      <c r="KA126">
        <f t="shared" si="1686"/>
        <v>27.466666669666665</v>
      </c>
    </row>
    <row r="127" spans="1:287" x14ac:dyDescent="0.25">
      <c r="A127" t="s">
        <v>160</v>
      </c>
      <c r="B127">
        <v>19.45</v>
      </c>
      <c r="C127">
        <v>19.95</v>
      </c>
      <c r="D127">
        <v>9.4333333666666661</v>
      </c>
      <c r="E127">
        <v>20.599999999999998</v>
      </c>
      <c r="F127">
        <v>21.216659999999997</v>
      </c>
      <c r="G127">
        <v>10.150000366666665</v>
      </c>
      <c r="H127">
        <v>9.8833333666666654</v>
      </c>
      <c r="I127">
        <v>10.100000366666666</v>
      </c>
      <c r="J127">
        <v>22.833333</v>
      </c>
      <c r="K127">
        <v>25.016666999999998</v>
      </c>
      <c r="L127">
        <v>20.3</v>
      </c>
      <c r="M127">
        <v>19.8</v>
      </c>
      <c r="N127">
        <v>10.066663366666667</v>
      </c>
      <c r="O127">
        <v>12.866666666666667</v>
      </c>
      <c r="P127">
        <v>17.316666666666666</v>
      </c>
      <c r="Q127">
        <v>13.626666666666667</v>
      </c>
      <c r="R127">
        <v>18.296666666666667</v>
      </c>
      <c r="S127">
        <v>20.116666666666667</v>
      </c>
      <c r="T127">
        <v>16.536666666666669</v>
      </c>
      <c r="U127">
        <v>15.049996666666667</v>
      </c>
      <c r="V127">
        <v>14.916666666666668</v>
      </c>
      <c r="W127">
        <v>13.483333666666667</v>
      </c>
      <c r="X127">
        <v>14.283333666666667</v>
      </c>
      <c r="Y127">
        <v>14.316666666666666</v>
      </c>
      <c r="Z127">
        <v>28.933333666666666</v>
      </c>
      <c r="AA127">
        <v>30.933333666666666</v>
      </c>
      <c r="AB127">
        <v>34.68333366666667</v>
      </c>
      <c r="AC127">
        <v>50.133333666666665</v>
      </c>
      <c r="AD127">
        <v>44.686666666666667</v>
      </c>
      <c r="AE127">
        <v>30.883333666666665</v>
      </c>
      <c r="AG127">
        <v>34.18333366666667</v>
      </c>
      <c r="AH127">
        <v>29.600003666666666</v>
      </c>
      <c r="AI127">
        <v>23.2</v>
      </c>
      <c r="AJ127">
        <v>24.75</v>
      </c>
      <c r="AK127">
        <v>23.5833333</v>
      </c>
      <c r="AL127">
        <v>23.8</v>
      </c>
      <c r="AM127">
        <v>23.716660000000001</v>
      </c>
      <c r="AN127">
        <v>24.55</v>
      </c>
      <c r="AO127">
        <v>24.466666699999998</v>
      </c>
      <c r="AP127">
        <v>24.066666699999999</v>
      </c>
      <c r="AQ127">
        <v>23.983333330000001</v>
      </c>
      <c r="AR127">
        <v>23.599999999999998</v>
      </c>
      <c r="AS127">
        <v>24.216666699999998</v>
      </c>
      <c r="AT127">
        <v>26.866666670000001</v>
      </c>
      <c r="AU127">
        <v>24.5</v>
      </c>
      <c r="AV127">
        <v>24.733333299999998</v>
      </c>
      <c r="AW127">
        <v>24.266666699999998</v>
      </c>
      <c r="AX127">
        <v>25.05</v>
      </c>
      <c r="AY127">
        <v>23.93333333</v>
      </c>
      <c r="AZ127">
        <v>26.349999999999998</v>
      </c>
      <c r="BA127">
        <v>28.4</v>
      </c>
      <c r="BB127">
        <v>31.2</v>
      </c>
      <c r="BC127">
        <v>28.916666669999998</v>
      </c>
      <c r="BD127">
        <v>28.8833333</v>
      </c>
      <c r="BE127">
        <v>25.2</v>
      </c>
      <c r="BF127">
        <v>27.116667</v>
      </c>
      <c r="BG127">
        <v>36.383333299999997</v>
      </c>
      <c r="BH127">
        <v>38.9</v>
      </c>
      <c r="BI127">
        <v>39.133333</v>
      </c>
      <c r="BJ127">
        <v>26.55</v>
      </c>
      <c r="BK127">
        <v>36.866667</v>
      </c>
      <c r="BL127">
        <v>27.6166667</v>
      </c>
      <c r="BM127">
        <v>36</v>
      </c>
      <c r="BN127">
        <v>27.299999999999997</v>
      </c>
      <c r="BO127">
        <v>41.133333</v>
      </c>
      <c r="BP127">
        <v>31.816666699999999</v>
      </c>
      <c r="BQ127">
        <v>4.0166666666666666</v>
      </c>
      <c r="BR127">
        <v>4.9000000000000004</v>
      </c>
      <c r="BS127">
        <v>5.6166667000000006</v>
      </c>
      <c r="BT127">
        <v>6.0166666700000002</v>
      </c>
      <c r="BU127">
        <v>5.4166666700000006</v>
      </c>
      <c r="BV127">
        <v>5.65</v>
      </c>
      <c r="BW127">
        <v>7.6166667000000006</v>
      </c>
      <c r="BX127">
        <v>12.6166667</v>
      </c>
      <c r="BY127">
        <v>10.8833333</v>
      </c>
      <c r="BZ127">
        <v>7.8833333000000003</v>
      </c>
      <c r="CA127">
        <v>5.7</v>
      </c>
      <c r="CB127">
        <v>5.2166667000000002</v>
      </c>
      <c r="CC127">
        <v>6.2666667</v>
      </c>
      <c r="CE127">
        <v>2.9166667000000004</v>
      </c>
      <c r="CF127">
        <v>3.7</v>
      </c>
      <c r="CG127">
        <v>5</v>
      </c>
      <c r="CH127">
        <v>3.3000000000000003</v>
      </c>
      <c r="CI127">
        <v>3.2666667000000005</v>
      </c>
      <c r="CJ127">
        <v>3.2166667000000002</v>
      </c>
      <c r="CK127">
        <v>3.6333334000000006</v>
      </c>
      <c r="CL127">
        <v>4.0166667</v>
      </c>
      <c r="CN127">
        <v>4.7666667</v>
      </c>
      <c r="CO127">
        <v>4.3166667000000007</v>
      </c>
      <c r="CP127">
        <v>4.8333330000000005</v>
      </c>
      <c r="CQ127">
        <v>6.2666660000000007</v>
      </c>
      <c r="CR127">
        <v>7.0166660000000007</v>
      </c>
      <c r="CS127">
        <v>5.2666660000000007</v>
      </c>
      <c r="CT127">
        <v>7.483333</v>
      </c>
      <c r="CU127">
        <v>7.3000000000000007</v>
      </c>
      <c r="CV127">
        <v>5.4333330000000002</v>
      </c>
      <c r="CW127">
        <v>6.5666663000000005</v>
      </c>
      <c r="CX127">
        <v>6.1666660000000011</v>
      </c>
      <c r="CY127">
        <v>9.6499997000000004</v>
      </c>
      <c r="CZ127">
        <v>7.1166663000000003</v>
      </c>
      <c r="DA127">
        <v>5.966666</v>
      </c>
      <c r="DB127">
        <v>5.2333330000000009</v>
      </c>
      <c r="DC127">
        <v>8.2833330000000007</v>
      </c>
      <c r="DD127">
        <v>6.2166663000000009</v>
      </c>
      <c r="DE127">
        <v>9.0499997000000008</v>
      </c>
      <c r="DF127">
        <v>3.3333329999999997</v>
      </c>
      <c r="DG127">
        <v>4.6333329999999995</v>
      </c>
      <c r="DH127">
        <v>3.7333329999999996</v>
      </c>
      <c r="DI127">
        <v>4.5666659999999997</v>
      </c>
      <c r="DJ127">
        <v>4.1833329999999993</v>
      </c>
      <c r="DK127">
        <v>5.0166663329999999</v>
      </c>
      <c r="DL127">
        <v>3.8999996999999995</v>
      </c>
      <c r="DM127">
        <v>5.7999996700000001</v>
      </c>
      <c r="DN127">
        <v>5.2499996699999993</v>
      </c>
      <c r="DO127">
        <v>0.7</v>
      </c>
      <c r="DP127">
        <v>2.8833333000000003</v>
      </c>
      <c r="DQ127">
        <v>1.6166666999999999</v>
      </c>
      <c r="DR127">
        <v>1.6333333299999999</v>
      </c>
      <c r="DS127">
        <v>1.23333333</v>
      </c>
      <c r="DT127">
        <v>1.26666667</v>
      </c>
      <c r="DU127">
        <v>4.6333330000000004</v>
      </c>
      <c r="DV127">
        <v>2.7166666700000004</v>
      </c>
      <c r="DW127">
        <v>0</v>
      </c>
      <c r="DX127">
        <f>IF(DX119=0,0,DX119+0.7)</f>
        <v>1.3166666666666667</v>
      </c>
      <c r="DY127">
        <f>IF(DY119=0,0,DY119+0.7)</f>
        <v>1.6166666666666667</v>
      </c>
      <c r="DZ127">
        <f>IF(DZ119=0,0,DZ119+0.7)</f>
        <v>7.95</v>
      </c>
      <c r="EA127">
        <f t="shared" ref="EA127:GL127" si="1688">IF(EA119=0,0,EA119+0.7)</f>
        <v>9.6166666666666654</v>
      </c>
      <c r="EB127">
        <f t="shared" si="1688"/>
        <v>8.3166666666666664</v>
      </c>
      <c r="EC127">
        <f t="shared" si="1688"/>
        <v>8.7833333333333332</v>
      </c>
      <c r="ED127">
        <f t="shared" si="1688"/>
        <v>11.283333333333333</v>
      </c>
      <c r="EE127">
        <f t="shared" si="1688"/>
        <v>10.549999999999999</v>
      </c>
      <c r="EF127">
        <f t="shared" si="1688"/>
        <v>8.7999999999999989</v>
      </c>
      <c r="EG127">
        <f t="shared" si="1688"/>
        <v>10.6</v>
      </c>
      <c r="EH127">
        <f t="shared" si="1688"/>
        <v>8.2333333333333325</v>
      </c>
      <c r="EI127">
        <f t="shared" si="1688"/>
        <v>11.166666666666666</v>
      </c>
      <c r="EJ127">
        <f t="shared" si="1688"/>
        <v>10.299999999999999</v>
      </c>
      <c r="EK127">
        <f t="shared" si="1688"/>
        <v>9.6166666666666654</v>
      </c>
      <c r="EL127">
        <f t="shared" si="1688"/>
        <v>11.683333333333334</v>
      </c>
      <c r="EM127">
        <f t="shared" si="1688"/>
        <v>8.35</v>
      </c>
      <c r="EN127">
        <f t="shared" si="1688"/>
        <v>9.4333333333333336</v>
      </c>
      <c r="EO127">
        <f t="shared" si="1688"/>
        <v>12.483333333333333</v>
      </c>
      <c r="EP127">
        <f t="shared" si="1688"/>
        <v>10.783333333333333</v>
      </c>
      <c r="EQ127">
        <f t="shared" si="1688"/>
        <v>4.4000000000000004</v>
      </c>
      <c r="ER127">
        <f t="shared" si="1688"/>
        <v>4.7333333333333334</v>
      </c>
      <c r="ES127">
        <f t="shared" si="1688"/>
        <v>5</v>
      </c>
      <c r="ET127">
        <f t="shared" si="1688"/>
        <v>7.5000000000000009</v>
      </c>
      <c r="EU127">
        <f t="shared" si="1688"/>
        <v>5.0833333333333339</v>
      </c>
      <c r="EV127">
        <f t="shared" si="1688"/>
        <v>4.916666666666667</v>
      </c>
      <c r="EW127">
        <f t="shared" si="1688"/>
        <v>4.7333333333333334</v>
      </c>
      <c r="EX127">
        <f t="shared" si="1688"/>
        <v>4.9666666666666668</v>
      </c>
      <c r="EY127">
        <f t="shared" si="1688"/>
        <v>8.4666666666666668</v>
      </c>
      <c r="EZ127">
        <f t="shared" si="1688"/>
        <v>4.7666666666666666</v>
      </c>
      <c r="FA127">
        <f t="shared" si="1688"/>
        <v>4.95</v>
      </c>
      <c r="FB127">
        <f t="shared" si="1688"/>
        <v>5.4333333333333336</v>
      </c>
      <c r="FC127">
        <f t="shared" si="1688"/>
        <v>8.4</v>
      </c>
      <c r="FD127">
        <f t="shared" si="1688"/>
        <v>5.2333333333333334</v>
      </c>
      <c r="FE127">
        <f t="shared" si="1688"/>
        <v>5.5333333333333341</v>
      </c>
      <c r="FF127">
        <f t="shared" si="1688"/>
        <v>7.5666666666666673</v>
      </c>
      <c r="FG127">
        <f t="shared" si="1688"/>
        <v>5.166666666666667</v>
      </c>
      <c r="FH127">
        <f t="shared" si="1688"/>
        <v>2.5999999999999996</v>
      </c>
      <c r="FI127">
        <f t="shared" si="1688"/>
        <v>3.05</v>
      </c>
      <c r="FJ127">
        <f t="shared" si="1688"/>
        <v>6.2166666666666668</v>
      </c>
      <c r="FK127">
        <f t="shared" si="1688"/>
        <v>4.3166666666666664</v>
      </c>
      <c r="FL127">
        <f t="shared" si="1688"/>
        <v>4.6499999999999995</v>
      </c>
      <c r="FM127">
        <f t="shared" si="1688"/>
        <v>2.9666666666666668</v>
      </c>
      <c r="FN127">
        <f t="shared" si="1688"/>
        <v>5.6000000000000005</v>
      </c>
      <c r="FO127">
        <f t="shared" si="1688"/>
        <v>3.0666666666666664</v>
      </c>
      <c r="FP127">
        <f t="shared" si="1688"/>
        <v>3.8166666666666664</v>
      </c>
      <c r="FQ127">
        <f t="shared" si="1688"/>
        <v>3.05</v>
      </c>
      <c r="FR127">
        <f t="shared" si="1688"/>
        <v>3</v>
      </c>
      <c r="FS127">
        <f t="shared" si="1688"/>
        <v>3.8166666666666664</v>
      </c>
      <c r="FT127">
        <f t="shared" si="1688"/>
        <v>2.0499999999999998</v>
      </c>
      <c r="FU127">
        <f t="shared" si="1688"/>
        <v>2.2999999999999998</v>
      </c>
      <c r="FV127">
        <f t="shared" si="1688"/>
        <v>2.2833333333333332</v>
      </c>
      <c r="FW127">
        <f t="shared" si="1688"/>
        <v>2.666666666666667</v>
      </c>
      <c r="FX127">
        <f t="shared" si="1688"/>
        <v>2.8166666666666664</v>
      </c>
      <c r="FY127">
        <f t="shared" si="1688"/>
        <v>2.6</v>
      </c>
      <c r="FZ127">
        <f t="shared" si="1688"/>
        <v>3.8500000000000005</v>
      </c>
      <c r="GA127">
        <f t="shared" si="1688"/>
        <v>6.8500000000000005</v>
      </c>
      <c r="GB127">
        <f t="shared" si="1688"/>
        <v>2.9333333333333336</v>
      </c>
      <c r="GC127">
        <f t="shared" si="1688"/>
        <v>3.1333333333333337</v>
      </c>
      <c r="GD127">
        <f t="shared" si="1688"/>
        <v>3.6500000000000004</v>
      </c>
      <c r="GE127">
        <f t="shared" si="1688"/>
        <v>3.416666666666667</v>
      </c>
      <c r="GF127">
        <f t="shared" si="1688"/>
        <v>2.6333333333333337</v>
      </c>
      <c r="GG127">
        <f t="shared" si="1688"/>
        <v>4.4833333333333334</v>
      </c>
      <c r="GH127">
        <f t="shared" si="1688"/>
        <v>5.3333333300000003</v>
      </c>
      <c r="GI127">
        <f t="shared" si="1688"/>
        <v>4.9666666633333332</v>
      </c>
      <c r="GJ127">
        <f t="shared" si="1688"/>
        <v>5.3833333300000001</v>
      </c>
      <c r="GK127">
        <f t="shared" si="1688"/>
        <v>7.3166666633333337</v>
      </c>
      <c r="GL127">
        <f t="shared" si="1688"/>
        <v>4.7833333300000005</v>
      </c>
      <c r="GM127">
        <f t="shared" ref="GM127:GS127" si="1689">IF(GM119=0,0,GM119+0.7)</f>
        <v>5.0499999966666671</v>
      </c>
      <c r="GN127">
        <f t="shared" si="1689"/>
        <v>7.1833333300000008</v>
      </c>
      <c r="GO127">
        <f t="shared" si="1689"/>
        <v>6.5999999966666669</v>
      </c>
      <c r="GP127">
        <f t="shared" si="1689"/>
        <v>5.0499999966666671</v>
      </c>
      <c r="GQ127">
        <f t="shared" si="1689"/>
        <v>5.4999999966666673</v>
      </c>
      <c r="GR127">
        <f t="shared" si="1689"/>
        <v>7.8833333300000001</v>
      </c>
      <c r="GS127">
        <f t="shared" si="1689"/>
        <v>5.8499999966666669</v>
      </c>
      <c r="GT127">
        <f t="shared" ref="GT127:IX127" si="1690">IF(GT119=0,0,GT119+0.7)</f>
        <v>7.0499999966666662</v>
      </c>
      <c r="GU127">
        <f t="shared" si="1690"/>
        <v>5.8833333300000001</v>
      </c>
      <c r="GV127">
        <f t="shared" si="1690"/>
        <v>4.8833333300000001</v>
      </c>
      <c r="GW127">
        <f t="shared" si="1690"/>
        <v>4.9499999966666666</v>
      </c>
      <c r="GX127">
        <f t="shared" ref="GX127:HA127" si="1691">IF(GX119=0,0,GX119+0.7)</f>
        <v>4.7833333300000005</v>
      </c>
      <c r="GY127">
        <f t="shared" si="1691"/>
        <v>11.916666663333332</v>
      </c>
      <c r="GZ127">
        <f t="shared" si="1691"/>
        <v>6.6333333300000001</v>
      </c>
      <c r="HA127">
        <f t="shared" si="1691"/>
        <v>5.3666666633333335</v>
      </c>
      <c r="HB127">
        <f t="shared" si="1690"/>
        <v>7.9833333333333334</v>
      </c>
      <c r="HC127">
        <f t="shared" si="1690"/>
        <v>8.9666666333333325</v>
      </c>
      <c r="HD127">
        <f t="shared" si="1690"/>
        <v>10.366666633333333</v>
      </c>
      <c r="HE127">
        <f t="shared" si="1690"/>
        <v>9.4499999666666668</v>
      </c>
      <c r="HF127">
        <f t="shared" si="1690"/>
        <v>9.1999999666666668</v>
      </c>
      <c r="HG127">
        <f t="shared" si="1690"/>
        <v>8.9833332999999982</v>
      </c>
      <c r="HH127">
        <f t="shared" si="1690"/>
        <v>8.6666666333333335</v>
      </c>
      <c r="HI127">
        <f t="shared" si="1690"/>
        <v>8.6666666333333335</v>
      </c>
      <c r="HJ127">
        <f t="shared" si="1690"/>
        <v>9.6166666333333328</v>
      </c>
      <c r="HK127">
        <f t="shared" si="1690"/>
        <v>9.1666666333333318</v>
      </c>
      <c r="HL127">
        <f t="shared" si="1690"/>
        <v>12.033333299999999</v>
      </c>
      <c r="HN127">
        <f t="shared" si="1690"/>
        <v>8.6833332999999993</v>
      </c>
      <c r="HO127">
        <f t="shared" si="1690"/>
        <v>10.149999966666666</v>
      </c>
      <c r="HP127">
        <f t="shared" si="1690"/>
        <v>21.433333333333334</v>
      </c>
      <c r="HQ127">
        <f t="shared" si="1690"/>
        <v>26.433332999999998</v>
      </c>
      <c r="HR127">
        <f t="shared" si="1690"/>
        <v>7.7333333333333334</v>
      </c>
      <c r="HS127">
        <f t="shared" si="1690"/>
        <v>9.4666666666666668</v>
      </c>
      <c r="HU127">
        <f t="shared" si="1690"/>
        <v>20.8666667</v>
      </c>
      <c r="HW127">
        <f t="shared" si="1690"/>
        <v>9.8500000333333322</v>
      </c>
      <c r="HX127">
        <f t="shared" si="1690"/>
        <v>10.066666699999999</v>
      </c>
      <c r="HY127">
        <f t="shared" si="1690"/>
        <v>10.883333366666665</v>
      </c>
      <c r="HZ127">
        <f t="shared" si="1690"/>
        <v>10.400000033333333</v>
      </c>
      <c r="IA127">
        <f t="shared" si="1690"/>
        <v>10.133333366666665</v>
      </c>
      <c r="IB127">
        <f t="shared" si="1690"/>
        <v>10.233333366666667</v>
      </c>
      <c r="IC127">
        <f t="shared" si="1690"/>
        <v>10.933333366666666</v>
      </c>
      <c r="ID127">
        <f t="shared" si="1690"/>
        <v>9.9000000333333329</v>
      </c>
      <c r="IE127">
        <f t="shared" si="1690"/>
        <v>10.883333366666665</v>
      </c>
      <c r="IF127">
        <f t="shared" si="1690"/>
        <v>11.583333366666666</v>
      </c>
      <c r="IG127">
        <f t="shared" si="1690"/>
        <v>12.033333366666666</v>
      </c>
      <c r="IH127">
        <f t="shared" si="1690"/>
        <v>10.3666667</v>
      </c>
      <c r="II127">
        <f t="shared" si="1690"/>
        <v>17.100000033333334</v>
      </c>
      <c r="IJ127">
        <f t="shared" si="1690"/>
        <v>9.8833333666666654</v>
      </c>
      <c r="IK127">
        <f t="shared" si="1690"/>
        <v>5.5166666666666666</v>
      </c>
      <c r="IL127">
        <f t="shared" si="1690"/>
        <v>8.850000000033333</v>
      </c>
      <c r="IM127">
        <f t="shared" si="1690"/>
        <v>6.2833333333666666</v>
      </c>
      <c r="IN127">
        <f t="shared" si="1690"/>
        <v>6.0000000000333333</v>
      </c>
      <c r="IO127">
        <f t="shared" si="1690"/>
        <v>7.8833333333333337</v>
      </c>
      <c r="IP127">
        <f t="shared" si="1690"/>
        <v>8.100000000033333</v>
      </c>
      <c r="IQ127">
        <f t="shared" si="1690"/>
        <v>8.7500000000333316</v>
      </c>
      <c r="IW127">
        <f t="shared" si="1690"/>
        <v>48.333333333333336</v>
      </c>
      <c r="IX127">
        <f t="shared" si="1690"/>
        <v>7.333333333333333</v>
      </c>
      <c r="IY127">
        <f t="shared" ref="IY127:KA127" si="1692">IF(IY119=0,0,IY119+0.7)</f>
        <v>9.7833336333333332</v>
      </c>
      <c r="IZ127">
        <f t="shared" ref="IZ127" si="1693">IF(IZ119=0,0,IZ119+0.7)</f>
        <v>10.6000003</v>
      </c>
      <c r="JA127">
        <f t="shared" si="1692"/>
        <v>8.9333336333333335</v>
      </c>
      <c r="JB127">
        <f t="shared" si="1692"/>
        <v>8.4166669666666678</v>
      </c>
      <c r="JC127">
        <f t="shared" si="1692"/>
        <v>13.3500003</v>
      </c>
      <c r="JD127">
        <f t="shared" si="1692"/>
        <v>9.9500002999999992</v>
      </c>
      <c r="JE127">
        <f t="shared" si="1692"/>
        <v>15.016666966666667</v>
      </c>
      <c r="JF127">
        <f t="shared" si="1692"/>
        <v>22.783333633333335</v>
      </c>
      <c r="JH127">
        <f t="shared" si="1692"/>
        <v>10.75</v>
      </c>
      <c r="JI127">
        <f t="shared" si="1692"/>
        <v>16.449999999666666</v>
      </c>
      <c r="JJ127">
        <f t="shared" si="1692"/>
        <v>14.833333332999999</v>
      </c>
      <c r="JK127">
        <f t="shared" si="1692"/>
        <v>12.699999999666666</v>
      </c>
      <c r="JL127">
        <f t="shared" si="1692"/>
        <v>12.466666666333333</v>
      </c>
      <c r="JM127">
        <f t="shared" si="1692"/>
        <v>14.199999999666666</v>
      </c>
      <c r="JN127">
        <f t="shared" si="1692"/>
        <v>15.199999999666666</v>
      </c>
      <c r="JO127">
        <f t="shared" si="1692"/>
        <v>19.333333332999999</v>
      </c>
      <c r="JP127">
        <f t="shared" si="1692"/>
        <v>16.466666666333335</v>
      </c>
      <c r="JR127">
        <f t="shared" si="1692"/>
        <v>12.533333333</v>
      </c>
      <c r="JT127">
        <f t="shared" si="1692"/>
        <v>13.283333333</v>
      </c>
      <c r="JU127">
        <f t="shared" si="1692"/>
        <v>18.933333332999997</v>
      </c>
      <c r="JV127">
        <f t="shared" si="1692"/>
        <v>19.633333332999999</v>
      </c>
      <c r="JX127">
        <f t="shared" si="1692"/>
        <v>20.383333332999999</v>
      </c>
      <c r="JY127">
        <f t="shared" si="1692"/>
        <v>16.199999999666666</v>
      </c>
      <c r="JZ127">
        <f t="shared" si="1692"/>
        <v>22.699999999666669</v>
      </c>
      <c r="KA127">
        <f t="shared" si="1692"/>
        <v>26.149999999666665</v>
      </c>
    </row>
    <row r="128" spans="1:287" x14ac:dyDescent="0.25">
      <c r="A128" t="s">
        <v>159</v>
      </c>
      <c r="B128">
        <v>14.666666666666666</v>
      </c>
      <c r="C128">
        <v>15.166666666666666</v>
      </c>
      <c r="D128">
        <v>9.0333333666666675</v>
      </c>
      <c r="E128">
        <v>15.816666666666666</v>
      </c>
      <c r="F128">
        <v>16.433326666666666</v>
      </c>
      <c r="G128">
        <v>9.7500003666666668</v>
      </c>
      <c r="H128">
        <v>9.4833333666666668</v>
      </c>
      <c r="I128">
        <v>9.7000003666666679</v>
      </c>
      <c r="J128">
        <v>18.049999666666665</v>
      </c>
      <c r="K128">
        <v>20.233333666666667</v>
      </c>
      <c r="L128">
        <v>15.516666666666666</v>
      </c>
      <c r="M128">
        <v>15.016666666666666</v>
      </c>
      <c r="N128">
        <v>9.6666633666666684</v>
      </c>
      <c r="O128">
        <v>12.466666666666667</v>
      </c>
      <c r="P128">
        <v>16.916666666666668</v>
      </c>
      <c r="Q128">
        <v>13.226666666666667</v>
      </c>
      <c r="R128">
        <v>17.896666666666668</v>
      </c>
      <c r="S128">
        <v>19.716666666666669</v>
      </c>
      <c r="T128">
        <v>16.136666666666667</v>
      </c>
      <c r="U128">
        <v>14.649996666666667</v>
      </c>
      <c r="V128">
        <v>14.516666666666666</v>
      </c>
      <c r="W128">
        <v>13.083333666666666</v>
      </c>
      <c r="X128">
        <v>13.883333666666667</v>
      </c>
      <c r="Y128">
        <v>13.916666666666666</v>
      </c>
      <c r="Z128">
        <v>28.533333666666667</v>
      </c>
      <c r="AA128">
        <v>30.533333666666667</v>
      </c>
      <c r="AB128">
        <v>34.283333666666664</v>
      </c>
      <c r="AC128">
        <v>49.733333666666667</v>
      </c>
      <c r="AD128">
        <v>44.286666666666669</v>
      </c>
      <c r="AE128">
        <v>30.483333666666667</v>
      </c>
      <c r="AG128">
        <v>33.783333666666664</v>
      </c>
      <c r="AH128">
        <v>29.200003666666667</v>
      </c>
      <c r="AI128">
        <v>18.416666666666664</v>
      </c>
      <c r="AJ128">
        <v>19.966666666666665</v>
      </c>
      <c r="AK128">
        <v>18.799999966666665</v>
      </c>
      <c r="AL128">
        <v>19.016666666666666</v>
      </c>
      <c r="AM128">
        <v>18.933326666666666</v>
      </c>
      <c r="AN128">
        <v>19.766666666666666</v>
      </c>
      <c r="AO128">
        <v>19.683333366666666</v>
      </c>
      <c r="AP128">
        <v>19.283333366666664</v>
      </c>
      <c r="AQ128">
        <v>19.199999996666666</v>
      </c>
      <c r="AR128">
        <v>18.816666666666663</v>
      </c>
      <c r="AS128">
        <v>19.433333366666666</v>
      </c>
      <c r="AT128">
        <v>22.083333336666666</v>
      </c>
      <c r="AU128">
        <v>19.716666666666665</v>
      </c>
      <c r="AV128">
        <v>19.949999966666663</v>
      </c>
      <c r="AW128">
        <v>19.483333366666663</v>
      </c>
      <c r="AX128">
        <v>20.266666666666666</v>
      </c>
      <c r="AY128">
        <v>19.149999996666665</v>
      </c>
      <c r="AZ128">
        <v>21.566666666666663</v>
      </c>
      <c r="BA128">
        <v>23.616666666666664</v>
      </c>
      <c r="BB128">
        <v>26.416666666666664</v>
      </c>
      <c r="BC128">
        <v>24.133333336666666</v>
      </c>
      <c r="BD128">
        <v>24.099999966666665</v>
      </c>
      <c r="BE128">
        <v>20.416666666666664</v>
      </c>
      <c r="BF128">
        <v>22.333333666666665</v>
      </c>
      <c r="BG128">
        <v>31.599999966666665</v>
      </c>
      <c r="BH128">
        <v>34.11666666666666</v>
      </c>
      <c r="BI128">
        <v>34.349999666666662</v>
      </c>
      <c r="BJ128">
        <v>21.766666666666666</v>
      </c>
      <c r="BK128">
        <v>32.083333666666661</v>
      </c>
      <c r="BL128">
        <v>22.833333366666665</v>
      </c>
      <c r="BM128">
        <v>31.216666666666665</v>
      </c>
      <c r="BN128">
        <v>22.516666666666666</v>
      </c>
      <c r="BO128">
        <v>36.349999666666662</v>
      </c>
      <c r="BP128">
        <v>27.033333366666664</v>
      </c>
      <c r="BQ128">
        <v>3.6166666666666667</v>
      </c>
      <c r="BR128">
        <v>4.8166666666666664</v>
      </c>
      <c r="BS128">
        <v>5.5333333666666666</v>
      </c>
      <c r="BT128">
        <v>5.9333333366666663</v>
      </c>
      <c r="BU128">
        <v>5.3333333366666666</v>
      </c>
      <c r="BV128">
        <v>5.5666666666666664</v>
      </c>
      <c r="BW128">
        <v>7.5333333666666666</v>
      </c>
      <c r="BX128">
        <v>12.533333366666668</v>
      </c>
      <c r="BY128">
        <v>10.799999966666666</v>
      </c>
      <c r="BZ128">
        <v>7.7999999666666664</v>
      </c>
      <c r="CA128">
        <v>5.6166666666666663</v>
      </c>
      <c r="CB128">
        <v>5.1333333666666663</v>
      </c>
      <c r="CC128">
        <v>6.1833333666666661</v>
      </c>
      <c r="CE128">
        <v>2.8333333666666669</v>
      </c>
      <c r="CF128">
        <v>3.6166666666666671</v>
      </c>
      <c r="CG128">
        <v>4.916666666666667</v>
      </c>
      <c r="CH128">
        <v>3.2166666666666668</v>
      </c>
      <c r="CI128">
        <v>3.183333366666667</v>
      </c>
      <c r="CJ128">
        <v>3.1333333666666667</v>
      </c>
      <c r="CK128">
        <v>3.5500000666666667</v>
      </c>
      <c r="CL128">
        <v>3.933333366666667</v>
      </c>
      <c r="CN128">
        <v>4.683333366666667</v>
      </c>
      <c r="CO128">
        <v>4.2333333666666668</v>
      </c>
      <c r="CP128">
        <v>4.7499996666666675</v>
      </c>
      <c r="CQ128">
        <v>6.1833326666666677</v>
      </c>
      <c r="CR128">
        <v>6.9333326666666677</v>
      </c>
      <c r="CS128">
        <v>5.1833326666666677</v>
      </c>
      <c r="CT128">
        <v>7.3999996666666679</v>
      </c>
      <c r="CU128">
        <v>7.2166666666666677</v>
      </c>
      <c r="CV128">
        <v>5.3499996666666672</v>
      </c>
      <c r="CW128">
        <v>6.4833329666666675</v>
      </c>
      <c r="CX128">
        <v>6.0833326666666672</v>
      </c>
      <c r="CY128">
        <v>9.5666663666666665</v>
      </c>
      <c r="CZ128">
        <v>7.0333329666666673</v>
      </c>
      <c r="DA128">
        <v>5.8833326666666679</v>
      </c>
      <c r="DB128">
        <v>5.1499996666666679</v>
      </c>
      <c r="DC128">
        <v>8.1999996666666668</v>
      </c>
      <c r="DD128">
        <v>6.1333329666666678</v>
      </c>
      <c r="DE128">
        <v>8.9666663666666686</v>
      </c>
      <c r="DF128">
        <v>3.2499996666666666</v>
      </c>
      <c r="DG128">
        <v>4.5499996666666664</v>
      </c>
      <c r="DH128">
        <v>3.6499996666666665</v>
      </c>
      <c r="DI128">
        <v>4.4833326666666666</v>
      </c>
      <c r="DJ128">
        <v>4.0999996666666663</v>
      </c>
      <c r="DK128">
        <v>4.9333329996666668</v>
      </c>
      <c r="DL128">
        <v>3.8166663666666665</v>
      </c>
      <c r="DM128">
        <v>5.7166663366666661</v>
      </c>
      <c r="DN128">
        <v>5.1666663366666663</v>
      </c>
      <c r="DO128">
        <v>0.6166666666666667</v>
      </c>
      <c r="DP128">
        <v>2.7999999666666668</v>
      </c>
      <c r="DQ128">
        <v>1.5333333666666666</v>
      </c>
      <c r="DR128">
        <v>1.5499999966666667</v>
      </c>
      <c r="DS128">
        <v>1.1499999966666667</v>
      </c>
      <c r="DT128">
        <v>1.1833333366666667</v>
      </c>
      <c r="DU128">
        <v>4.5499996666666664</v>
      </c>
      <c r="DV128">
        <v>2.6333333366666669</v>
      </c>
      <c r="DW128">
        <v>1.3166666666666667</v>
      </c>
      <c r="DX128">
        <v>0</v>
      </c>
      <c r="DY128">
        <f>IF(DY119=0,0,DY119+0.61666667)</f>
        <v>1.5333333366666666</v>
      </c>
      <c r="DZ128">
        <f>IF(DZ119=0,0,DZ119+0.61666667)</f>
        <v>7.8666666699999999</v>
      </c>
      <c r="EA128">
        <f t="shared" ref="EA128:GL128" si="1694">IF(EA119=0,0,EA119+0.61666667)</f>
        <v>9.5333333366666668</v>
      </c>
      <c r="EB128">
        <f t="shared" si="1694"/>
        <v>8.2333333366666661</v>
      </c>
      <c r="EC128">
        <f t="shared" si="1694"/>
        <v>8.7000000033333347</v>
      </c>
      <c r="ED128">
        <f t="shared" si="1694"/>
        <v>11.200000003333335</v>
      </c>
      <c r="EE128">
        <f t="shared" si="1694"/>
        <v>10.46666667</v>
      </c>
      <c r="EF128">
        <f t="shared" si="1694"/>
        <v>8.7166666700000004</v>
      </c>
      <c r="EG128">
        <f t="shared" si="1694"/>
        <v>10.516666670000001</v>
      </c>
      <c r="EH128">
        <f t="shared" si="1694"/>
        <v>8.150000003333334</v>
      </c>
      <c r="EI128">
        <f t="shared" si="1694"/>
        <v>11.083333336666668</v>
      </c>
      <c r="EJ128">
        <f t="shared" si="1694"/>
        <v>10.21666667</v>
      </c>
      <c r="EK128">
        <f t="shared" si="1694"/>
        <v>9.5333333366666668</v>
      </c>
      <c r="EL128">
        <f t="shared" si="1694"/>
        <v>11.600000003333335</v>
      </c>
      <c r="EM128">
        <f t="shared" si="1694"/>
        <v>8.2666666700000011</v>
      </c>
      <c r="EN128">
        <f t="shared" si="1694"/>
        <v>9.350000003333335</v>
      </c>
      <c r="EO128">
        <f t="shared" si="1694"/>
        <v>12.400000003333334</v>
      </c>
      <c r="EP128">
        <f t="shared" si="1694"/>
        <v>10.700000003333335</v>
      </c>
      <c r="EQ128">
        <f t="shared" si="1694"/>
        <v>4.31666667</v>
      </c>
      <c r="ER128">
        <f t="shared" si="1694"/>
        <v>4.6500000033333331</v>
      </c>
      <c r="ES128">
        <f t="shared" si="1694"/>
        <v>4.9166666699999997</v>
      </c>
      <c r="ET128">
        <f t="shared" si="1694"/>
        <v>7.4166666700000006</v>
      </c>
      <c r="EU128">
        <f t="shared" si="1694"/>
        <v>5.0000000033333336</v>
      </c>
      <c r="EV128">
        <f t="shared" si="1694"/>
        <v>4.8333333366666666</v>
      </c>
      <c r="EW128">
        <f t="shared" si="1694"/>
        <v>4.6500000033333331</v>
      </c>
      <c r="EX128">
        <f t="shared" si="1694"/>
        <v>4.8833333366666665</v>
      </c>
      <c r="EY128">
        <f t="shared" si="1694"/>
        <v>8.3833333366666665</v>
      </c>
      <c r="EZ128">
        <f t="shared" si="1694"/>
        <v>4.6833333366666663</v>
      </c>
      <c r="FA128">
        <f t="shared" si="1694"/>
        <v>4.8666666699999999</v>
      </c>
      <c r="FB128">
        <f t="shared" si="1694"/>
        <v>5.3500000033333333</v>
      </c>
      <c r="FC128">
        <f t="shared" si="1694"/>
        <v>8.31666667</v>
      </c>
      <c r="FD128">
        <f t="shared" si="1694"/>
        <v>5.1500000033333331</v>
      </c>
      <c r="FE128">
        <f t="shared" si="1694"/>
        <v>5.4500000033333338</v>
      </c>
      <c r="FF128">
        <f t="shared" si="1694"/>
        <v>7.483333336666667</v>
      </c>
      <c r="FG128">
        <f t="shared" si="1694"/>
        <v>5.0833333366666666</v>
      </c>
      <c r="FH128">
        <f t="shared" si="1694"/>
        <v>2.5166666699999998</v>
      </c>
      <c r="FI128">
        <f t="shared" si="1694"/>
        <v>2.96666667</v>
      </c>
      <c r="FJ128">
        <f t="shared" si="1694"/>
        <v>6.1333333366666665</v>
      </c>
      <c r="FK128">
        <f t="shared" si="1694"/>
        <v>4.233333336666667</v>
      </c>
      <c r="FL128">
        <f t="shared" si="1694"/>
        <v>4.56666667</v>
      </c>
      <c r="FM128">
        <f t="shared" si="1694"/>
        <v>2.8833333366666665</v>
      </c>
      <c r="FN128">
        <f t="shared" si="1694"/>
        <v>5.5166666700000002</v>
      </c>
      <c r="FO128">
        <f t="shared" si="1694"/>
        <v>2.9833333366666666</v>
      </c>
      <c r="FP128">
        <f t="shared" si="1694"/>
        <v>3.7333333366666666</v>
      </c>
      <c r="FQ128">
        <f t="shared" si="1694"/>
        <v>2.96666667</v>
      </c>
      <c r="FR128">
        <f t="shared" si="1694"/>
        <v>2.9166666699999997</v>
      </c>
      <c r="FS128">
        <f t="shared" si="1694"/>
        <v>3.7333333366666666</v>
      </c>
      <c r="FT128">
        <f t="shared" si="1694"/>
        <v>1.96666667</v>
      </c>
      <c r="FU128">
        <f t="shared" si="1694"/>
        <v>2.21666667</v>
      </c>
      <c r="FV128">
        <f t="shared" si="1694"/>
        <v>2.2000000033333333</v>
      </c>
      <c r="FW128">
        <f t="shared" si="1694"/>
        <v>2.5833333366666666</v>
      </c>
      <c r="FX128">
        <f t="shared" si="1694"/>
        <v>2.7333333366666666</v>
      </c>
      <c r="FY128">
        <f t="shared" si="1694"/>
        <v>2.5166666700000002</v>
      </c>
      <c r="FZ128">
        <f t="shared" si="1694"/>
        <v>3.7666666700000002</v>
      </c>
      <c r="GA128">
        <f t="shared" si="1694"/>
        <v>6.7666666700000002</v>
      </c>
      <c r="GB128">
        <f t="shared" si="1694"/>
        <v>2.8500000033333333</v>
      </c>
      <c r="GC128">
        <f t="shared" si="1694"/>
        <v>3.0500000033333334</v>
      </c>
      <c r="GD128">
        <f t="shared" si="1694"/>
        <v>3.56666667</v>
      </c>
      <c r="GE128">
        <f t="shared" si="1694"/>
        <v>3.3333333366666666</v>
      </c>
      <c r="GF128">
        <f t="shared" si="1694"/>
        <v>2.5500000033333334</v>
      </c>
      <c r="GG128">
        <f t="shared" si="1694"/>
        <v>4.4000000033333331</v>
      </c>
      <c r="GH128">
        <f t="shared" si="1694"/>
        <v>5.25</v>
      </c>
      <c r="GI128">
        <f t="shared" si="1694"/>
        <v>4.8833333333333329</v>
      </c>
      <c r="GJ128">
        <f t="shared" si="1694"/>
        <v>5.3</v>
      </c>
      <c r="GK128">
        <f t="shared" si="1694"/>
        <v>7.2333333333333334</v>
      </c>
      <c r="GL128">
        <f t="shared" si="1694"/>
        <v>4.7</v>
      </c>
      <c r="GM128">
        <f t="shared" ref="GM128:GS128" si="1695">IF(GM119=0,0,GM119+0.61666667)</f>
        <v>4.9666666666666668</v>
      </c>
      <c r="GN128">
        <f t="shared" si="1695"/>
        <v>7.1000000000000005</v>
      </c>
      <c r="GO128">
        <f t="shared" si="1695"/>
        <v>6.5166666666666666</v>
      </c>
      <c r="GP128">
        <f t="shared" si="1695"/>
        <v>4.9666666666666668</v>
      </c>
      <c r="GQ128">
        <f t="shared" si="1695"/>
        <v>5.416666666666667</v>
      </c>
      <c r="GR128">
        <f t="shared" si="1695"/>
        <v>7.8</v>
      </c>
      <c r="GS128">
        <f t="shared" si="1695"/>
        <v>5.7666666666666666</v>
      </c>
      <c r="GT128">
        <f t="shared" ref="GT128:IX128" si="1696">IF(GT119=0,0,GT119+0.61666667)</f>
        <v>6.9666666666666659</v>
      </c>
      <c r="GU128">
        <f t="shared" si="1696"/>
        <v>5.8</v>
      </c>
      <c r="GV128">
        <f t="shared" si="1696"/>
        <v>4.8</v>
      </c>
      <c r="GW128">
        <f t="shared" si="1696"/>
        <v>4.8666666666666663</v>
      </c>
      <c r="GX128">
        <f t="shared" ref="GX128:HA128" si="1697">IF(GX119=0,0,GX119+0.61666667)</f>
        <v>4.7</v>
      </c>
      <c r="GY128">
        <f t="shared" si="1697"/>
        <v>11.833333333333334</v>
      </c>
      <c r="GZ128">
        <f t="shared" si="1697"/>
        <v>6.55</v>
      </c>
      <c r="HA128">
        <f t="shared" si="1697"/>
        <v>5.2833333333333332</v>
      </c>
      <c r="HB128">
        <f t="shared" si="1696"/>
        <v>7.9000000033333331</v>
      </c>
      <c r="HC128">
        <f t="shared" si="1696"/>
        <v>8.8833333033333339</v>
      </c>
      <c r="HD128">
        <f t="shared" si="1696"/>
        <v>10.283333303333334</v>
      </c>
      <c r="HE128">
        <f t="shared" si="1696"/>
        <v>9.3666666366666682</v>
      </c>
      <c r="HF128">
        <f t="shared" si="1696"/>
        <v>9.1166666366666682</v>
      </c>
      <c r="HG128">
        <f t="shared" si="1696"/>
        <v>8.8999999699999996</v>
      </c>
      <c r="HH128">
        <f t="shared" si="1696"/>
        <v>8.5833333033333332</v>
      </c>
      <c r="HI128">
        <f t="shared" si="1696"/>
        <v>8.5833333033333332</v>
      </c>
      <c r="HJ128">
        <f t="shared" si="1696"/>
        <v>9.5333333033333343</v>
      </c>
      <c r="HK128">
        <f t="shared" si="1696"/>
        <v>9.0833333033333332</v>
      </c>
      <c r="HL128">
        <f t="shared" si="1696"/>
        <v>11.94999997</v>
      </c>
      <c r="HN128">
        <f t="shared" si="1696"/>
        <v>8.5999999700000007</v>
      </c>
      <c r="HO128">
        <f t="shared" si="1696"/>
        <v>10.066666636666668</v>
      </c>
      <c r="HP128">
        <f t="shared" si="1696"/>
        <v>21.350000003333335</v>
      </c>
      <c r="HQ128">
        <f t="shared" si="1696"/>
        <v>26.349999669999999</v>
      </c>
      <c r="HR128">
        <f t="shared" si="1696"/>
        <v>7.6500000033333331</v>
      </c>
      <c r="HS128">
        <f t="shared" si="1696"/>
        <v>9.3833333366666682</v>
      </c>
      <c r="HU128">
        <f t="shared" si="1696"/>
        <v>20.783333370000001</v>
      </c>
      <c r="HW128">
        <f t="shared" si="1696"/>
        <v>9.7666667033333336</v>
      </c>
      <c r="HX128">
        <f t="shared" si="1696"/>
        <v>9.9833333700000004</v>
      </c>
      <c r="HY128">
        <f t="shared" si="1696"/>
        <v>10.800000036666667</v>
      </c>
      <c r="HZ128">
        <f t="shared" si="1696"/>
        <v>10.316666703333334</v>
      </c>
      <c r="IA128">
        <f t="shared" si="1696"/>
        <v>10.050000036666667</v>
      </c>
      <c r="IB128">
        <f t="shared" si="1696"/>
        <v>10.150000036666668</v>
      </c>
      <c r="IC128">
        <f t="shared" si="1696"/>
        <v>10.850000036666668</v>
      </c>
      <c r="ID128">
        <f t="shared" si="1696"/>
        <v>9.8166667033333344</v>
      </c>
      <c r="IE128">
        <f t="shared" si="1696"/>
        <v>10.800000036666667</v>
      </c>
      <c r="IF128">
        <f t="shared" si="1696"/>
        <v>11.500000036666668</v>
      </c>
      <c r="IG128">
        <f t="shared" si="1696"/>
        <v>11.950000036666667</v>
      </c>
      <c r="IH128">
        <f t="shared" si="1696"/>
        <v>10.283333370000001</v>
      </c>
      <c r="II128">
        <f t="shared" si="1696"/>
        <v>17.016666703333335</v>
      </c>
      <c r="IJ128">
        <f t="shared" si="1696"/>
        <v>9.8000000366666669</v>
      </c>
      <c r="IK128">
        <f t="shared" si="1696"/>
        <v>5.4333333366666663</v>
      </c>
      <c r="IL128">
        <f t="shared" si="1696"/>
        <v>8.7666666700333344</v>
      </c>
      <c r="IM128">
        <f t="shared" si="1696"/>
        <v>6.2000000033666662</v>
      </c>
      <c r="IN128">
        <f t="shared" si="1696"/>
        <v>5.916666670033333</v>
      </c>
      <c r="IO128">
        <f t="shared" si="1696"/>
        <v>7.8000000033333334</v>
      </c>
      <c r="IP128">
        <f t="shared" si="1696"/>
        <v>8.0166666700333344</v>
      </c>
      <c r="IQ128">
        <f t="shared" si="1696"/>
        <v>8.666666670033333</v>
      </c>
      <c r="IW128">
        <f t="shared" si="1696"/>
        <v>48.250000003333334</v>
      </c>
      <c r="IX128">
        <f t="shared" si="1696"/>
        <v>7.2500000033333327</v>
      </c>
      <c r="IY128">
        <f t="shared" ref="IY128:KA128" si="1698">IF(IY119=0,0,IY119+0.61666667)</f>
        <v>9.7000003033333346</v>
      </c>
      <c r="IZ128">
        <f t="shared" ref="IZ128" si="1699">IF(IZ119=0,0,IZ119+0.61666667)</f>
        <v>10.516666970000001</v>
      </c>
      <c r="JA128">
        <f t="shared" si="1698"/>
        <v>8.850000303333335</v>
      </c>
      <c r="JB128">
        <f t="shared" si="1698"/>
        <v>8.3333336366666675</v>
      </c>
      <c r="JC128">
        <f t="shared" si="1698"/>
        <v>13.266666970000001</v>
      </c>
      <c r="JD128">
        <f t="shared" si="1698"/>
        <v>9.8666669700000007</v>
      </c>
      <c r="JE128">
        <f t="shared" si="1698"/>
        <v>14.933333636666669</v>
      </c>
      <c r="JF128">
        <f t="shared" si="1698"/>
        <v>22.700000303333336</v>
      </c>
      <c r="JH128">
        <f t="shared" si="1698"/>
        <v>10.666666670000001</v>
      </c>
      <c r="JI128">
        <f t="shared" si="1698"/>
        <v>16.366666669666667</v>
      </c>
      <c r="JJ128">
        <f t="shared" si="1698"/>
        <v>14.750000003</v>
      </c>
      <c r="JK128">
        <f t="shared" si="1698"/>
        <v>12.616666669666667</v>
      </c>
      <c r="JL128">
        <f t="shared" si="1698"/>
        <v>12.383333336333335</v>
      </c>
      <c r="JM128">
        <f t="shared" si="1698"/>
        <v>14.116666669666667</v>
      </c>
      <c r="JN128">
        <f t="shared" si="1698"/>
        <v>15.116666669666667</v>
      </c>
      <c r="JO128">
        <f t="shared" si="1698"/>
        <v>19.250000003</v>
      </c>
      <c r="JP128">
        <f t="shared" si="1698"/>
        <v>16.383333336333333</v>
      </c>
      <c r="JR128">
        <f t="shared" si="1698"/>
        <v>12.450000003000001</v>
      </c>
      <c r="JT128">
        <f t="shared" si="1698"/>
        <v>13.200000003000001</v>
      </c>
      <c r="JU128">
        <f t="shared" si="1698"/>
        <v>18.850000002999998</v>
      </c>
      <c r="JV128">
        <f t="shared" si="1698"/>
        <v>19.550000003000001</v>
      </c>
      <c r="JX128">
        <f t="shared" si="1698"/>
        <v>20.300000003000001</v>
      </c>
      <c r="JY128">
        <f t="shared" si="1698"/>
        <v>16.116666669666667</v>
      </c>
      <c r="JZ128">
        <f t="shared" si="1698"/>
        <v>22.616666669666671</v>
      </c>
      <c r="KA128">
        <f t="shared" si="1698"/>
        <v>26.066666669666667</v>
      </c>
    </row>
    <row r="129" spans="1:287" x14ac:dyDescent="0.25">
      <c r="A129" t="s">
        <v>158</v>
      </c>
      <c r="B129">
        <v>7.6</v>
      </c>
      <c r="C129">
        <v>8.1</v>
      </c>
      <c r="D129">
        <v>9.3333333666666665</v>
      </c>
      <c r="E129">
        <v>8.75</v>
      </c>
      <c r="F129">
        <v>9.3666599999999995</v>
      </c>
      <c r="G129">
        <v>10.050000366666666</v>
      </c>
      <c r="H129">
        <v>9.7833333666666658</v>
      </c>
      <c r="I129">
        <v>10.000000366666667</v>
      </c>
      <c r="J129">
        <v>10.983333</v>
      </c>
      <c r="K129">
        <v>13.166667</v>
      </c>
      <c r="L129">
        <v>8.4499999999999993</v>
      </c>
      <c r="M129">
        <v>7.9499999999999993</v>
      </c>
      <c r="N129">
        <v>9.9666633666666655</v>
      </c>
      <c r="O129">
        <v>12.766666666666666</v>
      </c>
      <c r="P129">
        <v>17.216666666666665</v>
      </c>
      <c r="Q129">
        <v>13.526666666666666</v>
      </c>
      <c r="R129">
        <v>18.196666666666665</v>
      </c>
      <c r="S129">
        <v>20.016666666666666</v>
      </c>
      <c r="T129">
        <v>16.436666666666667</v>
      </c>
      <c r="U129">
        <v>14.949996666666665</v>
      </c>
      <c r="V129">
        <v>14.816666666666666</v>
      </c>
      <c r="W129">
        <v>13.383333666666665</v>
      </c>
      <c r="X129">
        <v>14.183333666666666</v>
      </c>
      <c r="Y129">
        <v>14.216666666666665</v>
      </c>
      <c r="Z129">
        <v>28.833333666666668</v>
      </c>
      <c r="AA129">
        <v>30.833333666666668</v>
      </c>
      <c r="AB129">
        <v>34.583333666666668</v>
      </c>
      <c r="AC129">
        <v>50.033333666666664</v>
      </c>
      <c r="AD129">
        <v>44.586666666666666</v>
      </c>
      <c r="AE129">
        <v>30.783333666666667</v>
      </c>
      <c r="AG129">
        <v>34.083333666666668</v>
      </c>
      <c r="AH129">
        <v>29.500003666666668</v>
      </c>
      <c r="AI129">
        <v>11.35</v>
      </c>
      <c r="AJ129">
        <v>12.9</v>
      </c>
      <c r="AK129">
        <v>11.7333333</v>
      </c>
      <c r="AL129">
        <v>11.95</v>
      </c>
      <c r="AM129">
        <v>11.86666</v>
      </c>
      <c r="AN129">
        <v>12.7</v>
      </c>
      <c r="AO129">
        <v>12.6166667</v>
      </c>
      <c r="AP129">
        <v>12.216666699999999</v>
      </c>
      <c r="AQ129">
        <v>12.133333329999999</v>
      </c>
      <c r="AR129">
        <v>11.75</v>
      </c>
      <c r="AS129">
        <v>12.3666667</v>
      </c>
      <c r="AT129">
        <v>15.016666669999999</v>
      </c>
      <c r="AU129">
        <v>12.65</v>
      </c>
      <c r="AV129">
        <v>12.8833333</v>
      </c>
      <c r="AW129">
        <v>12.4166667</v>
      </c>
      <c r="AX129">
        <v>13.2</v>
      </c>
      <c r="AY129">
        <v>12.08333333</v>
      </c>
      <c r="AZ129">
        <v>14.5</v>
      </c>
      <c r="BA129">
        <v>16.55</v>
      </c>
      <c r="BB129">
        <v>19.350000000000001</v>
      </c>
      <c r="BC129">
        <v>17.06666667</v>
      </c>
      <c r="BD129">
        <v>17.033333299999999</v>
      </c>
      <c r="BE129">
        <v>13.35</v>
      </c>
      <c r="BF129">
        <v>15.266667</v>
      </c>
      <c r="BG129">
        <v>24.533333299999999</v>
      </c>
      <c r="BH129">
        <v>27.049999999999997</v>
      </c>
      <c r="BI129">
        <v>27.283332999999999</v>
      </c>
      <c r="BJ129">
        <v>14.7</v>
      </c>
      <c r="BK129">
        <v>25.016666999999998</v>
      </c>
      <c r="BL129">
        <v>15.7666667</v>
      </c>
      <c r="BM129">
        <v>24.15</v>
      </c>
      <c r="BN129">
        <v>15.45</v>
      </c>
      <c r="BO129">
        <v>29.283332999999999</v>
      </c>
      <c r="BP129">
        <v>19.966666699999998</v>
      </c>
      <c r="BQ129">
        <v>3.9166666666666665</v>
      </c>
      <c r="BR129">
        <v>5.1166666666666671</v>
      </c>
      <c r="BS129">
        <v>5.8333333666666674</v>
      </c>
      <c r="BT129">
        <v>6.233333336666667</v>
      </c>
      <c r="BU129">
        <v>5.6333333366666674</v>
      </c>
      <c r="BV129">
        <v>5.8666666666666671</v>
      </c>
      <c r="BW129">
        <v>7.8333333666666674</v>
      </c>
      <c r="BX129">
        <v>12.833333366666668</v>
      </c>
      <c r="BY129">
        <v>11.099999966666667</v>
      </c>
      <c r="BZ129">
        <v>8.0999999666666671</v>
      </c>
      <c r="CA129">
        <v>5.916666666666667</v>
      </c>
      <c r="CB129">
        <v>5.433333366666667</v>
      </c>
      <c r="CC129">
        <v>6.4833333666666668</v>
      </c>
      <c r="CE129">
        <v>3.1333333666666667</v>
      </c>
      <c r="CF129">
        <v>3.916666666666667</v>
      </c>
      <c r="CG129">
        <v>5.2166666666666668</v>
      </c>
      <c r="CH129">
        <v>3.5166666666666666</v>
      </c>
      <c r="CI129">
        <v>3.4833333666666668</v>
      </c>
      <c r="CJ129">
        <v>3.4333333666666666</v>
      </c>
      <c r="CK129">
        <v>3.8500000666666665</v>
      </c>
      <c r="CL129">
        <v>4.2333333666666668</v>
      </c>
      <c r="CN129">
        <v>4.9833333666666668</v>
      </c>
      <c r="CO129">
        <v>4.5333333666666666</v>
      </c>
      <c r="CP129">
        <v>5.0499996666666673</v>
      </c>
      <c r="CQ129">
        <v>6.4833326666666675</v>
      </c>
      <c r="CR129">
        <v>7.2333326666666675</v>
      </c>
      <c r="CS129">
        <v>5.4833326666666675</v>
      </c>
      <c r="CT129">
        <v>7.6999996666666668</v>
      </c>
      <c r="CU129">
        <v>7.5166666666666675</v>
      </c>
      <c r="CV129">
        <v>5.649999666666667</v>
      </c>
      <c r="CW129">
        <v>6.7833329666666673</v>
      </c>
      <c r="CX129">
        <v>6.3833326666666679</v>
      </c>
      <c r="CY129">
        <v>9.8666663666666672</v>
      </c>
      <c r="CZ129">
        <v>7.3333329666666671</v>
      </c>
      <c r="DA129">
        <v>6.1833326666666668</v>
      </c>
      <c r="DB129">
        <v>5.4499996666666677</v>
      </c>
      <c r="DC129">
        <v>8.4999996666666675</v>
      </c>
      <c r="DD129">
        <v>6.4333329666666677</v>
      </c>
      <c r="DE129">
        <v>9.2666663666666675</v>
      </c>
      <c r="DF129">
        <v>3.5499996666666664</v>
      </c>
      <c r="DG129">
        <v>4.8499996666666663</v>
      </c>
      <c r="DH129">
        <v>3.9499996666666664</v>
      </c>
      <c r="DI129">
        <v>4.7833326666666665</v>
      </c>
      <c r="DJ129">
        <v>4.3999996666666661</v>
      </c>
      <c r="DK129">
        <v>5.2333329996666667</v>
      </c>
      <c r="DL129">
        <v>4.1166663666666663</v>
      </c>
      <c r="DM129">
        <v>6.0166663366666668</v>
      </c>
      <c r="DN129">
        <v>5.4666663366666661</v>
      </c>
      <c r="DO129">
        <v>0.91666666666666663</v>
      </c>
      <c r="DP129">
        <v>3.0999999666666667</v>
      </c>
      <c r="DQ129">
        <v>1.8333333666666665</v>
      </c>
      <c r="DR129">
        <v>1.8499999966666665</v>
      </c>
      <c r="DS129">
        <v>1.4499999966666666</v>
      </c>
      <c r="DT129">
        <v>1.4833333366666666</v>
      </c>
      <c r="DU129">
        <v>4.8499996666666672</v>
      </c>
      <c r="DV129">
        <v>2.9333333366666667</v>
      </c>
      <c r="DW129">
        <v>1.6166666666666667</v>
      </c>
      <c r="DX129">
        <v>1.5333333366666666</v>
      </c>
      <c r="DY129">
        <v>0</v>
      </c>
      <c r="DZ129">
        <f>IF(DZ119=0,0,DZ119+0.916666667)</f>
        <v>8.1666666669999994</v>
      </c>
      <c r="EA129">
        <f t="shared" ref="EA129:GL129" si="1700">IF(EA119=0,0,EA119+0.916666667)</f>
        <v>9.8333333336666655</v>
      </c>
      <c r="EB129">
        <f t="shared" si="1700"/>
        <v>8.5333333336666666</v>
      </c>
      <c r="EC129">
        <f t="shared" si="1700"/>
        <v>9.0000000003333334</v>
      </c>
      <c r="ED129">
        <f t="shared" si="1700"/>
        <v>11.500000000333333</v>
      </c>
      <c r="EE129">
        <f t="shared" si="1700"/>
        <v>10.766666666999999</v>
      </c>
      <c r="EF129">
        <f t="shared" si="1700"/>
        <v>9.0166666669999991</v>
      </c>
      <c r="EG129">
        <f t="shared" si="1700"/>
        <v>10.816666667</v>
      </c>
      <c r="EH129">
        <f t="shared" si="1700"/>
        <v>8.4500000003333327</v>
      </c>
      <c r="EI129">
        <f t="shared" si="1700"/>
        <v>11.383333333666666</v>
      </c>
      <c r="EJ129">
        <f t="shared" si="1700"/>
        <v>10.516666666999999</v>
      </c>
      <c r="EK129">
        <f t="shared" si="1700"/>
        <v>9.8333333336666655</v>
      </c>
      <c r="EL129">
        <f t="shared" si="1700"/>
        <v>11.900000000333334</v>
      </c>
      <c r="EM129">
        <f t="shared" si="1700"/>
        <v>8.5666666669999998</v>
      </c>
      <c r="EN129">
        <f t="shared" si="1700"/>
        <v>9.6500000003333337</v>
      </c>
      <c r="EO129">
        <f t="shared" si="1700"/>
        <v>12.700000000333333</v>
      </c>
      <c r="EP129">
        <f t="shared" si="1700"/>
        <v>11.000000000333333</v>
      </c>
      <c r="EQ129">
        <f t="shared" si="1700"/>
        <v>4.6166666670000005</v>
      </c>
      <c r="ER129">
        <f t="shared" si="1700"/>
        <v>4.9500000003333335</v>
      </c>
      <c r="ES129">
        <f t="shared" si="1700"/>
        <v>5.2166666670000001</v>
      </c>
      <c r="ET129">
        <f t="shared" si="1700"/>
        <v>7.716666667000001</v>
      </c>
      <c r="EU129">
        <f t="shared" si="1700"/>
        <v>5.3000000003333341</v>
      </c>
      <c r="EV129">
        <f t="shared" si="1700"/>
        <v>5.1333333336666671</v>
      </c>
      <c r="EW129">
        <f t="shared" si="1700"/>
        <v>4.9500000003333335</v>
      </c>
      <c r="EX129">
        <f t="shared" si="1700"/>
        <v>5.1833333336666669</v>
      </c>
      <c r="EY129">
        <f t="shared" si="1700"/>
        <v>8.6833333336666669</v>
      </c>
      <c r="EZ129">
        <f t="shared" si="1700"/>
        <v>4.9833333336666668</v>
      </c>
      <c r="FA129">
        <f t="shared" si="1700"/>
        <v>5.1666666670000003</v>
      </c>
      <c r="FB129">
        <f t="shared" si="1700"/>
        <v>5.6500000003333337</v>
      </c>
      <c r="FC129">
        <f t="shared" si="1700"/>
        <v>8.6166666670000005</v>
      </c>
      <c r="FD129">
        <f t="shared" si="1700"/>
        <v>5.4500000003333335</v>
      </c>
      <c r="FE129">
        <f t="shared" si="1700"/>
        <v>5.7500000003333342</v>
      </c>
      <c r="FF129">
        <f t="shared" si="1700"/>
        <v>7.7833333336666675</v>
      </c>
      <c r="FG129">
        <f t="shared" si="1700"/>
        <v>5.3833333336666671</v>
      </c>
      <c r="FH129">
        <f t="shared" si="1700"/>
        <v>2.8166666669999998</v>
      </c>
      <c r="FI129">
        <f t="shared" si="1700"/>
        <v>3.266666667</v>
      </c>
      <c r="FJ129">
        <f t="shared" si="1700"/>
        <v>6.4333333336666669</v>
      </c>
      <c r="FK129">
        <f t="shared" si="1700"/>
        <v>4.5333333336666666</v>
      </c>
      <c r="FL129">
        <f t="shared" si="1700"/>
        <v>4.8666666669999996</v>
      </c>
      <c r="FM129">
        <f t="shared" si="1700"/>
        <v>3.1833333336666665</v>
      </c>
      <c r="FN129">
        <f t="shared" si="1700"/>
        <v>5.8166666670000007</v>
      </c>
      <c r="FO129">
        <f t="shared" si="1700"/>
        <v>3.2833333336666666</v>
      </c>
      <c r="FP129">
        <f t="shared" si="1700"/>
        <v>4.0333333336666666</v>
      </c>
      <c r="FQ129">
        <f t="shared" si="1700"/>
        <v>3.266666667</v>
      </c>
      <c r="FR129">
        <f t="shared" si="1700"/>
        <v>3.2166666669999997</v>
      </c>
      <c r="FS129">
        <f t="shared" si="1700"/>
        <v>4.0333333336666666</v>
      </c>
      <c r="FT129">
        <f t="shared" si="1700"/>
        <v>2.266666667</v>
      </c>
      <c r="FU129">
        <f t="shared" si="1700"/>
        <v>2.516666667</v>
      </c>
      <c r="FV129">
        <f t="shared" si="1700"/>
        <v>2.5000000003333334</v>
      </c>
      <c r="FW129">
        <f t="shared" si="1700"/>
        <v>2.8833333336666667</v>
      </c>
      <c r="FX129">
        <f t="shared" si="1700"/>
        <v>3.0333333336666666</v>
      </c>
      <c r="FY129">
        <f t="shared" si="1700"/>
        <v>2.8166666670000002</v>
      </c>
      <c r="FZ129">
        <f t="shared" si="1700"/>
        <v>4.0666666670000007</v>
      </c>
      <c r="GA129">
        <f t="shared" si="1700"/>
        <v>7.0666666670000007</v>
      </c>
      <c r="GB129">
        <f t="shared" si="1700"/>
        <v>3.1500000003333333</v>
      </c>
      <c r="GC129">
        <f t="shared" si="1700"/>
        <v>3.3500000003333334</v>
      </c>
      <c r="GD129">
        <f t="shared" si="1700"/>
        <v>3.8666666670000001</v>
      </c>
      <c r="GE129">
        <f t="shared" si="1700"/>
        <v>3.6333333336666667</v>
      </c>
      <c r="GF129">
        <f t="shared" si="1700"/>
        <v>2.8500000003333334</v>
      </c>
      <c r="GG129">
        <f t="shared" si="1700"/>
        <v>4.7000000003333335</v>
      </c>
      <c r="GH129">
        <f t="shared" si="1700"/>
        <v>5.5499999970000005</v>
      </c>
      <c r="GI129">
        <f t="shared" si="1700"/>
        <v>5.1833333303333333</v>
      </c>
      <c r="GJ129">
        <f t="shared" si="1700"/>
        <v>5.5999999970000003</v>
      </c>
      <c r="GK129">
        <f t="shared" si="1700"/>
        <v>7.5333333303333339</v>
      </c>
      <c r="GL129">
        <f t="shared" si="1700"/>
        <v>4.9999999970000006</v>
      </c>
      <c r="GM129">
        <f t="shared" ref="GM129:GS129" si="1701">IF(GM119=0,0,GM119+0.916666667)</f>
        <v>5.2666666636666672</v>
      </c>
      <c r="GN129">
        <f t="shared" si="1701"/>
        <v>7.399999997000001</v>
      </c>
      <c r="GO129">
        <f t="shared" si="1701"/>
        <v>6.8166666636666671</v>
      </c>
      <c r="GP129">
        <f t="shared" si="1701"/>
        <v>5.2666666636666672</v>
      </c>
      <c r="GQ129">
        <f t="shared" si="1701"/>
        <v>5.7166666636666674</v>
      </c>
      <c r="GR129">
        <f t="shared" si="1701"/>
        <v>8.0999999969999994</v>
      </c>
      <c r="GS129">
        <f t="shared" si="1701"/>
        <v>6.0666666636666671</v>
      </c>
      <c r="GT129">
        <f t="shared" ref="GT129:IX129" si="1702">IF(GT119=0,0,GT119+0.916666667)</f>
        <v>7.2666666636666664</v>
      </c>
      <c r="GU129">
        <f t="shared" si="1702"/>
        <v>6.0999999970000003</v>
      </c>
      <c r="GV129">
        <f t="shared" si="1702"/>
        <v>5.0999999970000003</v>
      </c>
      <c r="GW129">
        <f t="shared" si="1702"/>
        <v>5.1666666636666667</v>
      </c>
      <c r="GX129">
        <f t="shared" ref="GX129:HA129" si="1703">IF(GX119=0,0,GX119+0.916666667)</f>
        <v>4.9999999970000006</v>
      </c>
      <c r="GY129">
        <f t="shared" si="1703"/>
        <v>12.133333330333333</v>
      </c>
      <c r="GZ129">
        <f t="shared" si="1703"/>
        <v>6.8499999970000003</v>
      </c>
      <c r="HA129">
        <f t="shared" si="1703"/>
        <v>5.5833333303333337</v>
      </c>
      <c r="HB129">
        <f t="shared" si="1702"/>
        <v>8.2000000003333327</v>
      </c>
      <c r="HC129">
        <f t="shared" si="1702"/>
        <v>9.1833333003333326</v>
      </c>
      <c r="HD129">
        <f t="shared" si="1702"/>
        <v>10.583333300333333</v>
      </c>
      <c r="HE129">
        <f t="shared" si="1702"/>
        <v>9.6666666336666669</v>
      </c>
      <c r="HF129">
        <f t="shared" si="1702"/>
        <v>9.4166666336666669</v>
      </c>
      <c r="HG129">
        <f t="shared" si="1702"/>
        <v>9.1999999669999983</v>
      </c>
      <c r="HH129">
        <f t="shared" si="1702"/>
        <v>8.8833333003333337</v>
      </c>
      <c r="HI129">
        <f t="shared" si="1702"/>
        <v>8.8833333003333337</v>
      </c>
      <c r="HJ129">
        <f t="shared" si="1702"/>
        <v>9.833333300333333</v>
      </c>
      <c r="HK129">
        <f t="shared" si="1702"/>
        <v>9.3833333003333319</v>
      </c>
      <c r="HL129">
        <f t="shared" si="1702"/>
        <v>12.249999966999999</v>
      </c>
      <c r="HN129">
        <f t="shared" si="1702"/>
        <v>8.8999999669999994</v>
      </c>
      <c r="HO129">
        <f t="shared" si="1702"/>
        <v>10.366666633666666</v>
      </c>
      <c r="HP129">
        <f t="shared" si="1702"/>
        <v>21.650000000333335</v>
      </c>
      <c r="HQ129">
        <f t="shared" si="1702"/>
        <v>26.649999666999999</v>
      </c>
      <c r="HR129">
        <f>IF(HR119=0,0,HR119+0.916666667)</f>
        <v>7.9500000003333335</v>
      </c>
      <c r="HS129">
        <f t="shared" si="1702"/>
        <v>9.6833333336666669</v>
      </c>
      <c r="HU129">
        <f t="shared" si="1702"/>
        <v>21.083333367000002</v>
      </c>
      <c r="HW129">
        <f t="shared" si="1702"/>
        <v>10.066666700333332</v>
      </c>
      <c r="HX129">
        <f t="shared" si="1702"/>
        <v>10.283333366999999</v>
      </c>
      <c r="HY129">
        <f t="shared" si="1702"/>
        <v>11.100000033666666</v>
      </c>
      <c r="HZ129">
        <f t="shared" si="1702"/>
        <v>10.616666700333333</v>
      </c>
      <c r="IA129">
        <f t="shared" si="1702"/>
        <v>10.350000033666666</v>
      </c>
      <c r="IB129">
        <f t="shared" si="1702"/>
        <v>10.450000033666667</v>
      </c>
      <c r="IC129">
        <f t="shared" si="1702"/>
        <v>11.150000033666666</v>
      </c>
      <c r="ID129">
        <f t="shared" si="1702"/>
        <v>10.116666700333333</v>
      </c>
      <c r="IE129">
        <f t="shared" si="1702"/>
        <v>11.100000033666666</v>
      </c>
      <c r="IF129">
        <f t="shared" si="1702"/>
        <v>11.800000033666667</v>
      </c>
      <c r="IG129">
        <f t="shared" si="1702"/>
        <v>12.250000033666666</v>
      </c>
      <c r="IH129">
        <f t="shared" si="1702"/>
        <v>10.583333367</v>
      </c>
      <c r="II129">
        <f t="shared" si="1702"/>
        <v>17.316666700333336</v>
      </c>
      <c r="IJ129">
        <f t="shared" si="1702"/>
        <v>10.100000033666666</v>
      </c>
      <c r="IK129">
        <f t="shared" si="1702"/>
        <v>5.7333333336666668</v>
      </c>
      <c r="IL129">
        <f t="shared" si="1702"/>
        <v>9.0666666670333331</v>
      </c>
      <c r="IM129">
        <f t="shared" si="1702"/>
        <v>6.5000000003666667</v>
      </c>
      <c r="IN129">
        <f t="shared" si="1702"/>
        <v>6.2166666670333335</v>
      </c>
      <c r="IO129">
        <f t="shared" si="1702"/>
        <v>8.100000000333333</v>
      </c>
      <c r="IP129">
        <f t="shared" si="1702"/>
        <v>8.3166666670333331</v>
      </c>
      <c r="IQ129">
        <f t="shared" si="1702"/>
        <v>8.9666666670333317</v>
      </c>
      <c r="IW129">
        <f t="shared" si="1702"/>
        <v>48.550000000333334</v>
      </c>
      <c r="IX129">
        <f t="shared" si="1702"/>
        <v>7.5500000003333332</v>
      </c>
      <c r="IY129">
        <f t="shared" ref="IY129:KA129" si="1704">IF(IY119=0,0,IY119+0.916666667)</f>
        <v>10.000000300333333</v>
      </c>
      <c r="IZ129">
        <f t="shared" ref="IZ129" si="1705">IF(IZ119=0,0,IZ119+0.916666667)</f>
        <v>10.816666967</v>
      </c>
      <c r="JA129">
        <f t="shared" si="1704"/>
        <v>9.1500003003333337</v>
      </c>
      <c r="JB129">
        <f t="shared" si="1704"/>
        <v>8.633333633666668</v>
      </c>
      <c r="JC129">
        <f t="shared" si="1704"/>
        <v>13.566666967</v>
      </c>
      <c r="JD129">
        <f t="shared" si="1704"/>
        <v>10.166666966999999</v>
      </c>
      <c r="JE129">
        <f t="shared" si="1704"/>
        <v>15.233333633666668</v>
      </c>
      <c r="JF129">
        <f t="shared" si="1704"/>
        <v>23.000000300333337</v>
      </c>
      <c r="JH129">
        <f t="shared" si="1704"/>
        <v>10.966666667</v>
      </c>
      <c r="JI129">
        <f t="shared" si="1704"/>
        <v>16.666666666666668</v>
      </c>
      <c r="JJ129">
        <f t="shared" si="1704"/>
        <v>15.049999999999999</v>
      </c>
      <c r="JK129">
        <f t="shared" si="1704"/>
        <v>12.916666666666666</v>
      </c>
      <c r="JL129">
        <f t="shared" si="1704"/>
        <v>12.683333333333334</v>
      </c>
      <c r="JM129">
        <f t="shared" si="1704"/>
        <v>14.416666666666666</v>
      </c>
      <c r="JN129">
        <f t="shared" si="1704"/>
        <v>15.416666666666666</v>
      </c>
      <c r="JO129">
        <f t="shared" si="1704"/>
        <v>19.55</v>
      </c>
      <c r="JP129">
        <f t="shared" si="1704"/>
        <v>16.683333333333334</v>
      </c>
      <c r="JR129">
        <f t="shared" si="1704"/>
        <v>12.75</v>
      </c>
      <c r="JT129">
        <f t="shared" si="1704"/>
        <v>13.5</v>
      </c>
      <c r="JU129">
        <f t="shared" si="1704"/>
        <v>19.149999999999999</v>
      </c>
      <c r="JV129">
        <f t="shared" si="1704"/>
        <v>19.850000000000001</v>
      </c>
      <c r="JX129">
        <f t="shared" si="1704"/>
        <v>20.6</v>
      </c>
      <c r="JY129">
        <f t="shared" si="1704"/>
        <v>16.416666666666668</v>
      </c>
      <c r="JZ129">
        <f t="shared" si="1704"/>
        <v>22.916666666666671</v>
      </c>
      <c r="KA129">
        <f t="shared" si="1704"/>
        <v>26.366666666666667</v>
      </c>
    </row>
    <row r="130" spans="1:287" x14ac:dyDescent="0.25">
      <c r="A130" t="s">
        <v>157</v>
      </c>
      <c r="B130">
        <v>1.3666666666666667</v>
      </c>
      <c r="C130">
        <v>1.8666666666666667</v>
      </c>
      <c r="D130">
        <v>1.7333333333333334</v>
      </c>
      <c r="E130">
        <v>2.5166666666666666</v>
      </c>
      <c r="F130">
        <v>3.1333266666666666</v>
      </c>
      <c r="G130">
        <v>2.4500003333333336</v>
      </c>
      <c r="H130">
        <v>2.1833333333333336</v>
      </c>
      <c r="I130">
        <v>2.4000003333333333</v>
      </c>
      <c r="J130">
        <v>4.7499996666666666</v>
      </c>
      <c r="K130">
        <v>6.9333336666666661</v>
      </c>
      <c r="L130">
        <v>2.2166666666666668</v>
      </c>
      <c r="M130">
        <v>1.7166666666666668</v>
      </c>
      <c r="N130">
        <v>2.3666633333333333</v>
      </c>
      <c r="O130">
        <v>3.2666666666666666</v>
      </c>
      <c r="P130">
        <v>7.7166666666666668</v>
      </c>
      <c r="Q130">
        <v>4.0266666666666664</v>
      </c>
      <c r="R130">
        <v>8.6966666666666654</v>
      </c>
      <c r="S130">
        <v>10.516666666666666</v>
      </c>
      <c r="T130">
        <v>6.9366666666666665</v>
      </c>
      <c r="U130">
        <v>5.4499966666666673</v>
      </c>
      <c r="V130">
        <v>5.3166666666666664</v>
      </c>
      <c r="W130">
        <v>3.8833336666666667</v>
      </c>
      <c r="X130">
        <v>4.6833336666666661</v>
      </c>
      <c r="Y130">
        <v>4.7166666666666668</v>
      </c>
      <c r="Z130">
        <v>16.216666666666665</v>
      </c>
      <c r="AA130">
        <v>18.216666666666665</v>
      </c>
      <c r="AB130">
        <v>21.966666666666665</v>
      </c>
      <c r="AC130">
        <v>37.416666666666664</v>
      </c>
      <c r="AD130">
        <v>31.969999666666666</v>
      </c>
      <c r="AE130">
        <v>18.166666666666664</v>
      </c>
      <c r="AG130">
        <v>21.466666666666665</v>
      </c>
      <c r="AH130">
        <v>16.883336666666665</v>
      </c>
      <c r="AI130">
        <v>5.1166666666666671</v>
      </c>
      <c r="AJ130">
        <v>6.666666666666667</v>
      </c>
      <c r="AK130">
        <v>5.4999999666666675</v>
      </c>
      <c r="AL130">
        <v>5.7166666666666668</v>
      </c>
      <c r="AM130">
        <v>5.633326666666667</v>
      </c>
      <c r="AN130">
        <v>6.4666666666666668</v>
      </c>
      <c r="AO130">
        <v>6.3833333666666672</v>
      </c>
      <c r="AP130">
        <v>5.9833333666666668</v>
      </c>
      <c r="AQ130">
        <v>5.8999999966666667</v>
      </c>
      <c r="AR130">
        <v>5.5166666666666675</v>
      </c>
      <c r="AS130">
        <v>6.1333333666666672</v>
      </c>
      <c r="AT130">
        <v>8.7833333366666668</v>
      </c>
      <c r="AU130">
        <v>6.416666666666667</v>
      </c>
      <c r="AV130">
        <v>6.6499999666666669</v>
      </c>
      <c r="AW130">
        <v>6.183333366666667</v>
      </c>
      <c r="AX130">
        <v>6.9666666666666668</v>
      </c>
      <c r="AY130">
        <v>5.8499999966666669</v>
      </c>
      <c r="AZ130">
        <v>8.2666666666666675</v>
      </c>
      <c r="BA130">
        <v>10.316666666666666</v>
      </c>
      <c r="BB130">
        <v>13.116666666666667</v>
      </c>
      <c r="BC130">
        <v>10.833333336666668</v>
      </c>
      <c r="BD130">
        <v>10.799999966666668</v>
      </c>
      <c r="BE130">
        <v>7.1166666666666671</v>
      </c>
      <c r="BF130">
        <v>9.0333336666666675</v>
      </c>
      <c r="BG130">
        <v>18.299999966666668</v>
      </c>
      <c r="BH130">
        <v>20.816666666666666</v>
      </c>
      <c r="BI130">
        <v>21.049999666666665</v>
      </c>
      <c r="BJ130">
        <v>8.4666666666666668</v>
      </c>
      <c r="BK130">
        <v>18.783333666666667</v>
      </c>
      <c r="BL130">
        <v>9.5333333666666675</v>
      </c>
      <c r="BM130">
        <v>17.916666666666668</v>
      </c>
      <c r="BN130">
        <v>9.2166666666666668</v>
      </c>
      <c r="BO130">
        <v>23.049999666666668</v>
      </c>
      <c r="BP130">
        <v>13.733333366666667</v>
      </c>
      <c r="BQ130">
        <v>2.9833333333333334</v>
      </c>
      <c r="BR130">
        <v>1.95</v>
      </c>
      <c r="BS130">
        <v>2.6666666999999999</v>
      </c>
      <c r="BT130">
        <v>3.06666667</v>
      </c>
      <c r="BU130">
        <v>2.46666667</v>
      </c>
      <c r="BV130">
        <v>2.7</v>
      </c>
      <c r="BW130">
        <v>4.6666667000000004</v>
      </c>
      <c r="BX130">
        <v>9.6666667000000004</v>
      </c>
      <c r="BY130">
        <v>7.9333333000000001</v>
      </c>
      <c r="BZ130">
        <v>4.9333333000000001</v>
      </c>
      <c r="CA130">
        <v>2.75</v>
      </c>
      <c r="CB130">
        <v>2.2666667</v>
      </c>
      <c r="CC130">
        <v>3.3166666999999999</v>
      </c>
      <c r="CE130">
        <v>3.1166666666666667</v>
      </c>
      <c r="CF130">
        <v>3.8999999666666669</v>
      </c>
      <c r="CG130">
        <v>5.1999999666666668</v>
      </c>
      <c r="CH130">
        <v>3.4999999666666666</v>
      </c>
      <c r="CI130">
        <v>3.4666666666666668</v>
      </c>
      <c r="CJ130">
        <v>3.4166666666666665</v>
      </c>
      <c r="CK130">
        <v>3.8333333666666665</v>
      </c>
      <c r="CL130">
        <v>4.2166666666666668</v>
      </c>
      <c r="CN130">
        <v>4.9666666666666668</v>
      </c>
      <c r="CO130">
        <v>4.5166666666666666</v>
      </c>
      <c r="CP130">
        <v>2.1833333333333331</v>
      </c>
      <c r="CQ130">
        <v>3.6166663333333329</v>
      </c>
      <c r="CR130">
        <v>4.3666663333333329</v>
      </c>
      <c r="CS130">
        <v>2.6166663333333333</v>
      </c>
      <c r="CT130">
        <v>4.833333333333333</v>
      </c>
      <c r="CU130">
        <v>4.6500003333333328</v>
      </c>
      <c r="CV130">
        <v>2.7833333333333332</v>
      </c>
      <c r="CW130">
        <v>3.9166666333333331</v>
      </c>
      <c r="CX130">
        <v>3.5166663333333332</v>
      </c>
      <c r="CY130">
        <v>7.0000000333333325</v>
      </c>
      <c r="CZ130">
        <v>4.4666666333333325</v>
      </c>
      <c r="DA130">
        <v>3.316666333333333</v>
      </c>
      <c r="DB130">
        <v>2.583333333333333</v>
      </c>
      <c r="DC130">
        <v>5.6333333333333329</v>
      </c>
      <c r="DD130">
        <v>3.566666633333333</v>
      </c>
      <c r="DE130">
        <v>6.4000000333333329</v>
      </c>
      <c r="DF130">
        <v>6.0666666666666664</v>
      </c>
      <c r="DG130">
        <v>7.3666666666666663</v>
      </c>
      <c r="DH130">
        <v>6.4666666666666668</v>
      </c>
      <c r="DI130">
        <v>7.2999996666666664</v>
      </c>
      <c r="DJ130">
        <v>6.9166666666666661</v>
      </c>
      <c r="DK130">
        <v>7.7499999996666666</v>
      </c>
      <c r="DL130">
        <v>6.6333333666666663</v>
      </c>
      <c r="DM130">
        <v>8.5333333366666668</v>
      </c>
      <c r="DN130">
        <v>7.9833333366666661</v>
      </c>
      <c r="DO130">
        <v>7.25</v>
      </c>
      <c r="DP130">
        <v>9.433333300000001</v>
      </c>
      <c r="DQ130">
        <v>8.1666667000000004</v>
      </c>
      <c r="DR130">
        <v>8.18333333</v>
      </c>
      <c r="DS130">
        <v>7.7833333299999996</v>
      </c>
      <c r="DT130">
        <v>7.81666667</v>
      </c>
      <c r="DU130">
        <v>11.183333000000001</v>
      </c>
      <c r="DV130">
        <v>9.2666666699999993</v>
      </c>
      <c r="DW130">
        <v>7.95</v>
      </c>
      <c r="DX130">
        <v>7.8666666699999999</v>
      </c>
      <c r="DY130">
        <v>8.1666666669999994</v>
      </c>
      <c r="DZ130">
        <v>0</v>
      </c>
      <c r="EA130">
        <f>1+40/60</f>
        <v>1.6666666666666665</v>
      </c>
      <c r="EB130">
        <f>22/60</f>
        <v>0.36666666666666664</v>
      </c>
      <c r="EC130">
        <f>50/60</f>
        <v>0.83333333333333337</v>
      </c>
      <c r="ED130">
        <f>3+20/60</f>
        <v>3.3333333333333335</v>
      </c>
      <c r="EE130">
        <f>2+36/60</f>
        <v>2.6</v>
      </c>
      <c r="EF130">
        <f>51/60</f>
        <v>0.85</v>
      </c>
      <c r="EG130">
        <f>2+39/60</f>
        <v>2.65</v>
      </c>
      <c r="EH130">
        <f>17/60</f>
        <v>0.28333333333333333</v>
      </c>
      <c r="EI130">
        <f>3+13/60</f>
        <v>3.2166666666666668</v>
      </c>
      <c r="EJ130">
        <f>2+21/60</f>
        <v>2.35</v>
      </c>
      <c r="EK130">
        <f>1+40/60</f>
        <v>1.6666666666666665</v>
      </c>
      <c r="EL130">
        <f>3+44/60</f>
        <v>3.7333333333333334</v>
      </c>
      <c r="EM130">
        <f>24/60</f>
        <v>0.4</v>
      </c>
      <c r="EN130">
        <f>1+29/60</f>
        <v>1.4833333333333334</v>
      </c>
      <c r="EO130">
        <f>4+32/60</f>
        <v>4.5333333333333332</v>
      </c>
      <c r="EP130">
        <f>2+50/60</f>
        <v>2.8333333333333335</v>
      </c>
      <c r="EQ130">
        <f>3+25/60</f>
        <v>3.4166666666666665</v>
      </c>
      <c r="ER130">
        <f>ER147+3.4166667</f>
        <v>3.7500000333333334</v>
      </c>
      <c r="ES130">
        <f t="shared" ref="ES130:FG130" si="1706">ES147+3.4166667</f>
        <v>4.0166667</v>
      </c>
      <c r="ET130">
        <f t="shared" si="1706"/>
        <v>6.5166667</v>
      </c>
      <c r="EU130">
        <f t="shared" si="1706"/>
        <v>4.1000000333333331</v>
      </c>
      <c r="EV130">
        <f t="shared" si="1706"/>
        <v>3.9333333666666666</v>
      </c>
      <c r="EW130">
        <f t="shared" si="1706"/>
        <v>3.7500000333333334</v>
      </c>
      <c r="EX130">
        <f t="shared" si="1706"/>
        <v>3.9833333666666668</v>
      </c>
      <c r="EY130">
        <f t="shared" si="1706"/>
        <v>7.4833333666666668</v>
      </c>
      <c r="EZ130">
        <f t="shared" si="1706"/>
        <v>3.7833333666666666</v>
      </c>
      <c r="FA130">
        <f t="shared" si="1706"/>
        <v>3.9666667000000002</v>
      </c>
      <c r="FB130">
        <f t="shared" si="1706"/>
        <v>4.4500000333333336</v>
      </c>
      <c r="FC130">
        <f t="shared" si="1706"/>
        <v>7.4166667000000004</v>
      </c>
      <c r="FD130">
        <f t="shared" si="1706"/>
        <v>4.2500000333333334</v>
      </c>
      <c r="FE130">
        <f t="shared" si="1706"/>
        <v>4.5500000333333332</v>
      </c>
      <c r="FF130">
        <f t="shared" si="1706"/>
        <v>6.5833333666666665</v>
      </c>
      <c r="FG130">
        <f t="shared" si="1706"/>
        <v>4.183333366666667</v>
      </c>
      <c r="FH130">
        <f>5+42/60</f>
        <v>5.7</v>
      </c>
      <c r="FI130">
        <f>FI164+5.7</f>
        <v>6.15</v>
      </c>
      <c r="FJ130">
        <f t="shared" ref="FJ130:FS130" si="1707">FJ164+5.7</f>
        <v>9.3166666666666664</v>
      </c>
      <c r="FK130">
        <f t="shared" si="1707"/>
        <v>7.416666666666667</v>
      </c>
      <c r="FL130">
        <f t="shared" si="1707"/>
        <v>7.75</v>
      </c>
      <c r="FM130">
        <f t="shared" si="1707"/>
        <v>6.0666666666666664</v>
      </c>
      <c r="FN130">
        <f t="shared" si="1707"/>
        <v>8.6999999999999993</v>
      </c>
      <c r="FO130">
        <f t="shared" si="1707"/>
        <v>6.166666666666667</v>
      </c>
      <c r="FP130">
        <f t="shared" si="1707"/>
        <v>6.916666666666667</v>
      </c>
      <c r="FQ130">
        <f t="shared" si="1707"/>
        <v>6.15</v>
      </c>
      <c r="FR130">
        <f t="shared" si="1707"/>
        <v>6.1000000000000005</v>
      </c>
      <c r="FS130">
        <f t="shared" si="1707"/>
        <v>6.916666666666667</v>
      </c>
      <c r="FT130">
        <f>7+12/60</f>
        <v>7.2</v>
      </c>
      <c r="FU130">
        <f>FU176+7.2</f>
        <v>7.45</v>
      </c>
      <c r="FV130">
        <f t="shared" ref="FV130:GF130" si="1708">FV176+7.2</f>
        <v>7.4333333333333336</v>
      </c>
      <c r="FW130">
        <f t="shared" si="1708"/>
        <v>7.8166666666666664</v>
      </c>
      <c r="FX130">
        <f t="shared" si="1708"/>
        <v>7.9666666666666668</v>
      </c>
      <c r="FY130">
        <f t="shared" si="1708"/>
        <v>7.75</v>
      </c>
      <c r="FZ130">
        <f t="shared" si="1708"/>
        <v>9</v>
      </c>
      <c r="GA130">
        <f t="shared" si="1708"/>
        <v>12</v>
      </c>
      <c r="GB130">
        <f t="shared" si="1708"/>
        <v>8.0833333333333339</v>
      </c>
      <c r="GC130">
        <f t="shared" si="1708"/>
        <v>8.2833333333333332</v>
      </c>
      <c r="GD130">
        <f t="shared" si="1708"/>
        <v>8.8000000000000007</v>
      </c>
      <c r="GE130">
        <f t="shared" si="1708"/>
        <v>8.5666666666666664</v>
      </c>
      <c r="GF130">
        <f t="shared" si="1708"/>
        <v>7.7833333333333332</v>
      </c>
      <c r="GG130">
        <f>10+6/60</f>
        <v>10.1</v>
      </c>
      <c r="GH130">
        <f>GH189+10.1</f>
        <v>10.95</v>
      </c>
      <c r="GI130">
        <f t="shared" ref="GI130:GW130" si="1709">GI189+10.1</f>
        <v>10.583333333333332</v>
      </c>
      <c r="GJ130">
        <f t="shared" si="1709"/>
        <v>11</v>
      </c>
      <c r="GK130">
        <f t="shared" si="1709"/>
        <v>12.933333333333334</v>
      </c>
      <c r="GL130">
        <f t="shared" si="1709"/>
        <v>10.4</v>
      </c>
      <c r="GM130">
        <f t="shared" si="1709"/>
        <v>10.666666666666666</v>
      </c>
      <c r="GN130">
        <f t="shared" si="1709"/>
        <v>12.8</v>
      </c>
      <c r="GO130">
        <f t="shared" si="1709"/>
        <v>12.216666666666667</v>
      </c>
      <c r="GP130">
        <f t="shared" si="1709"/>
        <v>10.666666666666666</v>
      </c>
      <c r="GQ130">
        <f t="shared" si="1709"/>
        <v>11.116666666666667</v>
      </c>
      <c r="GR130">
        <f t="shared" si="1709"/>
        <v>13.5</v>
      </c>
      <c r="GS130">
        <f t="shared" si="1709"/>
        <v>11.466666666666667</v>
      </c>
      <c r="GT130">
        <f t="shared" si="1709"/>
        <v>12.666666666666666</v>
      </c>
      <c r="GU130">
        <f t="shared" si="1709"/>
        <v>11.5</v>
      </c>
      <c r="GV130">
        <f t="shared" si="1709"/>
        <v>10.5</v>
      </c>
      <c r="GW130">
        <f t="shared" si="1709"/>
        <v>10.566666666666666</v>
      </c>
      <c r="GX130">
        <f t="shared" ref="GX130:HA130" si="1710">GX189+10.1</f>
        <v>10.4</v>
      </c>
      <c r="GY130">
        <f t="shared" si="1710"/>
        <v>17.533333333333331</v>
      </c>
      <c r="GZ130">
        <f t="shared" si="1710"/>
        <v>12.25</v>
      </c>
      <c r="HA130">
        <f t="shared" si="1710"/>
        <v>10.983333333333333</v>
      </c>
      <c r="HB130">
        <f>14+41/60</f>
        <v>14.683333333333334</v>
      </c>
      <c r="HC130">
        <f>HC210+14.6833333</f>
        <v>15.666666633333332</v>
      </c>
      <c r="HD130">
        <f t="shared" ref="HD130:HO130" si="1711">HD210+14.6833333</f>
        <v>17.066666633333334</v>
      </c>
      <c r="HE130">
        <f t="shared" si="1711"/>
        <v>16.149999966666666</v>
      </c>
      <c r="HF130">
        <f t="shared" si="1711"/>
        <v>15.899999966666666</v>
      </c>
      <c r="HG130">
        <f t="shared" si="1711"/>
        <v>15.683333299999999</v>
      </c>
      <c r="HH130">
        <f t="shared" si="1711"/>
        <v>15.366666633333333</v>
      </c>
      <c r="HI130">
        <f t="shared" si="1711"/>
        <v>15.366666633333333</v>
      </c>
      <c r="HJ130">
        <f t="shared" si="1711"/>
        <v>16.316666633333334</v>
      </c>
      <c r="HK130">
        <f t="shared" si="1711"/>
        <v>15.866666633333333</v>
      </c>
      <c r="HL130">
        <f t="shared" si="1711"/>
        <v>18.733333299999998</v>
      </c>
      <c r="HN130">
        <f t="shared" si="1711"/>
        <v>15.383333299999999</v>
      </c>
      <c r="HO130">
        <f t="shared" si="1711"/>
        <v>16.849999966666665</v>
      </c>
      <c r="HP130">
        <f>HP69+2.98333</f>
        <v>37.633330000000001</v>
      </c>
      <c r="HQ130">
        <f>HQ69+2.98333</f>
        <v>42.633330000000001</v>
      </c>
      <c r="HR130">
        <f>11+21/60</f>
        <v>11.35</v>
      </c>
      <c r="HS130">
        <f>9+40/60</f>
        <v>9.6666666666666661</v>
      </c>
      <c r="HU130">
        <f>HU227+9.6666667</f>
        <v>21.066666699999999</v>
      </c>
      <c r="HW130">
        <f t="shared" ref="HW130:IJ130" si="1712">HW227+9.6666667</f>
        <v>10.050000033333333</v>
      </c>
      <c r="HX130">
        <f t="shared" si="1712"/>
        <v>10.2666667</v>
      </c>
      <c r="HY130">
        <f t="shared" si="1712"/>
        <v>11.083333366666666</v>
      </c>
      <c r="HZ130">
        <f t="shared" si="1712"/>
        <v>10.600000033333334</v>
      </c>
      <c r="IA130">
        <f t="shared" si="1712"/>
        <v>10.333333366666666</v>
      </c>
      <c r="IB130">
        <f t="shared" si="1712"/>
        <v>10.433333366666668</v>
      </c>
      <c r="IC130">
        <f t="shared" si="1712"/>
        <v>11.133333366666667</v>
      </c>
      <c r="ID130">
        <f t="shared" si="1712"/>
        <v>10.100000033333334</v>
      </c>
      <c r="IE130">
        <f t="shared" si="1712"/>
        <v>11.083333366666666</v>
      </c>
      <c r="IF130">
        <f t="shared" si="1712"/>
        <v>11.783333366666668</v>
      </c>
      <c r="IG130">
        <f t="shared" si="1712"/>
        <v>12.233333366666667</v>
      </c>
      <c r="IH130">
        <f t="shared" si="1712"/>
        <v>10.566666700000001</v>
      </c>
      <c r="II130">
        <f t="shared" si="1712"/>
        <v>17.300000033333333</v>
      </c>
      <c r="IJ130">
        <f t="shared" si="1712"/>
        <v>10.083333366666666</v>
      </c>
      <c r="IK130">
        <f>12+7/60</f>
        <v>12.116666666666667</v>
      </c>
      <c r="IL130">
        <f>IL245+12.116666667</f>
        <v>15.450000000333334</v>
      </c>
      <c r="IM130">
        <f t="shared" ref="IM130:IQ130" si="1713">IM245+12.116666667</f>
        <v>12.883333333666668</v>
      </c>
      <c r="IN130">
        <f t="shared" si="1713"/>
        <v>12.600000000333333</v>
      </c>
      <c r="IO130">
        <f>14+35/60</f>
        <v>14.583333333333334</v>
      </c>
      <c r="IP130">
        <f t="shared" si="1713"/>
        <v>14.700000000333334</v>
      </c>
      <c r="IQ130">
        <f t="shared" si="1713"/>
        <v>15.350000000333335</v>
      </c>
      <c r="IW130">
        <f>IX130+41</f>
        <v>46.716666666666669</v>
      </c>
      <c r="IX130">
        <f>5+43/60</f>
        <v>5.7166666666666668</v>
      </c>
      <c r="IY130">
        <f>IY2-4.333333+5.71666667</f>
        <v>8.166667003333334</v>
      </c>
      <c r="IZ130">
        <f>IZ2-4.333333+5.71666667</f>
        <v>8.9833336700000004</v>
      </c>
      <c r="JA130">
        <f t="shared" ref="JA130:JF130" si="1714">JA2-4.333333+5.71666667</f>
        <v>7.3166670033333343</v>
      </c>
      <c r="JB130">
        <f t="shared" si="1714"/>
        <v>6.8000003366666677</v>
      </c>
      <c r="JC130">
        <f t="shared" si="1714"/>
        <v>11.73333367</v>
      </c>
      <c r="JD130">
        <f t="shared" si="1714"/>
        <v>8.3333336700000018</v>
      </c>
      <c r="JE130">
        <f t="shared" si="1714"/>
        <v>13.400000336666668</v>
      </c>
      <c r="JF130">
        <f t="shared" si="1714"/>
        <v>21.166667003333338</v>
      </c>
      <c r="JH130">
        <f>9+6/60</f>
        <v>9.1</v>
      </c>
      <c r="JI130">
        <f>JI2-7.216666667+9.1</f>
        <v>14.349999999666666</v>
      </c>
      <c r="JJ130">
        <f t="shared" ref="JJ130:KA130" si="1715">JJ2-7.216666667+9.1</f>
        <v>12.733333332999999</v>
      </c>
      <c r="JK130">
        <f t="shared" si="1715"/>
        <v>10.599999999666666</v>
      </c>
      <c r="JL130">
        <f t="shared" si="1715"/>
        <v>10.366666666333334</v>
      </c>
      <c r="JM130">
        <f t="shared" si="1715"/>
        <v>12.099999999666666</v>
      </c>
      <c r="JN130">
        <f t="shared" si="1715"/>
        <v>13.099999999666666</v>
      </c>
      <c r="JO130">
        <f t="shared" si="1715"/>
        <v>17.233333332999997</v>
      </c>
      <c r="JP130">
        <f t="shared" si="1715"/>
        <v>14.366666666333334</v>
      </c>
      <c r="JR130">
        <f t="shared" si="1715"/>
        <v>10.433333333</v>
      </c>
      <c r="JT130">
        <f t="shared" si="1715"/>
        <v>11.183333333</v>
      </c>
      <c r="JU130">
        <f t="shared" si="1715"/>
        <v>16.833333332999999</v>
      </c>
      <c r="JV130">
        <f t="shared" si="1715"/>
        <v>17.533333333000002</v>
      </c>
      <c r="JX130">
        <f t="shared" si="1715"/>
        <v>18.283333333000002</v>
      </c>
      <c r="JY130">
        <f t="shared" si="1715"/>
        <v>14.099999999666666</v>
      </c>
      <c r="JZ130">
        <f t="shared" si="1715"/>
        <v>20.599999999666668</v>
      </c>
      <c r="KA130">
        <f t="shared" si="1715"/>
        <v>24.049999999666667</v>
      </c>
    </row>
    <row r="131" spans="1:287" x14ac:dyDescent="0.25">
      <c r="A131" t="s">
        <v>156</v>
      </c>
      <c r="B131">
        <v>2.9666666666666668</v>
      </c>
      <c r="C131">
        <v>3.4666666666666668</v>
      </c>
      <c r="D131">
        <v>3.3999666666666668</v>
      </c>
      <c r="E131">
        <v>4.1166666666666671</v>
      </c>
      <c r="F131">
        <v>4.7333266666666667</v>
      </c>
      <c r="G131">
        <v>4.116633666666667</v>
      </c>
      <c r="H131">
        <v>3.849966666666667</v>
      </c>
      <c r="I131">
        <v>4.0666336666666671</v>
      </c>
      <c r="J131">
        <v>6.3499996666666672</v>
      </c>
      <c r="K131">
        <v>8.5333336666666675</v>
      </c>
      <c r="L131">
        <v>3.8166666666666669</v>
      </c>
      <c r="M131">
        <v>3.3166666666666669</v>
      </c>
      <c r="N131">
        <v>4.0332966666666668</v>
      </c>
      <c r="O131">
        <v>4.9333333666666661</v>
      </c>
      <c r="P131">
        <v>9.3833333666666654</v>
      </c>
      <c r="Q131">
        <v>5.6933333666666659</v>
      </c>
      <c r="R131">
        <v>10.363333366666666</v>
      </c>
      <c r="S131">
        <v>12.183333366666666</v>
      </c>
      <c r="T131">
        <v>8.603333366666666</v>
      </c>
      <c r="U131">
        <v>7.1166633666666659</v>
      </c>
      <c r="V131">
        <v>6.9833333666666659</v>
      </c>
      <c r="W131">
        <v>5.5500003666666657</v>
      </c>
      <c r="X131">
        <v>6.3500003666666665</v>
      </c>
      <c r="Y131">
        <v>6.3833333666666663</v>
      </c>
      <c r="Z131">
        <v>17.883333336666666</v>
      </c>
      <c r="AA131">
        <v>19.883333336666666</v>
      </c>
      <c r="AB131">
        <v>23.633333336666666</v>
      </c>
      <c r="AC131">
        <v>39.083333336666669</v>
      </c>
      <c r="AD131">
        <v>33.636666336666664</v>
      </c>
      <c r="AE131">
        <v>19.833333336666666</v>
      </c>
      <c r="AG131">
        <v>23.133333336666666</v>
      </c>
      <c r="AH131">
        <v>18.550003336666666</v>
      </c>
      <c r="AI131">
        <v>6.7166666666666668</v>
      </c>
      <c r="AJ131">
        <v>8.2666666666666675</v>
      </c>
      <c r="AK131">
        <v>7.0999999666666671</v>
      </c>
      <c r="AL131">
        <v>7.3166666666666664</v>
      </c>
      <c r="AM131">
        <v>7.2333266666666667</v>
      </c>
      <c r="AN131">
        <v>8.0666666666666664</v>
      </c>
      <c r="AO131">
        <v>7.9833333666666668</v>
      </c>
      <c r="AP131">
        <v>7.5833333666666665</v>
      </c>
      <c r="AQ131">
        <v>7.4999999966666664</v>
      </c>
      <c r="AR131">
        <v>7.1166666666666671</v>
      </c>
      <c r="AS131">
        <v>7.7333333666666668</v>
      </c>
      <c r="AT131">
        <v>10.383333336666666</v>
      </c>
      <c r="AU131">
        <v>8.0166666666666675</v>
      </c>
      <c r="AV131">
        <v>8.2499999666666675</v>
      </c>
      <c r="AW131">
        <v>7.7833333666666666</v>
      </c>
      <c r="AX131">
        <v>8.5666666666666664</v>
      </c>
      <c r="AY131">
        <v>7.4499999966666666</v>
      </c>
      <c r="AZ131">
        <v>9.8666666666666671</v>
      </c>
      <c r="BA131">
        <v>11.916666666666668</v>
      </c>
      <c r="BB131">
        <v>14.716666666666667</v>
      </c>
      <c r="BC131">
        <v>12.433333336666667</v>
      </c>
      <c r="BD131">
        <v>12.399999966666666</v>
      </c>
      <c r="BE131">
        <v>8.7166666666666668</v>
      </c>
      <c r="BF131">
        <v>10.633333666666667</v>
      </c>
      <c r="BG131">
        <v>19.899999966666666</v>
      </c>
      <c r="BH131">
        <v>22.416666666666664</v>
      </c>
      <c r="BI131">
        <v>22.649999666666666</v>
      </c>
      <c r="BJ131">
        <v>10.066666666666666</v>
      </c>
      <c r="BK131">
        <v>20.383333666666665</v>
      </c>
      <c r="BL131">
        <v>11.133333366666667</v>
      </c>
      <c r="BM131">
        <v>19.516666666666666</v>
      </c>
      <c r="BN131">
        <v>10.816666666666666</v>
      </c>
      <c r="BO131">
        <v>24.649999666666666</v>
      </c>
      <c r="BP131">
        <v>15.333333366666666</v>
      </c>
      <c r="BQ131">
        <v>4.649999966666666</v>
      </c>
      <c r="BR131">
        <v>3.6166666666666663</v>
      </c>
      <c r="BS131">
        <v>4.3333333666666665</v>
      </c>
      <c r="BT131">
        <v>4.7333333366666661</v>
      </c>
      <c r="BU131">
        <v>4.1333333366666665</v>
      </c>
      <c r="BV131">
        <v>4.3666666666666663</v>
      </c>
      <c r="BW131">
        <v>6.3333333666666665</v>
      </c>
      <c r="BX131">
        <v>11.333333366666666</v>
      </c>
      <c r="BY131">
        <v>9.5999999666666653</v>
      </c>
      <c r="BZ131">
        <v>6.5999999666666662</v>
      </c>
      <c r="CA131">
        <v>4.4166666666666661</v>
      </c>
      <c r="CB131">
        <v>3.9333333666666661</v>
      </c>
      <c r="CC131">
        <v>4.9833333666666659</v>
      </c>
      <c r="CE131">
        <v>4.7833333366666668</v>
      </c>
      <c r="CF131">
        <v>5.5666666366666666</v>
      </c>
      <c r="CG131">
        <v>6.8666666366666664</v>
      </c>
      <c r="CH131">
        <v>5.1666666366666671</v>
      </c>
      <c r="CI131">
        <v>5.1333333366666665</v>
      </c>
      <c r="CJ131">
        <v>5.0833333366666666</v>
      </c>
      <c r="CK131">
        <v>5.500000036666667</v>
      </c>
      <c r="CL131">
        <v>5.8833333366666665</v>
      </c>
      <c r="CN131">
        <v>6.6333333366666665</v>
      </c>
      <c r="CO131">
        <v>6.1833333366666672</v>
      </c>
      <c r="CP131">
        <v>3.8499996666666667</v>
      </c>
      <c r="CQ131">
        <v>5.2833326666666665</v>
      </c>
      <c r="CR131">
        <v>6.0333326666666665</v>
      </c>
      <c r="CS131">
        <v>4.2833326666666665</v>
      </c>
      <c r="CT131">
        <v>6.4999996666666666</v>
      </c>
      <c r="CU131">
        <v>6.3166666666666664</v>
      </c>
      <c r="CV131">
        <v>4.4499996666666668</v>
      </c>
      <c r="CW131">
        <v>5.5833329666666671</v>
      </c>
      <c r="CX131">
        <v>5.1833326666666668</v>
      </c>
      <c r="CY131">
        <v>8.6666663666666661</v>
      </c>
      <c r="CZ131">
        <v>6.1333329666666661</v>
      </c>
      <c r="DA131">
        <v>4.9833326666666666</v>
      </c>
      <c r="DB131">
        <v>4.2499996666666666</v>
      </c>
      <c r="DC131">
        <v>7.2999996666666664</v>
      </c>
      <c r="DD131">
        <v>5.2333329666666666</v>
      </c>
      <c r="DE131">
        <v>8.0666663666666665</v>
      </c>
      <c r="DF131">
        <v>7.7333333336666659</v>
      </c>
      <c r="DG131">
        <v>9.0333333336666666</v>
      </c>
      <c r="DH131">
        <v>8.1333333336666662</v>
      </c>
      <c r="DI131">
        <v>8.9666663336666659</v>
      </c>
      <c r="DJ131">
        <v>8.5833333336666655</v>
      </c>
      <c r="DK131">
        <v>9.4166666666666661</v>
      </c>
      <c r="DL131">
        <v>8.3000000336666666</v>
      </c>
      <c r="DM131">
        <v>10.200000003666666</v>
      </c>
      <c r="DN131">
        <v>9.6500000036666673</v>
      </c>
      <c r="DO131">
        <v>8.9166666666666661</v>
      </c>
      <c r="DP131">
        <v>11.099999966666665</v>
      </c>
      <c r="DQ131">
        <v>9.8333333666666665</v>
      </c>
      <c r="DR131">
        <v>9.849999996666666</v>
      </c>
      <c r="DS131">
        <v>9.4499999966666657</v>
      </c>
      <c r="DT131">
        <v>9.4833333366666661</v>
      </c>
      <c r="DU131">
        <v>12.849999666666665</v>
      </c>
      <c r="DV131">
        <v>10.933333336666667</v>
      </c>
      <c r="DW131">
        <v>9.6166666666666654</v>
      </c>
      <c r="DX131">
        <v>9.5333333366666668</v>
      </c>
      <c r="DY131">
        <v>9.8333333336666655</v>
      </c>
      <c r="DZ131">
        <v>1.6666666666666665</v>
      </c>
      <c r="EA131">
        <v>0</v>
      </c>
      <c r="EB131">
        <f>IF(EB130=0,0,EB130+1.6666667)</f>
        <v>2.0333333666666666</v>
      </c>
      <c r="EC131">
        <f t="shared" ref="EC131:EQ131" si="1716">IF(EC130=0,0,EC130+1.6666667)</f>
        <v>2.5000000333333334</v>
      </c>
      <c r="ED131">
        <f t="shared" si="1716"/>
        <v>5.0000000333333334</v>
      </c>
      <c r="EE131">
        <f t="shared" si="1716"/>
        <v>4.2666667</v>
      </c>
      <c r="EF131">
        <f t="shared" si="1716"/>
        <v>2.5166667</v>
      </c>
      <c r="EG131">
        <f t="shared" si="1716"/>
        <v>4.3166666999999999</v>
      </c>
      <c r="EH131">
        <f t="shared" si="1716"/>
        <v>1.9500000333333332</v>
      </c>
      <c r="EI131">
        <f t="shared" si="1716"/>
        <v>4.8833333666666672</v>
      </c>
      <c r="EJ131">
        <f t="shared" si="1716"/>
        <v>4.0166667</v>
      </c>
      <c r="EK131">
        <f t="shared" si="1716"/>
        <v>3.3333333666666665</v>
      </c>
      <c r="EL131">
        <f t="shared" si="1716"/>
        <v>5.4000000333333329</v>
      </c>
      <c r="EM131">
        <f t="shared" si="1716"/>
        <v>2.0666666999999999</v>
      </c>
      <c r="EN131">
        <f t="shared" si="1716"/>
        <v>3.1500000333333333</v>
      </c>
      <c r="EO131">
        <f t="shared" si="1716"/>
        <v>6.2000000333333336</v>
      </c>
      <c r="EP131">
        <f t="shared" si="1716"/>
        <v>4.5000000333333334</v>
      </c>
      <c r="EQ131">
        <f t="shared" si="1716"/>
        <v>5.0833333666666665</v>
      </c>
      <c r="ER131">
        <f t="shared" ref="ER131" si="1717">IF(ER130=0,0,ER130+1.6666667)</f>
        <v>5.4166667333333329</v>
      </c>
      <c r="ES131">
        <f t="shared" ref="ES131" si="1718">IF(ES130=0,0,ES130+1.6666667)</f>
        <v>5.6833334000000004</v>
      </c>
      <c r="ET131">
        <f t="shared" ref="ET131" si="1719">IF(ET130=0,0,ET130+1.6666667)</f>
        <v>8.1833334000000004</v>
      </c>
      <c r="EU131">
        <f t="shared" ref="EU131" si="1720">IF(EU130=0,0,EU130+1.6666667)</f>
        <v>5.7666667333333326</v>
      </c>
      <c r="EV131">
        <f t="shared" ref="EV131" si="1721">IF(EV130=0,0,EV130+1.6666667)</f>
        <v>5.6000000666666665</v>
      </c>
      <c r="EW131">
        <f t="shared" ref="EW131" si="1722">IF(EW130=0,0,EW130+1.6666667)</f>
        <v>5.4166667333333329</v>
      </c>
      <c r="EX131">
        <f t="shared" ref="EX131" si="1723">IF(EX130=0,0,EX130+1.6666667)</f>
        <v>5.6500000666666672</v>
      </c>
      <c r="EY131">
        <f t="shared" ref="EY131" si="1724">IF(EY130=0,0,EY130+1.6666667)</f>
        <v>9.1500000666666672</v>
      </c>
      <c r="EZ131">
        <f t="shared" ref="EZ131" si="1725">IF(EZ130=0,0,EZ130+1.6666667)</f>
        <v>5.4500000666666661</v>
      </c>
      <c r="FA131">
        <f t="shared" ref="FA131" si="1726">IF(FA130=0,0,FA130+1.6666667)</f>
        <v>5.6333333999999997</v>
      </c>
      <c r="FB131">
        <f t="shared" ref="FB131" si="1727">IF(FB130=0,0,FB130+1.6666667)</f>
        <v>6.116666733333334</v>
      </c>
      <c r="FC131">
        <f t="shared" ref="FC131" si="1728">IF(FC130=0,0,FC130+1.6666667)</f>
        <v>9.0833334000000008</v>
      </c>
      <c r="FD131">
        <f t="shared" ref="FD131" si="1729">IF(FD130=0,0,FD130+1.6666667)</f>
        <v>5.9166667333333329</v>
      </c>
      <c r="FE131">
        <f t="shared" ref="FE131" si="1730">IF(FE130=0,0,FE130+1.6666667)</f>
        <v>6.2166667333333336</v>
      </c>
      <c r="FF131">
        <f t="shared" ref="FF131" si="1731">IF(FF130=0,0,FF130+1.6666667)</f>
        <v>8.2500000666666669</v>
      </c>
      <c r="FG131">
        <f t="shared" ref="FG131" si="1732">IF(FG130=0,0,FG130+1.6666667)</f>
        <v>5.8500000666666665</v>
      </c>
      <c r="FH131">
        <f t="shared" ref="FH131" si="1733">IF(FH130=0,0,FH130+1.6666667)</f>
        <v>7.3666666999999997</v>
      </c>
      <c r="FI131">
        <f t="shared" ref="FI131" si="1734">IF(FI130=0,0,FI130+1.6666667)</f>
        <v>7.8166667000000007</v>
      </c>
      <c r="FJ131">
        <f t="shared" ref="FJ131" si="1735">IF(FJ130=0,0,FJ130+1.6666667)</f>
        <v>10.983333366666667</v>
      </c>
      <c r="FK131">
        <f t="shared" ref="FK131" si="1736">IF(FK130=0,0,FK130+1.6666667)</f>
        <v>9.0833333666666665</v>
      </c>
      <c r="FL131">
        <f t="shared" ref="FL131" si="1737">IF(FL130=0,0,FL130+1.6666667)</f>
        <v>9.4166667000000004</v>
      </c>
      <c r="FM131">
        <f t="shared" ref="FM131" si="1738">IF(FM130=0,0,FM130+1.6666667)</f>
        <v>7.7333333666666668</v>
      </c>
      <c r="FN131">
        <f t="shared" ref="FN131" si="1739">IF(FN130=0,0,FN130+1.6666667)</f>
        <v>10.3666667</v>
      </c>
      <c r="FO131">
        <f t="shared" ref="FO131" si="1740">IF(FO130=0,0,FO130+1.6666667)</f>
        <v>7.8333333666666665</v>
      </c>
      <c r="FP131">
        <f t="shared" ref="FP131" si="1741">IF(FP130=0,0,FP130+1.6666667)</f>
        <v>8.5833333666666665</v>
      </c>
      <c r="FQ131">
        <f t="shared" ref="FQ131" si="1742">IF(FQ130=0,0,FQ130+1.6666667)</f>
        <v>7.8166667000000007</v>
      </c>
      <c r="FR131">
        <f t="shared" ref="FR131" si="1743">IF(FR130=0,0,FR130+1.6666667)</f>
        <v>7.7666667</v>
      </c>
      <c r="FS131">
        <f t="shared" ref="FS131" si="1744">IF(FS130=0,0,FS130+1.6666667)</f>
        <v>8.5833333666666665</v>
      </c>
      <c r="FT131">
        <f t="shared" ref="FT131" si="1745">IF(FT130=0,0,FT130+1.6666667)</f>
        <v>8.8666666999999997</v>
      </c>
      <c r="FU131">
        <f t="shared" ref="FU131" si="1746">IF(FU130=0,0,FU130+1.6666667)</f>
        <v>9.1166666999999997</v>
      </c>
      <c r="FV131">
        <f t="shared" ref="FV131" si="1747">IF(FV130=0,0,FV130+1.6666667)</f>
        <v>9.100000033333334</v>
      </c>
      <c r="FW131">
        <f t="shared" ref="FW131" si="1748">IF(FW130=0,0,FW130+1.6666667)</f>
        <v>9.4833333666666668</v>
      </c>
      <c r="FX131">
        <f t="shared" ref="FX131" si="1749">IF(FX130=0,0,FX130+1.6666667)</f>
        <v>9.6333333666666672</v>
      </c>
      <c r="FY131">
        <f t="shared" ref="FY131" si="1750">IF(FY130=0,0,FY130+1.6666667)</f>
        <v>9.4166667000000004</v>
      </c>
      <c r="FZ131">
        <f t="shared" ref="FZ131" si="1751">IF(FZ130=0,0,FZ130+1.6666667)</f>
        <v>10.6666667</v>
      </c>
      <c r="GA131">
        <f t="shared" ref="GA131" si="1752">IF(GA130=0,0,GA130+1.6666667)</f>
        <v>13.6666667</v>
      </c>
      <c r="GB131">
        <f t="shared" ref="GB131" si="1753">IF(GB130=0,0,GB130+1.6666667)</f>
        <v>9.7500000333333343</v>
      </c>
      <c r="GC131">
        <f t="shared" ref="GC131" si="1754">IF(GC130=0,0,GC130+1.6666667)</f>
        <v>9.9500000333333336</v>
      </c>
      <c r="GD131">
        <f t="shared" ref="GD131" si="1755">IF(GD130=0,0,GD130+1.6666667)</f>
        <v>10.466666700000001</v>
      </c>
      <c r="GE131">
        <f t="shared" ref="GE131" si="1756">IF(GE130=0,0,GE130+1.6666667)</f>
        <v>10.233333366666667</v>
      </c>
      <c r="GF131">
        <f t="shared" ref="GF131" si="1757">IF(GF130=0,0,GF130+1.6666667)</f>
        <v>9.4500000333333336</v>
      </c>
      <c r="GG131">
        <f t="shared" ref="GG131" si="1758">IF(GG130=0,0,GG130+1.6666667)</f>
        <v>11.7666667</v>
      </c>
      <c r="GH131">
        <f t="shared" ref="GH131" si="1759">IF(GH130=0,0,GH130+1.6666667)</f>
        <v>12.6166667</v>
      </c>
      <c r="GI131">
        <f t="shared" ref="GI131" si="1760">IF(GI130=0,0,GI130+1.6666667)</f>
        <v>12.250000033333333</v>
      </c>
      <c r="GJ131">
        <f t="shared" ref="GJ131" si="1761">IF(GJ130=0,0,GJ130+1.6666667)</f>
        <v>12.6666667</v>
      </c>
      <c r="GK131">
        <f t="shared" ref="GK131" si="1762">IF(GK130=0,0,GK130+1.6666667)</f>
        <v>14.600000033333334</v>
      </c>
      <c r="GL131">
        <f t="shared" ref="GL131" si="1763">IF(GL130=0,0,GL130+1.6666667)</f>
        <v>12.066666700000001</v>
      </c>
      <c r="GM131">
        <f t="shared" ref="GM131" si="1764">IF(GM130=0,0,GM130+1.6666667)</f>
        <v>12.333333366666666</v>
      </c>
      <c r="GN131">
        <f t="shared" ref="GN131" si="1765">IF(GN130=0,0,GN130+1.6666667)</f>
        <v>14.466666700000001</v>
      </c>
      <c r="GO131">
        <f t="shared" ref="GO131" si="1766">IF(GO130=0,0,GO130+1.6666667)</f>
        <v>13.883333366666667</v>
      </c>
      <c r="GP131">
        <f t="shared" ref="GP131" si="1767">IF(GP130=0,0,GP130+1.6666667)</f>
        <v>12.333333366666666</v>
      </c>
      <c r="GQ131">
        <f t="shared" ref="GQ131" si="1768">IF(GQ130=0,0,GQ130+1.6666667)</f>
        <v>12.783333366666668</v>
      </c>
      <c r="GR131">
        <f t="shared" ref="GR131" si="1769">IF(GR130=0,0,GR130+1.6666667)</f>
        <v>15.1666667</v>
      </c>
      <c r="GS131">
        <f t="shared" ref="GS131" si="1770">IF(GS130=0,0,GS130+1.6666667)</f>
        <v>13.133333366666667</v>
      </c>
      <c r="GT131">
        <f t="shared" ref="GT131" si="1771">IF(GT130=0,0,GT130+1.6666667)</f>
        <v>14.333333366666666</v>
      </c>
      <c r="GU131">
        <f t="shared" ref="GU131" si="1772">IF(GU130=0,0,GU130+1.6666667)</f>
        <v>13.1666667</v>
      </c>
      <c r="GV131">
        <f t="shared" ref="GV131" si="1773">IF(GV130=0,0,GV130+1.6666667)</f>
        <v>12.1666667</v>
      </c>
      <c r="GW131">
        <f t="shared" ref="GW131" si="1774">IF(GW130=0,0,GW130+1.6666667)</f>
        <v>12.233333366666667</v>
      </c>
      <c r="GX131">
        <f t="shared" ref="GX131" si="1775">IF(GX130=0,0,GX130+1.6666667)</f>
        <v>12.066666700000001</v>
      </c>
      <c r="GY131">
        <f t="shared" ref="GY131" si="1776">IF(GY130=0,0,GY130+1.6666667)</f>
        <v>19.200000033333332</v>
      </c>
      <c r="GZ131">
        <f t="shared" ref="GZ131" si="1777">IF(GZ130=0,0,GZ130+1.6666667)</f>
        <v>13.9166667</v>
      </c>
      <c r="HA131">
        <f t="shared" ref="HA131" si="1778">IF(HA130=0,0,HA130+1.6666667)</f>
        <v>12.650000033333333</v>
      </c>
      <c r="HB131">
        <f t="shared" ref="HB131" si="1779">IF(HB130=0,0,HB130+1.6666667)</f>
        <v>16.350000033333334</v>
      </c>
      <c r="HC131">
        <f t="shared" ref="HC131" si="1780">IF(HC130=0,0,HC130+1.6666667)</f>
        <v>17.333333333333332</v>
      </c>
      <c r="HD131">
        <f t="shared" ref="HD131" si="1781">IF(HD130=0,0,HD130+1.6666667)</f>
        <v>18.733333333333334</v>
      </c>
      <c r="HE131">
        <f t="shared" ref="HE131" si="1782">IF(HE130=0,0,HE130+1.6666667)</f>
        <v>17.816666666666666</v>
      </c>
      <c r="HF131">
        <f t="shared" ref="HF131" si="1783">IF(HF130=0,0,HF130+1.6666667)</f>
        <v>17.566666666666666</v>
      </c>
      <c r="HG131">
        <f t="shared" ref="HG131" si="1784">IF(HG130=0,0,HG130+1.6666667)</f>
        <v>17.349999999999998</v>
      </c>
      <c r="HH131">
        <f t="shared" ref="HH131" si="1785">IF(HH130=0,0,HH130+1.6666667)</f>
        <v>17.033333333333331</v>
      </c>
      <c r="HI131">
        <f t="shared" ref="HI131" si="1786">IF(HI130=0,0,HI130+1.6666667)</f>
        <v>17.033333333333331</v>
      </c>
      <c r="HJ131">
        <f t="shared" ref="HJ131" si="1787">IF(HJ130=0,0,HJ130+1.6666667)</f>
        <v>17.983333333333334</v>
      </c>
      <c r="HK131">
        <f t="shared" ref="HK131" si="1788">IF(HK130=0,0,HK130+1.6666667)</f>
        <v>17.533333333333331</v>
      </c>
      <c r="HL131">
        <f t="shared" ref="HL131" si="1789">IF(HL130=0,0,HL130+1.6666667)</f>
        <v>20.399999999999999</v>
      </c>
      <c r="HN131">
        <f t="shared" ref="HN131" si="1790">IF(HN130=0,0,HN130+1.6666667)</f>
        <v>17.049999999999997</v>
      </c>
      <c r="HO131">
        <f t="shared" ref="HO131" si="1791">IF(HO130=0,0,HO130+1.6666667)</f>
        <v>18.516666666666666</v>
      </c>
      <c r="HP131">
        <f t="shared" ref="HP131" si="1792">IF(HP130=0,0,HP130+1.6666667)</f>
        <v>39.299996700000001</v>
      </c>
      <c r="HQ131">
        <f t="shared" ref="HQ131" si="1793">IF(HQ130=0,0,HQ130+1.6666667)</f>
        <v>44.299996700000001</v>
      </c>
      <c r="HR131">
        <f t="shared" ref="HR131" si="1794">IF(HR130=0,0,HR130+1.6666667)</f>
        <v>13.0166667</v>
      </c>
      <c r="HS131">
        <f t="shared" ref="HS131" si="1795">IF(HS130=0,0,HS130+1.6666667)</f>
        <v>11.333333366666666</v>
      </c>
      <c r="HU131">
        <f t="shared" ref="HU131" si="1796">IF(HU130=0,0,HU130+1.6666667)</f>
        <v>22.733333399999999</v>
      </c>
      <c r="HW131">
        <f t="shared" ref="HW131" si="1797">IF(HW130=0,0,HW130+1.6666667)</f>
        <v>11.716666733333334</v>
      </c>
      <c r="HX131">
        <f t="shared" ref="HX131" si="1798">IF(HX130=0,0,HX130+1.6666667)</f>
        <v>11.9333334</v>
      </c>
      <c r="HY131">
        <f t="shared" ref="HY131" si="1799">IF(HY130=0,0,HY130+1.6666667)</f>
        <v>12.750000066666667</v>
      </c>
      <c r="HZ131">
        <f t="shared" ref="HZ131" si="1800">IF(HZ130=0,0,HZ130+1.6666667)</f>
        <v>12.266666733333334</v>
      </c>
      <c r="IA131">
        <f t="shared" ref="IA131" si="1801">IF(IA130=0,0,IA130+1.6666667)</f>
        <v>12.000000066666667</v>
      </c>
      <c r="IB131">
        <f t="shared" ref="IB131" si="1802">IF(IB130=0,0,IB130+1.6666667)</f>
        <v>12.100000066666668</v>
      </c>
      <c r="IC131">
        <f t="shared" ref="IC131" si="1803">IF(IC130=0,0,IC130+1.6666667)</f>
        <v>12.800000066666668</v>
      </c>
      <c r="ID131">
        <f t="shared" ref="ID131" si="1804">IF(ID130=0,0,ID130+1.6666667)</f>
        <v>11.766666733333334</v>
      </c>
      <c r="IE131">
        <f t="shared" ref="IE131" si="1805">IF(IE130=0,0,IE130+1.6666667)</f>
        <v>12.750000066666667</v>
      </c>
      <c r="IF131">
        <f t="shared" ref="IF131" si="1806">IF(IF130=0,0,IF130+1.6666667)</f>
        <v>13.450000066666668</v>
      </c>
      <c r="IG131">
        <f t="shared" ref="IG131" si="1807">IF(IG130=0,0,IG130+1.6666667)</f>
        <v>13.900000066666667</v>
      </c>
      <c r="IH131">
        <f t="shared" ref="IH131" si="1808">IF(IH130=0,0,IH130+1.6666667)</f>
        <v>12.233333400000001</v>
      </c>
      <c r="II131">
        <f t="shared" ref="II131" si="1809">IF(II130=0,0,II130+1.6666667)</f>
        <v>18.966666733333334</v>
      </c>
      <c r="IJ131">
        <f t="shared" ref="IJ131" si="1810">IF(IJ130=0,0,IJ130+1.6666667)</f>
        <v>11.750000066666667</v>
      </c>
      <c r="IK131">
        <f t="shared" ref="IK131" si="1811">IF(IK130=0,0,IK130+1.6666667)</f>
        <v>13.783333366666668</v>
      </c>
      <c r="IL131">
        <f t="shared" ref="IL131" si="1812">IF(IL130=0,0,IL130+1.6666667)</f>
        <v>17.116666700333333</v>
      </c>
      <c r="IM131">
        <f t="shared" ref="IM131" si="1813">IF(IM130=0,0,IM130+1.6666667)</f>
        <v>14.550000033666668</v>
      </c>
      <c r="IN131">
        <f t="shared" ref="IN131" si="1814">IF(IN130=0,0,IN130+1.6666667)</f>
        <v>14.266666700333333</v>
      </c>
      <c r="IO131">
        <f t="shared" ref="IO131" si="1815">IF(IO130=0,0,IO130+1.6666667)</f>
        <v>16.250000033333333</v>
      </c>
      <c r="IP131">
        <f t="shared" ref="IP131" si="1816">IF(IP130=0,0,IP130+1.6666667)</f>
        <v>16.366666700333333</v>
      </c>
      <c r="IQ131">
        <f t="shared" ref="IQ131" si="1817">IF(IQ130=0,0,IQ130+1.6666667)</f>
        <v>17.016666700333335</v>
      </c>
      <c r="IW131">
        <f t="shared" ref="IW131" si="1818">IF(IW130=0,0,IW130+1.6666667)</f>
        <v>48.383333366666669</v>
      </c>
      <c r="IX131">
        <f t="shared" ref="IX131" si="1819">IF(IX130=0,0,IX130+1.6666667)</f>
        <v>7.3833333666666672</v>
      </c>
      <c r="IY131">
        <f t="shared" ref="IY131:IZ131" si="1820">IF(IY130=0,0,IY130+1.6666667)</f>
        <v>9.8333337033333343</v>
      </c>
      <c r="IZ131">
        <f t="shared" si="1820"/>
        <v>10.650000370000001</v>
      </c>
      <c r="JA131">
        <f t="shared" ref="JA131" si="1821">IF(JA130=0,0,JA130+1.6666667)</f>
        <v>8.9833337033333347</v>
      </c>
      <c r="JB131">
        <f t="shared" ref="JB131" si="1822">IF(JB130=0,0,JB130+1.6666667)</f>
        <v>8.4666670366666672</v>
      </c>
      <c r="JC131">
        <f t="shared" ref="JC131" si="1823">IF(JC130=0,0,JC130+1.6666667)</f>
        <v>13.400000370000001</v>
      </c>
      <c r="JD131">
        <f t="shared" ref="JD131" si="1824">IF(JD130=0,0,JD130+1.6666667)</f>
        <v>10.000000370000002</v>
      </c>
      <c r="JE131">
        <f t="shared" ref="JE131" si="1825">IF(JE130=0,0,JE130+1.6666667)</f>
        <v>15.066667036666669</v>
      </c>
      <c r="JF131">
        <f t="shared" ref="JF131" si="1826">IF(JF130=0,0,JF130+1.6666667)</f>
        <v>22.833333703333338</v>
      </c>
      <c r="JH131">
        <f t="shared" ref="JH131" si="1827">IF(JH130=0,0,JH130+1.6666667)</f>
        <v>10.7666667</v>
      </c>
      <c r="JI131">
        <f t="shared" ref="JI131" si="1828">IF(JI130=0,0,JI130+1.6666667)</f>
        <v>16.016666699666665</v>
      </c>
      <c r="JJ131">
        <f t="shared" ref="JJ131" si="1829">IF(JJ130=0,0,JJ130+1.6666667)</f>
        <v>14.400000033</v>
      </c>
      <c r="JK131">
        <f t="shared" ref="JK131" si="1830">IF(JK130=0,0,JK130+1.6666667)</f>
        <v>12.266666699666667</v>
      </c>
      <c r="JL131">
        <f t="shared" ref="JL131" si="1831">IF(JL130=0,0,JL130+1.6666667)</f>
        <v>12.033333366333334</v>
      </c>
      <c r="JM131">
        <f t="shared" ref="JM131" si="1832">IF(JM130=0,0,JM130+1.6666667)</f>
        <v>13.766666699666667</v>
      </c>
      <c r="JN131">
        <f t="shared" ref="JN131" si="1833">IF(JN130=0,0,JN130+1.6666667)</f>
        <v>14.766666699666667</v>
      </c>
      <c r="JO131">
        <f t="shared" ref="JO131" si="1834">IF(JO130=0,0,JO130+1.6666667)</f>
        <v>18.900000032999998</v>
      </c>
      <c r="JP131">
        <f t="shared" ref="JP131" si="1835">IF(JP130=0,0,JP130+1.6666667)</f>
        <v>16.033333366333334</v>
      </c>
      <c r="JR131">
        <f t="shared" ref="JR131" si="1836">IF(JR130=0,0,JR130+1.6666667)</f>
        <v>12.100000033000001</v>
      </c>
      <c r="JT131">
        <f t="shared" ref="JT131" si="1837">IF(JT130=0,0,JT130+1.6666667)</f>
        <v>12.850000033000001</v>
      </c>
      <c r="JU131">
        <f t="shared" ref="JU131" si="1838">IF(JU130=0,0,JU130+1.6666667)</f>
        <v>18.500000032999999</v>
      </c>
      <c r="JV131">
        <f t="shared" ref="JV131" si="1839">IF(JV130=0,0,JV130+1.6666667)</f>
        <v>19.200000033000002</v>
      </c>
      <c r="JX131">
        <f t="shared" ref="JX131" si="1840">IF(JX130=0,0,JX130+1.6666667)</f>
        <v>19.950000033000002</v>
      </c>
      <c r="JY131">
        <f t="shared" ref="JY131" si="1841">IF(JY130=0,0,JY130+1.6666667)</f>
        <v>15.766666699666667</v>
      </c>
      <c r="JZ131">
        <f t="shared" ref="JZ131" si="1842">IF(JZ130=0,0,JZ130+1.6666667)</f>
        <v>22.266666699666668</v>
      </c>
      <c r="KA131">
        <f t="shared" ref="KA131" si="1843">IF(KA130=0,0,KA130+1.6666667)</f>
        <v>25.716666699666668</v>
      </c>
    </row>
    <row r="132" spans="1:287" x14ac:dyDescent="0.25">
      <c r="A132" t="s">
        <v>155</v>
      </c>
      <c r="B132">
        <v>2.3833333333333333</v>
      </c>
      <c r="C132">
        <v>2.8833333333333333</v>
      </c>
      <c r="D132">
        <v>2.0999666666666665</v>
      </c>
      <c r="E132">
        <v>3.5333333333333332</v>
      </c>
      <c r="F132">
        <v>4.1499933333333328</v>
      </c>
      <c r="G132">
        <v>2.8166336666666667</v>
      </c>
      <c r="H132">
        <v>2.5499666666666667</v>
      </c>
      <c r="I132">
        <v>2.7666336666666664</v>
      </c>
      <c r="J132">
        <v>5.7666663333333332</v>
      </c>
      <c r="K132">
        <v>7.9500003333333336</v>
      </c>
      <c r="L132">
        <v>3.2333333333333334</v>
      </c>
      <c r="M132">
        <v>2.7333333333333334</v>
      </c>
      <c r="N132">
        <v>2.7332966666666665</v>
      </c>
      <c r="O132">
        <v>3.6333333666666667</v>
      </c>
      <c r="P132">
        <v>8.0833333666666665</v>
      </c>
      <c r="Q132">
        <v>4.393333366666667</v>
      </c>
      <c r="R132">
        <v>9.0633333666666669</v>
      </c>
      <c r="S132">
        <v>10.883333366666667</v>
      </c>
      <c r="T132">
        <v>7.3033333666666671</v>
      </c>
      <c r="U132">
        <v>5.8166633666666669</v>
      </c>
      <c r="V132">
        <v>5.6833333666666661</v>
      </c>
      <c r="W132">
        <v>4.2500003666666668</v>
      </c>
      <c r="X132">
        <v>5.0500003666666666</v>
      </c>
      <c r="Y132">
        <v>5.0833333666666665</v>
      </c>
      <c r="Z132">
        <v>16.583333336666666</v>
      </c>
      <c r="AA132">
        <v>18.583333336666666</v>
      </c>
      <c r="AB132">
        <v>22.333333336666666</v>
      </c>
      <c r="AC132">
        <v>37.783333336666665</v>
      </c>
      <c r="AD132">
        <v>32.336666336666667</v>
      </c>
      <c r="AE132">
        <v>18.533333336666665</v>
      </c>
      <c r="AG132">
        <v>21.833333336666666</v>
      </c>
      <c r="AH132">
        <v>17.250003336666666</v>
      </c>
      <c r="AI132">
        <v>6.1333333333333329</v>
      </c>
      <c r="AJ132">
        <v>7.6833333333333327</v>
      </c>
      <c r="AK132">
        <v>6.5166666333333332</v>
      </c>
      <c r="AL132">
        <v>6.7333333333333325</v>
      </c>
      <c r="AM132">
        <v>6.6499933333333328</v>
      </c>
      <c r="AN132">
        <v>7.4833333333333325</v>
      </c>
      <c r="AO132">
        <v>7.4000000333333329</v>
      </c>
      <c r="AP132">
        <v>7.0000000333333325</v>
      </c>
      <c r="AQ132">
        <v>6.9166666633333325</v>
      </c>
      <c r="AR132">
        <v>6.5333333333333332</v>
      </c>
      <c r="AS132">
        <v>7.1500000333333329</v>
      </c>
      <c r="AT132">
        <v>9.8000000033333325</v>
      </c>
      <c r="AU132">
        <v>7.4333333333333327</v>
      </c>
      <c r="AV132">
        <v>7.6666666333333326</v>
      </c>
      <c r="AW132">
        <v>7.2000000333333327</v>
      </c>
      <c r="AX132">
        <v>7.9833333333333325</v>
      </c>
      <c r="AY132">
        <v>6.8666666633333326</v>
      </c>
      <c r="AZ132">
        <v>9.2833333333333332</v>
      </c>
      <c r="BA132">
        <v>11.333333333333332</v>
      </c>
      <c r="BB132">
        <v>14.133333333333333</v>
      </c>
      <c r="BC132">
        <v>11.850000003333333</v>
      </c>
      <c r="BD132">
        <v>11.816666633333334</v>
      </c>
      <c r="BE132">
        <v>8.1333333333333329</v>
      </c>
      <c r="BF132">
        <v>10.050000333333333</v>
      </c>
      <c r="BG132">
        <v>19.316666633333334</v>
      </c>
      <c r="BH132">
        <v>21.833333333333332</v>
      </c>
      <c r="BI132">
        <v>22.06666633333333</v>
      </c>
      <c r="BJ132">
        <v>9.4833333333333325</v>
      </c>
      <c r="BK132">
        <v>19.800000333333333</v>
      </c>
      <c r="BL132">
        <v>10.550000033333333</v>
      </c>
      <c r="BM132">
        <v>18.933333333333334</v>
      </c>
      <c r="BN132">
        <v>10.233333333333333</v>
      </c>
      <c r="BO132">
        <v>24.066666333333334</v>
      </c>
      <c r="BP132">
        <v>14.750000033333333</v>
      </c>
      <c r="BQ132">
        <v>3.3499999666666667</v>
      </c>
      <c r="BR132">
        <v>2.3166666666666664</v>
      </c>
      <c r="BS132">
        <v>3.0333333666666666</v>
      </c>
      <c r="BT132">
        <v>3.4333333366666663</v>
      </c>
      <c r="BU132">
        <v>2.8333333366666666</v>
      </c>
      <c r="BV132">
        <v>3.0666666666666664</v>
      </c>
      <c r="BW132">
        <v>5.0333333666666666</v>
      </c>
      <c r="BX132">
        <v>10.033333366666668</v>
      </c>
      <c r="BY132">
        <v>8.2999999666666664</v>
      </c>
      <c r="BZ132">
        <v>5.2999999666666664</v>
      </c>
      <c r="CA132">
        <v>3.1166666666666663</v>
      </c>
      <c r="CB132">
        <v>2.6333333666666663</v>
      </c>
      <c r="CC132">
        <v>3.6833333666666661</v>
      </c>
      <c r="CE132">
        <v>3.4833333366666666</v>
      </c>
      <c r="CF132">
        <v>4.2666666366666668</v>
      </c>
      <c r="CG132">
        <v>5.5666666366666666</v>
      </c>
      <c r="CH132">
        <v>3.8666666366666664</v>
      </c>
      <c r="CI132">
        <v>3.8333333366666666</v>
      </c>
      <c r="CJ132">
        <v>3.7833333366666664</v>
      </c>
      <c r="CK132">
        <v>4.2000000366666663</v>
      </c>
      <c r="CL132">
        <v>4.5833333366666666</v>
      </c>
      <c r="CN132">
        <v>5.3333333366666666</v>
      </c>
      <c r="CO132">
        <v>4.8833333366666665</v>
      </c>
      <c r="CP132">
        <v>2.5499996666666669</v>
      </c>
      <c r="CQ132">
        <v>3.9833326666666666</v>
      </c>
      <c r="CR132">
        <v>4.7333326666666666</v>
      </c>
      <c r="CS132">
        <v>2.9833326666666671</v>
      </c>
      <c r="CT132">
        <v>5.1999996666666668</v>
      </c>
      <c r="CU132">
        <v>5.0166666666666675</v>
      </c>
      <c r="CV132">
        <v>3.149999666666667</v>
      </c>
      <c r="CW132">
        <v>4.2833329666666664</v>
      </c>
      <c r="CX132">
        <v>3.883332666666667</v>
      </c>
      <c r="CY132">
        <v>7.3666663666666672</v>
      </c>
      <c r="CZ132">
        <v>4.8333329666666671</v>
      </c>
      <c r="DA132">
        <v>3.6833326666666668</v>
      </c>
      <c r="DB132">
        <v>2.9499996666666668</v>
      </c>
      <c r="DC132">
        <v>5.9999996666666675</v>
      </c>
      <c r="DD132">
        <v>3.9333329666666668</v>
      </c>
      <c r="DE132">
        <v>6.7666663666666675</v>
      </c>
      <c r="DF132">
        <v>6.433333333666666</v>
      </c>
      <c r="DG132">
        <v>7.7333333336666659</v>
      </c>
      <c r="DH132">
        <v>6.8333333336666664</v>
      </c>
      <c r="DI132">
        <v>7.6666663336666661</v>
      </c>
      <c r="DJ132">
        <v>7.2833333336666657</v>
      </c>
      <c r="DK132">
        <v>8.1166666666666654</v>
      </c>
      <c r="DL132">
        <v>7.0000000336666659</v>
      </c>
      <c r="DM132">
        <v>8.9000000036666655</v>
      </c>
      <c r="DN132">
        <v>8.3500000036666666</v>
      </c>
      <c r="DO132">
        <v>7.6166666666666663</v>
      </c>
      <c r="DP132">
        <v>9.7999999666666664</v>
      </c>
      <c r="DQ132">
        <v>8.5333333666666658</v>
      </c>
      <c r="DR132">
        <v>8.5499999966666671</v>
      </c>
      <c r="DS132">
        <v>8.1499999966666667</v>
      </c>
      <c r="DT132">
        <v>8.1833333366666672</v>
      </c>
      <c r="DU132">
        <v>11.549999666666666</v>
      </c>
      <c r="DV132">
        <v>9.6333333366666665</v>
      </c>
      <c r="DW132">
        <v>8.3166666666666664</v>
      </c>
      <c r="DX132">
        <v>8.2333333366666661</v>
      </c>
      <c r="DY132">
        <v>8.5333333336666666</v>
      </c>
      <c r="DZ132">
        <v>0.36666666666666664</v>
      </c>
      <c r="EA132">
        <v>2.0333333666666666</v>
      </c>
      <c r="EB132">
        <v>0</v>
      </c>
      <c r="EC132">
        <f>IF(EC130=0,0,EC130+0.3666667)</f>
        <v>1.2000000333333334</v>
      </c>
      <c r="ED132">
        <f t="shared" ref="ED132:EQ132" si="1844">IF(ED130=0,0,ED130+0.3666667)</f>
        <v>3.7000000333333336</v>
      </c>
      <c r="EE132">
        <f t="shared" si="1844"/>
        <v>2.9666667000000002</v>
      </c>
      <c r="EF132">
        <f t="shared" si="1844"/>
        <v>1.2166667</v>
      </c>
      <c r="EG132">
        <f t="shared" si="1844"/>
        <v>3.0166667</v>
      </c>
      <c r="EH132">
        <f t="shared" si="1844"/>
        <v>0.65000003333333334</v>
      </c>
      <c r="EI132">
        <f t="shared" si="1844"/>
        <v>3.5833333666666669</v>
      </c>
      <c r="EJ132">
        <f t="shared" si="1844"/>
        <v>2.7166667000000002</v>
      </c>
      <c r="EK132">
        <f t="shared" si="1844"/>
        <v>2.0333333666666666</v>
      </c>
      <c r="EL132">
        <f t="shared" si="1844"/>
        <v>4.1000000333333331</v>
      </c>
      <c r="EM132">
        <f t="shared" si="1844"/>
        <v>0.76666670000000003</v>
      </c>
      <c r="EN132">
        <f t="shared" si="1844"/>
        <v>1.8500000333333335</v>
      </c>
      <c r="EO132">
        <f t="shared" si="1844"/>
        <v>4.9000000333333329</v>
      </c>
      <c r="EP132">
        <f t="shared" si="1844"/>
        <v>3.2000000333333336</v>
      </c>
      <c r="EQ132">
        <f t="shared" si="1844"/>
        <v>3.7833333666666666</v>
      </c>
      <c r="ER132">
        <f t="shared" ref="ER132:HC132" si="1845">IF(ER130=0,0,ER130+0.3666667)</f>
        <v>4.1166667333333331</v>
      </c>
      <c r="ES132">
        <f t="shared" si="1845"/>
        <v>4.3833333999999997</v>
      </c>
      <c r="ET132">
        <f t="shared" si="1845"/>
        <v>6.8833333999999997</v>
      </c>
      <c r="EU132">
        <f t="shared" si="1845"/>
        <v>4.4666667333333328</v>
      </c>
      <c r="EV132">
        <f t="shared" si="1845"/>
        <v>4.3000000666666667</v>
      </c>
      <c r="EW132">
        <f t="shared" si="1845"/>
        <v>4.1166667333333331</v>
      </c>
      <c r="EX132">
        <f t="shared" si="1845"/>
        <v>4.3500000666666665</v>
      </c>
      <c r="EY132">
        <f t="shared" si="1845"/>
        <v>7.8500000666666665</v>
      </c>
      <c r="EZ132">
        <f t="shared" si="1845"/>
        <v>4.1500000666666663</v>
      </c>
      <c r="FA132">
        <f t="shared" si="1845"/>
        <v>4.3333333999999999</v>
      </c>
      <c r="FB132">
        <f t="shared" si="1845"/>
        <v>4.8166667333333333</v>
      </c>
      <c r="FC132">
        <f t="shared" si="1845"/>
        <v>7.7833334000000001</v>
      </c>
      <c r="FD132">
        <f t="shared" si="1845"/>
        <v>4.6166667333333331</v>
      </c>
      <c r="FE132">
        <f t="shared" si="1845"/>
        <v>4.9166667333333329</v>
      </c>
      <c r="FF132">
        <f t="shared" si="1845"/>
        <v>6.9500000666666661</v>
      </c>
      <c r="FG132">
        <f t="shared" si="1845"/>
        <v>4.5500000666666667</v>
      </c>
      <c r="FH132">
        <f t="shared" si="1845"/>
        <v>6.0666666999999999</v>
      </c>
      <c r="FI132">
        <f t="shared" si="1845"/>
        <v>6.5166667</v>
      </c>
      <c r="FJ132">
        <f t="shared" si="1845"/>
        <v>9.6833333666666661</v>
      </c>
      <c r="FK132">
        <f t="shared" si="1845"/>
        <v>7.7833333666666666</v>
      </c>
      <c r="FL132">
        <f t="shared" si="1845"/>
        <v>8.1166666999999997</v>
      </c>
      <c r="FM132">
        <f t="shared" si="1845"/>
        <v>6.4333333666666661</v>
      </c>
      <c r="FN132">
        <f t="shared" si="1845"/>
        <v>9.066666699999999</v>
      </c>
      <c r="FO132">
        <f t="shared" si="1845"/>
        <v>6.5333333666666666</v>
      </c>
      <c r="FP132">
        <f t="shared" si="1845"/>
        <v>7.2833333666666666</v>
      </c>
      <c r="FQ132">
        <f t="shared" si="1845"/>
        <v>6.5166667</v>
      </c>
      <c r="FR132">
        <f t="shared" si="1845"/>
        <v>6.4666667000000002</v>
      </c>
      <c r="FS132">
        <f t="shared" si="1845"/>
        <v>7.2833333666666666</v>
      </c>
      <c r="FT132">
        <f t="shared" si="1845"/>
        <v>7.5666666999999999</v>
      </c>
      <c r="FU132">
        <f t="shared" si="1845"/>
        <v>7.8166666999999999</v>
      </c>
      <c r="FV132">
        <f t="shared" si="1845"/>
        <v>7.8000000333333332</v>
      </c>
      <c r="FW132">
        <f t="shared" si="1845"/>
        <v>8.1833333666666661</v>
      </c>
      <c r="FX132">
        <f t="shared" si="1845"/>
        <v>8.3333333666666665</v>
      </c>
      <c r="FY132">
        <f t="shared" si="1845"/>
        <v>8.1166666999999997</v>
      </c>
      <c r="FZ132">
        <f t="shared" si="1845"/>
        <v>9.3666666999999997</v>
      </c>
      <c r="GA132">
        <f t="shared" si="1845"/>
        <v>12.3666667</v>
      </c>
      <c r="GB132">
        <f t="shared" si="1845"/>
        <v>8.4500000333333336</v>
      </c>
      <c r="GC132">
        <f t="shared" si="1845"/>
        <v>8.6500000333333329</v>
      </c>
      <c r="GD132">
        <f t="shared" si="1845"/>
        <v>9.1666667000000004</v>
      </c>
      <c r="GE132">
        <f t="shared" si="1845"/>
        <v>8.9333333666666661</v>
      </c>
      <c r="GF132">
        <f t="shared" si="1845"/>
        <v>8.1500000333333329</v>
      </c>
      <c r="GG132">
        <f t="shared" si="1845"/>
        <v>10.466666699999999</v>
      </c>
      <c r="GH132">
        <f t="shared" si="1845"/>
        <v>11.316666699999999</v>
      </c>
      <c r="GI132">
        <f t="shared" si="1845"/>
        <v>10.950000033333332</v>
      </c>
      <c r="GJ132">
        <f t="shared" si="1845"/>
        <v>11.3666667</v>
      </c>
      <c r="GK132">
        <f t="shared" si="1845"/>
        <v>13.300000033333333</v>
      </c>
      <c r="GL132">
        <f t="shared" si="1845"/>
        <v>10.7666667</v>
      </c>
      <c r="GM132">
        <f t="shared" si="1845"/>
        <v>11.033333366666666</v>
      </c>
      <c r="GN132">
        <f t="shared" si="1845"/>
        <v>13.1666667</v>
      </c>
      <c r="GO132">
        <f t="shared" si="1845"/>
        <v>12.583333366666666</v>
      </c>
      <c r="GP132">
        <f t="shared" si="1845"/>
        <v>11.033333366666666</v>
      </c>
      <c r="GQ132">
        <f t="shared" si="1845"/>
        <v>11.483333366666667</v>
      </c>
      <c r="GR132">
        <f t="shared" si="1845"/>
        <v>13.8666667</v>
      </c>
      <c r="GS132">
        <f t="shared" si="1845"/>
        <v>11.833333366666666</v>
      </c>
      <c r="GT132">
        <f t="shared" si="1845"/>
        <v>13.033333366666666</v>
      </c>
      <c r="GU132">
        <f t="shared" si="1845"/>
        <v>11.8666667</v>
      </c>
      <c r="GV132">
        <f t="shared" si="1845"/>
        <v>10.8666667</v>
      </c>
      <c r="GW132">
        <f t="shared" si="1845"/>
        <v>10.933333366666666</v>
      </c>
      <c r="GX132">
        <f t="shared" ref="GX132:HA132" si="1846">IF(GX130=0,0,GX130+0.3666667)</f>
        <v>10.7666667</v>
      </c>
      <c r="GY132">
        <f t="shared" si="1846"/>
        <v>17.900000033333331</v>
      </c>
      <c r="GZ132">
        <f t="shared" si="1846"/>
        <v>12.6166667</v>
      </c>
      <c r="HA132">
        <f t="shared" si="1846"/>
        <v>11.350000033333332</v>
      </c>
      <c r="HB132">
        <f t="shared" si="1845"/>
        <v>15.050000033333333</v>
      </c>
      <c r="HC132">
        <f t="shared" si="1845"/>
        <v>16.033333333333331</v>
      </c>
      <c r="HD132">
        <f t="shared" ref="HD132:JO132" si="1847">IF(HD130=0,0,HD130+0.3666667)</f>
        <v>17.433333333333334</v>
      </c>
      <c r="HE132">
        <f t="shared" si="1847"/>
        <v>16.516666666666666</v>
      </c>
      <c r="HF132">
        <f t="shared" si="1847"/>
        <v>16.266666666666666</v>
      </c>
      <c r="HG132">
        <f t="shared" si="1847"/>
        <v>16.05</v>
      </c>
      <c r="HH132">
        <f t="shared" si="1847"/>
        <v>15.733333333333333</v>
      </c>
      <c r="HI132">
        <f t="shared" si="1847"/>
        <v>15.733333333333333</v>
      </c>
      <c r="HJ132">
        <f t="shared" si="1847"/>
        <v>16.683333333333334</v>
      </c>
      <c r="HK132">
        <f t="shared" si="1847"/>
        <v>16.233333333333334</v>
      </c>
      <c r="HL132">
        <f t="shared" si="1847"/>
        <v>19.099999999999998</v>
      </c>
      <c r="HN132">
        <f t="shared" si="1847"/>
        <v>15.749999999999998</v>
      </c>
      <c r="HO132">
        <f t="shared" si="1847"/>
        <v>17.216666666666665</v>
      </c>
      <c r="HP132">
        <f t="shared" si="1847"/>
        <v>37.999996700000004</v>
      </c>
      <c r="HQ132">
        <f t="shared" si="1847"/>
        <v>42.999996700000004</v>
      </c>
      <c r="HR132">
        <f t="shared" si="1847"/>
        <v>11.716666699999999</v>
      </c>
      <c r="HS132">
        <f t="shared" si="1847"/>
        <v>10.033333366666666</v>
      </c>
      <c r="HU132">
        <f t="shared" si="1847"/>
        <v>21.433333399999999</v>
      </c>
      <c r="HW132">
        <f t="shared" si="1847"/>
        <v>10.416666733333333</v>
      </c>
      <c r="HX132">
        <f t="shared" si="1847"/>
        <v>10.6333334</v>
      </c>
      <c r="HY132">
        <f t="shared" si="1847"/>
        <v>11.450000066666666</v>
      </c>
      <c r="HZ132">
        <f t="shared" si="1847"/>
        <v>10.966666733333334</v>
      </c>
      <c r="IA132">
        <f t="shared" si="1847"/>
        <v>10.700000066666666</v>
      </c>
      <c r="IB132">
        <f t="shared" si="1847"/>
        <v>10.800000066666668</v>
      </c>
      <c r="IC132">
        <f t="shared" si="1847"/>
        <v>11.500000066666667</v>
      </c>
      <c r="ID132">
        <f t="shared" si="1847"/>
        <v>10.466666733333334</v>
      </c>
      <c r="IE132">
        <f t="shared" si="1847"/>
        <v>11.450000066666666</v>
      </c>
      <c r="IF132">
        <f t="shared" si="1847"/>
        <v>12.150000066666667</v>
      </c>
      <c r="IG132">
        <f t="shared" si="1847"/>
        <v>12.600000066666666</v>
      </c>
      <c r="IH132">
        <f t="shared" si="1847"/>
        <v>10.9333334</v>
      </c>
      <c r="II132">
        <f t="shared" si="1847"/>
        <v>17.666666733333333</v>
      </c>
      <c r="IJ132">
        <f t="shared" si="1847"/>
        <v>10.450000066666666</v>
      </c>
      <c r="IK132">
        <f t="shared" si="1847"/>
        <v>12.483333366666667</v>
      </c>
      <c r="IL132">
        <f t="shared" si="1847"/>
        <v>15.816666700333334</v>
      </c>
      <c r="IM132">
        <f t="shared" si="1847"/>
        <v>13.250000033666668</v>
      </c>
      <c r="IN132">
        <f t="shared" si="1847"/>
        <v>12.966666700333333</v>
      </c>
      <c r="IO132">
        <f t="shared" si="1847"/>
        <v>14.950000033333334</v>
      </c>
      <c r="IP132">
        <f t="shared" si="1847"/>
        <v>15.066666700333334</v>
      </c>
      <c r="IQ132">
        <f t="shared" si="1847"/>
        <v>15.716666700333334</v>
      </c>
      <c r="IW132">
        <f t="shared" si="1847"/>
        <v>47.083333366666672</v>
      </c>
      <c r="IX132">
        <f t="shared" si="1847"/>
        <v>6.0833333666666665</v>
      </c>
      <c r="IY132">
        <f t="shared" si="1847"/>
        <v>8.5333337033333336</v>
      </c>
      <c r="IZ132">
        <f t="shared" ref="IZ132" si="1848">IF(IZ130=0,0,IZ130+0.3666667)</f>
        <v>9.3500003700000001</v>
      </c>
      <c r="JA132">
        <f t="shared" si="1847"/>
        <v>7.683333703333334</v>
      </c>
      <c r="JB132">
        <f t="shared" si="1847"/>
        <v>7.1666670366666674</v>
      </c>
      <c r="JC132">
        <f t="shared" si="1847"/>
        <v>12.10000037</v>
      </c>
      <c r="JD132">
        <f t="shared" si="1847"/>
        <v>8.7000003700000015</v>
      </c>
      <c r="JE132">
        <f t="shared" si="1847"/>
        <v>13.766667036666668</v>
      </c>
      <c r="JF132">
        <f t="shared" si="1847"/>
        <v>21.533333703333337</v>
      </c>
      <c r="JH132">
        <f t="shared" si="1847"/>
        <v>9.4666666999999993</v>
      </c>
      <c r="JI132">
        <f t="shared" si="1847"/>
        <v>14.716666699666666</v>
      </c>
      <c r="JJ132">
        <f t="shared" si="1847"/>
        <v>13.100000032999999</v>
      </c>
      <c r="JK132">
        <f t="shared" si="1847"/>
        <v>10.966666699666666</v>
      </c>
      <c r="JL132">
        <f t="shared" si="1847"/>
        <v>10.733333366333333</v>
      </c>
      <c r="JM132">
        <f t="shared" si="1847"/>
        <v>12.466666699666666</v>
      </c>
      <c r="JN132">
        <f t="shared" si="1847"/>
        <v>13.466666699666666</v>
      </c>
      <c r="JO132">
        <f t="shared" si="1847"/>
        <v>17.600000032999997</v>
      </c>
      <c r="JP132">
        <f t="shared" ref="JP132:KA132" si="1849">IF(JP130=0,0,JP130+0.3666667)</f>
        <v>14.733333366333333</v>
      </c>
      <c r="JR132">
        <f t="shared" si="1849"/>
        <v>10.800000033</v>
      </c>
      <c r="JT132">
        <f t="shared" si="1849"/>
        <v>11.550000033</v>
      </c>
      <c r="JU132">
        <f t="shared" si="1849"/>
        <v>17.200000032999998</v>
      </c>
      <c r="JV132">
        <f t="shared" si="1849"/>
        <v>17.900000033000001</v>
      </c>
      <c r="JX132">
        <f t="shared" si="1849"/>
        <v>18.650000033000001</v>
      </c>
      <c r="JY132">
        <f t="shared" si="1849"/>
        <v>14.466666699666666</v>
      </c>
      <c r="JZ132">
        <f t="shared" si="1849"/>
        <v>20.966666699666668</v>
      </c>
      <c r="KA132">
        <f t="shared" si="1849"/>
        <v>24.416666699666667</v>
      </c>
    </row>
    <row r="133" spans="1:287" x14ac:dyDescent="0.25">
      <c r="A133" t="s">
        <v>154</v>
      </c>
      <c r="B133">
        <v>2.5499999999999998</v>
      </c>
      <c r="C133">
        <v>3.05</v>
      </c>
      <c r="D133">
        <v>2.5666333333333333</v>
      </c>
      <c r="E133">
        <v>3.6999999999999997</v>
      </c>
      <c r="F133">
        <v>4.3166599999999997</v>
      </c>
      <c r="G133">
        <v>3.2833003333333335</v>
      </c>
      <c r="H133">
        <v>3.0166333333333335</v>
      </c>
      <c r="I133">
        <v>3.2333003333333332</v>
      </c>
      <c r="J133">
        <v>5.9333329999999993</v>
      </c>
      <c r="K133">
        <v>8.1166669999999996</v>
      </c>
      <c r="L133">
        <v>3.4</v>
      </c>
      <c r="M133">
        <v>2.9</v>
      </c>
      <c r="N133">
        <v>3.1999633333333333</v>
      </c>
      <c r="O133">
        <v>4.1000000333333331</v>
      </c>
      <c r="P133">
        <v>8.5500000333333332</v>
      </c>
      <c r="Q133">
        <v>4.8600000333333329</v>
      </c>
      <c r="R133">
        <v>9.5300000333333337</v>
      </c>
      <c r="S133">
        <v>11.350000033333334</v>
      </c>
      <c r="T133">
        <v>7.770000033333333</v>
      </c>
      <c r="U133">
        <v>6.2833300333333337</v>
      </c>
      <c r="V133">
        <v>6.1500000333333329</v>
      </c>
      <c r="W133">
        <v>4.7166670333333327</v>
      </c>
      <c r="X133">
        <v>5.5166670333333325</v>
      </c>
      <c r="Y133">
        <v>5.5500000333333332</v>
      </c>
      <c r="Z133">
        <v>17.050000003333331</v>
      </c>
      <c r="AA133">
        <v>19.050000003333331</v>
      </c>
      <c r="AB133">
        <v>22.800000003333331</v>
      </c>
      <c r="AC133">
        <v>38.250000003333327</v>
      </c>
      <c r="AD133">
        <v>32.803333003333329</v>
      </c>
      <c r="AE133">
        <v>19.00000000333333</v>
      </c>
      <c r="AG133">
        <v>22.300000003333331</v>
      </c>
      <c r="AH133">
        <v>17.716670003333331</v>
      </c>
      <c r="AI133">
        <v>6.3</v>
      </c>
      <c r="AJ133">
        <v>7.85</v>
      </c>
      <c r="AK133">
        <v>6.6833333000000001</v>
      </c>
      <c r="AL133">
        <v>6.8999999999999995</v>
      </c>
      <c r="AM133">
        <v>6.8166599999999997</v>
      </c>
      <c r="AN133">
        <v>7.65</v>
      </c>
      <c r="AO133">
        <v>7.5666666999999999</v>
      </c>
      <c r="AP133">
        <v>7.1666666999999995</v>
      </c>
      <c r="AQ133">
        <v>7.0833333300000003</v>
      </c>
      <c r="AR133">
        <v>6.7</v>
      </c>
      <c r="AS133">
        <v>7.3166666999999999</v>
      </c>
      <c r="AT133">
        <v>9.9666666699999986</v>
      </c>
      <c r="AU133">
        <v>7.6</v>
      </c>
      <c r="AV133">
        <v>7.8333332999999996</v>
      </c>
      <c r="AW133">
        <v>7.3666666999999997</v>
      </c>
      <c r="AX133">
        <v>8.15</v>
      </c>
      <c r="AY133">
        <v>7.0333333299999996</v>
      </c>
      <c r="AZ133">
        <v>9.4499999999999993</v>
      </c>
      <c r="BA133">
        <v>11.5</v>
      </c>
      <c r="BB133">
        <v>14.3</v>
      </c>
      <c r="BC133">
        <v>12.016666669999999</v>
      </c>
      <c r="BD133">
        <v>11.9833333</v>
      </c>
      <c r="BE133">
        <v>8.3000000000000007</v>
      </c>
      <c r="BF133">
        <v>10.216666999999999</v>
      </c>
      <c r="BG133">
        <v>19.483333299999998</v>
      </c>
      <c r="BH133">
        <v>22</v>
      </c>
      <c r="BI133">
        <v>22.233332999999998</v>
      </c>
      <c r="BJ133">
        <v>9.65</v>
      </c>
      <c r="BK133">
        <v>19.966667000000001</v>
      </c>
      <c r="BL133">
        <v>10.716666700000001</v>
      </c>
      <c r="BM133">
        <v>19.100000000000001</v>
      </c>
      <c r="BN133">
        <v>10.399999999999999</v>
      </c>
      <c r="BO133">
        <v>24.233333000000002</v>
      </c>
      <c r="BP133">
        <v>14.9166667</v>
      </c>
      <c r="BQ133">
        <v>3.8166666333333334</v>
      </c>
      <c r="BR133">
        <v>2.7833333333333332</v>
      </c>
      <c r="BS133">
        <v>3.5000000333333334</v>
      </c>
      <c r="BT133">
        <v>3.9000000033333331</v>
      </c>
      <c r="BU133">
        <v>3.3000000033333334</v>
      </c>
      <c r="BV133">
        <v>3.5333333333333332</v>
      </c>
      <c r="BW133">
        <v>5.5000000333333334</v>
      </c>
      <c r="BX133">
        <v>10.500000033333333</v>
      </c>
      <c r="BY133">
        <v>8.7666666333333332</v>
      </c>
      <c r="BZ133">
        <v>5.7666666333333332</v>
      </c>
      <c r="CA133">
        <v>3.583333333333333</v>
      </c>
      <c r="CB133">
        <v>3.1000000333333331</v>
      </c>
      <c r="CC133">
        <v>4.1500000333333329</v>
      </c>
      <c r="CE133">
        <v>3.9500000033333333</v>
      </c>
      <c r="CF133">
        <v>4.7333333033333336</v>
      </c>
      <c r="CG133">
        <v>6.0333333033333334</v>
      </c>
      <c r="CH133">
        <v>4.3333333033333332</v>
      </c>
      <c r="CI133">
        <v>4.3000000033333334</v>
      </c>
      <c r="CJ133">
        <v>4.2500000033333336</v>
      </c>
      <c r="CK133">
        <v>4.6666667033333331</v>
      </c>
      <c r="CL133">
        <v>5.0500000033333334</v>
      </c>
      <c r="CN133">
        <v>5.8000000033333334</v>
      </c>
      <c r="CO133">
        <v>5.3500000033333333</v>
      </c>
      <c r="CP133">
        <v>3.0166663333333337</v>
      </c>
      <c r="CQ133">
        <v>4.4499993333333334</v>
      </c>
      <c r="CR133">
        <v>5.1999993333333334</v>
      </c>
      <c r="CS133">
        <v>3.4499993333333339</v>
      </c>
      <c r="CT133">
        <v>5.6666663333333336</v>
      </c>
      <c r="CU133">
        <v>5.4833333333333343</v>
      </c>
      <c r="CV133">
        <v>3.6166663333333338</v>
      </c>
      <c r="CW133">
        <v>4.7499996333333332</v>
      </c>
      <c r="CX133">
        <v>4.3499993333333338</v>
      </c>
      <c r="CY133">
        <v>7.833333033333334</v>
      </c>
      <c r="CZ133">
        <v>5.2999996333333339</v>
      </c>
      <c r="DA133">
        <v>4.1499993333333336</v>
      </c>
      <c r="DB133">
        <v>3.4166663333333336</v>
      </c>
      <c r="DC133">
        <v>6.4666663333333343</v>
      </c>
      <c r="DD133">
        <v>4.3999996333333335</v>
      </c>
      <c r="DE133">
        <v>7.2333330333333343</v>
      </c>
      <c r="DF133">
        <v>6.9000000003333328</v>
      </c>
      <c r="DG133">
        <v>8.2000000003333327</v>
      </c>
      <c r="DH133">
        <v>7.3000000003333332</v>
      </c>
      <c r="DI133">
        <v>8.1333330003333337</v>
      </c>
      <c r="DJ133">
        <v>7.7500000003333325</v>
      </c>
      <c r="DK133">
        <v>8.5833333333333321</v>
      </c>
      <c r="DL133">
        <v>7.4666667003333327</v>
      </c>
      <c r="DM133">
        <v>9.3666666703333323</v>
      </c>
      <c r="DN133">
        <v>8.8166666703333334</v>
      </c>
      <c r="DO133">
        <v>8.0833333333333339</v>
      </c>
      <c r="DP133">
        <v>10.266666633333333</v>
      </c>
      <c r="DQ133">
        <v>9.0000000333333343</v>
      </c>
      <c r="DR133">
        <v>9.0166666633333339</v>
      </c>
      <c r="DS133">
        <v>8.6166666633333335</v>
      </c>
      <c r="DT133">
        <v>8.650000003333334</v>
      </c>
      <c r="DU133">
        <v>12.016666333333333</v>
      </c>
      <c r="DV133">
        <v>10.100000003333335</v>
      </c>
      <c r="DW133">
        <v>8.7833333333333332</v>
      </c>
      <c r="DX133">
        <v>8.7000000033333347</v>
      </c>
      <c r="DY133">
        <v>9.0000000003333334</v>
      </c>
      <c r="DZ133">
        <v>0.83333333333333337</v>
      </c>
      <c r="EA133">
        <v>2.5000000333333334</v>
      </c>
      <c r="EB133">
        <v>1.2000000333333334</v>
      </c>
      <c r="EC133">
        <v>0</v>
      </c>
      <c r="ED133">
        <f>IF(ED130=0,0,ED130+0.8333333)</f>
        <v>4.1666666333333335</v>
      </c>
      <c r="EE133">
        <f t="shared" ref="EE133:EQ133" si="1850">IF(EE130=0,0,EE130+0.8333333)</f>
        <v>3.4333333000000001</v>
      </c>
      <c r="EF133">
        <f t="shared" si="1850"/>
        <v>1.6833333000000001</v>
      </c>
      <c r="EG133">
        <f t="shared" si="1850"/>
        <v>3.4833333</v>
      </c>
      <c r="EH133">
        <f t="shared" si="1850"/>
        <v>1.1166666333333333</v>
      </c>
      <c r="EI133">
        <f t="shared" si="1850"/>
        <v>4.0499999666666664</v>
      </c>
      <c r="EJ133">
        <f t="shared" si="1850"/>
        <v>3.1833333000000001</v>
      </c>
      <c r="EK133">
        <f t="shared" si="1850"/>
        <v>2.4999999666666666</v>
      </c>
      <c r="EL133">
        <f t="shared" si="1850"/>
        <v>4.5666666333333339</v>
      </c>
      <c r="EM133">
        <f t="shared" si="1850"/>
        <v>1.2333333</v>
      </c>
      <c r="EN133">
        <f t="shared" si="1850"/>
        <v>2.3166666333333334</v>
      </c>
      <c r="EO133">
        <f t="shared" si="1850"/>
        <v>5.3666666333333328</v>
      </c>
      <c r="EP133">
        <f t="shared" si="1850"/>
        <v>3.6666666333333335</v>
      </c>
      <c r="EQ133">
        <f t="shared" si="1850"/>
        <v>4.2499999666666666</v>
      </c>
      <c r="ER133">
        <f t="shared" ref="ER133:HC133" si="1851">IF(ER130=0,0,ER130+0.8333333)</f>
        <v>4.5833333333333339</v>
      </c>
      <c r="ES133">
        <f t="shared" si="1851"/>
        <v>4.8499999999999996</v>
      </c>
      <c r="ET133">
        <f t="shared" si="1851"/>
        <v>7.35</v>
      </c>
      <c r="EU133">
        <f t="shared" si="1851"/>
        <v>4.9333333333333336</v>
      </c>
      <c r="EV133">
        <f t="shared" si="1851"/>
        <v>4.7666666666666666</v>
      </c>
      <c r="EW133">
        <f t="shared" si="1851"/>
        <v>4.5833333333333339</v>
      </c>
      <c r="EX133">
        <f t="shared" si="1851"/>
        <v>4.8166666666666664</v>
      </c>
      <c r="EY133">
        <f t="shared" si="1851"/>
        <v>8.3166666666666664</v>
      </c>
      <c r="EZ133">
        <f t="shared" si="1851"/>
        <v>4.6166666666666671</v>
      </c>
      <c r="FA133">
        <f t="shared" si="1851"/>
        <v>4.8000000000000007</v>
      </c>
      <c r="FB133">
        <f t="shared" si="1851"/>
        <v>5.2833333333333332</v>
      </c>
      <c r="FC133">
        <f t="shared" si="1851"/>
        <v>8.25</v>
      </c>
      <c r="FD133">
        <f t="shared" si="1851"/>
        <v>5.0833333333333339</v>
      </c>
      <c r="FE133">
        <f t="shared" si="1851"/>
        <v>5.3833333333333329</v>
      </c>
      <c r="FF133">
        <f t="shared" si="1851"/>
        <v>7.4166666666666661</v>
      </c>
      <c r="FG133">
        <f t="shared" si="1851"/>
        <v>5.0166666666666675</v>
      </c>
      <c r="FH133">
        <f t="shared" si="1851"/>
        <v>6.5333333000000007</v>
      </c>
      <c r="FI133">
        <f t="shared" si="1851"/>
        <v>6.9833333</v>
      </c>
      <c r="FJ133">
        <f t="shared" si="1851"/>
        <v>10.149999966666666</v>
      </c>
      <c r="FK133">
        <f t="shared" si="1851"/>
        <v>8.2499999666666675</v>
      </c>
      <c r="FL133">
        <f t="shared" si="1851"/>
        <v>8.5833332999999996</v>
      </c>
      <c r="FM133">
        <f t="shared" si="1851"/>
        <v>6.899999966666666</v>
      </c>
      <c r="FN133">
        <f t="shared" si="1851"/>
        <v>9.5333332999999989</v>
      </c>
      <c r="FO133">
        <f t="shared" si="1851"/>
        <v>6.9999999666666675</v>
      </c>
      <c r="FP133">
        <f t="shared" si="1851"/>
        <v>7.7499999666666675</v>
      </c>
      <c r="FQ133">
        <f t="shared" si="1851"/>
        <v>6.9833333</v>
      </c>
      <c r="FR133">
        <f t="shared" si="1851"/>
        <v>6.933333300000001</v>
      </c>
      <c r="FS133">
        <f t="shared" si="1851"/>
        <v>7.7499999666666675</v>
      </c>
      <c r="FT133">
        <f t="shared" si="1851"/>
        <v>8.0333333000000007</v>
      </c>
      <c r="FU133">
        <f t="shared" si="1851"/>
        <v>8.2833333000000007</v>
      </c>
      <c r="FV133">
        <f t="shared" si="1851"/>
        <v>8.2666666333333332</v>
      </c>
      <c r="FW133">
        <f t="shared" si="1851"/>
        <v>8.649999966666666</v>
      </c>
      <c r="FX133">
        <f t="shared" si="1851"/>
        <v>8.7999999666666664</v>
      </c>
      <c r="FY133">
        <f t="shared" si="1851"/>
        <v>8.5833332999999996</v>
      </c>
      <c r="FZ133">
        <f t="shared" si="1851"/>
        <v>9.8333332999999996</v>
      </c>
      <c r="GA133">
        <f t="shared" si="1851"/>
        <v>12.8333333</v>
      </c>
      <c r="GB133">
        <f t="shared" si="1851"/>
        <v>8.9166666333333335</v>
      </c>
      <c r="GC133">
        <f t="shared" si="1851"/>
        <v>9.1166666333333328</v>
      </c>
      <c r="GD133">
        <f t="shared" si="1851"/>
        <v>9.6333333000000003</v>
      </c>
      <c r="GE133">
        <f t="shared" si="1851"/>
        <v>9.399999966666666</v>
      </c>
      <c r="GF133">
        <f t="shared" si="1851"/>
        <v>8.6166666333333328</v>
      </c>
      <c r="GG133">
        <f t="shared" si="1851"/>
        <v>10.933333299999999</v>
      </c>
      <c r="GH133">
        <f t="shared" si="1851"/>
        <v>11.783333299999999</v>
      </c>
      <c r="GI133">
        <f t="shared" si="1851"/>
        <v>11.416666633333332</v>
      </c>
      <c r="GJ133">
        <f t="shared" si="1851"/>
        <v>11.8333333</v>
      </c>
      <c r="GK133">
        <f t="shared" si="1851"/>
        <v>13.766666633333333</v>
      </c>
      <c r="GL133">
        <f t="shared" si="1851"/>
        <v>11.2333333</v>
      </c>
      <c r="GM133">
        <f t="shared" si="1851"/>
        <v>11.499999966666666</v>
      </c>
      <c r="GN133">
        <f t="shared" si="1851"/>
        <v>13.6333333</v>
      </c>
      <c r="GO133">
        <f t="shared" si="1851"/>
        <v>13.049999966666666</v>
      </c>
      <c r="GP133">
        <f t="shared" si="1851"/>
        <v>11.499999966666666</v>
      </c>
      <c r="GQ133">
        <f t="shared" si="1851"/>
        <v>11.949999966666667</v>
      </c>
      <c r="GR133">
        <f t="shared" si="1851"/>
        <v>14.3333333</v>
      </c>
      <c r="GS133">
        <f t="shared" si="1851"/>
        <v>12.299999966666666</v>
      </c>
      <c r="GT133">
        <f t="shared" si="1851"/>
        <v>13.499999966666666</v>
      </c>
      <c r="GU133">
        <f t="shared" si="1851"/>
        <v>12.3333333</v>
      </c>
      <c r="GV133">
        <f t="shared" si="1851"/>
        <v>11.3333333</v>
      </c>
      <c r="GW133">
        <f t="shared" si="1851"/>
        <v>11.399999966666666</v>
      </c>
      <c r="GX133">
        <f t="shared" ref="GX133:HA133" si="1852">IF(GX130=0,0,GX130+0.8333333)</f>
        <v>11.2333333</v>
      </c>
      <c r="GY133">
        <f t="shared" si="1852"/>
        <v>18.366666633333331</v>
      </c>
      <c r="GZ133">
        <f t="shared" si="1852"/>
        <v>13.0833333</v>
      </c>
      <c r="HA133">
        <f t="shared" si="1852"/>
        <v>11.816666633333332</v>
      </c>
      <c r="HB133">
        <f t="shared" si="1851"/>
        <v>15.516666633333333</v>
      </c>
      <c r="HC133">
        <f t="shared" si="1851"/>
        <v>16.499999933333331</v>
      </c>
      <c r="HD133">
        <f t="shared" ref="HD133:JO133" si="1853">IF(HD130=0,0,HD130+0.8333333)</f>
        <v>17.899999933333334</v>
      </c>
      <c r="HE133">
        <f t="shared" si="1853"/>
        <v>16.983333266666666</v>
      </c>
      <c r="HF133">
        <f t="shared" si="1853"/>
        <v>16.733333266666666</v>
      </c>
      <c r="HG133">
        <f t="shared" si="1853"/>
        <v>16.516666600000001</v>
      </c>
      <c r="HH133">
        <f t="shared" si="1853"/>
        <v>16.199999933333334</v>
      </c>
      <c r="HI133">
        <f t="shared" si="1853"/>
        <v>16.199999933333334</v>
      </c>
      <c r="HJ133">
        <f t="shared" si="1853"/>
        <v>17.149999933333334</v>
      </c>
      <c r="HK133">
        <f t="shared" si="1853"/>
        <v>16.699999933333334</v>
      </c>
      <c r="HL133">
        <f t="shared" si="1853"/>
        <v>19.566666599999998</v>
      </c>
      <c r="HN133">
        <f t="shared" si="1853"/>
        <v>16.2166666</v>
      </c>
      <c r="HO133">
        <f t="shared" si="1853"/>
        <v>17.683333266666665</v>
      </c>
      <c r="HP133">
        <f t="shared" si="1853"/>
        <v>38.4666633</v>
      </c>
      <c r="HQ133">
        <f t="shared" si="1853"/>
        <v>43.4666633</v>
      </c>
      <c r="HR133">
        <f t="shared" si="1853"/>
        <v>12.183333299999999</v>
      </c>
      <c r="HS133">
        <f t="shared" si="1853"/>
        <v>10.499999966666666</v>
      </c>
      <c r="HU133">
        <f t="shared" si="1853"/>
        <v>21.9</v>
      </c>
      <c r="HW133">
        <f t="shared" si="1853"/>
        <v>10.883333333333333</v>
      </c>
      <c r="HX133">
        <f t="shared" si="1853"/>
        <v>11.1</v>
      </c>
      <c r="HY133">
        <f t="shared" si="1853"/>
        <v>11.916666666666666</v>
      </c>
      <c r="HZ133">
        <f t="shared" si="1853"/>
        <v>11.433333333333334</v>
      </c>
      <c r="IA133">
        <f t="shared" si="1853"/>
        <v>11.166666666666666</v>
      </c>
      <c r="IB133">
        <f t="shared" si="1853"/>
        <v>11.266666666666667</v>
      </c>
      <c r="IC133">
        <f t="shared" si="1853"/>
        <v>11.966666666666667</v>
      </c>
      <c r="ID133">
        <f t="shared" si="1853"/>
        <v>10.933333333333334</v>
      </c>
      <c r="IE133">
        <f t="shared" si="1853"/>
        <v>11.916666666666666</v>
      </c>
      <c r="IF133">
        <f t="shared" si="1853"/>
        <v>12.616666666666667</v>
      </c>
      <c r="IG133">
        <f t="shared" si="1853"/>
        <v>13.066666666666666</v>
      </c>
      <c r="IH133">
        <f t="shared" si="1853"/>
        <v>11.4</v>
      </c>
      <c r="II133">
        <f t="shared" si="1853"/>
        <v>18.133333333333333</v>
      </c>
      <c r="IJ133">
        <f t="shared" si="1853"/>
        <v>10.916666666666666</v>
      </c>
      <c r="IK133">
        <f t="shared" si="1853"/>
        <v>12.949999966666667</v>
      </c>
      <c r="IL133">
        <f t="shared" si="1853"/>
        <v>16.283333300333336</v>
      </c>
      <c r="IM133">
        <f t="shared" si="1853"/>
        <v>13.716666633666668</v>
      </c>
      <c r="IN133">
        <f t="shared" si="1853"/>
        <v>13.433333300333333</v>
      </c>
      <c r="IO133">
        <f t="shared" si="1853"/>
        <v>15.416666633333334</v>
      </c>
      <c r="IP133">
        <f t="shared" si="1853"/>
        <v>15.533333300333334</v>
      </c>
      <c r="IQ133">
        <f t="shared" si="1853"/>
        <v>16.183333300333334</v>
      </c>
      <c r="IW133">
        <f t="shared" si="1853"/>
        <v>47.549999966666668</v>
      </c>
      <c r="IX133">
        <f t="shared" si="1853"/>
        <v>6.5499999666666664</v>
      </c>
      <c r="IY133">
        <f t="shared" si="1853"/>
        <v>9.0000003033333336</v>
      </c>
      <c r="IZ133">
        <f t="shared" ref="IZ133" si="1854">IF(IZ130=0,0,IZ130+0.8333333)</f>
        <v>9.81666697</v>
      </c>
      <c r="JA133">
        <f t="shared" si="1853"/>
        <v>8.1500003033333339</v>
      </c>
      <c r="JB133">
        <f t="shared" si="1853"/>
        <v>7.6333336366666682</v>
      </c>
      <c r="JC133">
        <f t="shared" si="1853"/>
        <v>12.56666697</v>
      </c>
      <c r="JD133">
        <f t="shared" si="1853"/>
        <v>9.1666669700000014</v>
      </c>
      <c r="JE133">
        <f t="shared" si="1853"/>
        <v>14.233333636666668</v>
      </c>
      <c r="JF133">
        <f t="shared" si="1853"/>
        <v>22.000000303333337</v>
      </c>
      <c r="JH133">
        <f t="shared" si="1853"/>
        <v>9.9333332999999993</v>
      </c>
      <c r="JI133">
        <f t="shared" si="1853"/>
        <v>15.183333299666666</v>
      </c>
      <c r="JJ133">
        <f t="shared" si="1853"/>
        <v>13.566666632999999</v>
      </c>
      <c r="JK133">
        <f t="shared" si="1853"/>
        <v>11.433333299666666</v>
      </c>
      <c r="JL133">
        <f t="shared" si="1853"/>
        <v>11.199999966333333</v>
      </c>
      <c r="JM133">
        <f t="shared" si="1853"/>
        <v>12.933333299666666</v>
      </c>
      <c r="JN133">
        <f t="shared" si="1853"/>
        <v>13.933333299666666</v>
      </c>
      <c r="JO133">
        <f t="shared" si="1853"/>
        <v>18.066666632999997</v>
      </c>
      <c r="JP133">
        <f t="shared" ref="JP133:KA133" si="1855">IF(JP130=0,0,JP130+0.8333333)</f>
        <v>15.199999966333333</v>
      </c>
      <c r="JR133">
        <f t="shared" si="1855"/>
        <v>11.266666633</v>
      </c>
      <c r="JT133">
        <f t="shared" si="1855"/>
        <v>12.016666633</v>
      </c>
      <c r="JU133">
        <f t="shared" si="1855"/>
        <v>17.666666632999998</v>
      </c>
      <c r="JV133">
        <f t="shared" si="1855"/>
        <v>18.366666633000001</v>
      </c>
      <c r="JX133">
        <f t="shared" si="1855"/>
        <v>19.116666633000001</v>
      </c>
      <c r="JY133">
        <f t="shared" si="1855"/>
        <v>14.933333299666666</v>
      </c>
      <c r="JZ133">
        <f t="shared" si="1855"/>
        <v>21.433333299666668</v>
      </c>
      <c r="KA133">
        <f t="shared" si="1855"/>
        <v>24.883333299666667</v>
      </c>
    </row>
    <row r="134" spans="1:287" x14ac:dyDescent="0.25">
      <c r="A134" t="s">
        <v>153</v>
      </c>
      <c r="B134">
        <v>7.45</v>
      </c>
      <c r="C134">
        <v>7.95</v>
      </c>
      <c r="D134">
        <v>5.0666333333333338</v>
      </c>
      <c r="E134">
        <v>8.6</v>
      </c>
      <c r="F134">
        <v>9.216660000000001</v>
      </c>
      <c r="G134">
        <v>5.7833003333333339</v>
      </c>
      <c r="H134">
        <v>5.5166333333333339</v>
      </c>
      <c r="I134">
        <v>5.7333003333333341</v>
      </c>
      <c r="J134">
        <v>10.833333</v>
      </c>
      <c r="K134">
        <v>13.016667</v>
      </c>
      <c r="L134">
        <v>8.3000000000000007</v>
      </c>
      <c r="M134">
        <v>7.8</v>
      </c>
      <c r="N134">
        <v>5.6999633333333337</v>
      </c>
      <c r="O134">
        <v>6.600000033333334</v>
      </c>
      <c r="P134">
        <v>11.050000033333333</v>
      </c>
      <c r="Q134">
        <v>7.3600000333333337</v>
      </c>
      <c r="R134">
        <v>12.030000033333334</v>
      </c>
      <c r="S134">
        <v>13.850000033333334</v>
      </c>
      <c r="T134">
        <v>10.270000033333334</v>
      </c>
      <c r="U134">
        <v>8.7833300333333337</v>
      </c>
      <c r="V134">
        <v>8.6500000333333347</v>
      </c>
      <c r="W134">
        <v>7.2166670333333336</v>
      </c>
      <c r="X134">
        <v>8.0166670333333343</v>
      </c>
      <c r="Y134">
        <v>8.0500000333333332</v>
      </c>
      <c r="Z134">
        <v>19.550000003333331</v>
      </c>
      <c r="AA134">
        <v>21.550000003333331</v>
      </c>
      <c r="AB134">
        <v>25.300000003333331</v>
      </c>
      <c r="AC134">
        <v>40.750000003333327</v>
      </c>
      <c r="AD134">
        <v>35.303333003333329</v>
      </c>
      <c r="AE134">
        <v>21.50000000333333</v>
      </c>
      <c r="AG134">
        <v>24.800000003333331</v>
      </c>
      <c r="AH134">
        <v>20.216670003333331</v>
      </c>
      <c r="AI134">
        <v>11.2</v>
      </c>
      <c r="AJ134">
        <v>12.75</v>
      </c>
      <c r="AK134">
        <v>11.5833333</v>
      </c>
      <c r="AL134">
        <v>11.799999999999999</v>
      </c>
      <c r="AM134">
        <v>11.716659999999999</v>
      </c>
      <c r="AN134">
        <v>12.549999999999999</v>
      </c>
      <c r="AO134">
        <v>12.466666699999999</v>
      </c>
      <c r="AP134">
        <v>12.066666699999999</v>
      </c>
      <c r="AQ134">
        <v>11.983333329999999</v>
      </c>
      <c r="AR134">
        <v>11.6</v>
      </c>
      <c r="AS134">
        <v>12.216666699999999</v>
      </c>
      <c r="AT134">
        <v>14.866666670000001</v>
      </c>
      <c r="AU134">
        <v>12.5</v>
      </c>
      <c r="AV134">
        <v>12.7333333</v>
      </c>
      <c r="AW134">
        <v>12.2666667</v>
      </c>
      <c r="AX134">
        <v>13.049999999999999</v>
      </c>
      <c r="AY134">
        <v>11.93333333</v>
      </c>
      <c r="AZ134">
        <v>14.35</v>
      </c>
      <c r="BA134">
        <v>16.399999999999999</v>
      </c>
      <c r="BB134">
        <v>19.2</v>
      </c>
      <c r="BC134">
        <v>16.916666669999998</v>
      </c>
      <c r="BD134">
        <v>16.8833333</v>
      </c>
      <c r="BE134">
        <v>13.2</v>
      </c>
      <c r="BF134">
        <v>15.116667</v>
      </c>
      <c r="BG134">
        <v>24.383333299999997</v>
      </c>
      <c r="BH134">
        <v>26.9</v>
      </c>
      <c r="BI134">
        <v>27.133333</v>
      </c>
      <c r="BJ134">
        <v>14.549999999999999</v>
      </c>
      <c r="BK134">
        <v>24.866667</v>
      </c>
      <c r="BL134">
        <v>15.6166667</v>
      </c>
      <c r="BM134">
        <v>24</v>
      </c>
      <c r="BN134">
        <v>15.299999999999999</v>
      </c>
      <c r="BO134">
        <v>29.133333</v>
      </c>
      <c r="BP134">
        <v>19.816666699999999</v>
      </c>
      <c r="BQ134">
        <v>6.3166666333333339</v>
      </c>
      <c r="BR134">
        <v>5.2833333333333332</v>
      </c>
      <c r="BS134">
        <v>6.0000000333333334</v>
      </c>
      <c r="BT134">
        <v>6.4000000033333331</v>
      </c>
      <c r="BU134">
        <v>5.8000000033333334</v>
      </c>
      <c r="BV134">
        <v>6.0333333333333332</v>
      </c>
      <c r="BW134">
        <v>8.0000000333333325</v>
      </c>
      <c r="BX134">
        <v>13.000000033333333</v>
      </c>
      <c r="BY134">
        <v>11.266666633333333</v>
      </c>
      <c r="BZ134">
        <v>8.2666666333333332</v>
      </c>
      <c r="CA134">
        <v>6.083333333333333</v>
      </c>
      <c r="CB134">
        <v>5.6000000333333331</v>
      </c>
      <c r="CC134">
        <v>6.6500000333333329</v>
      </c>
      <c r="CE134">
        <v>6.4500000033333329</v>
      </c>
      <c r="CF134">
        <v>7.2333333033333327</v>
      </c>
      <c r="CG134">
        <v>8.5333333033333325</v>
      </c>
      <c r="CH134">
        <v>6.8333333033333332</v>
      </c>
      <c r="CI134">
        <v>6.8000000033333325</v>
      </c>
      <c r="CJ134">
        <v>6.7500000033333327</v>
      </c>
      <c r="CK134">
        <v>7.1666667033333331</v>
      </c>
      <c r="CL134">
        <v>7.5500000033333325</v>
      </c>
      <c r="CN134">
        <v>8.3000000033333325</v>
      </c>
      <c r="CO134">
        <v>7.8500000033333333</v>
      </c>
      <c r="CP134">
        <v>5.5166663333333332</v>
      </c>
      <c r="CQ134">
        <v>6.9499993333333334</v>
      </c>
      <c r="CR134">
        <v>7.6999993333333334</v>
      </c>
      <c r="CS134">
        <v>5.9499993333333334</v>
      </c>
      <c r="CT134">
        <v>8.1666663333333336</v>
      </c>
      <c r="CU134">
        <v>7.9833333333333334</v>
      </c>
      <c r="CV134">
        <v>6.1166663333333329</v>
      </c>
      <c r="CW134">
        <v>7.2499996333333332</v>
      </c>
      <c r="CX134">
        <v>6.8499993333333329</v>
      </c>
      <c r="CY134">
        <v>10.333333033333332</v>
      </c>
      <c r="CZ134">
        <v>7.799999633333333</v>
      </c>
      <c r="DA134">
        <v>6.6499993333333336</v>
      </c>
      <c r="DB134">
        <v>5.9166663333333336</v>
      </c>
      <c r="DC134">
        <v>8.9666663333333325</v>
      </c>
      <c r="DD134">
        <v>6.8999996333333335</v>
      </c>
      <c r="DE134">
        <v>9.7333330333333343</v>
      </c>
      <c r="DF134">
        <v>9.4000000003333337</v>
      </c>
      <c r="DG134">
        <v>10.700000000333334</v>
      </c>
      <c r="DH134">
        <v>9.8000000003333341</v>
      </c>
      <c r="DI134">
        <v>10.633333000333334</v>
      </c>
      <c r="DJ134">
        <v>10.250000000333333</v>
      </c>
      <c r="DK134">
        <v>11.083333333333334</v>
      </c>
      <c r="DL134">
        <v>9.9666667003333345</v>
      </c>
      <c r="DM134">
        <v>11.866666670333334</v>
      </c>
      <c r="DN134">
        <v>11.316666670333335</v>
      </c>
      <c r="DO134">
        <v>10.583333333333334</v>
      </c>
      <c r="DP134">
        <v>12.766666633333333</v>
      </c>
      <c r="DQ134">
        <v>11.500000033333334</v>
      </c>
      <c r="DR134">
        <v>11.516666663333334</v>
      </c>
      <c r="DS134">
        <v>11.116666663333334</v>
      </c>
      <c r="DT134">
        <v>11.150000003333334</v>
      </c>
      <c r="DU134">
        <v>14.516666333333333</v>
      </c>
      <c r="DV134">
        <v>12.600000003333335</v>
      </c>
      <c r="DW134">
        <v>11.283333333333333</v>
      </c>
      <c r="DX134">
        <v>11.200000003333335</v>
      </c>
      <c r="DY134">
        <v>11.500000000333333</v>
      </c>
      <c r="DZ134">
        <v>3.3333333333333335</v>
      </c>
      <c r="EA134">
        <v>5.0000000333333334</v>
      </c>
      <c r="EB134">
        <v>3.7000000333333336</v>
      </c>
      <c r="EC134">
        <v>4.1666666333333335</v>
      </c>
      <c r="ED134">
        <v>0</v>
      </c>
      <c r="EE134">
        <f>IF(EE130=0,0,EE130+3.3333333)</f>
        <v>5.9333333000000001</v>
      </c>
      <c r="EF134">
        <f t="shared" ref="EF134:EQ134" si="1856">IF(EF130=0,0,EF130+3.3333333)</f>
        <v>4.1833333000000001</v>
      </c>
      <c r="EG134">
        <f t="shared" si="1856"/>
        <v>5.9833333</v>
      </c>
      <c r="EH134">
        <f t="shared" si="1856"/>
        <v>3.6166666333333333</v>
      </c>
      <c r="EI134">
        <f t="shared" si="1856"/>
        <v>6.5499999666666664</v>
      </c>
      <c r="EJ134">
        <f t="shared" si="1856"/>
        <v>5.6833333000000001</v>
      </c>
      <c r="EK134">
        <f t="shared" si="1856"/>
        <v>4.9999999666666666</v>
      </c>
      <c r="EL134">
        <f t="shared" si="1856"/>
        <v>7.0666666333333339</v>
      </c>
      <c r="EM134">
        <f t="shared" si="1856"/>
        <v>3.7333333</v>
      </c>
      <c r="EN134">
        <f t="shared" si="1856"/>
        <v>4.8166666333333339</v>
      </c>
      <c r="EO134">
        <f t="shared" si="1856"/>
        <v>7.8666666333333328</v>
      </c>
      <c r="EP134">
        <f t="shared" si="1856"/>
        <v>6.1666666333333335</v>
      </c>
      <c r="EQ134">
        <f t="shared" si="1856"/>
        <v>6.7499999666666666</v>
      </c>
      <c r="ER134">
        <f t="shared" ref="ER134:HC134" si="1857">IF(ER130=0,0,ER130+3.3333333)</f>
        <v>7.0833333333333339</v>
      </c>
      <c r="ES134">
        <f t="shared" si="1857"/>
        <v>7.35</v>
      </c>
      <c r="ET134">
        <f t="shared" si="1857"/>
        <v>9.85</v>
      </c>
      <c r="EU134">
        <f t="shared" si="1857"/>
        <v>7.4333333333333336</v>
      </c>
      <c r="EV134">
        <f t="shared" si="1857"/>
        <v>7.2666666666666666</v>
      </c>
      <c r="EW134">
        <f t="shared" si="1857"/>
        <v>7.0833333333333339</v>
      </c>
      <c r="EX134">
        <f t="shared" si="1857"/>
        <v>7.3166666666666664</v>
      </c>
      <c r="EY134">
        <f t="shared" si="1857"/>
        <v>10.816666666666666</v>
      </c>
      <c r="EZ134">
        <f t="shared" si="1857"/>
        <v>7.1166666666666671</v>
      </c>
      <c r="FA134">
        <f t="shared" si="1857"/>
        <v>7.3000000000000007</v>
      </c>
      <c r="FB134">
        <f t="shared" si="1857"/>
        <v>7.7833333333333332</v>
      </c>
      <c r="FC134">
        <f t="shared" si="1857"/>
        <v>10.75</v>
      </c>
      <c r="FD134">
        <f t="shared" si="1857"/>
        <v>7.5833333333333339</v>
      </c>
      <c r="FE134">
        <f t="shared" si="1857"/>
        <v>7.8833333333333329</v>
      </c>
      <c r="FF134">
        <f t="shared" si="1857"/>
        <v>9.9166666666666661</v>
      </c>
      <c r="FG134">
        <f t="shared" si="1857"/>
        <v>7.5166666666666675</v>
      </c>
      <c r="FH134">
        <f t="shared" si="1857"/>
        <v>9.0333333000000007</v>
      </c>
      <c r="FI134">
        <f t="shared" si="1857"/>
        <v>9.4833333</v>
      </c>
      <c r="FJ134">
        <f t="shared" si="1857"/>
        <v>12.649999966666666</v>
      </c>
      <c r="FK134">
        <f t="shared" si="1857"/>
        <v>10.749999966666667</v>
      </c>
      <c r="FL134">
        <f t="shared" si="1857"/>
        <v>11.0833333</v>
      </c>
      <c r="FM134">
        <f t="shared" si="1857"/>
        <v>9.399999966666666</v>
      </c>
      <c r="FN134">
        <f t="shared" si="1857"/>
        <v>12.033333299999999</v>
      </c>
      <c r="FO134">
        <f t="shared" si="1857"/>
        <v>9.4999999666666675</v>
      </c>
      <c r="FP134">
        <f t="shared" si="1857"/>
        <v>10.249999966666667</v>
      </c>
      <c r="FQ134">
        <f t="shared" si="1857"/>
        <v>9.4833333</v>
      </c>
      <c r="FR134">
        <f t="shared" si="1857"/>
        <v>9.433333300000001</v>
      </c>
      <c r="FS134">
        <f t="shared" si="1857"/>
        <v>10.249999966666667</v>
      </c>
      <c r="FT134">
        <f t="shared" si="1857"/>
        <v>10.533333300000001</v>
      </c>
      <c r="FU134">
        <f t="shared" si="1857"/>
        <v>10.783333300000001</v>
      </c>
      <c r="FV134">
        <f t="shared" si="1857"/>
        <v>10.766666633333333</v>
      </c>
      <c r="FW134">
        <f t="shared" si="1857"/>
        <v>11.149999966666666</v>
      </c>
      <c r="FX134">
        <f t="shared" si="1857"/>
        <v>11.299999966666666</v>
      </c>
      <c r="FY134">
        <f t="shared" si="1857"/>
        <v>11.0833333</v>
      </c>
      <c r="FZ134">
        <f t="shared" si="1857"/>
        <v>12.3333333</v>
      </c>
      <c r="GA134">
        <f t="shared" si="1857"/>
        <v>15.3333333</v>
      </c>
      <c r="GB134">
        <f t="shared" si="1857"/>
        <v>11.416666633333334</v>
      </c>
      <c r="GC134">
        <f t="shared" si="1857"/>
        <v>11.616666633333333</v>
      </c>
      <c r="GD134">
        <f t="shared" si="1857"/>
        <v>12.1333333</v>
      </c>
      <c r="GE134">
        <f t="shared" si="1857"/>
        <v>11.899999966666666</v>
      </c>
      <c r="GF134">
        <f t="shared" si="1857"/>
        <v>11.116666633333333</v>
      </c>
      <c r="GG134">
        <f t="shared" si="1857"/>
        <v>13.433333299999999</v>
      </c>
      <c r="GH134">
        <f t="shared" si="1857"/>
        <v>14.283333299999999</v>
      </c>
      <c r="GI134">
        <f t="shared" si="1857"/>
        <v>13.916666633333332</v>
      </c>
      <c r="GJ134">
        <f t="shared" si="1857"/>
        <v>14.3333333</v>
      </c>
      <c r="GK134">
        <f t="shared" si="1857"/>
        <v>16.266666633333333</v>
      </c>
      <c r="GL134">
        <f t="shared" si="1857"/>
        <v>13.7333333</v>
      </c>
      <c r="GM134">
        <f t="shared" si="1857"/>
        <v>13.999999966666666</v>
      </c>
      <c r="GN134">
        <f t="shared" si="1857"/>
        <v>16.1333333</v>
      </c>
      <c r="GO134">
        <f t="shared" si="1857"/>
        <v>15.549999966666666</v>
      </c>
      <c r="GP134">
        <f t="shared" si="1857"/>
        <v>13.999999966666666</v>
      </c>
      <c r="GQ134">
        <f t="shared" si="1857"/>
        <v>14.449999966666667</v>
      </c>
      <c r="GR134">
        <f t="shared" si="1857"/>
        <v>16.8333333</v>
      </c>
      <c r="GS134">
        <f t="shared" si="1857"/>
        <v>14.799999966666666</v>
      </c>
      <c r="GT134">
        <f t="shared" si="1857"/>
        <v>15.999999966666666</v>
      </c>
      <c r="GU134">
        <f t="shared" si="1857"/>
        <v>14.8333333</v>
      </c>
      <c r="GV134">
        <f t="shared" si="1857"/>
        <v>13.8333333</v>
      </c>
      <c r="GW134">
        <f t="shared" si="1857"/>
        <v>13.899999966666666</v>
      </c>
      <c r="GX134">
        <f t="shared" ref="GX134:HA134" si="1858">IF(GX130=0,0,GX130+3.3333333)</f>
        <v>13.7333333</v>
      </c>
      <c r="GY134">
        <f t="shared" si="1858"/>
        <v>20.866666633333331</v>
      </c>
      <c r="GZ134">
        <f t="shared" si="1858"/>
        <v>15.5833333</v>
      </c>
      <c r="HA134">
        <f t="shared" si="1858"/>
        <v>14.316666633333332</v>
      </c>
      <c r="HB134">
        <f t="shared" si="1857"/>
        <v>18.016666633333333</v>
      </c>
      <c r="HC134">
        <f t="shared" si="1857"/>
        <v>18.999999933333331</v>
      </c>
      <c r="HD134">
        <f t="shared" ref="HD134:JO134" si="1859">IF(HD130=0,0,HD130+3.3333333)</f>
        <v>20.399999933333334</v>
      </c>
      <c r="HE134">
        <f t="shared" si="1859"/>
        <v>19.483333266666666</v>
      </c>
      <c r="HF134">
        <f t="shared" si="1859"/>
        <v>19.233333266666666</v>
      </c>
      <c r="HG134">
        <f t="shared" si="1859"/>
        <v>19.016666600000001</v>
      </c>
      <c r="HH134">
        <f t="shared" si="1859"/>
        <v>18.699999933333334</v>
      </c>
      <c r="HI134">
        <f t="shared" si="1859"/>
        <v>18.699999933333334</v>
      </c>
      <c r="HJ134">
        <f t="shared" si="1859"/>
        <v>19.649999933333334</v>
      </c>
      <c r="HK134">
        <f t="shared" si="1859"/>
        <v>19.199999933333334</v>
      </c>
      <c r="HL134">
        <f t="shared" si="1859"/>
        <v>22.066666599999998</v>
      </c>
      <c r="HN134">
        <f t="shared" si="1859"/>
        <v>18.7166666</v>
      </c>
      <c r="HO134">
        <f t="shared" si="1859"/>
        <v>20.183333266666665</v>
      </c>
      <c r="HP134">
        <f t="shared" si="1859"/>
        <v>40.9666633</v>
      </c>
      <c r="HQ134">
        <f t="shared" si="1859"/>
        <v>45.9666633</v>
      </c>
      <c r="HR134">
        <f t="shared" si="1859"/>
        <v>14.683333299999999</v>
      </c>
      <c r="HS134">
        <f t="shared" si="1859"/>
        <v>12.999999966666666</v>
      </c>
      <c r="HU134">
        <f t="shared" si="1859"/>
        <v>24.4</v>
      </c>
      <c r="HW134">
        <f t="shared" si="1859"/>
        <v>13.383333333333333</v>
      </c>
      <c r="HX134">
        <f t="shared" si="1859"/>
        <v>13.6</v>
      </c>
      <c r="HY134">
        <f t="shared" si="1859"/>
        <v>14.416666666666666</v>
      </c>
      <c r="HZ134">
        <f t="shared" si="1859"/>
        <v>13.933333333333334</v>
      </c>
      <c r="IA134">
        <f t="shared" si="1859"/>
        <v>13.666666666666666</v>
      </c>
      <c r="IB134">
        <f t="shared" si="1859"/>
        <v>13.766666666666667</v>
      </c>
      <c r="IC134">
        <f t="shared" si="1859"/>
        <v>14.466666666666667</v>
      </c>
      <c r="ID134">
        <f t="shared" si="1859"/>
        <v>13.433333333333334</v>
      </c>
      <c r="IE134">
        <f t="shared" si="1859"/>
        <v>14.416666666666666</v>
      </c>
      <c r="IF134">
        <f t="shared" si="1859"/>
        <v>15.116666666666667</v>
      </c>
      <c r="IG134">
        <f t="shared" si="1859"/>
        <v>15.566666666666666</v>
      </c>
      <c r="IH134">
        <f t="shared" si="1859"/>
        <v>13.9</v>
      </c>
      <c r="II134">
        <f t="shared" si="1859"/>
        <v>20.633333333333333</v>
      </c>
      <c r="IJ134">
        <f t="shared" si="1859"/>
        <v>13.416666666666666</v>
      </c>
      <c r="IK134">
        <f t="shared" si="1859"/>
        <v>15.449999966666667</v>
      </c>
      <c r="IL134">
        <f t="shared" si="1859"/>
        <v>18.783333300333336</v>
      </c>
      <c r="IM134">
        <f t="shared" si="1859"/>
        <v>16.216666633666669</v>
      </c>
      <c r="IN134">
        <f t="shared" si="1859"/>
        <v>15.933333300333333</v>
      </c>
      <c r="IO134">
        <f t="shared" si="1859"/>
        <v>17.916666633333335</v>
      </c>
      <c r="IP134">
        <f t="shared" si="1859"/>
        <v>18.033333300333336</v>
      </c>
      <c r="IQ134">
        <f t="shared" si="1859"/>
        <v>18.683333300333334</v>
      </c>
      <c r="IW134">
        <f t="shared" si="1859"/>
        <v>50.049999966666668</v>
      </c>
      <c r="IX134">
        <f t="shared" si="1859"/>
        <v>9.0499999666666664</v>
      </c>
      <c r="IY134">
        <f t="shared" si="1859"/>
        <v>11.500000303333334</v>
      </c>
      <c r="IZ134">
        <f t="shared" ref="IZ134" si="1860">IF(IZ130=0,0,IZ130+3.3333333)</f>
        <v>12.31666697</v>
      </c>
      <c r="JA134">
        <f t="shared" si="1859"/>
        <v>10.650000303333334</v>
      </c>
      <c r="JB134">
        <f t="shared" si="1859"/>
        <v>10.133333636666668</v>
      </c>
      <c r="JC134">
        <f t="shared" si="1859"/>
        <v>15.06666697</v>
      </c>
      <c r="JD134">
        <f t="shared" si="1859"/>
        <v>11.666666970000001</v>
      </c>
      <c r="JE134">
        <f t="shared" si="1859"/>
        <v>16.733333636666668</v>
      </c>
      <c r="JF134">
        <f t="shared" si="1859"/>
        <v>24.500000303333337</v>
      </c>
      <c r="JH134">
        <f t="shared" si="1859"/>
        <v>12.433333299999999</v>
      </c>
      <c r="JI134">
        <f t="shared" si="1859"/>
        <v>17.683333299666668</v>
      </c>
      <c r="JJ134">
        <f t="shared" si="1859"/>
        <v>16.066666633000001</v>
      </c>
      <c r="JK134">
        <f t="shared" si="1859"/>
        <v>13.933333299666666</v>
      </c>
      <c r="JL134">
        <f t="shared" si="1859"/>
        <v>13.699999966333333</v>
      </c>
      <c r="JM134">
        <f t="shared" si="1859"/>
        <v>15.433333299666666</v>
      </c>
      <c r="JN134">
        <f t="shared" si="1859"/>
        <v>16.433333299666668</v>
      </c>
      <c r="JO134">
        <f t="shared" si="1859"/>
        <v>20.566666632999997</v>
      </c>
      <c r="JP134">
        <f t="shared" ref="JP134:KA134" si="1861">IF(JP130=0,0,JP130+3.3333333)</f>
        <v>17.699999966333333</v>
      </c>
      <c r="JR134">
        <f t="shared" si="1861"/>
        <v>13.766666633</v>
      </c>
      <c r="JT134">
        <f t="shared" si="1861"/>
        <v>14.516666633</v>
      </c>
      <c r="JU134">
        <f t="shared" si="1861"/>
        <v>20.166666632999998</v>
      </c>
      <c r="JV134">
        <f t="shared" si="1861"/>
        <v>20.866666633000001</v>
      </c>
      <c r="JX134">
        <f t="shared" si="1861"/>
        <v>21.616666633000001</v>
      </c>
      <c r="JY134">
        <f t="shared" si="1861"/>
        <v>17.433333299666668</v>
      </c>
      <c r="JZ134">
        <f t="shared" si="1861"/>
        <v>23.933333299666668</v>
      </c>
      <c r="KA134">
        <f t="shared" si="1861"/>
        <v>27.383333299666667</v>
      </c>
    </row>
    <row r="135" spans="1:287" x14ac:dyDescent="0.25">
      <c r="A135" t="s">
        <v>152</v>
      </c>
      <c r="B135">
        <v>5.6166666666666671</v>
      </c>
      <c r="C135">
        <v>6.1166666666666671</v>
      </c>
      <c r="D135">
        <v>4.3333000000000004</v>
      </c>
      <c r="E135">
        <v>6.7666666666666675</v>
      </c>
      <c r="F135">
        <v>7.383326666666667</v>
      </c>
      <c r="G135">
        <v>5.0499670000000005</v>
      </c>
      <c r="H135">
        <v>4.7833000000000006</v>
      </c>
      <c r="I135">
        <v>4.9999670000000007</v>
      </c>
      <c r="J135">
        <v>8.9999996666666675</v>
      </c>
      <c r="K135">
        <v>11.183333666666666</v>
      </c>
      <c r="L135">
        <v>6.4666666666666668</v>
      </c>
      <c r="M135">
        <v>5.9666666666666668</v>
      </c>
      <c r="N135">
        <v>4.9666300000000003</v>
      </c>
      <c r="O135">
        <v>5.8666666999999997</v>
      </c>
      <c r="P135">
        <v>10.316666699999999</v>
      </c>
      <c r="Q135">
        <v>6.6266666999999995</v>
      </c>
      <c r="R135">
        <v>11.296666699999999</v>
      </c>
      <c r="S135">
        <v>13.1166667</v>
      </c>
      <c r="T135">
        <v>9.5366666999999996</v>
      </c>
      <c r="U135">
        <v>8.0499966999999994</v>
      </c>
      <c r="V135">
        <v>7.9166666999999995</v>
      </c>
      <c r="W135">
        <v>6.4833336999999993</v>
      </c>
      <c r="X135">
        <v>7.2833337</v>
      </c>
      <c r="Y135">
        <v>7.3166666999999999</v>
      </c>
      <c r="Z135">
        <v>18.81666667</v>
      </c>
      <c r="AA135">
        <v>20.81666667</v>
      </c>
      <c r="AB135">
        <v>24.56666667</v>
      </c>
      <c r="AC135">
        <v>40.016666669999999</v>
      </c>
      <c r="AD135">
        <v>34.569999670000001</v>
      </c>
      <c r="AE135">
        <v>20.766666669999999</v>
      </c>
      <c r="AG135">
        <v>24.06666667</v>
      </c>
      <c r="AH135">
        <v>19.48333667</v>
      </c>
      <c r="AI135">
        <v>9.3666666666666671</v>
      </c>
      <c r="AJ135">
        <v>10.916666666666668</v>
      </c>
      <c r="AK135">
        <v>9.7499999666666675</v>
      </c>
      <c r="AL135">
        <v>9.9666666666666668</v>
      </c>
      <c r="AM135">
        <v>9.883326666666667</v>
      </c>
      <c r="AN135">
        <v>10.716666666666667</v>
      </c>
      <c r="AO135">
        <v>10.633333366666667</v>
      </c>
      <c r="AP135">
        <v>10.233333366666667</v>
      </c>
      <c r="AQ135">
        <v>10.149999996666667</v>
      </c>
      <c r="AR135">
        <v>9.7666666666666675</v>
      </c>
      <c r="AS135">
        <v>10.383333366666667</v>
      </c>
      <c r="AT135">
        <v>13.033333336666669</v>
      </c>
      <c r="AU135">
        <v>10.666666666666668</v>
      </c>
      <c r="AV135">
        <v>10.899999966666668</v>
      </c>
      <c r="AW135">
        <v>10.433333366666668</v>
      </c>
      <c r="AX135">
        <v>11.216666666666667</v>
      </c>
      <c r="AY135">
        <v>10.099999996666668</v>
      </c>
      <c r="AZ135">
        <v>12.516666666666667</v>
      </c>
      <c r="BA135">
        <v>14.566666666666666</v>
      </c>
      <c r="BB135">
        <v>17.366666666666667</v>
      </c>
      <c r="BC135">
        <v>15.083333336666668</v>
      </c>
      <c r="BD135">
        <v>15.049999966666668</v>
      </c>
      <c r="BE135">
        <v>11.366666666666667</v>
      </c>
      <c r="BF135">
        <v>13.283333666666667</v>
      </c>
      <c r="BG135">
        <v>22.549999966666668</v>
      </c>
      <c r="BH135">
        <v>25.066666666666666</v>
      </c>
      <c r="BI135">
        <v>25.299999666666665</v>
      </c>
      <c r="BJ135">
        <v>12.716666666666667</v>
      </c>
      <c r="BK135">
        <v>23.033333666666667</v>
      </c>
      <c r="BL135">
        <v>13.783333366666668</v>
      </c>
      <c r="BM135">
        <v>22.166666666666668</v>
      </c>
      <c r="BN135">
        <v>13.466666666666667</v>
      </c>
      <c r="BO135">
        <v>27.299999666666668</v>
      </c>
      <c r="BP135">
        <v>17.983333366666667</v>
      </c>
      <c r="BQ135">
        <v>5.5833332999999996</v>
      </c>
      <c r="BR135">
        <v>4.55</v>
      </c>
      <c r="BS135">
        <v>5.2666667</v>
      </c>
      <c r="BT135">
        <v>5.6666666699999997</v>
      </c>
      <c r="BU135">
        <v>5.06666667</v>
      </c>
      <c r="BV135">
        <v>5.3</v>
      </c>
      <c r="BW135">
        <v>7.2666667</v>
      </c>
      <c r="BX135">
        <v>12.2666667</v>
      </c>
      <c r="BY135">
        <v>10.533333299999999</v>
      </c>
      <c r="BZ135">
        <v>7.5333332999999998</v>
      </c>
      <c r="CA135">
        <v>5.35</v>
      </c>
      <c r="CB135">
        <v>4.8666666999999997</v>
      </c>
      <c r="CC135">
        <v>5.9166666999999995</v>
      </c>
      <c r="CE135">
        <v>5.7166666700000004</v>
      </c>
      <c r="CF135">
        <v>6.4999999700000002</v>
      </c>
      <c r="CG135">
        <v>7.79999997</v>
      </c>
      <c r="CH135">
        <v>6.0999999700000007</v>
      </c>
      <c r="CI135">
        <v>6.06666667</v>
      </c>
      <c r="CJ135">
        <v>6.0166666700000002</v>
      </c>
      <c r="CK135">
        <v>6.4333333700000006</v>
      </c>
      <c r="CL135">
        <v>6.81666667</v>
      </c>
      <c r="CN135">
        <v>7.56666667</v>
      </c>
      <c r="CO135">
        <v>7.1166666700000007</v>
      </c>
      <c r="CP135">
        <v>4.7833330000000007</v>
      </c>
      <c r="CQ135">
        <v>6.2166660000000009</v>
      </c>
      <c r="CR135">
        <v>6.9666660000000009</v>
      </c>
      <c r="CS135">
        <v>5.2166660000000009</v>
      </c>
      <c r="CT135">
        <v>7.4333330000000011</v>
      </c>
      <c r="CU135">
        <v>7.2500000000000009</v>
      </c>
      <c r="CV135">
        <v>5.3833330000000004</v>
      </c>
      <c r="CW135">
        <v>6.5166663000000007</v>
      </c>
      <c r="CX135">
        <v>6.1166660000000004</v>
      </c>
      <c r="CY135">
        <v>9.5999997000000015</v>
      </c>
      <c r="CZ135">
        <v>7.0666663000000005</v>
      </c>
      <c r="DA135">
        <v>5.9166660000000011</v>
      </c>
      <c r="DB135">
        <v>5.1833330000000011</v>
      </c>
      <c r="DC135">
        <v>8.2333330000000018</v>
      </c>
      <c r="DD135">
        <v>6.166666300000001</v>
      </c>
      <c r="DE135">
        <v>8.9999997</v>
      </c>
      <c r="DF135">
        <v>8.6666666669999994</v>
      </c>
      <c r="DG135">
        <v>9.9666666670000001</v>
      </c>
      <c r="DH135">
        <v>9.0666666669999998</v>
      </c>
      <c r="DI135">
        <v>9.8999996669999994</v>
      </c>
      <c r="DJ135">
        <v>9.5166666669999991</v>
      </c>
      <c r="DK135">
        <v>10.35</v>
      </c>
      <c r="DL135">
        <v>9.2333333670000002</v>
      </c>
      <c r="DM135">
        <v>11.133333337</v>
      </c>
      <c r="DN135">
        <v>10.583333337000001</v>
      </c>
      <c r="DO135">
        <v>9.85</v>
      </c>
      <c r="DP135">
        <v>12.033333299999999</v>
      </c>
      <c r="DQ135">
        <v>10.7666667</v>
      </c>
      <c r="DR135">
        <v>10.78333333</v>
      </c>
      <c r="DS135">
        <v>10.383333329999999</v>
      </c>
      <c r="DT135">
        <v>10.41666667</v>
      </c>
      <c r="DU135">
        <v>13.783332999999999</v>
      </c>
      <c r="DV135">
        <v>11.866666670000001</v>
      </c>
      <c r="DW135">
        <v>10.549999999999999</v>
      </c>
      <c r="DX135">
        <v>10.46666667</v>
      </c>
      <c r="DY135">
        <v>10.766666666999999</v>
      </c>
      <c r="DZ135">
        <v>2.6</v>
      </c>
      <c r="EA135">
        <v>4.2666667</v>
      </c>
      <c r="EB135">
        <v>2.9666667000000002</v>
      </c>
      <c r="EC135">
        <v>3.4333333000000001</v>
      </c>
      <c r="ED135">
        <v>5.9333333000000001</v>
      </c>
      <c r="EE135">
        <v>0</v>
      </c>
      <c r="EF135">
        <f>IF(EF130=0,0,EF130+2.6)</f>
        <v>3.45</v>
      </c>
      <c r="EG135">
        <f t="shared" ref="EG135:EQ135" si="1862">IF(EG130=0,0,EG130+2.6)</f>
        <v>5.25</v>
      </c>
      <c r="EH135">
        <f t="shared" si="1862"/>
        <v>2.8833333333333333</v>
      </c>
      <c r="EI135">
        <f t="shared" si="1862"/>
        <v>5.8166666666666664</v>
      </c>
      <c r="EJ135">
        <f t="shared" si="1862"/>
        <v>4.95</v>
      </c>
      <c r="EK135">
        <f t="shared" si="1862"/>
        <v>4.2666666666666666</v>
      </c>
      <c r="EL135">
        <f t="shared" si="1862"/>
        <v>6.3333333333333339</v>
      </c>
      <c r="EM135">
        <f t="shared" si="1862"/>
        <v>3</v>
      </c>
      <c r="EN135">
        <f t="shared" si="1862"/>
        <v>4.0833333333333339</v>
      </c>
      <c r="EO135">
        <f t="shared" si="1862"/>
        <v>7.1333333333333329</v>
      </c>
      <c r="EP135">
        <f t="shared" si="1862"/>
        <v>5.4333333333333336</v>
      </c>
      <c r="EQ135">
        <f t="shared" si="1862"/>
        <v>6.0166666666666666</v>
      </c>
      <c r="ER135">
        <f t="shared" ref="ER135:HC135" si="1863">IF(ER130=0,0,ER130+2.6)</f>
        <v>6.350000033333334</v>
      </c>
      <c r="ES135">
        <f t="shared" si="1863"/>
        <v>6.6166666999999997</v>
      </c>
      <c r="ET135">
        <f t="shared" si="1863"/>
        <v>9.1166666999999997</v>
      </c>
      <c r="EU135">
        <f t="shared" si="1863"/>
        <v>6.7000000333333336</v>
      </c>
      <c r="EV135">
        <f t="shared" si="1863"/>
        <v>6.5333333666666666</v>
      </c>
      <c r="EW135">
        <f t="shared" si="1863"/>
        <v>6.350000033333334</v>
      </c>
      <c r="EX135">
        <f t="shared" si="1863"/>
        <v>6.5833333666666665</v>
      </c>
      <c r="EY135">
        <f t="shared" si="1863"/>
        <v>10.083333366666666</v>
      </c>
      <c r="EZ135">
        <f t="shared" si="1863"/>
        <v>6.3833333666666672</v>
      </c>
      <c r="FA135">
        <f t="shared" si="1863"/>
        <v>6.5666667000000007</v>
      </c>
      <c r="FB135">
        <f t="shared" si="1863"/>
        <v>7.0500000333333332</v>
      </c>
      <c r="FC135">
        <f t="shared" si="1863"/>
        <v>10.0166667</v>
      </c>
      <c r="FD135">
        <f t="shared" si="1863"/>
        <v>6.850000033333334</v>
      </c>
      <c r="FE135">
        <f t="shared" si="1863"/>
        <v>7.1500000333333329</v>
      </c>
      <c r="FF135">
        <f t="shared" si="1863"/>
        <v>9.1833333666666661</v>
      </c>
      <c r="FG135">
        <f t="shared" si="1863"/>
        <v>6.7833333666666675</v>
      </c>
      <c r="FH135">
        <f t="shared" si="1863"/>
        <v>8.3000000000000007</v>
      </c>
      <c r="FI135">
        <f t="shared" si="1863"/>
        <v>8.75</v>
      </c>
      <c r="FJ135">
        <f t="shared" si="1863"/>
        <v>11.916666666666666</v>
      </c>
      <c r="FK135">
        <f t="shared" si="1863"/>
        <v>10.016666666666667</v>
      </c>
      <c r="FL135">
        <f t="shared" si="1863"/>
        <v>10.35</v>
      </c>
      <c r="FM135">
        <f t="shared" si="1863"/>
        <v>8.6666666666666661</v>
      </c>
      <c r="FN135">
        <f t="shared" si="1863"/>
        <v>11.299999999999999</v>
      </c>
      <c r="FO135">
        <f t="shared" si="1863"/>
        <v>8.7666666666666675</v>
      </c>
      <c r="FP135">
        <f t="shared" si="1863"/>
        <v>9.5166666666666675</v>
      </c>
      <c r="FQ135">
        <f t="shared" si="1863"/>
        <v>8.75</v>
      </c>
      <c r="FR135">
        <f t="shared" si="1863"/>
        <v>8.7000000000000011</v>
      </c>
      <c r="FS135">
        <f t="shared" si="1863"/>
        <v>9.5166666666666675</v>
      </c>
      <c r="FT135">
        <f t="shared" si="1863"/>
        <v>9.8000000000000007</v>
      </c>
      <c r="FU135">
        <f t="shared" si="1863"/>
        <v>10.050000000000001</v>
      </c>
      <c r="FV135">
        <f t="shared" si="1863"/>
        <v>10.033333333333333</v>
      </c>
      <c r="FW135">
        <f t="shared" si="1863"/>
        <v>10.416666666666666</v>
      </c>
      <c r="FX135">
        <f t="shared" si="1863"/>
        <v>10.566666666666666</v>
      </c>
      <c r="FY135">
        <f t="shared" si="1863"/>
        <v>10.35</v>
      </c>
      <c r="FZ135">
        <f t="shared" si="1863"/>
        <v>11.6</v>
      </c>
      <c r="GA135">
        <f t="shared" si="1863"/>
        <v>14.6</v>
      </c>
      <c r="GB135">
        <f t="shared" si="1863"/>
        <v>10.683333333333334</v>
      </c>
      <c r="GC135">
        <f t="shared" si="1863"/>
        <v>10.883333333333333</v>
      </c>
      <c r="GD135">
        <f t="shared" si="1863"/>
        <v>11.4</v>
      </c>
      <c r="GE135">
        <f t="shared" si="1863"/>
        <v>11.166666666666666</v>
      </c>
      <c r="GF135">
        <f t="shared" si="1863"/>
        <v>10.383333333333333</v>
      </c>
      <c r="GG135">
        <f t="shared" si="1863"/>
        <v>12.7</v>
      </c>
      <c r="GH135">
        <f t="shared" si="1863"/>
        <v>13.549999999999999</v>
      </c>
      <c r="GI135">
        <f t="shared" si="1863"/>
        <v>13.183333333333332</v>
      </c>
      <c r="GJ135">
        <f t="shared" si="1863"/>
        <v>13.6</v>
      </c>
      <c r="GK135">
        <f t="shared" si="1863"/>
        <v>15.533333333333333</v>
      </c>
      <c r="GL135">
        <f t="shared" si="1863"/>
        <v>13</v>
      </c>
      <c r="GM135">
        <f t="shared" si="1863"/>
        <v>13.266666666666666</v>
      </c>
      <c r="GN135">
        <f t="shared" si="1863"/>
        <v>15.4</v>
      </c>
      <c r="GO135">
        <f t="shared" si="1863"/>
        <v>14.816666666666666</v>
      </c>
      <c r="GP135">
        <f t="shared" si="1863"/>
        <v>13.266666666666666</v>
      </c>
      <c r="GQ135">
        <f t="shared" si="1863"/>
        <v>13.716666666666667</v>
      </c>
      <c r="GR135">
        <f t="shared" si="1863"/>
        <v>16.100000000000001</v>
      </c>
      <c r="GS135">
        <f t="shared" si="1863"/>
        <v>14.066666666666666</v>
      </c>
      <c r="GT135">
        <f t="shared" si="1863"/>
        <v>15.266666666666666</v>
      </c>
      <c r="GU135">
        <f t="shared" si="1863"/>
        <v>14.1</v>
      </c>
      <c r="GV135">
        <f t="shared" si="1863"/>
        <v>13.1</v>
      </c>
      <c r="GW135">
        <f t="shared" si="1863"/>
        <v>13.166666666666666</v>
      </c>
      <c r="GX135">
        <f t="shared" ref="GX135:HA135" si="1864">IF(GX130=0,0,GX130+2.6)</f>
        <v>13</v>
      </c>
      <c r="GY135">
        <f t="shared" si="1864"/>
        <v>20.133333333333333</v>
      </c>
      <c r="GZ135">
        <f t="shared" si="1864"/>
        <v>14.85</v>
      </c>
      <c r="HA135">
        <f t="shared" si="1864"/>
        <v>13.583333333333332</v>
      </c>
      <c r="HB135">
        <f t="shared" si="1863"/>
        <v>17.283333333333335</v>
      </c>
      <c r="HC135">
        <f t="shared" si="1863"/>
        <v>18.266666633333333</v>
      </c>
      <c r="HD135">
        <f t="shared" ref="HD135:JO135" si="1865">IF(HD130=0,0,HD130+2.6)</f>
        <v>19.666666633333335</v>
      </c>
      <c r="HE135">
        <f t="shared" si="1865"/>
        <v>18.749999966666667</v>
      </c>
      <c r="HF135">
        <f t="shared" si="1865"/>
        <v>18.499999966666667</v>
      </c>
      <c r="HG135">
        <f t="shared" si="1865"/>
        <v>18.283333299999999</v>
      </c>
      <c r="HH135">
        <f t="shared" si="1865"/>
        <v>17.966666633333332</v>
      </c>
      <c r="HI135">
        <f t="shared" si="1865"/>
        <v>17.966666633333332</v>
      </c>
      <c r="HJ135">
        <f t="shared" si="1865"/>
        <v>18.916666633333335</v>
      </c>
      <c r="HK135">
        <f t="shared" si="1865"/>
        <v>18.466666633333332</v>
      </c>
      <c r="HL135">
        <f t="shared" si="1865"/>
        <v>21.3333333</v>
      </c>
      <c r="HN135">
        <f t="shared" si="1865"/>
        <v>17.983333299999998</v>
      </c>
      <c r="HO135">
        <f t="shared" si="1865"/>
        <v>19.449999966666667</v>
      </c>
      <c r="HP135">
        <f t="shared" si="1865"/>
        <v>40.233330000000002</v>
      </c>
      <c r="HQ135">
        <f t="shared" si="1865"/>
        <v>45.233330000000002</v>
      </c>
      <c r="HR135">
        <f t="shared" si="1865"/>
        <v>13.95</v>
      </c>
      <c r="HS135">
        <f t="shared" si="1865"/>
        <v>12.266666666666666</v>
      </c>
      <c r="HU135">
        <f t="shared" si="1865"/>
        <v>23.6666667</v>
      </c>
      <c r="HW135">
        <f t="shared" si="1865"/>
        <v>12.650000033333333</v>
      </c>
      <c r="HX135">
        <f t="shared" si="1865"/>
        <v>12.8666667</v>
      </c>
      <c r="HY135">
        <f t="shared" si="1865"/>
        <v>13.683333366666666</v>
      </c>
      <c r="HZ135">
        <f t="shared" si="1865"/>
        <v>13.200000033333334</v>
      </c>
      <c r="IA135">
        <f t="shared" si="1865"/>
        <v>12.933333366666666</v>
      </c>
      <c r="IB135">
        <f t="shared" si="1865"/>
        <v>13.033333366666668</v>
      </c>
      <c r="IC135">
        <f t="shared" si="1865"/>
        <v>13.733333366666667</v>
      </c>
      <c r="ID135">
        <f t="shared" si="1865"/>
        <v>12.700000033333334</v>
      </c>
      <c r="IE135">
        <f t="shared" si="1865"/>
        <v>13.683333366666666</v>
      </c>
      <c r="IF135">
        <f t="shared" si="1865"/>
        <v>14.383333366666667</v>
      </c>
      <c r="IG135">
        <f t="shared" si="1865"/>
        <v>14.833333366666666</v>
      </c>
      <c r="IH135">
        <f t="shared" si="1865"/>
        <v>13.1666667</v>
      </c>
      <c r="II135">
        <f t="shared" si="1865"/>
        <v>19.900000033333335</v>
      </c>
      <c r="IJ135">
        <f t="shared" si="1865"/>
        <v>12.683333366666666</v>
      </c>
      <c r="IK135">
        <f t="shared" si="1865"/>
        <v>14.716666666666667</v>
      </c>
      <c r="IL135">
        <f t="shared" si="1865"/>
        <v>18.050000000333334</v>
      </c>
      <c r="IM135">
        <f t="shared" si="1865"/>
        <v>15.483333333666668</v>
      </c>
      <c r="IN135">
        <f t="shared" si="1865"/>
        <v>15.200000000333333</v>
      </c>
      <c r="IO135">
        <f t="shared" si="1865"/>
        <v>17.183333333333334</v>
      </c>
      <c r="IP135">
        <f t="shared" si="1865"/>
        <v>17.300000000333334</v>
      </c>
      <c r="IQ135">
        <f t="shared" si="1865"/>
        <v>17.950000000333336</v>
      </c>
      <c r="IW135">
        <f t="shared" si="1865"/>
        <v>49.31666666666667</v>
      </c>
      <c r="IX135">
        <f t="shared" si="1865"/>
        <v>8.3166666666666664</v>
      </c>
      <c r="IY135">
        <f t="shared" si="1865"/>
        <v>10.766667003333334</v>
      </c>
      <c r="IZ135">
        <f t="shared" ref="IZ135" si="1866">IF(IZ130=0,0,IZ130+2.6)</f>
        <v>11.58333367</v>
      </c>
      <c r="JA135">
        <f t="shared" si="1865"/>
        <v>9.916667003333334</v>
      </c>
      <c r="JB135">
        <f t="shared" si="1865"/>
        <v>9.4000003366666682</v>
      </c>
      <c r="JC135">
        <f t="shared" si="1865"/>
        <v>14.33333367</v>
      </c>
      <c r="JD135">
        <f t="shared" si="1865"/>
        <v>10.933333670000001</v>
      </c>
      <c r="JE135">
        <f t="shared" si="1865"/>
        <v>16.00000033666667</v>
      </c>
      <c r="JF135">
        <f t="shared" si="1865"/>
        <v>23.766667003333339</v>
      </c>
      <c r="JH135">
        <f t="shared" si="1865"/>
        <v>11.7</v>
      </c>
      <c r="JI135">
        <f t="shared" si="1865"/>
        <v>16.949999999666666</v>
      </c>
      <c r="JJ135">
        <f t="shared" si="1865"/>
        <v>15.333333332999999</v>
      </c>
      <c r="JK135">
        <f t="shared" si="1865"/>
        <v>13.199999999666666</v>
      </c>
      <c r="JL135">
        <f t="shared" si="1865"/>
        <v>12.966666666333333</v>
      </c>
      <c r="JM135">
        <f t="shared" si="1865"/>
        <v>14.699999999666666</v>
      </c>
      <c r="JN135">
        <f t="shared" si="1865"/>
        <v>15.699999999666666</v>
      </c>
      <c r="JO135">
        <f t="shared" si="1865"/>
        <v>19.833333332999999</v>
      </c>
      <c r="JP135">
        <f t="shared" ref="JP135:KA135" si="1867">IF(JP130=0,0,JP130+2.6)</f>
        <v>16.966666666333335</v>
      </c>
      <c r="JR135">
        <f t="shared" si="1867"/>
        <v>13.033333333</v>
      </c>
      <c r="JT135">
        <f t="shared" si="1867"/>
        <v>13.783333333</v>
      </c>
      <c r="JU135">
        <f t="shared" si="1867"/>
        <v>19.433333333</v>
      </c>
      <c r="JV135">
        <f t="shared" si="1867"/>
        <v>20.133333333000003</v>
      </c>
      <c r="JX135">
        <f t="shared" si="1867"/>
        <v>20.883333333000003</v>
      </c>
      <c r="JY135">
        <f t="shared" si="1867"/>
        <v>16.699999999666666</v>
      </c>
      <c r="JZ135">
        <f t="shared" si="1867"/>
        <v>23.199999999666669</v>
      </c>
      <c r="KA135">
        <f t="shared" si="1867"/>
        <v>26.649999999666669</v>
      </c>
    </row>
    <row r="136" spans="1:287" x14ac:dyDescent="0.25">
      <c r="A136" t="s">
        <v>151</v>
      </c>
      <c r="B136">
        <v>2.2999999999999998</v>
      </c>
      <c r="C136">
        <v>2.8</v>
      </c>
      <c r="D136">
        <v>2.5832999999999999</v>
      </c>
      <c r="E136">
        <v>3.4499999999999997</v>
      </c>
      <c r="F136">
        <v>4.0666599999999997</v>
      </c>
      <c r="G136">
        <v>3.2999670000000001</v>
      </c>
      <c r="H136">
        <v>3.0333000000000001</v>
      </c>
      <c r="I136">
        <v>3.2499669999999998</v>
      </c>
      <c r="J136">
        <v>5.6833329999999993</v>
      </c>
      <c r="K136">
        <v>7.8666669999999996</v>
      </c>
      <c r="L136">
        <v>3.15</v>
      </c>
      <c r="M136">
        <v>2.65</v>
      </c>
      <c r="N136">
        <v>3.2166299999999999</v>
      </c>
      <c r="O136">
        <v>4.1166666999999997</v>
      </c>
      <c r="P136">
        <v>8.566666699999999</v>
      </c>
      <c r="Q136">
        <v>4.8766666999999995</v>
      </c>
      <c r="R136">
        <v>9.5466666999999994</v>
      </c>
      <c r="S136">
        <v>11.3666667</v>
      </c>
      <c r="T136">
        <v>7.7866666999999996</v>
      </c>
      <c r="U136">
        <v>6.2999966999999994</v>
      </c>
      <c r="V136">
        <v>6.1666666999999995</v>
      </c>
      <c r="W136">
        <v>4.7333336999999993</v>
      </c>
      <c r="X136">
        <v>5.5333337</v>
      </c>
      <c r="Y136">
        <v>5.5666666999999999</v>
      </c>
      <c r="Z136">
        <v>17.06666667</v>
      </c>
      <c r="AA136">
        <v>19.06666667</v>
      </c>
      <c r="AB136">
        <v>22.81666667</v>
      </c>
      <c r="AC136">
        <v>38.266666669999999</v>
      </c>
      <c r="AD136">
        <v>32.819999670000001</v>
      </c>
      <c r="AE136">
        <v>19.016666669999999</v>
      </c>
      <c r="AG136">
        <v>22.31666667</v>
      </c>
      <c r="AH136">
        <v>17.73333667</v>
      </c>
      <c r="AI136">
        <v>6.05</v>
      </c>
      <c r="AJ136">
        <v>7.6</v>
      </c>
      <c r="AK136">
        <v>6.4333333000000001</v>
      </c>
      <c r="AL136">
        <v>6.6499999999999995</v>
      </c>
      <c r="AM136">
        <v>6.5666599999999997</v>
      </c>
      <c r="AN136">
        <v>7.4</v>
      </c>
      <c r="AO136">
        <v>7.3166666999999999</v>
      </c>
      <c r="AP136">
        <v>6.9166666999999995</v>
      </c>
      <c r="AQ136">
        <v>6.8333333300000003</v>
      </c>
      <c r="AR136">
        <v>6.45</v>
      </c>
      <c r="AS136">
        <v>7.0666666999999999</v>
      </c>
      <c r="AT136">
        <v>9.7166666699999986</v>
      </c>
      <c r="AU136">
        <v>7.35</v>
      </c>
      <c r="AV136">
        <v>7.5833332999999996</v>
      </c>
      <c r="AW136">
        <v>7.1166666999999997</v>
      </c>
      <c r="AX136">
        <v>7.9</v>
      </c>
      <c r="AY136">
        <v>6.7833333299999996</v>
      </c>
      <c r="AZ136">
        <v>9.1999999999999993</v>
      </c>
      <c r="BA136">
        <v>11.25</v>
      </c>
      <c r="BB136">
        <v>14.05</v>
      </c>
      <c r="BC136">
        <v>11.766666669999999</v>
      </c>
      <c r="BD136">
        <v>11.7333333</v>
      </c>
      <c r="BE136">
        <v>8.0500000000000007</v>
      </c>
      <c r="BF136">
        <v>9.9666669999999993</v>
      </c>
      <c r="BG136">
        <v>19.233333299999998</v>
      </c>
      <c r="BH136">
        <v>21.75</v>
      </c>
      <c r="BI136">
        <v>21.983332999999998</v>
      </c>
      <c r="BJ136">
        <v>9.4</v>
      </c>
      <c r="BK136">
        <v>19.716667000000001</v>
      </c>
      <c r="BL136">
        <v>10.466666700000001</v>
      </c>
      <c r="BM136">
        <v>18.850000000000001</v>
      </c>
      <c r="BN136">
        <v>10.149999999999999</v>
      </c>
      <c r="BO136">
        <v>23.983333000000002</v>
      </c>
      <c r="BP136">
        <v>14.6666667</v>
      </c>
      <c r="BQ136">
        <v>3.8333333000000001</v>
      </c>
      <c r="BR136">
        <v>2.8</v>
      </c>
      <c r="BS136">
        <v>3.5166667</v>
      </c>
      <c r="BT136">
        <v>3.9166666699999997</v>
      </c>
      <c r="BU136">
        <v>3.31666667</v>
      </c>
      <c r="BV136">
        <v>3.55</v>
      </c>
      <c r="BW136">
        <v>5.5166667</v>
      </c>
      <c r="BX136">
        <v>10.5166667</v>
      </c>
      <c r="BY136">
        <v>8.7833332999999989</v>
      </c>
      <c r="BZ136">
        <v>5.7833332999999998</v>
      </c>
      <c r="CA136">
        <v>3.5999999999999996</v>
      </c>
      <c r="CB136">
        <v>3.1166666999999997</v>
      </c>
      <c r="CC136">
        <v>4.1666666999999995</v>
      </c>
      <c r="CE136">
        <v>3.96666667</v>
      </c>
      <c r="CF136">
        <v>4.7499999700000002</v>
      </c>
      <c r="CG136">
        <v>6.04999997</v>
      </c>
      <c r="CH136">
        <v>4.3499999699999998</v>
      </c>
      <c r="CI136">
        <v>4.31666667</v>
      </c>
      <c r="CJ136">
        <v>4.2666666700000002</v>
      </c>
      <c r="CK136">
        <v>4.6833333699999997</v>
      </c>
      <c r="CL136">
        <v>5.06666667</v>
      </c>
      <c r="CN136">
        <v>5.81666667</v>
      </c>
      <c r="CO136">
        <v>5.3666666699999999</v>
      </c>
      <c r="CP136">
        <v>3.0333330000000003</v>
      </c>
      <c r="CQ136">
        <v>4.466666</v>
      </c>
      <c r="CR136">
        <v>5.216666</v>
      </c>
      <c r="CS136">
        <v>3.4666660000000005</v>
      </c>
      <c r="CT136">
        <v>5.6833330000000002</v>
      </c>
      <c r="CU136">
        <v>5.5</v>
      </c>
      <c r="CV136">
        <v>3.6333330000000004</v>
      </c>
      <c r="CW136">
        <v>4.7666663000000007</v>
      </c>
      <c r="CX136">
        <v>4.3666660000000004</v>
      </c>
      <c r="CY136">
        <v>7.8499996999999997</v>
      </c>
      <c r="CZ136">
        <v>5.3166662999999996</v>
      </c>
      <c r="DA136">
        <v>4.1666660000000002</v>
      </c>
      <c r="DB136">
        <v>3.4333330000000002</v>
      </c>
      <c r="DC136">
        <v>6.483333</v>
      </c>
      <c r="DD136">
        <v>4.4166663000000002</v>
      </c>
      <c r="DE136">
        <v>7.2499997</v>
      </c>
      <c r="DF136">
        <v>6.9166666669999994</v>
      </c>
      <c r="DG136">
        <v>8.2166666670000001</v>
      </c>
      <c r="DH136">
        <v>7.3166666669999998</v>
      </c>
      <c r="DI136">
        <v>8.1499996669999994</v>
      </c>
      <c r="DJ136">
        <v>7.7666666669999991</v>
      </c>
      <c r="DK136">
        <v>8.6</v>
      </c>
      <c r="DL136">
        <v>7.4833333669999993</v>
      </c>
      <c r="DM136">
        <v>9.3833333369999998</v>
      </c>
      <c r="DN136">
        <v>8.8333333370000009</v>
      </c>
      <c r="DO136">
        <v>8.1</v>
      </c>
      <c r="DP136">
        <v>10.283333299999999</v>
      </c>
      <c r="DQ136">
        <v>9.0166667</v>
      </c>
      <c r="DR136">
        <v>9.0333333299999996</v>
      </c>
      <c r="DS136">
        <v>8.6333333299999993</v>
      </c>
      <c r="DT136">
        <v>8.6666666699999997</v>
      </c>
      <c r="DU136">
        <v>12.033332999999999</v>
      </c>
      <c r="DV136">
        <v>10.116666670000001</v>
      </c>
      <c r="DW136">
        <v>8.7999999999999989</v>
      </c>
      <c r="DX136">
        <v>8.7166666700000004</v>
      </c>
      <c r="DY136">
        <v>9.0166666669999991</v>
      </c>
      <c r="DZ136">
        <v>0.85</v>
      </c>
      <c r="EA136">
        <v>2.5166667</v>
      </c>
      <c r="EB136">
        <v>1.2166667</v>
      </c>
      <c r="EC136">
        <v>1.6833333000000001</v>
      </c>
      <c r="ED136">
        <v>4.1833333000000001</v>
      </c>
      <c r="EE136">
        <v>3.45</v>
      </c>
      <c r="EF136">
        <v>0</v>
      </c>
      <c r="EG136">
        <f>IF(EG130=0,0,EG130+0.85)</f>
        <v>3.5</v>
      </c>
      <c r="EH136">
        <f t="shared" ref="EH136:EQ136" si="1868">IF(EH130=0,0,EH130+0.85)</f>
        <v>1.1333333333333333</v>
      </c>
      <c r="EI136">
        <f t="shared" si="1868"/>
        <v>4.0666666666666664</v>
      </c>
      <c r="EJ136">
        <f t="shared" si="1868"/>
        <v>3.2</v>
      </c>
      <c r="EK136">
        <f t="shared" si="1868"/>
        <v>2.5166666666666666</v>
      </c>
      <c r="EL136">
        <f t="shared" si="1868"/>
        <v>4.583333333333333</v>
      </c>
      <c r="EM136">
        <f t="shared" si="1868"/>
        <v>1.25</v>
      </c>
      <c r="EN136">
        <f t="shared" si="1868"/>
        <v>2.3333333333333335</v>
      </c>
      <c r="EO136">
        <f t="shared" si="1868"/>
        <v>5.3833333333333329</v>
      </c>
      <c r="EP136">
        <f t="shared" si="1868"/>
        <v>3.6833333333333336</v>
      </c>
      <c r="EQ136">
        <f t="shared" si="1868"/>
        <v>4.2666666666666666</v>
      </c>
      <c r="ER136">
        <f t="shared" ref="ER136:HC136" si="1869">IF(ER130=0,0,ER130+0.85)</f>
        <v>4.6000000333333331</v>
      </c>
      <c r="ES136">
        <f t="shared" si="1869"/>
        <v>4.8666666999999997</v>
      </c>
      <c r="ET136">
        <f t="shared" si="1869"/>
        <v>7.3666666999999997</v>
      </c>
      <c r="EU136">
        <f t="shared" si="1869"/>
        <v>4.9500000333333327</v>
      </c>
      <c r="EV136">
        <f t="shared" si="1869"/>
        <v>4.7833333666666666</v>
      </c>
      <c r="EW136">
        <f t="shared" si="1869"/>
        <v>4.6000000333333331</v>
      </c>
      <c r="EX136">
        <f t="shared" si="1869"/>
        <v>4.8333333666666665</v>
      </c>
      <c r="EY136">
        <f t="shared" si="1869"/>
        <v>8.3333333666666665</v>
      </c>
      <c r="EZ136">
        <f t="shared" si="1869"/>
        <v>4.6333333666666663</v>
      </c>
      <c r="FA136">
        <f t="shared" si="1869"/>
        <v>4.8166666999999999</v>
      </c>
      <c r="FB136">
        <f t="shared" si="1869"/>
        <v>5.3000000333333332</v>
      </c>
      <c r="FC136">
        <f t="shared" si="1869"/>
        <v>8.2666667</v>
      </c>
      <c r="FD136">
        <f t="shared" si="1869"/>
        <v>5.1000000333333331</v>
      </c>
      <c r="FE136">
        <f t="shared" si="1869"/>
        <v>5.4000000333333329</v>
      </c>
      <c r="FF136">
        <f t="shared" si="1869"/>
        <v>7.4333333666666661</v>
      </c>
      <c r="FG136">
        <f t="shared" si="1869"/>
        <v>5.0333333666666666</v>
      </c>
      <c r="FH136">
        <f t="shared" si="1869"/>
        <v>6.55</v>
      </c>
      <c r="FI136">
        <f t="shared" si="1869"/>
        <v>7</v>
      </c>
      <c r="FJ136">
        <f t="shared" si="1869"/>
        <v>10.166666666666666</v>
      </c>
      <c r="FK136">
        <f t="shared" si="1869"/>
        <v>8.2666666666666675</v>
      </c>
      <c r="FL136">
        <f t="shared" si="1869"/>
        <v>8.6</v>
      </c>
      <c r="FM136">
        <f t="shared" si="1869"/>
        <v>6.9166666666666661</v>
      </c>
      <c r="FN136">
        <f t="shared" si="1869"/>
        <v>9.5499999999999989</v>
      </c>
      <c r="FO136">
        <f t="shared" si="1869"/>
        <v>7.0166666666666666</v>
      </c>
      <c r="FP136">
        <f t="shared" si="1869"/>
        <v>7.7666666666666666</v>
      </c>
      <c r="FQ136">
        <f t="shared" si="1869"/>
        <v>7</v>
      </c>
      <c r="FR136">
        <f t="shared" si="1869"/>
        <v>6.95</v>
      </c>
      <c r="FS136">
        <f t="shared" si="1869"/>
        <v>7.7666666666666666</v>
      </c>
      <c r="FT136">
        <f t="shared" si="1869"/>
        <v>8.0500000000000007</v>
      </c>
      <c r="FU136">
        <f t="shared" si="1869"/>
        <v>8.3000000000000007</v>
      </c>
      <c r="FV136">
        <f t="shared" si="1869"/>
        <v>8.2833333333333332</v>
      </c>
      <c r="FW136">
        <f t="shared" si="1869"/>
        <v>8.6666666666666661</v>
      </c>
      <c r="FX136">
        <f t="shared" si="1869"/>
        <v>8.8166666666666664</v>
      </c>
      <c r="FY136">
        <f t="shared" si="1869"/>
        <v>8.6</v>
      </c>
      <c r="FZ136">
        <f t="shared" si="1869"/>
        <v>9.85</v>
      </c>
      <c r="GA136">
        <f t="shared" si="1869"/>
        <v>12.85</v>
      </c>
      <c r="GB136">
        <f t="shared" si="1869"/>
        <v>8.9333333333333336</v>
      </c>
      <c r="GC136">
        <f t="shared" si="1869"/>
        <v>9.1333333333333329</v>
      </c>
      <c r="GD136">
        <f t="shared" si="1869"/>
        <v>9.65</v>
      </c>
      <c r="GE136">
        <f t="shared" si="1869"/>
        <v>9.4166666666666661</v>
      </c>
      <c r="GF136">
        <f t="shared" si="1869"/>
        <v>8.6333333333333329</v>
      </c>
      <c r="GG136">
        <f t="shared" si="1869"/>
        <v>10.95</v>
      </c>
      <c r="GH136">
        <f t="shared" si="1869"/>
        <v>11.799999999999999</v>
      </c>
      <c r="GI136">
        <f t="shared" si="1869"/>
        <v>11.433333333333332</v>
      </c>
      <c r="GJ136">
        <f t="shared" si="1869"/>
        <v>11.85</v>
      </c>
      <c r="GK136">
        <f t="shared" si="1869"/>
        <v>13.783333333333333</v>
      </c>
      <c r="GL136">
        <f t="shared" si="1869"/>
        <v>11.25</v>
      </c>
      <c r="GM136">
        <f t="shared" si="1869"/>
        <v>11.516666666666666</v>
      </c>
      <c r="GN136">
        <f t="shared" si="1869"/>
        <v>13.65</v>
      </c>
      <c r="GO136">
        <f t="shared" si="1869"/>
        <v>13.066666666666666</v>
      </c>
      <c r="GP136">
        <f t="shared" si="1869"/>
        <v>11.516666666666666</v>
      </c>
      <c r="GQ136">
        <f t="shared" si="1869"/>
        <v>11.966666666666667</v>
      </c>
      <c r="GR136">
        <f t="shared" si="1869"/>
        <v>14.35</v>
      </c>
      <c r="GS136">
        <f t="shared" si="1869"/>
        <v>12.316666666666666</v>
      </c>
      <c r="GT136">
        <f t="shared" si="1869"/>
        <v>13.516666666666666</v>
      </c>
      <c r="GU136">
        <f t="shared" si="1869"/>
        <v>12.35</v>
      </c>
      <c r="GV136">
        <f t="shared" si="1869"/>
        <v>11.35</v>
      </c>
      <c r="GW136">
        <f t="shared" si="1869"/>
        <v>11.416666666666666</v>
      </c>
      <c r="GX136">
        <f t="shared" ref="GX136:HA136" si="1870">IF(GX130=0,0,GX130+0.85)</f>
        <v>11.25</v>
      </c>
      <c r="GY136">
        <f t="shared" si="1870"/>
        <v>18.383333333333333</v>
      </c>
      <c r="GZ136">
        <f t="shared" si="1870"/>
        <v>13.1</v>
      </c>
      <c r="HA136">
        <f t="shared" si="1870"/>
        <v>11.833333333333332</v>
      </c>
      <c r="HB136">
        <f t="shared" si="1869"/>
        <v>15.533333333333333</v>
      </c>
      <c r="HC136">
        <f t="shared" si="1869"/>
        <v>16.516666633333333</v>
      </c>
      <c r="HD136">
        <f t="shared" ref="HD136:JO136" si="1871">IF(HD130=0,0,HD130+0.85)</f>
        <v>17.916666633333335</v>
      </c>
      <c r="HE136">
        <f t="shared" si="1871"/>
        <v>16.999999966666667</v>
      </c>
      <c r="HF136">
        <f t="shared" si="1871"/>
        <v>16.749999966666667</v>
      </c>
      <c r="HG136">
        <f t="shared" si="1871"/>
        <v>16.533333299999999</v>
      </c>
      <c r="HH136">
        <f t="shared" si="1871"/>
        <v>16.216666633333332</v>
      </c>
      <c r="HI136">
        <f t="shared" si="1871"/>
        <v>16.216666633333332</v>
      </c>
      <c r="HJ136">
        <f t="shared" si="1871"/>
        <v>17.166666633333335</v>
      </c>
      <c r="HK136">
        <f t="shared" si="1871"/>
        <v>16.716666633333332</v>
      </c>
      <c r="HL136">
        <f t="shared" si="1871"/>
        <v>19.5833333</v>
      </c>
      <c r="HN136">
        <f t="shared" si="1871"/>
        <v>16.233333299999998</v>
      </c>
      <c r="HO136">
        <f t="shared" si="1871"/>
        <v>17.699999966666667</v>
      </c>
      <c r="HP136">
        <f t="shared" si="1871"/>
        <v>38.483330000000002</v>
      </c>
      <c r="HQ136">
        <f t="shared" si="1871"/>
        <v>43.483330000000002</v>
      </c>
      <c r="HR136">
        <f t="shared" si="1871"/>
        <v>12.2</v>
      </c>
      <c r="HS136">
        <f t="shared" si="1871"/>
        <v>10.516666666666666</v>
      </c>
      <c r="HU136">
        <f t="shared" si="1871"/>
        <v>21.9166667</v>
      </c>
      <c r="HW136">
        <f t="shared" si="1871"/>
        <v>10.900000033333333</v>
      </c>
      <c r="HX136">
        <f t="shared" si="1871"/>
        <v>11.1166667</v>
      </c>
      <c r="HY136">
        <f t="shared" si="1871"/>
        <v>11.933333366666666</v>
      </c>
      <c r="HZ136">
        <f t="shared" si="1871"/>
        <v>11.450000033333334</v>
      </c>
      <c r="IA136">
        <f t="shared" si="1871"/>
        <v>11.183333366666666</v>
      </c>
      <c r="IB136">
        <f t="shared" si="1871"/>
        <v>11.283333366666668</v>
      </c>
      <c r="IC136">
        <f t="shared" si="1871"/>
        <v>11.983333366666667</v>
      </c>
      <c r="ID136">
        <f t="shared" si="1871"/>
        <v>10.950000033333334</v>
      </c>
      <c r="IE136">
        <f t="shared" si="1871"/>
        <v>11.933333366666666</v>
      </c>
      <c r="IF136">
        <f t="shared" si="1871"/>
        <v>12.633333366666667</v>
      </c>
      <c r="IG136">
        <f t="shared" si="1871"/>
        <v>13.083333366666666</v>
      </c>
      <c r="IH136">
        <f t="shared" si="1871"/>
        <v>11.4166667</v>
      </c>
      <c r="II136">
        <f t="shared" si="1871"/>
        <v>18.150000033333335</v>
      </c>
      <c r="IJ136">
        <f t="shared" si="1871"/>
        <v>10.933333366666666</v>
      </c>
      <c r="IK136">
        <f t="shared" si="1871"/>
        <v>12.966666666666667</v>
      </c>
      <c r="IL136">
        <f t="shared" si="1871"/>
        <v>16.300000000333334</v>
      </c>
      <c r="IM136">
        <f t="shared" si="1871"/>
        <v>13.733333333666668</v>
      </c>
      <c r="IN136">
        <f t="shared" si="1871"/>
        <v>13.450000000333333</v>
      </c>
      <c r="IO136">
        <f t="shared" si="1871"/>
        <v>15.433333333333334</v>
      </c>
      <c r="IP136">
        <f t="shared" si="1871"/>
        <v>15.550000000333334</v>
      </c>
      <c r="IQ136">
        <f t="shared" si="1871"/>
        <v>16.200000000333336</v>
      </c>
      <c r="IW136">
        <f t="shared" si="1871"/>
        <v>47.56666666666667</v>
      </c>
      <c r="IX136">
        <f t="shared" si="1871"/>
        <v>6.5666666666666664</v>
      </c>
      <c r="IY136">
        <f t="shared" si="1871"/>
        <v>9.0166670033333336</v>
      </c>
      <c r="IZ136">
        <f t="shared" ref="IZ136" si="1872">IF(IZ130=0,0,IZ130+0.85)</f>
        <v>9.83333367</v>
      </c>
      <c r="JA136">
        <f t="shared" si="1871"/>
        <v>8.166667003333334</v>
      </c>
      <c r="JB136">
        <f t="shared" si="1871"/>
        <v>7.6500003366666673</v>
      </c>
      <c r="JC136">
        <f t="shared" si="1871"/>
        <v>12.58333367</v>
      </c>
      <c r="JD136">
        <f t="shared" si="1871"/>
        <v>9.1833336700000014</v>
      </c>
      <c r="JE136">
        <f t="shared" si="1871"/>
        <v>14.250000336666668</v>
      </c>
      <c r="JF136">
        <f t="shared" si="1871"/>
        <v>22.016667003333339</v>
      </c>
      <c r="JH136">
        <f t="shared" si="1871"/>
        <v>9.9499999999999993</v>
      </c>
      <c r="JI136">
        <f t="shared" si="1871"/>
        <v>15.199999999666666</v>
      </c>
      <c r="JJ136">
        <f t="shared" si="1871"/>
        <v>13.583333332999999</v>
      </c>
      <c r="JK136">
        <f t="shared" si="1871"/>
        <v>11.449999999666666</v>
      </c>
      <c r="JL136">
        <f t="shared" si="1871"/>
        <v>11.216666666333333</v>
      </c>
      <c r="JM136">
        <f t="shared" si="1871"/>
        <v>12.949999999666666</v>
      </c>
      <c r="JN136">
        <f t="shared" si="1871"/>
        <v>13.949999999666666</v>
      </c>
      <c r="JO136">
        <f t="shared" si="1871"/>
        <v>18.083333332999999</v>
      </c>
      <c r="JP136">
        <f t="shared" ref="JP136:KA136" si="1873">IF(JP130=0,0,JP130+0.85)</f>
        <v>15.216666666333333</v>
      </c>
      <c r="JR136">
        <f t="shared" si="1873"/>
        <v>11.283333333</v>
      </c>
      <c r="JT136">
        <f t="shared" si="1873"/>
        <v>12.033333333</v>
      </c>
      <c r="JU136">
        <f t="shared" si="1873"/>
        <v>17.683333333</v>
      </c>
      <c r="JV136">
        <f t="shared" si="1873"/>
        <v>18.383333333000003</v>
      </c>
      <c r="JX136">
        <f t="shared" si="1873"/>
        <v>19.133333333000003</v>
      </c>
      <c r="JY136">
        <f t="shared" si="1873"/>
        <v>14.949999999666666</v>
      </c>
      <c r="JZ136">
        <f t="shared" si="1873"/>
        <v>21.449999999666669</v>
      </c>
      <c r="KA136">
        <f t="shared" si="1873"/>
        <v>24.899999999666669</v>
      </c>
    </row>
    <row r="137" spans="1:287" x14ac:dyDescent="0.25">
      <c r="A137" t="s">
        <v>150</v>
      </c>
      <c r="B137">
        <v>8.6833333333333336</v>
      </c>
      <c r="C137">
        <v>9.1833333333333336</v>
      </c>
      <c r="D137">
        <v>4.3833000000000002</v>
      </c>
      <c r="E137">
        <v>9.8333333333333339</v>
      </c>
      <c r="F137">
        <v>10.449993333333333</v>
      </c>
      <c r="G137">
        <v>5.0999670000000004</v>
      </c>
      <c r="H137">
        <v>4.8333000000000004</v>
      </c>
      <c r="I137">
        <v>5.0499670000000005</v>
      </c>
      <c r="J137">
        <v>12.066666333333334</v>
      </c>
      <c r="K137">
        <v>14.250000333333332</v>
      </c>
      <c r="L137">
        <v>9.5333333333333332</v>
      </c>
      <c r="M137">
        <v>9.0333333333333332</v>
      </c>
      <c r="N137">
        <v>5.0166300000000001</v>
      </c>
      <c r="O137">
        <v>5.9166667000000004</v>
      </c>
      <c r="P137">
        <v>10.3666667</v>
      </c>
      <c r="Q137">
        <v>6.6766667000000002</v>
      </c>
      <c r="R137">
        <v>11.3466667</v>
      </c>
      <c r="S137">
        <v>13.1666667</v>
      </c>
      <c r="T137">
        <v>9.5866667000000003</v>
      </c>
      <c r="U137">
        <v>8.0999967000000002</v>
      </c>
      <c r="V137">
        <v>7.9666667000000002</v>
      </c>
      <c r="W137">
        <v>6.5333337</v>
      </c>
      <c r="X137">
        <v>7.3333337000000007</v>
      </c>
      <c r="Y137">
        <v>7.3666667000000006</v>
      </c>
      <c r="Z137">
        <v>18.866666669999997</v>
      </c>
      <c r="AA137">
        <v>20.866666669999997</v>
      </c>
      <c r="AB137">
        <v>24.616666669999997</v>
      </c>
      <c r="AC137">
        <v>40.066666669999996</v>
      </c>
      <c r="AD137">
        <v>34.619999669999999</v>
      </c>
      <c r="AE137">
        <v>20.816666669999996</v>
      </c>
      <c r="AG137">
        <v>24.116666669999997</v>
      </c>
      <c r="AH137">
        <v>19.533336669999997</v>
      </c>
      <c r="AI137">
        <v>12.433333333333334</v>
      </c>
      <c r="AJ137">
        <v>13.983333333333334</v>
      </c>
      <c r="AK137">
        <v>12.816666633333334</v>
      </c>
      <c r="AL137">
        <v>13.033333333333333</v>
      </c>
      <c r="AM137">
        <v>12.949993333333333</v>
      </c>
      <c r="AN137">
        <v>13.783333333333333</v>
      </c>
      <c r="AO137">
        <v>13.700000033333334</v>
      </c>
      <c r="AP137">
        <v>13.300000033333333</v>
      </c>
      <c r="AQ137">
        <v>13.216666663333333</v>
      </c>
      <c r="AR137">
        <v>12.833333333333334</v>
      </c>
      <c r="AS137">
        <v>13.450000033333334</v>
      </c>
      <c r="AT137">
        <v>16.100000003333335</v>
      </c>
      <c r="AU137">
        <v>13.733333333333334</v>
      </c>
      <c r="AV137">
        <v>13.966666633333334</v>
      </c>
      <c r="AW137">
        <v>13.500000033333334</v>
      </c>
      <c r="AX137">
        <v>14.283333333333333</v>
      </c>
      <c r="AY137">
        <v>13.166666663333334</v>
      </c>
      <c r="AZ137">
        <v>15.583333333333334</v>
      </c>
      <c r="BA137">
        <v>17.633333333333333</v>
      </c>
      <c r="BB137">
        <v>20.433333333333334</v>
      </c>
      <c r="BC137">
        <v>18.150000003333332</v>
      </c>
      <c r="BD137">
        <v>18.116666633333335</v>
      </c>
      <c r="BE137">
        <v>14.433333333333334</v>
      </c>
      <c r="BF137">
        <v>16.350000333333334</v>
      </c>
      <c r="BG137">
        <v>25.616666633333331</v>
      </c>
      <c r="BH137">
        <v>28.133333333333333</v>
      </c>
      <c r="BI137">
        <v>28.366666333333335</v>
      </c>
      <c r="BJ137">
        <v>15.783333333333333</v>
      </c>
      <c r="BK137">
        <v>26.100000333333334</v>
      </c>
      <c r="BL137">
        <v>16.850000033333334</v>
      </c>
      <c r="BM137">
        <v>25.233333333333334</v>
      </c>
      <c r="BN137">
        <v>16.533333333333331</v>
      </c>
      <c r="BO137">
        <v>30.366666333333335</v>
      </c>
      <c r="BP137">
        <v>21.050000033333333</v>
      </c>
      <c r="BQ137">
        <v>5.6333333000000003</v>
      </c>
      <c r="BR137">
        <v>4.5999999999999996</v>
      </c>
      <c r="BS137">
        <v>5.3166666999999999</v>
      </c>
      <c r="BT137">
        <v>5.7166666699999995</v>
      </c>
      <c r="BU137">
        <v>5.1166666699999999</v>
      </c>
      <c r="BV137">
        <v>5.35</v>
      </c>
      <c r="BW137">
        <v>7.3166666999999999</v>
      </c>
      <c r="BX137">
        <v>12.316666699999999</v>
      </c>
      <c r="BY137">
        <v>10.5833333</v>
      </c>
      <c r="BZ137">
        <v>7.5833332999999996</v>
      </c>
      <c r="CA137">
        <v>5.3999999999999995</v>
      </c>
      <c r="CB137">
        <v>4.9166666999999995</v>
      </c>
      <c r="CC137">
        <v>5.9666666999999993</v>
      </c>
      <c r="CE137">
        <v>5.7666666699999993</v>
      </c>
      <c r="CF137">
        <v>6.5499999699999991</v>
      </c>
      <c r="CG137">
        <v>7.8499999699999989</v>
      </c>
      <c r="CH137">
        <v>6.1499999699999996</v>
      </c>
      <c r="CI137">
        <v>6.116666669999999</v>
      </c>
      <c r="CJ137">
        <v>6.0666666699999992</v>
      </c>
      <c r="CK137">
        <v>6.4833333699999995</v>
      </c>
      <c r="CL137">
        <v>6.866666669999999</v>
      </c>
      <c r="CN137">
        <v>7.616666669999999</v>
      </c>
      <c r="CO137">
        <v>7.1666666699999997</v>
      </c>
      <c r="CP137">
        <v>4.8333329999999997</v>
      </c>
      <c r="CQ137">
        <v>6.2666659999999998</v>
      </c>
      <c r="CR137">
        <v>7.0166659999999998</v>
      </c>
      <c r="CS137">
        <v>5.2666659999999998</v>
      </c>
      <c r="CT137">
        <v>7.483333</v>
      </c>
      <c r="CU137">
        <v>7.3</v>
      </c>
      <c r="CV137">
        <v>5.4333329999999993</v>
      </c>
      <c r="CW137">
        <v>6.5666662999999996</v>
      </c>
      <c r="CX137">
        <v>6.1666659999999993</v>
      </c>
      <c r="CY137">
        <v>9.6499996999999986</v>
      </c>
      <c r="CZ137">
        <v>7.1166662999999994</v>
      </c>
      <c r="DA137">
        <v>5.966666</v>
      </c>
      <c r="DB137">
        <v>5.233333</v>
      </c>
      <c r="DC137">
        <v>8.2833329999999989</v>
      </c>
      <c r="DD137">
        <v>6.2166663</v>
      </c>
      <c r="DE137">
        <v>9.0499997000000008</v>
      </c>
      <c r="DF137">
        <v>8.7166666670000001</v>
      </c>
      <c r="DG137">
        <v>10.016666667000001</v>
      </c>
      <c r="DH137">
        <v>9.1166666670000005</v>
      </c>
      <c r="DI137">
        <v>9.9499996670000002</v>
      </c>
      <c r="DJ137">
        <v>9.5666666669999998</v>
      </c>
      <c r="DK137">
        <v>10.4</v>
      </c>
      <c r="DL137">
        <v>9.2833333670000009</v>
      </c>
      <c r="DM137">
        <v>11.183333337000001</v>
      </c>
      <c r="DN137">
        <v>10.633333337000002</v>
      </c>
      <c r="DO137">
        <v>9.9</v>
      </c>
      <c r="DP137">
        <v>12.0833333</v>
      </c>
      <c r="DQ137">
        <v>10.816666700000001</v>
      </c>
      <c r="DR137">
        <v>10.83333333</v>
      </c>
      <c r="DS137">
        <v>10.43333333</v>
      </c>
      <c r="DT137">
        <v>10.46666667</v>
      </c>
      <c r="DU137">
        <v>13.833333</v>
      </c>
      <c r="DV137">
        <v>11.916666670000001</v>
      </c>
      <c r="DW137">
        <v>10.6</v>
      </c>
      <c r="DX137">
        <v>10.516666670000001</v>
      </c>
      <c r="DY137">
        <v>10.816666667</v>
      </c>
      <c r="DZ137">
        <v>2.65</v>
      </c>
      <c r="EA137">
        <v>4.3166666999999999</v>
      </c>
      <c r="EB137">
        <v>3.0166667</v>
      </c>
      <c r="EC137">
        <v>3.4833333</v>
      </c>
      <c r="ED137">
        <v>5.9833333</v>
      </c>
      <c r="EE137">
        <v>5.25</v>
      </c>
      <c r="EF137">
        <v>3.5</v>
      </c>
      <c r="EG137">
        <v>0</v>
      </c>
      <c r="EH137">
        <f>IF(EH130=0,0,EH130+2.65)</f>
        <v>2.9333333333333331</v>
      </c>
      <c r="EI137">
        <f t="shared" ref="EI137:EQ137" si="1874">IF(EI130=0,0,EI130+2.65)</f>
        <v>5.8666666666666671</v>
      </c>
      <c r="EJ137">
        <f t="shared" si="1874"/>
        <v>5</v>
      </c>
      <c r="EK137">
        <f t="shared" si="1874"/>
        <v>4.3166666666666664</v>
      </c>
      <c r="EL137">
        <f t="shared" si="1874"/>
        <v>6.3833333333333329</v>
      </c>
      <c r="EM137">
        <f t="shared" si="1874"/>
        <v>3.05</v>
      </c>
      <c r="EN137">
        <f t="shared" si="1874"/>
        <v>4.1333333333333329</v>
      </c>
      <c r="EO137">
        <f t="shared" si="1874"/>
        <v>7.1833333333333336</v>
      </c>
      <c r="EP137">
        <f t="shared" si="1874"/>
        <v>5.4833333333333334</v>
      </c>
      <c r="EQ137">
        <f t="shared" si="1874"/>
        <v>6.0666666666666664</v>
      </c>
      <c r="ER137">
        <f t="shared" ref="ER137:HC137" si="1875">IF(ER130=0,0,ER130+2.65)</f>
        <v>6.4000000333333329</v>
      </c>
      <c r="ES137">
        <f t="shared" si="1875"/>
        <v>6.6666667000000004</v>
      </c>
      <c r="ET137">
        <f t="shared" si="1875"/>
        <v>9.1666667000000004</v>
      </c>
      <c r="EU137">
        <f t="shared" si="1875"/>
        <v>6.7500000333333325</v>
      </c>
      <c r="EV137">
        <f t="shared" si="1875"/>
        <v>6.5833333666666665</v>
      </c>
      <c r="EW137">
        <f t="shared" si="1875"/>
        <v>6.4000000333333329</v>
      </c>
      <c r="EX137">
        <f t="shared" si="1875"/>
        <v>6.6333333666666672</v>
      </c>
      <c r="EY137">
        <f t="shared" si="1875"/>
        <v>10.133333366666667</v>
      </c>
      <c r="EZ137">
        <f t="shared" si="1875"/>
        <v>6.4333333666666661</v>
      </c>
      <c r="FA137">
        <f t="shared" si="1875"/>
        <v>6.6166666999999997</v>
      </c>
      <c r="FB137">
        <f t="shared" si="1875"/>
        <v>7.100000033333334</v>
      </c>
      <c r="FC137">
        <f t="shared" si="1875"/>
        <v>10.066666700000001</v>
      </c>
      <c r="FD137">
        <f t="shared" si="1875"/>
        <v>6.9000000333333329</v>
      </c>
      <c r="FE137">
        <f t="shared" si="1875"/>
        <v>7.2000000333333336</v>
      </c>
      <c r="FF137">
        <f t="shared" si="1875"/>
        <v>9.2333333666666668</v>
      </c>
      <c r="FG137">
        <f t="shared" si="1875"/>
        <v>6.8333333666666665</v>
      </c>
      <c r="FH137">
        <f t="shared" si="1875"/>
        <v>8.35</v>
      </c>
      <c r="FI137">
        <f t="shared" si="1875"/>
        <v>8.8000000000000007</v>
      </c>
      <c r="FJ137">
        <f t="shared" si="1875"/>
        <v>11.966666666666667</v>
      </c>
      <c r="FK137">
        <f t="shared" si="1875"/>
        <v>10.066666666666666</v>
      </c>
      <c r="FL137">
        <f t="shared" si="1875"/>
        <v>10.4</v>
      </c>
      <c r="FM137">
        <f t="shared" si="1875"/>
        <v>8.7166666666666668</v>
      </c>
      <c r="FN137">
        <f t="shared" si="1875"/>
        <v>11.35</v>
      </c>
      <c r="FO137">
        <f t="shared" si="1875"/>
        <v>8.8166666666666664</v>
      </c>
      <c r="FP137">
        <f t="shared" si="1875"/>
        <v>9.5666666666666664</v>
      </c>
      <c r="FQ137">
        <f t="shared" si="1875"/>
        <v>8.8000000000000007</v>
      </c>
      <c r="FR137">
        <f t="shared" si="1875"/>
        <v>8.75</v>
      </c>
      <c r="FS137">
        <f t="shared" si="1875"/>
        <v>9.5666666666666664</v>
      </c>
      <c r="FT137">
        <f t="shared" si="1875"/>
        <v>9.85</v>
      </c>
      <c r="FU137">
        <f t="shared" si="1875"/>
        <v>10.1</v>
      </c>
      <c r="FV137">
        <f t="shared" si="1875"/>
        <v>10.083333333333334</v>
      </c>
      <c r="FW137">
        <f t="shared" si="1875"/>
        <v>10.466666666666667</v>
      </c>
      <c r="FX137">
        <f t="shared" si="1875"/>
        <v>10.616666666666667</v>
      </c>
      <c r="FY137">
        <f t="shared" si="1875"/>
        <v>10.4</v>
      </c>
      <c r="FZ137">
        <f t="shared" si="1875"/>
        <v>11.65</v>
      </c>
      <c r="GA137">
        <f t="shared" si="1875"/>
        <v>14.65</v>
      </c>
      <c r="GB137">
        <f t="shared" si="1875"/>
        <v>10.733333333333334</v>
      </c>
      <c r="GC137">
        <f t="shared" si="1875"/>
        <v>10.933333333333334</v>
      </c>
      <c r="GD137">
        <f t="shared" si="1875"/>
        <v>11.450000000000001</v>
      </c>
      <c r="GE137">
        <f t="shared" si="1875"/>
        <v>11.216666666666667</v>
      </c>
      <c r="GF137">
        <f t="shared" si="1875"/>
        <v>10.433333333333334</v>
      </c>
      <c r="GG137">
        <f t="shared" si="1875"/>
        <v>12.75</v>
      </c>
      <c r="GH137">
        <f t="shared" si="1875"/>
        <v>13.6</v>
      </c>
      <c r="GI137">
        <f t="shared" si="1875"/>
        <v>13.233333333333333</v>
      </c>
      <c r="GJ137">
        <f t="shared" si="1875"/>
        <v>13.65</v>
      </c>
      <c r="GK137">
        <f t="shared" si="1875"/>
        <v>15.583333333333334</v>
      </c>
      <c r="GL137">
        <f t="shared" si="1875"/>
        <v>13.05</v>
      </c>
      <c r="GM137">
        <f t="shared" si="1875"/>
        <v>13.316666666666666</v>
      </c>
      <c r="GN137">
        <f t="shared" si="1875"/>
        <v>15.450000000000001</v>
      </c>
      <c r="GO137">
        <f t="shared" si="1875"/>
        <v>14.866666666666667</v>
      </c>
      <c r="GP137">
        <f t="shared" si="1875"/>
        <v>13.316666666666666</v>
      </c>
      <c r="GQ137">
        <f t="shared" si="1875"/>
        <v>13.766666666666667</v>
      </c>
      <c r="GR137">
        <f t="shared" si="1875"/>
        <v>16.149999999999999</v>
      </c>
      <c r="GS137">
        <f t="shared" si="1875"/>
        <v>14.116666666666667</v>
      </c>
      <c r="GT137">
        <f t="shared" si="1875"/>
        <v>15.316666666666666</v>
      </c>
      <c r="GU137">
        <f t="shared" si="1875"/>
        <v>14.15</v>
      </c>
      <c r="GV137">
        <f t="shared" si="1875"/>
        <v>13.15</v>
      </c>
      <c r="GW137">
        <f t="shared" si="1875"/>
        <v>13.216666666666667</v>
      </c>
      <c r="GX137">
        <f t="shared" ref="GX137:HA137" si="1876">IF(GX130=0,0,GX130+2.65)</f>
        <v>13.05</v>
      </c>
      <c r="GY137">
        <f t="shared" si="1876"/>
        <v>20.18333333333333</v>
      </c>
      <c r="GZ137">
        <f t="shared" si="1876"/>
        <v>14.9</v>
      </c>
      <c r="HA137">
        <f t="shared" si="1876"/>
        <v>13.633333333333333</v>
      </c>
      <c r="HB137">
        <f t="shared" si="1875"/>
        <v>17.333333333333332</v>
      </c>
      <c r="HC137">
        <f t="shared" si="1875"/>
        <v>18.31666663333333</v>
      </c>
      <c r="HD137">
        <f t="shared" ref="HD137:JO137" si="1877">IF(HD130=0,0,HD130+2.65)</f>
        <v>19.716666633333332</v>
      </c>
      <c r="HE137">
        <f t="shared" si="1877"/>
        <v>18.799999966666665</v>
      </c>
      <c r="HF137">
        <f t="shared" si="1877"/>
        <v>18.549999966666665</v>
      </c>
      <c r="HG137">
        <f t="shared" si="1877"/>
        <v>18.3333333</v>
      </c>
      <c r="HH137">
        <f t="shared" si="1877"/>
        <v>18.016666633333333</v>
      </c>
      <c r="HI137">
        <f t="shared" si="1877"/>
        <v>18.016666633333333</v>
      </c>
      <c r="HJ137">
        <f t="shared" si="1877"/>
        <v>18.966666633333332</v>
      </c>
      <c r="HK137">
        <f t="shared" si="1877"/>
        <v>18.516666633333333</v>
      </c>
      <c r="HL137">
        <f t="shared" si="1877"/>
        <v>21.383333299999997</v>
      </c>
      <c r="HN137">
        <f t="shared" si="1877"/>
        <v>18.033333299999999</v>
      </c>
      <c r="HO137">
        <f t="shared" si="1877"/>
        <v>19.499999966666664</v>
      </c>
      <c r="HP137">
        <f t="shared" si="1877"/>
        <v>40.283329999999999</v>
      </c>
      <c r="HQ137">
        <f t="shared" si="1877"/>
        <v>45.283329999999999</v>
      </c>
      <c r="HR137">
        <f t="shared" si="1877"/>
        <v>14</v>
      </c>
      <c r="HS137">
        <f t="shared" si="1877"/>
        <v>12.316666666666666</v>
      </c>
      <c r="HU137">
        <f t="shared" si="1877"/>
        <v>23.716666699999998</v>
      </c>
      <c r="HW137">
        <f t="shared" si="1877"/>
        <v>12.700000033333334</v>
      </c>
      <c r="HX137">
        <f t="shared" si="1877"/>
        <v>12.9166667</v>
      </c>
      <c r="HY137">
        <f t="shared" si="1877"/>
        <v>13.733333366666667</v>
      </c>
      <c r="HZ137">
        <f t="shared" si="1877"/>
        <v>13.250000033333334</v>
      </c>
      <c r="IA137">
        <f t="shared" si="1877"/>
        <v>12.983333366666667</v>
      </c>
      <c r="IB137">
        <f t="shared" si="1877"/>
        <v>13.083333366666668</v>
      </c>
      <c r="IC137">
        <f t="shared" si="1877"/>
        <v>13.783333366666668</v>
      </c>
      <c r="ID137">
        <f t="shared" si="1877"/>
        <v>12.750000033333334</v>
      </c>
      <c r="IE137">
        <f t="shared" si="1877"/>
        <v>13.733333366666667</v>
      </c>
      <c r="IF137">
        <f t="shared" si="1877"/>
        <v>14.433333366666668</v>
      </c>
      <c r="IG137">
        <f t="shared" si="1877"/>
        <v>14.883333366666667</v>
      </c>
      <c r="IH137">
        <f t="shared" si="1877"/>
        <v>13.216666700000001</v>
      </c>
      <c r="II137">
        <f t="shared" si="1877"/>
        <v>19.950000033333332</v>
      </c>
      <c r="IJ137">
        <f t="shared" si="1877"/>
        <v>12.733333366666667</v>
      </c>
      <c r="IK137">
        <f t="shared" si="1877"/>
        <v>14.766666666666667</v>
      </c>
      <c r="IL137">
        <f t="shared" si="1877"/>
        <v>18.100000000333335</v>
      </c>
      <c r="IM137">
        <f t="shared" si="1877"/>
        <v>15.533333333666668</v>
      </c>
      <c r="IN137">
        <f t="shared" si="1877"/>
        <v>15.250000000333333</v>
      </c>
      <c r="IO137">
        <f t="shared" si="1877"/>
        <v>17.233333333333334</v>
      </c>
      <c r="IP137">
        <f t="shared" si="1877"/>
        <v>17.350000000333335</v>
      </c>
      <c r="IQ137">
        <f t="shared" si="1877"/>
        <v>18.000000000333333</v>
      </c>
      <c r="IW137">
        <f t="shared" si="1877"/>
        <v>49.366666666666667</v>
      </c>
      <c r="IX137">
        <f t="shared" si="1877"/>
        <v>8.3666666666666671</v>
      </c>
      <c r="IY137">
        <f t="shared" si="1877"/>
        <v>10.816667003333334</v>
      </c>
      <c r="IZ137">
        <f t="shared" ref="IZ137" si="1878">IF(IZ130=0,0,IZ130+2.65)</f>
        <v>11.633333670000001</v>
      </c>
      <c r="JA137">
        <f t="shared" si="1877"/>
        <v>9.9666670033333347</v>
      </c>
      <c r="JB137">
        <f t="shared" si="1877"/>
        <v>9.4500003366666672</v>
      </c>
      <c r="JC137">
        <f t="shared" si="1877"/>
        <v>14.383333670000001</v>
      </c>
      <c r="JD137">
        <f t="shared" si="1877"/>
        <v>10.983333670000002</v>
      </c>
      <c r="JE137">
        <f t="shared" si="1877"/>
        <v>16.050000336666667</v>
      </c>
      <c r="JF137">
        <f t="shared" si="1877"/>
        <v>23.816667003333336</v>
      </c>
      <c r="JH137">
        <f t="shared" si="1877"/>
        <v>11.75</v>
      </c>
      <c r="JI137">
        <f t="shared" si="1877"/>
        <v>16.999999999666667</v>
      </c>
      <c r="JJ137">
        <f t="shared" si="1877"/>
        <v>15.383333332999999</v>
      </c>
      <c r="JK137">
        <f t="shared" si="1877"/>
        <v>13.249999999666667</v>
      </c>
      <c r="JL137">
        <f t="shared" si="1877"/>
        <v>13.016666666333334</v>
      </c>
      <c r="JM137">
        <f t="shared" si="1877"/>
        <v>14.749999999666667</v>
      </c>
      <c r="JN137">
        <f t="shared" si="1877"/>
        <v>15.749999999666667</v>
      </c>
      <c r="JO137">
        <f t="shared" si="1877"/>
        <v>19.883333332999996</v>
      </c>
      <c r="JP137">
        <f t="shared" ref="JP137:KA137" si="1879">IF(JP130=0,0,JP130+2.65)</f>
        <v>17.016666666333332</v>
      </c>
      <c r="JR137">
        <f t="shared" si="1879"/>
        <v>13.083333333000001</v>
      </c>
      <c r="JT137">
        <f t="shared" si="1879"/>
        <v>13.833333333000001</v>
      </c>
      <c r="JU137">
        <f t="shared" si="1879"/>
        <v>19.483333332999997</v>
      </c>
      <c r="JV137">
        <f t="shared" si="1879"/>
        <v>20.183333333</v>
      </c>
      <c r="JX137">
        <f t="shared" si="1879"/>
        <v>20.933333333</v>
      </c>
      <c r="JY137">
        <f t="shared" si="1879"/>
        <v>16.749999999666667</v>
      </c>
      <c r="JZ137">
        <f t="shared" si="1879"/>
        <v>23.249999999666667</v>
      </c>
      <c r="KA137">
        <f t="shared" si="1879"/>
        <v>26.699999999666666</v>
      </c>
    </row>
    <row r="138" spans="1:287" x14ac:dyDescent="0.25">
      <c r="A138" t="s">
        <v>149</v>
      </c>
      <c r="B138">
        <v>1.9666666666666668</v>
      </c>
      <c r="C138">
        <v>2.4666666666666668</v>
      </c>
      <c r="D138">
        <v>2.0166333333333335</v>
      </c>
      <c r="E138">
        <v>3.1166666666666667</v>
      </c>
      <c r="F138">
        <v>3.7333266666666667</v>
      </c>
      <c r="G138">
        <v>2.7333003333333337</v>
      </c>
      <c r="H138">
        <v>2.4666333333333337</v>
      </c>
      <c r="I138">
        <v>2.6833003333333334</v>
      </c>
      <c r="J138">
        <v>5.3499996666666672</v>
      </c>
      <c r="K138">
        <v>7.5333336666666666</v>
      </c>
      <c r="L138">
        <v>2.8166666666666669</v>
      </c>
      <c r="M138">
        <v>2.3166666666666669</v>
      </c>
      <c r="N138">
        <v>2.6499633333333334</v>
      </c>
      <c r="O138">
        <v>3.5500000333333332</v>
      </c>
      <c r="P138">
        <v>8.0000000333333325</v>
      </c>
      <c r="Q138">
        <v>4.310000033333333</v>
      </c>
      <c r="R138">
        <v>8.980000033333333</v>
      </c>
      <c r="S138">
        <v>10.800000033333333</v>
      </c>
      <c r="T138">
        <v>7.2200000333333332</v>
      </c>
      <c r="U138">
        <v>5.733330033333333</v>
      </c>
      <c r="V138">
        <v>5.6000000333333331</v>
      </c>
      <c r="W138">
        <v>4.1666670333333329</v>
      </c>
      <c r="X138">
        <v>4.9666670333333336</v>
      </c>
      <c r="Y138">
        <v>5.0000000333333334</v>
      </c>
      <c r="Z138">
        <v>16.500000003333334</v>
      </c>
      <c r="AA138">
        <v>18.500000003333334</v>
      </c>
      <c r="AB138">
        <v>22.250000003333334</v>
      </c>
      <c r="AC138">
        <v>37.700000003333329</v>
      </c>
      <c r="AD138">
        <v>32.253333003333331</v>
      </c>
      <c r="AE138">
        <v>18.450000003333333</v>
      </c>
      <c r="AG138">
        <v>21.750000003333334</v>
      </c>
      <c r="AH138">
        <v>17.166670003333333</v>
      </c>
      <c r="AI138">
        <v>5.7166666666666668</v>
      </c>
      <c r="AJ138">
        <v>7.2666666666666666</v>
      </c>
      <c r="AK138">
        <v>6.0999999666666671</v>
      </c>
      <c r="AL138">
        <v>6.3166666666666664</v>
      </c>
      <c r="AM138">
        <v>6.2333266666666667</v>
      </c>
      <c r="AN138">
        <v>7.0666666666666664</v>
      </c>
      <c r="AO138">
        <v>6.9833333666666668</v>
      </c>
      <c r="AP138">
        <v>6.5833333666666665</v>
      </c>
      <c r="AQ138">
        <v>6.4999999966666664</v>
      </c>
      <c r="AR138">
        <v>6.1166666666666671</v>
      </c>
      <c r="AS138">
        <v>6.7333333666666668</v>
      </c>
      <c r="AT138">
        <v>9.3833333366666665</v>
      </c>
      <c r="AU138">
        <v>7.0166666666666666</v>
      </c>
      <c r="AV138">
        <v>7.2499999666666666</v>
      </c>
      <c r="AW138">
        <v>6.7833333666666666</v>
      </c>
      <c r="AX138">
        <v>7.5666666666666664</v>
      </c>
      <c r="AY138">
        <v>6.4499999966666666</v>
      </c>
      <c r="AZ138">
        <v>8.8666666666666671</v>
      </c>
      <c r="BA138">
        <v>10.916666666666668</v>
      </c>
      <c r="BB138">
        <v>13.716666666666667</v>
      </c>
      <c r="BC138">
        <v>11.433333336666667</v>
      </c>
      <c r="BD138">
        <v>11.399999966666666</v>
      </c>
      <c r="BE138">
        <v>7.7166666666666668</v>
      </c>
      <c r="BF138">
        <v>9.6333336666666671</v>
      </c>
      <c r="BG138">
        <v>18.899999966666666</v>
      </c>
      <c r="BH138">
        <v>21.416666666666664</v>
      </c>
      <c r="BI138">
        <v>21.649999666666666</v>
      </c>
      <c r="BJ138">
        <v>9.0666666666666664</v>
      </c>
      <c r="BK138">
        <v>19.383333666666665</v>
      </c>
      <c r="BL138">
        <v>10.133333366666667</v>
      </c>
      <c r="BM138">
        <v>18.516666666666666</v>
      </c>
      <c r="BN138">
        <v>9.8166666666666664</v>
      </c>
      <c r="BO138">
        <v>23.649999666666666</v>
      </c>
      <c r="BP138">
        <v>14.333333366666666</v>
      </c>
      <c r="BQ138">
        <v>3.2666666333333332</v>
      </c>
      <c r="BR138">
        <v>2.2333333333333334</v>
      </c>
      <c r="BS138">
        <v>2.9500000333333336</v>
      </c>
      <c r="BT138">
        <v>3.3500000033333333</v>
      </c>
      <c r="BU138">
        <v>2.7500000033333336</v>
      </c>
      <c r="BV138">
        <v>2.9833333333333334</v>
      </c>
      <c r="BW138">
        <v>4.9500000333333336</v>
      </c>
      <c r="BX138">
        <v>9.9500000333333336</v>
      </c>
      <c r="BY138">
        <v>8.2166666333333325</v>
      </c>
      <c r="BZ138">
        <v>5.2166666333333334</v>
      </c>
      <c r="CA138">
        <v>3.0333333333333332</v>
      </c>
      <c r="CB138">
        <v>2.5500000333333332</v>
      </c>
      <c r="CC138">
        <v>3.6000000333333331</v>
      </c>
      <c r="CE138">
        <v>3.4000000033333331</v>
      </c>
      <c r="CF138">
        <v>4.1833333033333329</v>
      </c>
      <c r="CG138">
        <v>5.4833333033333336</v>
      </c>
      <c r="CH138">
        <v>3.783333303333333</v>
      </c>
      <c r="CI138">
        <v>3.7500000033333332</v>
      </c>
      <c r="CJ138">
        <v>3.7000000033333329</v>
      </c>
      <c r="CK138">
        <v>4.1166667033333333</v>
      </c>
      <c r="CL138">
        <v>4.5000000033333336</v>
      </c>
      <c r="CN138">
        <v>5.2500000033333336</v>
      </c>
      <c r="CO138">
        <v>4.8000000033333325</v>
      </c>
      <c r="CP138">
        <v>2.4666663333333334</v>
      </c>
      <c r="CQ138">
        <v>3.8999993333333336</v>
      </c>
      <c r="CR138">
        <v>4.6499993333333336</v>
      </c>
      <c r="CS138">
        <v>2.8999993333333336</v>
      </c>
      <c r="CT138">
        <v>5.1166663333333329</v>
      </c>
      <c r="CU138">
        <v>4.9333333333333336</v>
      </c>
      <c r="CV138">
        <v>3.0666663333333335</v>
      </c>
      <c r="CW138">
        <v>4.1999996333333334</v>
      </c>
      <c r="CX138">
        <v>3.7999993333333335</v>
      </c>
      <c r="CY138">
        <v>7.2833330333333333</v>
      </c>
      <c r="CZ138">
        <v>4.7499996333333332</v>
      </c>
      <c r="DA138">
        <v>3.5999993333333333</v>
      </c>
      <c r="DB138">
        <v>2.8666663333333333</v>
      </c>
      <c r="DC138">
        <v>5.9166663333333336</v>
      </c>
      <c r="DD138">
        <v>3.8499996333333337</v>
      </c>
      <c r="DE138">
        <v>6.6833330333333336</v>
      </c>
      <c r="DF138">
        <v>6.350000000333333</v>
      </c>
      <c r="DG138">
        <v>7.6500000003333328</v>
      </c>
      <c r="DH138">
        <v>6.7500000003333334</v>
      </c>
      <c r="DI138">
        <v>7.583333000333333</v>
      </c>
      <c r="DJ138">
        <v>7.2000000003333327</v>
      </c>
      <c r="DK138">
        <v>8.0333333333333332</v>
      </c>
      <c r="DL138">
        <v>6.9166667003333329</v>
      </c>
      <c r="DM138">
        <v>8.8166666703333334</v>
      </c>
      <c r="DN138">
        <v>8.2666666703333327</v>
      </c>
      <c r="DO138">
        <v>7.5333333333333332</v>
      </c>
      <c r="DP138">
        <v>9.7166666333333325</v>
      </c>
      <c r="DQ138">
        <v>8.4500000333333336</v>
      </c>
      <c r="DR138">
        <v>8.4666666633333332</v>
      </c>
      <c r="DS138">
        <v>8.0666666633333328</v>
      </c>
      <c r="DT138">
        <v>8.1000000033333333</v>
      </c>
      <c r="DU138">
        <v>11.466666333333333</v>
      </c>
      <c r="DV138">
        <v>9.5500000033333343</v>
      </c>
      <c r="DW138">
        <v>8.2333333333333325</v>
      </c>
      <c r="DX138">
        <v>8.150000003333334</v>
      </c>
      <c r="DY138">
        <v>8.4500000003333327</v>
      </c>
      <c r="DZ138">
        <v>0.28333333333333333</v>
      </c>
      <c r="EA138">
        <v>1.9500000333333332</v>
      </c>
      <c r="EB138">
        <v>0.65000003333333334</v>
      </c>
      <c r="EC138">
        <v>1.1166666333333333</v>
      </c>
      <c r="ED138">
        <v>3.6166666333333333</v>
      </c>
      <c r="EE138">
        <v>2.8833333333333333</v>
      </c>
      <c r="EF138">
        <v>1.1333333333333333</v>
      </c>
      <c r="EG138">
        <v>2.9333333333333331</v>
      </c>
      <c r="EH138">
        <v>0</v>
      </c>
      <c r="EI138">
        <f>IF(EI130=0,0,EI130+0.283333)</f>
        <v>3.4999996666666666</v>
      </c>
      <c r="EJ138">
        <f t="shared" ref="EJ138:EQ138" si="1880">IF(EJ130=0,0,EJ130+0.283333)</f>
        <v>2.6333329999999999</v>
      </c>
      <c r="EK138">
        <f t="shared" si="1880"/>
        <v>1.9499996666666666</v>
      </c>
      <c r="EL138">
        <f t="shared" si="1880"/>
        <v>4.0166663333333332</v>
      </c>
      <c r="EM138">
        <f t="shared" si="1880"/>
        <v>0.68333299999999997</v>
      </c>
      <c r="EN138">
        <f t="shared" si="1880"/>
        <v>1.7666663333333334</v>
      </c>
      <c r="EO138">
        <f t="shared" si="1880"/>
        <v>4.816666333333333</v>
      </c>
      <c r="EP138">
        <f t="shared" si="1880"/>
        <v>3.1166663333333333</v>
      </c>
      <c r="EQ138">
        <f t="shared" si="1880"/>
        <v>3.6999996666666664</v>
      </c>
      <c r="ER138">
        <f t="shared" ref="ER138:HC138" si="1881">IF(ER130=0,0,ER130+0.283333)</f>
        <v>4.0333330333333333</v>
      </c>
      <c r="ES138">
        <f t="shared" si="1881"/>
        <v>4.2999996999999999</v>
      </c>
      <c r="ET138">
        <f t="shared" si="1881"/>
        <v>6.7999996999999999</v>
      </c>
      <c r="EU138">
        <f t="shared" si="1881"/>
        <v>4.3833330333333329</v>
      </c>
      <c r="EV138">
        <f t="shared" si="1881"/>
        <v>4.2166663666666668</v>
      </c>
      <c r="EW138">
        <f t="shared" si="1881"/>
        <v>4.0333330333333333</v>
      </c>
      <c r="EX138">
        <f t="shared" si="1881"/>
        <v>4.2666663666666667</v>
      </c>
      <c r="EY138">
        <f t="shared" si="1881"/>
        <v>7.7666663666666667</v>
      </c>
      <c r="EZ138">
        <f t="shared" si="1881"/>
        <v>4.0666663666666665</v>
      </c>
      <c r="FA138">
        <f t="shared" si="1881"/>
        <v>4.2499997</v>
      </c>
      <c r="FB138">
        <f t="shared" si="1881"/>
        <v>4.7333330333333334</v>
      </c>
      <c r="FC138">
        <f t="shared" si="1881"/>
        <v>7.6999997000000002</v>
      </c>
      <c r="FD138">
        <f t="shared" si="1881"/>
        <v>4.5333330333333333</v>
      </c>
      <c r="FE138">
        <f t="shared" si="1881"/>
        <v>4.8333330333333331</v>
      </c>
      <c r="FF138">
        <f t="shared" si="1881"/>
        <v>6.8666663666666663</v>
      </c>
      <c r="FG138">
        <f t="shared" si="1881"/>
        <v>4.4666663666666668</v>
      </c>
      <c r="FH138">
        <f t="shared" si="1881"/>
        <v>5.983333</v>
      </c>
      <c r="FI138">
        <f t="shared" si="1881"/>
        <v>6.4333330000000002</v>
      </c>
      <c r="FJ138">
        <f t="shared" si="1881"/>
        <v>9.5999996666666672</v>
      </c>
      <c r="FK138">
        <f t="shared" si="1881"/>
        <v>7.6999996666666668</v>
      </c>
      <c r="FL138">
        <f t="shared" si="1881"/>
        <v>8.0333330000000007</v>
      </c>
      <c r="FM138">
        <f t="shared" si="1881"/>
        <v>6.3499996666666663</v>
      </c>
      <c r="FN138">
        <f t="shared" si="1881"/>
        <v>8.983333</v>
      </c>
      <c r="FO138">
        <f t="shared" si="1881"/>
        <v>6.4499996666666668</v>
      </c>
      <c r="FP138">
        <f t="shared" si="1881"/>
        <v>7.1999996666666668</v>
      </c>
      <c r="FQ138">
        <f t="shared" si="1881"/>
        <v>6.4333330000000002</v>
      </c>
      <c r="FR138">
        <f t="shared" si="1881"/>
        <v>6.3833330000000004</v>
      </c>
      <c r="FS138">
        <f t="shared" si="1881"/>
        <v>7.1999996666666668</v>
      </c>
      <c r="FT138">
        <f t="shared" si="1881"/>
        <v>7.483333</v>
      </c>
      <c r="FU138">
        <f t="shared" si="1881"/>
        <v>7.733333</v>
      </c>
      <c r="FV138">
        <f t="shared" si="1881"/>
        <v>7.7166663333333334</v>
      </c>
      <c r="FW138">
        <f t="shared" si="1881"/>
        <v>8.0999996666666672</v>
      </c>
      <c r="FX138">
        <f t="shared" si="1881"/>
        <v>8.2499996666666675</v>
      </c>
      <c r="FY138">
        <f t="shared" si="1881"/>
        <v>8.0333330000000007</v>
      </c>
      <c r="FZ138">
        <f t="shared" si="1881"/>
        <v>9.2833330000000007</v>
      </c>
      <c r="GA138">
        <f t="shared" si="1881"/>
        <v>12.283333000000001</v>
      </c>
      <c r="GB138">
        <f t="shared" si="1881"/>
        <v>8.3666663333333346</v>
      </c>
      <c r="GC138">
        <f t="shared" si="1881"/>
        <v>8.5666663333333339</v>
      </c>
      <c r="GD138">
        <f t="shared" si="1881"/>
        <v>9.0833330000000014</v>
      </c>
      <c r="GE138">
        <f t="shared" si="1881"/>
        <v>8.8499996666666672</v>
      </c>
      <c r="GF138">
        <f t="shared" si="1881"/>
        <v>8.0666663333333339</v>
      </c>
      <c r="GG138">
        <f t="shared" si="1881"/>
        <v>10.383333</v>
      </c>
      <c r="GH138">
        <f t="shared" si="1881"/>
        <v>11.233333</v>
      </c>
      <c r="GI138">
        <f t="shared" si="1881"/>
        <v>10.866666333333333</v>
      </c>
      <c r="GJ138">
        <f t="shared" si="1881"/>
        <v>11.283333000000001</v>
      </c>
      <c r="GK138">
        <f t="shared" si="1881"/>
        <v>13.216666333333334</v>
      </c>
      <c r="GL138">
        <f t="shared" si="1881"/>
        <v>10.683333000000001</v>
      </c>
      <c r="GM138">
        <f t="shared" si="1881"/>
        <v>10.949999666666667</v>
      </c>
      <c r="GN138">
        <f t="shared" si="1881"/>
        <v>13.083333000000001</v>
      </c>
      <c r="GO138">
        <f t="shared" si="1881"/>
        <v>12.499999666666668</v>
      </c>
      <c r="GP138">
        <f t="shared" si="1881"/>
        <v>10.949999666666667</v>
      </c>
      <c r="GQ138">
        <f t="shared" si="1881"/>
        <v>11.399999666666668</v>
      </c>
      <c r="GR138">
        <f t="shared" si="1881"/>
        <v>13.783333000000001</v>
      </c>
      <c r="GS138">
        <f t="shared" si="1881"/>
        <v>11.749999666666668</v>
      </c>
      <c r="GT138">
        <f t="shared" si="1881"/>
        <v>12.949999666666667</v>
      </c>
      <c r="GU138">
        <f t="shared" si="1881"/>
        <v>11.783333000000001</v>
      </c>
      <c r="GV138">
        <f t="shared" si="1881"/>
        <v>10.783333000000001</v>
      </c>
      <c r="GW138">
        <f t="shared" si="1881"/>
        <v>10.849999666666667</v>
      </c>
      <c r="GX138">
        <f t="shared" ref="GX138:HA138" si="1882">IF(GX130=0,0,GX130+0.283333)</f>
        <v>10.683333000000001</v>
      </c>
      <c r="GY138">
        <f t="shared" si="1882"/>
        <v>17.81666633333333</v>
      </c>
      <c r="GZ138">
        <f t="shared" si="1882"/>
        <v>12.533333000000001</v>
      </c>
      <c r="HA138">
        <f t="shared" si="1882"/>
        <v>11.266666333333333</v>
      </c>
      <c r="HB138">
        <f t="shared" si="1881"/>
        <v>14.966666333333334</v>
      </c>
      <c r="HC138">
        <f t="shared" si="1881"/>
        <v>15.949999633333332</v>
      </c>
      <c r="HD138">
        <f t="shared" ref="HD138:JO138" si="1883">IF(HD130=0,0,HD130+0.283333)</f>
        <v>17.349999633333333</v>
      </c>
      <c r="HE138">
        <f t="shared" si="1883"/>
        <v>16.433332966666665</v>
      </c>
      <c r="HF138">
        <f t="shared" si="1883"/>
        <v>16.183332966666665</v>
      </c>
      <c r="HG138">
        <f t="shared" si="1883"/>
        <v>15.9666663</v>
      </c>
      <c r="HH138">
        <f t="shared" si="1883"/>
        <v>15.649999633333334</v>
      </c>
      <c r="HI138">
        <f t="shared" si="1883"/>
        <v>15.649999633333334</v>
      </c>
      <c r="HJ138">
        <f t="shared" si="1883"/>
        <v>16.599999633333333</v>
      </c>
      <c r="HK138">
        <f t="shared" si="1883"/>
        <v>16.149999633333334</v>
      </c>
      <c r="HL138">
        <f t="shared" si="1883"/>
        <v>19.016666299999997</v>
      </c>
      <c r="HN138">
        <f t="shared" si="1883"/>
        <v>15.666666299999999</v>
      </c>
      <c r="HO138">
        <f t="shared" si="1883"/>
        <v>17.133332966666664</v>
      </c>
      <c r="HP138">
        <f t="shared" si="1883"/>
        <v>37.916663</v>
      </c>
      <c r="HQ138">
        <f t="shared" si="1883"/>
        <v>42.916663</v>
      </c>
      <c r="HR138">
        <f t="shared" si="1883"/>
        <v>11.633333</v>
      </c>
      <c r="HS138">
        <f t="shared" si="1883"/>
        <v>9.9499996666666668</v>
      </c>
      <c r="HU138">
        <f t="shared" si="1883"/>
        <v>21.349999699999998</v>
      </c>
      <c r="HW138">
        <f t="shared" si="1883"/>
        <v>10.333333033333334</v>
      </c>
      <c r="HX138">
        <f t="shared" si="1883"/>
        <v>10.549999700000001</v>
      </c>
      <c r="HY138">
        <f t="shared" si="1883"/>
        <v>11.366666366666667</v>
      </c>
      <c r="HZ138">
        <f t="shared" si="1883"/>
        <v>10.883333033333335</v>
      </c>
      <c r="IA138">
        <f t="shared" si="1883"/>
        <v>10.616666366666667</v>
      </c>
      <c r="IB138">
        <f t="shared" si="1883"/>
        <v>10.716666366666669</v>
      </c>
      <c r="IC138">
        <f t="shared" si="1883"/>
        <v>11.416666366666668</v>
      </c>
      <c r="ID138">
        <f t="shared" si="1883"/>
        <v>10.383333033333335</v>
      </c>
      <c r="IE138">
        <f t="shared" si="1883"/>
        <v>11.366666366666667</v>
      </c>
      <c r="IF138">
        <f t="shared" si="1883"/>
        <v>12.066666366666668</v>
      </c>
      <c r="IG138">
        <f t="shared" si="1883"/>
        <v>12.516666366666668</v>
      </c>
      <c r="IH138">
        <f t="shared" si="1883"/>
        <v>10.849999700000001</v>
      </c>
      <c r="II138">
        <f t="shared" si="1883"/>
        <v>17.583333033333332</v>
      </c>
      <c r="IJ138">
        <f t="shared" si="1883"/>
        <v>10.366666366666667</v>
      </c>
      <c r="IK138">
        <f t="shared" si="1883"/>
        <v>12.399999666666668</v>
      </c>
      <c r="IL138">
        <f t="shared" si="1883"/>
        <v>15.733333000333335</v>
      </c>
      <c r="IM138">
        <f t="shared" si="1883"/>
        <v>13.166666333666669</v>
      </c>
      <c r="IN138">
        <f t="shared" si="1883"/>
        <v>12.883333000333334</v>
      </c>
      <c r="IO138">
        <f t="shared" si="1883"/>
        <v>14.866666333333335</v>
      </c>
      <c r="IP138">
        <f t="shared" si="1883"/>
        <v>14.983333000333335</v>
      </c>
      <c r="IQ138">
        <f t="shared" si="1883"/>
        <v>15.633333000333336</v>
      </c>
      <c r="IW138">
        <f t="shared" si="1883"/>
        <v>46.999999666666668</v>
      </c>
      <c r="IX138">
        <f t="shared" si="1883"/>
        <v>5.9999996666666666</v>
      </c>
      <c r="IY138">
        <f t="shared" si="1883"/>
        <v>8.4500000033333347</v>
      </c>
      <c r="IZ138">
        <f t="shared" ref="IZ138" si="1884">IF(IZ130=0,0,IZ130+0.283333)</f>
        <v>9.2666666700000011</v>
      </c>
      <c r="JA138">
        <f t="shared" si="1883"/>
        <v>7.6000000033333341</v>
      </c>
      <c r="JB138">
        <f t="shared" si="1883"/>
        <v>7.0833333366666675</v>
      </c>
      <c r="JC138">
        <f t="shared" si="1883"/>
        <v>12.016666670000001</v>
      </c>
      <c r="JD138">
        <f t="shared" si="1883"/>
        <v>8.6166666700000025</v>
      </c>
      <c r="JE138">
        <f t="shared" si="1883"/>
        <v>13.683333336666669</v>
      </c>
      <c r="JF138">
        <f t="shared" si="1883"/>
        <v>21.450000003333336</v>
      </c>
      <c r="JH138">
        <f t="shared" si="1883"/>
        <v>9.3833330000000004</v>
      </c>
      <c r="JI138">
        <f t="shared" si="1883"/>
        <v>14.633332999666667</v>
      </c>
      <c r="JJ138">
        <f t="shared" si="1883"/>
        <v>13.016666333</v>
      </c>
      <c r="JK138">
        <f t="shared" si="1883"/>
        <v>10.883332999666667</v>
      </c>
      <c r="JL138">
        <f t="shared" si="1883"/>
        <v>10.649999666333335</v>
      </c>
      <c r="JM138">
        <f t="shared" si="1883"/>
        <v>12.383332999666667</v>
      </c>
      <c r="JN138">
        <f t="shared" si="1883"/>
        <v>13.383332999666667</v>
      </c>
      <c r="JO138">
        <f t="shared" si="1883"/>
        <v>17.516666332999996</v>
      </c>
      <c r="JP138">
        <f t="shared" ref="JP138:KA138" si="1885">IF(JP130=0,0,JP130+0.283333)</f>
        <v>14.649999666333335</v>
      </c>
      <c r="JR138">
        <f t="shared" si="1885"/>
        <v>10.716666333000001</v>
      </c>
      <c r="JT138">
        <f t="shared" si="1885"/>
        <v>11.466666333000001</v>
      </c>
      <c r="JU138">
        <f t="shared" si="1885"/>
        <v>17.116666332999998</v>
      </c>
      <c r="JV138">
        <f t="shared" si="1885"/>
        <v>17.816666333000001</v>
      </c>
      <c r="JX138">
        <f t="shared" si="1885"/>
        <v>18.566666333000001</v>
      </c>
      <c r="JY138">
        <f t="shared" si="1885"/>
        <v>14.383332999666667</v>
      </c>
      <c r="JZ138">
        <f t="shared" si="1885"/>
        <v>20.883332999666667</v>
      </c>
      <c r="KA138">
        <f t="shared" si="1885"/>
        <v>24.333332999666666</v>
      </c>
    </row>
    <row r="139" spans="1:287" x14ac:dyDescent="0.25">
      <c r="A139" t="s">
        <v>148</v>
      </c>
      <c r="B139">
        <v>6.2</v>
      </c>
      <c r="C139">
        <v>6.7</v>
      </c>
      <c r="D139">
        <v>4.9499666666666666</v>
      </c>
      <c r="E139">
        <v>7.35</v>
      </c>
      <c r="F139">
        <v>7.9666600000000001</v>
      </c>
      <c r="G139">
        <v>5.6666336666666668</v>
      </c>
      <c r="H139">
        <v>5.3999666666666668</v>
      </c>
      <c r="I139">
        <v>5.616633666666667</v>
      </c>
      <c r="J139">
        <v>9.5833329999999997</v>
      </c>
      <c r="K139">
        <v>11.766667</v>
      </c>
      <c r="L139">
        <v>7.05</v>
      </c>
      <c r="M139">
        <v>6.55</v>
      </c>
      <c r="N139">
        <v>5.5832966666666666</v>
      </c>
      <c r="O139">
        <v>6.4833333666666668</v>
      </c>
      <c r="P139">
        <v>10.933333366666666</v>
      </c>
      <c r="Q139">
        <v>7.2433333666666666</v>
      </c>
      <c r="R139">
        <v>11.913333366666667</v>
      </c>
      <c r="S139">
        <v>13.733333366666667</v>
      </c>
      <c r="T139">
        <v>10.153333366666667</v>
      </c>
      <c r="U139">
        <v>8.6666633666666666</v>
      </c>
      <c r="V139">
        <v>8.5333333666666675</v>
      </c>
      <c r="W139">
        <v>7.1000003666666665</v>
      </c>
      <c r="X139">
        <v>7.9000003666666672</v>
      </c>
      <c r="Y139">
        <v>7.933333366666667</v>
      </c>
      <c r="Z139">
        <v>19.433333336666664</v>
      </c>
      <c r="AA139">
        <v>21.433333336666664</v>
      </c>
      <c r="AB139">
        <v>25.183333336666664</v>
      </c>
      <c r="AC139">
        <v>40.633333336666666</v>
      </c>
      <c r="AD139">
        <v>35.186666336666661</v>
      </c>
      <c r="AE139">
        <v>21.383333336666663</v>
      </c>
      <c r="AG139">
        <v>24.683333336666664</v>
      </c>
      <c r="AH139">
        <v>20.100003336666664</v>
      </c>
      <c r="AI139">
        <v>9.9499999999999993</v>
      </c>
      <c r="AJ139">
        <v>11.5</v>
      </c>
      <c r="AK139">
        <v>10.3333333</v>
      </c>
      <c r="AL139">
        <v>10.549999999999999</v>
      </c>
      <c r="AM139">
        <v>10.466659999999999</v>
      </c>
      <c r="AN139">
        <v>11.299999999999999</v>
      </c>
      <c r="AO139">
        <v>11.216666699999999</v>
      </c>
      <c r="AP139">
        <v>10.816666699999999</v>
      </c>
      <c r="AQ139">
        <v>10.733333329999999</v>
      </c>
      <c r="AR139">
        <v>10.35</v>
      </c>
      <c r="AS139">
        <v>10.966666699999999</v>
      </c>
      <c r="AT139">
        <v>13.616666670000001</v>
      </c>
      <c r="AU139">
        <v>11.25</v>
      </c>
      <c r="AV139">
        <v>11.4833333</v>
      </c>
      <c r="AW139">
        <v>11.0166667</v>
      </c>
      <c r="AX139">
        <v>11.799999999999999</v>
      </c>
      <c r="AY139">
        <v>10.68333333</v>
      </c>
      <c r="AZ139">
        <v>13.1</v>
      </c>
      <c r="BA139">
        <v>15.149999999999999</v>
      </c>
      <c r="BB139">
        <v>17.95</v>
      </c>
      <c r="BC139">
        <v>15.66666667</v>
      </c>
      <c r="BD139">
        <v>15.6333333</v>
      </c>
      <c r="BE139">
        <v>11.95</v>
      </c>
      <c r="BF139">
        <v>13.866667</v>
      </c>
      <c r="BG139">
        <v>23.133333299999997</v>
      </c>
      <c r="BH139">
        <v>25.65</v>
      </c>
      <c r="BI139">
        <v>25.883333</v>
      </c>
      <c r="BJ139">
        <v>13.299999999999999</v>
      </c>
      <c r="BK139">
        <v>23.616667</v>
      </c>
      <c r="BL139">
        <v>14.3666667</v>
      </c>
      <c r="BM139">
        <v>22.75</v>
      </c>
      <c r="BN139">
        <v>14.049999999999999</v>
      </c>
      <c r="BO139">
        <v>27.883333</v>
      </c>
      <c r="BP139">
        <v>18.566666699999999</v>
      </c>
      <c r="BQ139">
        <v>6.1999999666666668</v>
      </c>
      <c r="BR139">
        <v>5.166666666666667</v>
      </c>
      <c r="BS139">
        <v>5.8833333666666672</v>
      </c>
      <c r="BT139">
        <v>6.2833333366666668</v>
      </c>
      <c r="BU139">
        <v>5.6833333366666672</v>
      </c>
      <c r="BV139">
        <v>5.916666666666667</v>
      </c>
      <c r="BW139">
        <v>7.8833333666666672</v>
      </c>
      <c r="BX139">
        <v>12.883333366666667</v>
      </c>
      <c r="BY139">
        <v>11.149999966666666</v>
      </c>
      <c r="BZ139">
        <v>8.149999966666666</v>
      </c>
      <c r="CA139">
        <v>5.9666666666666668</v>
      </c>
      <c r="CB139">
        <v>5.4833333666666668</v>
      </c>
      <c r="CC139">
        <v>6.5333333666666666</v>
      </c>
      <c r="CE139">
        <v>6.3333333366666666</v>
      </c>
      <c r="CF139">
        <v>7.1166666366666664</v>
      </c>
      <c r="CG139">
        <v>8.4166666366666671</v>
      </c>
      <c r="CH139">
        <v>6.716666636666667</v>
      </c>
      <c r="CI139">
        <v>6.6833333366666663</v>
      </c>
      <c r="CJ139">
        <v>6.6333333366666665</v>
      </c>
      <c r="CK139">
        <v>7.0500000366666669</v>
      </c>
      <c r="CL139">
        <v>7.4333333366666672</v>
      </c>
      <c r="CN139">
        <v>8.1833333366666672</v>
      </c>
      <c r="CO139">
        <v>7.7333333366666661</v>
      </c>
      <c r="CP139">
        <v>5.399999666666667</v>
      </c>
      <c r="CQ139">
        <v>6.8333326666666672</v>
      </c>
      <c r="CR139">
        <v>7.5833326666666672</v>
      </c>
      <c r="CS139">
        <v>5.8333326666666672</v>
      </c>
      <c r="CT139">
        <v>8.0499996666666664</v>
      </c>
      <c r="CU139">
        <v>7.8666666666666671</v>
      </c>
      <c r="CV139">
        <v>5.9999996666666666</v>
      </c>
      <c r="CW139">
        <v>7.1333329666666669</v>
      </c>
      <c r="CX139">
        <v>6.7333326666666675</v>
      </c>
      <c r="CY139">
        <v>10.216666366666667</v>
      </c>
      <c r="CZ139">
        <v>7.6833329666666668</v>
      </c>
      <c r="DA139">
        <v>6.5333326666666665</v>
      </c>
      <c r="DB139">
        <v>5.7999996666666673</v>
      </c>
      <c r="DC139">
        <v>8.8499996666666672</v>
      </c>
      <c r="DD139">
        <v>6.7833329666666673</v>
      </c>
      <c r="DE139">
        <v>9.6166663666666672</v>
      </c>
      <c r="DF139">
        <v>9.2833333336666666</v>
      </c>
      <c r="DG139">
        <v>10.583333333666667</v>
      </c>
      <c r="DH139">
        <v>9.6833333336666669</v>
      </c>
      <c r="DI139">
        <v>10.516666333666667</v>
      </c>
      <c r="DJ139">
        <v>10.133333333666666</v>
      </c>
      <c r="DK139">
        <v>10.966666666666667</v>
      </c>
      <c r="DL139">
        <v>9.8500000336666673</v>
      </c>
      <c r="DM139">
        <v>11.750000003666667</v>
      </c>
      <c r="DN139">
        <v>11.200000003666668</v>
      </c>
      <c r="DO139">
        <v>10.466666666666667</v>
      </c>
      <c r="DP139">
        <v>12.649999966666666</v>
      </c>
      <c r="DQ139">
        <v>11.383333366666667</v>
      </c>
      <c r="DR139">
        <v>11.399999996666667</v>
      </c>
      <c r="DS139">
        <v>10.999999996666666</v>
      </c>
      <c r="DT139">
        <v>11.033333336666667</v>
      </c>
      <c r="DU139">
        <v>14.399999666666666</v>
      </c>
      <c r="DV139">
        <v>12.483333336666668</v>
      </c>
      <c r="DW139">
        <v>11.166666666666666</v>
      </c>
      <c r="DX139">
        <v>11.083333336666668</v>
      </c>
      <c r="DY139">
        <v>11.383333333666666</v>
      </c>
      <c r="DZ139">
        <v>3.2166666666666668</v>
      </c>
      <c r="EA139">
        <v>4.8833333666666672</v>
      </c>
      <c r="EB139">
        <v>3.5833333666666669</v>
      </c>
      <c r="EC139">
        <v>4.0499999666666664</v>
      </c>
      <c r="ED139">
        <v>6.5499999666666664</v>
      </c>
      <c r="EE139">
        <v>5.8166666666666664</v>
      </c>
      <c r="EF139">
        <v>4.0666666666666664</v>
      </c>
      <c r="EG139">
        <v>5.8666666666666671</v>
      </c>
      <c r="EH139">
        <v>3.4999996666666666</v>
      </c>
      <c r="EI139">
        <v>0</v>
      </c>
      <c r="EJ139">
        <f>IF(EJ130=0,0,EJ130+3.21666667)</f>
        <v>5.56666667</v>
      </c>
      <c r="EK139">
        <f t="shared" ref="EK139:EQ139" si="1886">IF(EK130=0,0,EK130+3.21666667)</f>
        <v>4.8833333366666665</v>
      </c>
      <c r="EL139">
        <f t="shared" si="1886"/>
        <v>6.9500000033333329</v>
      </c>
      <c r="EM139">
        <f t="shared" si="1886"/>
        <v>3.6166666699999999</v>
      </c>
      <c r="EN139">
        <f t="shared" si="1886"/>
        <v>4.7000000033333329</v>
      </c>
      <c r="EO139">
        <f t="shared" si="1886"/>
        <v>7.7500000033333336</v>
      </c>
      <c r="EP139">
        <f t="shared" si="1886"/>
        <v>6.0500000033333334</v>
      </c>
      <c r="EQ139">
        <f t="shared" si="1886"/>
        <v>6.6333333366666665</v>
      </c>
      <c r="ER139">
        <f t="shared" ref="ER139:HC139" si="1887">IF(ER130=0,0,ER130+3.21666667)</f>
        <v>6.9666667033333329</v>
      </c>
      <c r="ES139">
        <f t="shared" si="1887"/>
        <v>7.2333333700000004</v>
      </c>
      <c r="ET139">
        <f t="shared" si="1887"/>
        <v>9.7333333700000004</v>
      </c>
      <c r="EU139">
        <f t="shared" si="1887"/>
        <v>7.3166667033333326</v>
      </c>
      <c r="EV139">
        <f t="shared" si="1887"/>
        <v>7.1500000366666665</v>
      </c>
      <c r="EW139">
        <f t="shared" si="1887"/>
        <v>6.9666667033333329</v>
      </c>
      <c r="EX139">
        <f t="shared" si="1887"/>
        <v>7.2000000366666672</v>
      </c>
      <c r="EY139">
        <f t="shared" si="1887"/>
        <v>10.700000036666667</v>
      </c>
      <c r="EZ139">
        <f t="shared" si="1887"/>
        <v>7.0000000366666661</v>
      </c>
      <c r="FA139">
        <f t="shared" si="1887"/>
        <v>7.1833333699999997</v>
      </c>
      <c r="FB139">
        <f t="shared" si="1887"/>
        <v>7.666666703333334</v>
      </c>
      <c r="FC139">
        <f t="shared" si="1887"/>
        <v>10.633333370000001</v>
      </c>
      <c r="FD139">
        <f t="shared" si="1887"/>
        <v>7.4666667033333329</v>
      </c>
      <c r="FE139">
        <f t="shared" si="1887"/>
        <v>7.7666667033333336</v>
      </c>
      <c r="FF139">
        <f t="shared" si="1887"/>
        <v>9.8000000366666669</v>
      </c>
      <c r="FG139">
        <f t="shared" si="1887"/>
        <v>7.4000000366666665</v>
      </c>
      <c r="FH139">
        <f t="shared" si="1887"/>
        <v>8.9166666699999997</v>
      </c>
      <c r="FI139">
        <f t="shared" si="1887"/>
        <v>9.3666666700000007</v>
      </c>
      <c r="FJ139">
        <f t="shared" si="1887"/>
        <v>12.533333336666667</v>
      </c>
      <c r="FK139">
        <f t="shared" si="1887"/>
        <v>10.633333336666666</v>
      </c>
      <c r="FL139">
        <f t="shared" si="1887"/>
        <v>10.96666667</v>
      </c>
      <c r="FM139">
        <f t="shared" si="1887"/>
        <v>9.2833333366666668</v>
      </c>
      <c r="FN139">
        <f t="shared" si="1887"/>
        <v>11.91666667</v>
      </c>
      <c r="FO139">
        <f t="shared" si="1887"/>
        <v>9.3833333366666665</v>
      </c>
      <c r="FP139">
        <f t="shared" si="1887"/>
        <v>10.133333336666666</v>
      </c>
      <c r="FQ139">
        <f t="shared" si="1887"/>
        <v>9.3666666700000007</v>
      </c>
      <c r="FR139">
        <f t="shared" si="1887"/>
        <v>9.31666667</v>
      </c>
      <c r="FS139">
        <f t="shared" si="1887"/>
        <v>10.133333336666666</v>
      </c>
      <c r="FT139">
        <f t="shared" si="1887"/>
        <v>10.41666667</v>
      </c>
      <c r="FU139">
        <f t="shared" si="1887"/>
        <v>10.66666667</v>
      </c>
      <c r="FV139">
        <f t="shared" si="1887"/>
        <v>10.650000003333334</v>
      </c>
      <c r="FW139">
        <f t="shared" si="1887"/>
        <v>11.033333336666667</v>
      </c>
      <c r="FX139">
        <f t="shared" si="1887"/>
        <v>11.183333336666667</v>
      </c>
      <c r="FY139">
        <f t="shared" si="1887"/>
        <v>10.96666667</v>
      </c>
      <c r="FZ139">
        <f t="shared" si="1887"/>
        <v>12.21666667</v>
      </c>
      <c r="GA139">
        <f t="shared" si="1887"/>
        <v>15.21666667</v>
      </c>
      <c r="GB139">
        <f t="shared" si="1887"/>
        <v>11.300000003333334</v>
      </c>
      <c r="GC139">
        <f t="shared" si="1887"/>
        <v>11.500000003333334</v>
      </c>
      <c r="GD139">
        <f t="shared" si="1887"/>
        <v>12.016666670000001</v>
      </c>
      <c r="GE139">
        <f t="shared" si="1887"/>
        <v>11.783333336666667</v>
      </c>
      <c r="GF139">
        <f t="shared" si="1887"/>
        <v>11.000000003333334</v>
      </c>
      <c r="GG139">
        <f t="shared" si="1887"/>
        <v>13.31666667</v>
      </c>
      <c r="GH139">
        <f t="shared" si="1887"/>
        <v>14.16666667</v>
      </c>
      <c r="GI139">
        <f t="shared" si="1887"/>
        <v>13.800000003333333</v>
      </c>
      <c r="GJ139">
        <f t="shared" si="1887"/>
        <v>14.21666667</v>
      </c>
      <c r="GK139">
        <f t="shared" si="1887"/>
        <v>16.150000003333332</v>
      </c>
      <c r="GL139">
        <f t="shared" si="1887"/>
        <v>13.616666670000001</v>
      </c>
      <c r="GM139">
        <f t="shared" si="1887"/>
        <v>13.883333336666666</v>
      </c>
      <c r="GN139">
        <f t="shared" si="1887"/>
        <v>16.016666669999999</v>
      </c>
      <c r="GO139">
        <f t="shared" si="1887"/>
        <v>15.433333336666667</v>
      </c>
      <c r="GP139">
        <f t="shared" si="1887"/>
        <v>13.883333336666666</v>
      </c>
      <c r="GQ139">
        <f t="shared" si="1887"/>
        <v>14.333333336666668</v>
      </c>
      <c r="GR139">
        <f t="shared" si="1887"/>
        <v>16.716666669999999</v>
      </c>
      <c r="GS139">
        <f t="shared" si="1887"/>
        <v>14.683333336666667</v>
      </c>
      <c r="GT139">
        <f t="shared" si="1887"/>
        <v>15.883333336666666</v>
      </c>
      <c r="GU139">
        <f t="shared" si="1887"/>
        <v>14.71666667</v>
      </c>
      <c r="GV139">
        <f t="shared" si="1887"/>
        <v>13.71666667</v>
      </c>
      <c r="GW139">
        <f t="shared" si="1887"/>
        <v>13.783333336666667</v>
      </c>
      <c r="GX139">
        <f t="shared" ref="GX139:HA139" si="1888">IF(GX130=0,0,GX130+3.21666667)</f>
        <v>13.616666670000001</v>
      </c>
      <c r="GY139">
        <f t="shared" si="1888"/>
        <v>20.75000000333333</v>
      </c>
      <c r="GZ139">
        <f t="shared" si="1888"/>
        <v>15.46666667</v>
      </c>
      <c r="HA139">
        <f t="shared" si="1888"/>
        <v>14.200000003333333</v>
      </c>
      <c r="HB139">
        <f t="shared" si="1887"/>
        <v>17.900000003333332</v>
      </c>
      <c r="HC139">
        <f t="shared" si="1887"/>
        <v>18.88333330333333</v>
      </c>
      <c r="HD139">
        <f t="shared" ref="HD139:JO139" si="1889">IF(HD130=0,0,HD130+3.21666667)</f>
        <v>20.283333303333333</v>
      </c>
      <c r="HE139">
        <f t="shared" si="1889"/>
        <v>19.366666636666665</v>
      </c>
      <c r="HF139">
        <f t="shared" si="1889"/>
        <v>19.116666636666665</v>
      </c>
      <c r="HG139">
        <f t="shared" si="1889"/>
        <v>18.89999997</v>
      </c>
      <c r="HH139">
        <f t="shared" si="1889"/>
        <v>18.583333303333333</v>
      </c>
      <c r="HI139">
        <f t="shared" si="1889"/>
        <v>18.583333303333333</v>
      </c>
      <c r="HJ139">
        <f t="shared" si="1889"/>
        <v>19.533333303333333</v>
      </c>
      <c r="HK139">
        <f t="shared" si="1889"/>
        <v>19.083333303333333</v>
      </c>
      <c r="HL139">
        <f t="shared" si="1889"/>
        <v>21.949999969999997</v>
      </c>
      <c r="HN139">
        <f t="shared" si="1889"/>
        <v>18.599999969999999</v>
      </c>
      <c r="HO139">
        <f t="shared" si="1889"/>
        <v>20.066666636666664</v>
      </c>
      <c r="HP139">
        <f t="shared" si="1889"/>
        <v>40.849996670000003</v>
      </c>
      <c r="HQ139">
        <f t="shared" si="1889"/>
        <v>45.849996670000003</v>
      </c>
      <c r="HR139">
        <f t="shared" si="1889"/>
        <v>14.56666667</v>
      </c>
      <c r="HS139">
        <f t="shared" si="1889"/>
        <v>12.883333336666666</v>
      </c>
      <c r="HU139">
        <f t="shared" si="1889"/>
        <v>24.283333369999998</v>
      </c>
      <c r="HW139">
        <f t="shared" si="1889"/>
        <v>13.266666703333334</v>
      </c>
      <c r="HX139">
        <f t="shared" si="1889"/>
        <v>13.48333337</v>
      </c>
      <c r="HY139">
        <f t="shared" si="1889"/>
        <v>14.300000036666667</v>
      </c>
      <c r="HZ139">
        <f t="shared" si="1889"/>
        <v>13.816666703333334</v>
      </c>
      <c r="IA139">
        <f t="shared" si="1889"/>
        <v>13.550000036666667</v>
      </c>
      <c r="IB139">
        <f t="shared" si="1889"/>
        <v>13.650000036666668</v>
      </c>
      <c r="IC139">
        <f t="shared" si="1889"/>
        <v>14.350000036666668</v>
      </c>
      <c r="ID139">
        <f t="shared" si="1889"/>
        <v>13.316666703333334</v>
      </c>
      <c r="IE139">
        <f t="shared" si="1889"/>
        <v>14.300000036666667</v>
      </c>
      <c r="IF139">
        <f t="shared" si="1889"/>
        <v>15.000000036666668</v>
      </c>
      <c r="IG139">
        <f t="shared" si="1889"/>
        <v>15.450000036666667</v>
      </c>
      <c r="IH139">
        <f t="shared" si="1889"/>
        <v>13.783333370000001</v>
      </c>
      <c r="II139">
        <f t="shared" si="1889"/>
        <v>20.516666703333332</v>
      </c>
      <c r="IJ139">
        <f t="shared" si="1889"/>
        <v>13.300000036666667</v>
      </c>
      <c r="IK139">
        <f t="shared" si="1889"/>
        <v>15.333333336666668</v>
      </c>
      <c r="IL139">
        <f t="shared" si="1889"/>
        <v>18.666666670333335</v>
      </c>
      <c r="IM139">
        <f t="shared" si="1889"/>
        <v>16.100000003666668</v>
      </c>
      <c r="IN139">
        <f t="shared" si="1889"/>
        <v>15.816666670333333</v>
      </c>
      <c r="IO139">
        <f t="shared" si="1889"/>
        <v>17.800000003333334</v>
      </c>
      <c r="IP139">
        <f t="shared" si="1889"/>
        <v>17.916666670333335</v>
      </c>
      <c r="IQ139">
        <f t="shared" si="1889"/>
        <v>18.566666670333333</v>
      </c>
      <c r="IW139">
        <f t="shared" si="1889"/>
        <v>49.933333336666671</v>
      </c>
      <c r="IX139">
        <f t="shared" si="1889"/>
        <v>8.9333333366666672</v>
      </c>
      <c r="IY139">
        <f t="shared" si="1889"/>
        <v>11.383333673333334</v>
      </c>
      <c r="IZ139">
        <f t="shared" ref="IZ139" si="1890">IF(IZ130=0,0,IZ130+3.21666667)</f>
        <v>12.200000340000001</v>
      </c>
      <c r="JA139">
        <f t="shared" si="1889"/>
        <v>10.533333673333335</v>
      </c>
      <c r="JB139">
        <f t="shared" si="1889"/>
        <v>10.016667006666667</v>
      </c>
      <c r="JC139">
        <f t="shared" si="1889"/>
        <v>14.950000340000001</v>
      </c>
      <c r="JD139">
        <f t="shared" si="1889"/>
        <v>11.550000340000002</v>
      </c>
      <c r="JE139">
        <f t="shared" si="1889"/>
        <v>16.616667006666667</v>
      </c>
      <c r="JF139">
        <f t="shared" si="1889"/>
        <v>24.383333673333336</v>
      </c>
      <c r="JH139">
        <f t="shared" si="1889"/>
        <v>12.31666667</v>
      </c>
      <c r="JI139">
        <f t="shared" si="1889"/>
        <v>17.566666669666667</v>
      </c>
      <c r="JJ139">
        <f t="shared" si="1889"/>
        <v>15.950000003</v>
      </c>
      <c r="JK139">
        <f t="shared" si="1889"/>
        <v>13.816666669666667</v>
      </c>
      <c r="JL139">
        <f t="shared" si="1889"/>
        <v>13.583333336333334</v>
      </c>
      <c r="JM139">
        <f t="shared" si="1889"/>
        <v>15.316666669666667</v>
      </c>
      <c r="JN139">
        <f t="shared" si="1889"/>
        <v>16.316666669666667</v>
      </c>
      <c r="JO139">
        <f t="shared" si="1889"/>
        <v>20.450000002999996</v>
      </c>
      <c r="JP139">
        <f t="shared" ref="JP139:KA139" si="1891">IF(JP130=0,0,JP130+3.21666667)</f>
        <v>17.583333336333332</v>
      </c>
      <c r="JR139">
        <f t="shared" si="1891"/>
        <v>13.650000003000001</v>
      </c>
      <c r="JT139">
        <f t="shared" si="1891"/>
        <v>14.400000003000001</v>
      </c>
      <c r="JU139">
        <f t="shared" si="1891"/>
        <v>20.050000002999997</v>
      </c>
      <c r="JV139">
        <f t="shared" si="1891"/>
        <v>20.750000003</v>
      </c>
      <c r="JX139">
        <f t="shared" si="1891"/>
        <v>21.500000003</v>
      </c>
      <c r="JY139">
        <f t="shared" si="1891"/>
        <v>17.316666669666667</v>
      </c>
      <c r="JZ139">
        <f t="shared" si="1891"/>
        <v>23.816666669666667</v>
      </c>
      <c r="KA139">
        <f t="shared" si="1891"/>
        <v>27.266666669666666</v>
      </c>
    </row>
    <row r="140" spans="1:287" x14ac:dyDescent="0.25">
      <c r="A140" t="s">
        <v>147</v>
      </c>
      <c r="B140">
        <v>4.4000000000000004</v>
      </c>
      <c r="C140">
        <v>4.9000000000000004</v>
      </c>
      <c r="D140">
        <v>4.0833000000000004</v>
      </c>
      <c r="E140">
        <v>5.5500000000000007</v>
      </c>
      <c r="F140">
        <v>6.1666600000000003</v>
      </c>
      <c r="G140">
        <v>4.7999670000000005</v>
      </c>
      <c r="H140">
        <v>4.5333000000000006</v>
      </c>
      <c r="I140">
        <v>4.7499670000000007</v>
      </c>
      <c r="J140">
        <v>7.7833330000000007</v>
      </c>
      <c r="K140">
        <v>9.9666670000000011</v>
      </c>
      <c r="L140">
        <v>5.25</v>
      </c>
      <c r="M140">
        <v>4.75</v>
      </c>
      <c r="N140">
        <v>4.7166300000000003</v>
      </c>
      <c r="O140">
        <v>5.6166666999999997</v>
      </c>
      <c r="P140">
        <v>10.066666699999999</v>
      </c>
      <c r="Q140">
        <v>6.3766666999999995</v>
      </c>
      <c r="R140">
        <v>11.046666699999999</v>
      </c>
      <c r="S140">
        <v>12.8666667</v>
      </c>
      <c r="T140">
        <v>9.2866666999999996</v>
      </c>
      <c r="U140">
        <v>7.7999966999999994</v>
      </c>
      <c r="V140">
        <v>7.6666666999999995</v>
      </c>
      <c r="W140">
        <v>6.2333336999999993</v>
      </c>
      <c r="X140">
        <v>7.0333337</v>
      </c>
      <c r="Y140">
        <v>7.0666666999999999</v>
      </c>
      <c r="Z140">
        <v>18.56666667</v>
      </c>
      <c r="AA140">
        <v>20.56666667</v>
      </c>
      <c r="AB140">
        <v>24.31666667</v>
      </c>
      <c r="AC140">
        <v>39.766666669999999</v>
      </c>
      <c r="AD140">
        <v>34.319999670000001</v>
      </c>
      <c r="AE140">
        <v>20.516666669999999</v>
      </c>
      <c r="AG140">
        <v>23.81666667</v>
      </c>
      <c r="AH140">
        <v>19.23333667</v>
      </c>
      <c r="AI140">
        <v>8.15</v>
      </c>
      <c r="AJ140">
        <v>9.7000000000000011</v>
      </c>
      <c r="AK140">
        <v>8.5333333000000007</v>
      </c>
      <c r="AL140">
        <v>8.75</v>
      </c>
      <c r="AM140">
        <v>8.6666600000000003</v>
      </c>
      <c r="AN140">
        <v>9.5</v>
      </c>
      <c r="AO140">
        <v>9.4166667000000004</v>
      </c>
      <c r="AP140">
        <v>9.0166667</v>
      </c>
      <c r="AQ140">
        <v>8.93333333</v>
      </c>
      <c r="AR140">
        <v>8.5500000000000007</v>
      </c>
      <c r="AS140">
        <v>9.1666667000000004</v>
      </c>
      <c r="AT140">
        <v>11.81666667</v>
      </c>
      <c r="AU140">
        <v>9.4500000000000011</v>
      </c>
      <c r="AV140">
        <v>9.683333300000001</v>
      </c>
      <c r="AW140">
        <v>9.2166667000000011</v>
      </c>
      <c r="AX140">
        <v>10</v>
      </c>
      <c r="AY140">
        <v>8.883333330000001</v>
      </c>
      <c r="AZ140">
        <v>11.3</v>
      </c>
      <c r="BA140">
        <v>13.350000000000001</v>
      </c>
      <c r="BB140">
        <v>16.149999999999999</v>
      </c>
      <c r="BC140">
        <v>13.866666670000001</v>
      </c>
      <c r="BD140">
        <v>13.8333333</v>
      </c>
      <c r="BE140">
        <v>10.15</v>
      </c>
      <c r="BF140">
        <v>12.066667000000001</v>
      </c>
      <c r="BG140">
        <v>21.3333333</v>
      </c>
      <c r="BH140">
        <v>23.85</v>
      </c>
      <c r="BI140">
        <v>24.083333</v>
      </c>
      <c r="BJ140">
        <v>11.5</v>
      </c>
      <c r="BK140">
        <v>21.816667000000002</v>
      </c>
      <c r="BL140">
        <v>12.566666700000001</v>
      </c>
      <c r="BM140">
        <v>20.950000000000003</v>
      </c>
      <c r="BN140">
        <v>12.25</v>
      </c>
      <c r="BO140">
        <v>26.083333000000003</v>
      </c>
      <c r="BP140">
        <v>16.766666700000002</v>
      </c>
      <c r="BQ140">
        <v>5.3333332999999996</v>
      </c>
      <c r="BR140">
        <v>4.3</v>
      </c>
      <c r="BS140">
        <v>5.0166667</v>
      </c>
      <c r="BT140">
        <v>5.4166666699999997</v>
      </c>
      <c r="BU140">
        <v>4.81666667</v>
      </c>
      <c r="BV140">
        <v>5.05</v>
      </c>
      <c r="BW140">
        <v>7.0166667</v>
      </c>
      <c r="BX140">
        <v>12.0166667</v>
      </c>
      <c r="BY140">
        <v>10.283333299999999</v>
      </c>
      <c r="BZ140">
        <v>7.2833332999999998</v>
      </c>
      <c r="CA140">
        <v>5.0999999999999996</v>
      </c>
      <c r="CB140">
        <v>4.6166666999999997</v>
      </c>
      <c r="CC140">
        <v>5.6666666999999995</v>
      </c>
      <c r="CE140">
        <v>5.4666666700000004</v>
      </c>
      <c r="CF140">
        <v>6.2499999700000002</v>
      </c>
      <c r="CG140">
        <v>7.54999997</v>
      </c>
      <c r="CH140">
        <v>5.8499999700000007</v>
      </c>
      <c r="CI140">
        <v>5.81666667</v>
      </c>
      <c r="CJ140">
        <v>5.7666666700000002</v>
      </c>
      <c r="CK140">
        <v>6.1833333700000006</v>
      </c>
      <c r="CL140">
        <v>6.56666667</v>
      </c>
      <c r="CN140">
        <v>7.31666667</v>
      </c>
      <c r="CO140">
        <v>6.8666666700000007</v>
      </c>
      <c r="CP140">
        <v>4.5333330000000007</v>
      </c>
      <c r="CQ140">
        <v>5.9666660000000009</v>
      </c>
      <c r="CR140">
        <v>6.7166660000000009</v>
      </c>
      <c r="CS140">
        <v>4.9666660000000009</v>
      </c>
      <c r="CT140">
        <v>7.1833330000000011</v>
      </c>
      <c r="CU140">
        <v>7.0000000000000009</v>
      </c>
      <c r="CV140">
        <v>5.1333330000000004</v>
      </c>
      <c r="CW140">
        <v>6.2666663000000007</v>
      </c>
      <c r="CX140">
        <v>5.8666660000000004</v>
      </c>
      <c r="CY140">
        <v>9.3499997000000015</v>
      </c>
      <c r="CZ140">
        <v>6.8166663000000005</v>
      </c>
      <c r="DA140">
        <v>5.6666660000000011</v>
      </c>
      <c r="DB140">
        <v>4.9333330000000011</v>
      </c>
      <c r="DC140">
        <v>7.9833330000000009</v>
      </c>
      <c r="DD140">
        <v>5.916666300000001</v>
      </c>
      <c r="DE140">
        <v>8.7499997</v>
      </c>
      <c r="DF140">
        <v>8.4166666669999994</v>
      </c>
      <c r="DG140">
        <v>9.7166666670000001</v>
      </c>
      <c r="DH140">
        <v>8.8166666669999998</v>
      </c>
      <c r="DI140">
        <v>9.6499996669999994</v>
      </c>
      <c r="DJ140">
        <v>9.2666666669999991</v>
      </c>
      <c r="DK140">
        <v>10.1</v>
      </c>
      <c r="DL140">
        <v>8.9833333670000002</v>
      </c>
      <c r="DM140">
        <v>10.883333337</v>
      </c>
      <c r="DN140">
        <v>10.333333337000001</v>
      </c>
      <c r="DO140">
        <v>9.6</v>
      </c>
      <c r="DP140">
        <v>11.783333299999999</v>
      </c>
      <c r="DQ140">
        <v>10.5166667</v>
      </c>
      <c r="DR140">
        <v>10.53333333</v>
      </c>
      <c r="DS140">
        <v>10.133333329999999</v>
      </c>
      <c r="DT140">
        <v>10.16666667</v>
      </c>
      <c r="DU140">
        <v>13.533332999999999</v>
      </c>
      <c r="DV140">
        <v>11.616666670000001</v>
      </c>
      <c r="DW140">
        <v>10.299999999999999</v>
      </c>
      <c r="DX140">
        <v>10.21666667</v>
      </c>
      <c r="DY140">
        <v>10.516666666999999</v>
      </c>
      <c r="DZ140">
        <v>2.35</v>
      </c>
      <c r="EA140">
        <v>4.0166667</v>
      </c>
      <c r="EB140">
        <v>2.7166667000000002</v>
      </c>
      <c r="EC140">
        <v>3.1833333000000001</v>
      </c>
      <c r="ED140">
        <v>5.6833333000000001</v>
      </c>
      <c r="EE140">
        <v>4.95</v>
      </c>
      <c r="EF140">
        <v>3.2</v>
      </c>
      <c r="EG140">
        <v>5</v>
      </c>
      <c r="EH140">
        <v>2.6333329999999999</v>
      </c>
      <c r="EI140">
        <v>5.56666667</v>
      </c>
      <c r="EJ140">
        <v>0</v>
      </c>
      <c r="EK140">
        <f>IF(EK130=0,0,EK130+2.35)</f>
        <v>4.0166666666666666</v>
      </c>
      <c r="EL140">
        <f t="shared" ref="EL140:EQ140" si="1892">IF(EL130=0,0,EL130+2.35)</f>
        <v>6.0833333333333339</v>
      </c>
      <c r="EM140">
        <f t="shared" si="1892"/>
        <v>2.75</v>
      </c>
      <c r="EN140">
        <f t="shared" si="1892"/>
        <v>3.8333333333333335</v>
      </c>
      <c r="EO140">
        <f t="shared" si="1892"/>
        <v>6.8833333333333329</v>
      </c>
      <c r="EP140">
        <f t="shared" si="1892"/>
        <v>5.1833333333333336</v>
      </c>
      <c r="EQ140">
        <f t="shared" si="1892"/>
        <v>5.7666666666666666</v>
      </c>
      <c r="ER140">
        <f t="shared" ref="ER140:HC140" si="1893">IF(ER130=0,0,ER130+2.35)</f>
        <v>6.100000033333334</v>
      </c>
      <c r="ES140">
        <f t="shared" si="1893"/>
        <v>6.3666666999999997</v>
      </c>
      <c r="ET140">
        <f t="shared" si="1893"/>
        <v>8.8666666999999997</v>
      </c>
      <c r="EU140">
        <f t="shared" si="1893"/>
        <v>6.4500000333333336</v>
      </c>
      <c r="EV140">
        <f t="shared" si="1893"/>
        <v>6.2833333666666666</v>
      </c>
      <c r="EW140">
        <f t="shared" si="1893"/>
        <v>6.100000033333334</v>
      </c>
      <c r="EX140">
        <f t="shared" si="1893"/>
        <v>6.3333333666666665</v>
      </c>
      <c r="EY140">
        <f t="shared" si="1893"/>
        <v>9.8333333666666665</v>
      </c>
      <c r="EZ140">
        <f t="shared" si="1893"/>
        <v>6.1333333666666672</v>
      </c>
      <c r="FA140">
        <f t="shared" si="1893"/>
        <v>6.3166667000000007</v>
      </c>
      <c r="FB140">
        <f t="shared" si="1893"/>
        <v>6.8000000333333332</v>
      </c>
      <c r="FC140">
        <f t="shared" si="1893"/>
        <v>9.7666667</v>
      </c>
      <c r="FD140">
        <f t="shared" si="1893"/>
        <v>6.600000033333334</v>
      </c>
      <c r="FE140">
        <f t="shared" si="1893"/>
        <v>6.9000000333333329</v>
      </c>
      <c r="FF140">
        <f t="shared" si="1893"/>
        <v>8.9333333666666661</v>
      </c>
      <c r="FG140">
        <f t="shared" si="1893"/>
        <v>6.5333333666666675</v>
      </c>
      <c r="FH140">
        <f t="shared" si="1893"/>
        <v>8.0500000000000007</v>
      </c>
      <c r="FI140">
        <f t="shared" si="1893"/>
        <v>8.5</v>
      </c>
      <c r="FJ140">
        <f t="shared" si="1893"/>
        <v>11.666666666666666</v>
      </c>
      <c r="FK140">
        <f t="shared" si="1893"/>
        <v>9.7666666666666675</v>
      </c>
      <c r="FL140">
        <f t="shared" si="1893"/>
        <v>10.1</v>
      </c>
      <c r="FM140">
        <f t="shared" si="1893"/>
        <v>8.4166666666666661</v>
      </c>
      <c r="FN140">
        <f t="shared" si="1893"/>
        <v>11.049999999999999</v>
      </c>
      <c r="FO140">
        <f t="shared" si="1893"/>
        <v>8.5166666666666675</v>
      </c>
      <c r="FP140">
        <f t="shared" si="1893"/>
        <v>9.2666666666666675</v>
      </c>
      <c r="FQ140">
        <f t="shared" si="1893"/>
        <v>8.5</v>
      </c>
      <c r="FR140">
        <f t="shared" si="1893"/>
        <v>8.4500000000000011</v>
      </c>
      <c r="FS140">
        <f t="shared" si="1893"/>
        <v>9.2666666666666675</v>
      </c>
      <c r="FT140">
        <f t="shared" si="1893"/>
        <v>9.5500000000000007</v>
      </c>
      <c r="FU140">
        <f t="shared" si="1893"/>
        <v>9.8000000000000007</v>
      </c>
      <c r="FV140">
        <f t="shared" si="1893"/>
        <v>9.7833333333333332</v>
      </c>
      <c r="FW140">
        <f t="shared" si="1893"/>
        <v>10.166666666666666</v>
      </c>
      <c r="FX140">
        <f t="shared" si="1893"/>
        <v>10.316666666666666</v>
      </c>
      <c r="FY140">
        <f t="shared" si="1893"/>
        <v>10.1</v>
      </c>
      <c r="FZ140">
        <f t="shared" si="1893"/>
        <v>11.35</v>
      </c>
      <c r="GA140">
        <f t="shared" si="1893"/>
        <v>14.35</v>
      </c>
      <c r="GB140">
        <f t="shared" si="1893"/>
        <v>10.433333333333334</v>
      </c>
      <c r="GC140">
        <f t="shared" si="1893"/>
        <v>10.633333333333333</v>
      </c>
      <c r="GD140">
        <f t="shared" si="1893"/>
        <v>11.15</v>
      </c>
      <c r="GE140">
        <f t="shared" si="1893"/>
        <v>10.916666666666666</v>
      </c>
      <c r="GF140">
        <f t="shared" si="1893"/>
        <v>10.133333333333333</v>
      </c>
      <c r="GG140">
        <f t="shared" si="1893"/>
        <v>12.45</v>
      </c>
      <c r="GH140">
        <f t="shared" si="1893"/>
        <v>13.299999999999999</v>
      </c>
      <c r="GI140">
        <f t="shared" si="1893"/>
        <v>12.933333333333332</v>
      </c>
      <c r="GJ140">
        <f t="shared" si="1893"/>
        <v>13.35</v>
      </c>
      <c r="GK140">
        <f t="shared" si="1893"/>
        <v>15.283333333333333</v>
      </c>
      <c r="GL140">
        <f t="shared" si="1893"/>
        <v>12.75</v>
      </c>
      <c r="GM140">
        <f t="shared" si="1893"/>
        <v>13.016666666666666</v>
      </c>
      <c r="GN140">
        <f t="shared" si="1893"/>
        <v>15.15</v>
      </c>
      <c r="GO140">
        <f t="shared" si="1893"/>
        <v>14.566666666666666</v>
      </c>
      <c r="GP140">
        <f t="shared" si="1893"/>
        <v>13.016666666666666</v>
      </c>
      <c r="GQ140">
        <f t="shared" si="1893"/>
        <v>13.466666666666667</v>
      </c>
      <c r="GR140">
        <f t="shared" si="1893"/>
        <v>15.85</v>
      </c>
      <c r="GS140">
        <f t="shared" si="1893"/>
        <v>13.816666666666666</v>
      </c>
      <c r="GT140">
        <f t="shared" si="1893"/>
        <v>15.016666666666666</v>
      </c>
      <c r="GU140">
        <f t="shared" si="1893"/>
        <v>13.85</v>
      </c>
      <c r="GV140">
        <f t="shared" si="1893"/>
        <v>12.85</v>
      </c>
      <c r="GW140">
        <f t="shared" si="1893"/>
        <v>12.916666666666666</v>
      </c>
      <c r="GX140">
        <f t="shared" ref="GX140:HA140" si="1894">IF(GX130=0,0,GX130+2.35)</f>
        <v>12.75</v>
      </c>
      <c r="GY140">
        <f t="shared" si="1894"/>
        <v>19.883333333333333</v>
      </c>
      <c r="GZ140">
        <f t="shared" si="1894"/>
        <v>14.6</v>
      </c>
      <c r="HA140">
        <f t="shared" si="1894"/>
        <v>13.333333333333332</v>
      </c>
      <c r="HB140">
        <f t="shared" si="1893"/>
        <v>17.033333333333335</v>
      </c>
      <c r="HC140">
        <f t="shared" si="1893"/>
        <v>18.016666633333333</v>
      </c>
      <c r="HD140">
        <f t="shared" ref="HD140:JO140" si="1895">IF(HD130=0,0,HD130+2.35)</f>
        <v>19.416666633333335</v>
      </c>
      <c r="HE140">
        <f t="shared" si="1895"/>
        <v>18.499999966666667</v>
      </c>
      <c r="HF140">
        <f t="shared" si="1895"/>
        <v>18.249999966666667</v>
      </c>
      <c r="HG140">
        <f t="shared" si="1895"/>
        <v>18.033333299999999</v>
      </c>
      <c r="HH140">
        <f t="shared" si="1895"/>
        <v>17.716666633333332</v>
      </c>
      <c r="HI140">
        <f t="shared" si="1895"/>
        <v>17.716666633333332</v>
      </c>
      <c r="HJ140">
        <f t="shared" si="1895"/>
        <v>18.666666633333335</v>
      </c>
      <c r="HK140">
        <f t="shared" si="1895"/>
        <v>18.216666633333332</v>
      </c>
      <c r="HL140">
        <f t="shared" si="1895"/>
        <v>21.0833333</v>
      </c>
      <c r="HN140">
        <f t="shared" si="1895"/>
        <v>17.733333299999998</v>
      </c>
      <c r="HO140">
        <f t="shared" si="1895"/>
        <v>19.199999966666667</v>
      </c>
      <c r="HP140">
        <f t="shared" si="1895"/>
        <v>39.983330000000002</v>
      </c>
      <c r="HQ140">
        <f t="shared" si="1895"/>
        <v>44.983330000000002</v>
      </c>
      <c r="HR140">
        <f t="shared" si="1895"/>
        <v>13.7</v>
      </c>
      <c r="HS140">
        <f t="shared" si="1895"/>
        <v>12.016666666666666</v>
      </c>
      <c r="HU140">
        <f t="shared" si="1895"/>
        <v>23.4166667</v>
      </c>
      <c r="HW140">
        <f t="shared" si="1895"/>
        <v>12.400000033333333</v>
      </c>
      <c r="HX140">
        <f t="shared" si="1895"/>
        <v>12.6166667</v>
      </c>
      <c r="HY140">
        <f t="shared" si="1895"/>
        <v>13.433333366666666</v>
      </c>
      <c r="HZ140">
        <f t="shared" si="1895"/>
        <v>12.950000033333334</v>
      </c>
      <c r="IA140">
        <f t="shared" si="1895"/>
        <v>12.683333366666666</v>
      </c>
      <c r="IB140">
        <f t="shared" si="1895"/>
        <v>12.783333366666668</v>
      </c>
      <c r="IC140">
        <f t="shared" si="1895"/>
        <v>13.483333366666667</v>
      </c>
      <c r="ID140">
        <f t="shared" si="1895"/>
        <v>12.450000033333334</v>
      </c>
      <c r="IE140">
        <f t="shared" si="1895"/>
        <v>13.433333366666666</v>
      </c>
      <c r="IF140">
        <f t="shared" si="1895"/>
        <v>14.133333366666667</v>
      </c>
      <c r="IG140">
        <f t="shared" si="1895"/>
        <v>14.583333366666666</v>
      </c>
      <c r="IH140">
        <f t="shared" si="1895"/>
        <v>12.9166667</v>
      </c>
      <c r="II140">
        <f t="shared" si="1895"/>
        <v>19.650000033333335</v>
      </c>
      <c r="IJ140">
        <f t="shared" si="1895"/>
        <v>12.433333366666666</v>
      </c>
      <c r="IK140">
        <f t="shared" si="1895"/>
        <v>14.466666666666667</v>
      </c>
      <c r="IL140">
        <f t="shared" si="1895"/>
        <v>17.800000000333334</v>
      </c>
      <c r="IM140">
        <f t="shared" si="1895"/>
        <v>15.233333333666668</v>
      </c>
      <c r="IN140">
        <f t="shared" si="1895"/>
        <v>14.950000000333333</v>
      </c>
      <c r="IO140">
        <f t="shared" si="1895"/>
        <v>16.933333333333334</v>
      </c>
      <c r="IP140">
        <f t="shared" si="1895"/>
        <v>17.050000000333334</v>
      </c>
      <c r="IQ140">
        <f t="shared" si="1895"/>
        <v>17.700000000333336</v>
      </c>
      <c r="IW140">
        <f t="shared" si="1895"/>
        <v>49.06666666666667</v>
      </c>
      <c r="IX140">
        <f t="shared" si="1895"/>
        <v>8.0666666666666664</v>
      </c>
      <c r="IY140">
        <f t="shared" si="1895"/>
        <v>10.516667003333334</v>
      </c>
      <c r="IZ140">
        <f t="shared" ref="IZ140" si="1896">IF(IZ130=0,0,IZ130+2.35)</f>
        <v>11.33333367</v>
      </c>
      <c r="JA140">
        <f t="shared" si="1895"/>
        <v>9.666667003333334</v>
      </c>
      <c r="JB140">
        <f t="shared" si="1895"/>
        <v>9.1500003366666682</v>
      </c>
      <c r="JC140">
        <f t="shared" si="1895"/>
        <v>14.08333367</v>
      </c>
      <c r="JD140">
        <f t="shared" si="1895"/>
        <v>10.683333670000001</v>
      </c>
      <c r="JE140">
        <f t="shared" si="1895"/>
        <v>15.750000336666668</v>
      </c>
      <c r="JF140">
        <f t="shared" si="1895"/>
        <v>23.516667003333339</v>
      </c>
      <c r="JH140">
        <f t="shared" si="1895"/>
        <v>11.45</v>
      </c>
      <c r="JI140">
        <f t="shared" si="1895"/>
        <v>16.699999999666666</v>
      </c>
      <c r="JJ140">
        <f t="shared" si="1895"/>
        <v>15.083333332999999</v>
      </c>
      <c r="JK140">
        <f t="shared" si="1895"/>
        <v>12.949999999666666</v>
      </c>
      <c r="JL140">
        <f t="shared" si="1895"/>
        <v>12.716666666333333</v>
      </c>
      <c r="JM140">
        <f t="shared" si="1895"/>
        <v>14.449999999666666</v>
      </c>
      <c r="JN140">
        <f t="shared" si="1895"/>
        <v>15.449999999666666</v>
      </c>
      <c r="JO140">
        <f t="shared" si="1895"/>
        <v>19.583333332999999</v>
      </c>
      <c r="JP140">
        <f t="shared" ref="JP140:KA140" si="1897">IF(JP130=0,0,JP130+2.35)</f>
        <v>16.716666666333335</v>
      </c>
      <c r="JR140">
        <f t="shared" si="1897"/>
        <v>12.783333333</v>
      </c>
      <c r="JT140">
        <f t="shared" si="1897"/>
        <v>13.533333333</v>
      </c>
      <c r="JU140">
        <f t="shared" si="1897"/>
        <v>19.183333333</v>
      </c>
      <c r="JV140">
        <f t="shared" si="1897"/>
        <v>19.883333333000003</v>
      </c>
      <c r="JX140">
        <f t="shared" si="1897"/>
        <v>20.633333333000003</v>
      </c>
      <c r="JY140">
        <f t="shared" si="1897"/>
        <v>16.449999999666666</v>
      </c>
      <c r="JZ140">
        <f t="shared" si="1897"/>
        <v>22.949999999666669</v>
      </c>
      <c r="KA140">
        <f t="shared" si="1897"/>
        <v>26.399999999666669</v>
      </c>
    </row>
    <row r="141" spans="1:287" x14ac:dyDescent="0.25">
      <c r="A141" t="s">
        <v>146</v>
      </c>
      <c r="B141">
        <v>3.0666666666666669</v>
      </c>
      <c r="C141">
        <v>3.5666666666666669</v>
      </c>
      <c r="D141">
        <v>3.3999666666666668</v>
      </c>
      <c r="E141">
        <v>4.2166666666666668</v>
      </c>
      <c r="F141">
        <v>4.8333266666666663</v>
      </c>
      <c r="G141">
        <v>4.116633666666667</v>
      </c>
      <c r="H141">
        <v>3.849966666666667</v>
      </c>
      <c r="I141">
        <v>4.0666336666666671</v>
      </c>
      <c r="J141">
        <v>6.4499996666666668</v>
      </c>
      <c r="K141">
        <v>8.6333336666666671</v>
      </c>
      <c r="L141">
        <v>3.916666666666667</v>
      </c>
      <c r="M141">
        <v>3.416666666666667</v>
      </c>
      <c r="N141">
        <v>4.0332966666666668</v>
      </c>
      <c r="O141">
        <v>4.9333333666666661</v>
      </c>
      <c r="P141">
        <v>9.3833333666666654</v>
      </c>
      <c r="Q141">
        <v>5.6933333666666659</v>
      </c>
      <c r="R141">
        <v>10.363333366666666</v>
      </c>
      <c r="S141">
        <v>12.183333366666666</v>
      </c>
      <c r="T141">
        <v>8.603333366666666</v>
      </c>
      <c r="U141">
        <v>7.1166633666666659</v>
      </c>
      <c r="V141">
        <v>6.9833333666666659</v>
      </c>
      <c r="W141">
        <v>5.5500003666666657</v>
      </c>
      <c r="X141">
        <v>6.3500003666666665</v>
      </c>
      <c r="Y141">
        <v>6.3833333666666663</v>
      </c>
      <c r="Z141">
        <v>17.883333336666666</v>
      </c>
      <c r="AA141">
        <v>19.883333336666666</v>
      </c>
      <c r="AB141">
        <v>23.633333336666666</v>
      </c>
      <c r="AC141">
        <v>39.083333336666669</v>
      </c>
      <c r="AD141">
        <v>33.636666336666664</v>
      </c>
      <c r="AE141">
        <v>19.833333336666666</v>
      </c>
      <c r="AG141">
        <v>23.133333336666666</v>
      </c>
      <c r="AH141">
        <v>18.550003336666666</v>
      </c>
      <c r="AI141">
        <v>6.8166666666666664</v>
      </c>
      <c r="AJ141">
        <v>8.3666666666666671</v>
      </c>
      <c r="AK141">
        <v>7.1999999666666668</v>
      </c>
      <c r="AL141">
        <v>7.4166666666666661</v>
      </c>
      <c r="AM141">
        <v>7.3333266666666663</v>
      </c>
      <c r="AN141">
        <v>8.1666666666666661</v>
      </c>
      <c r="AO141">
        <v>8.0833333666666665</v>
      </c>
      <c r="AP141">
        <v>7.6833333666666661</v>
      </c>
      <c r="AQ141">
        <v>7.599999996666666</v>
      </c>
      <c r="AR141">
        <v>7.2166666666666668</v>
      </c>
      <c r="AS141">
        <v>7.8333333666666665</v>
      </c>
      <c r="AT141">
        <v>10.483333336666668</v>
      </c>
      <c r="AU141">
        <v>8.1166666666666671</v>
      </c>
      <c r="AV141">
        <v>8.3499999666666671</v>
      </c>
      <c r="AW141">
        <v>7.8833333666666663</v>
      </c>
      <c r="AX141">
        <v>8.6666666666666661</v>
      </c>
      <c r="AY141">
        <v>7.5499999966666662</v>
      </c>
      <c r="AZ141">
        <v>9.9666666666666668</v>
      </c>
      <c r="BA141">
        <v>12.016666666666666</v>
      </c>
      <c r="BB141">
        <v>14.816666666666666</v>
      </c>
      <c r="BC141">
        <v>12.533333336666667</v>
      </c>
      <c r="BD141">
        <v>12.499999966666667</v>
      </c>
      <c r="BE141">
        <v>8.8166666666666664</v>
      </c>
      <c r="BF141">
        <v>10.733333666666667</v>
      </c>
      <c r="BG141">
        <v>19.999999966666664</v>
      </c>
      <c r="BH141">
        <v>22.516666666666666</v>
      </c>
      <c r="BI141">
        <v>22.749999666666668</v>
      </c>
      <c r="BJ141">
        <v>10.166666666666666</v>
      </c>
      <c r="BK141">
        <v>20.483333666666667</v>
      </c>
      <c r="BL141">
        <v>11.233333366666667</v>
      </c>
      <c r="BM141">
        <v>19.616666666666667</v>
      </c>
      <c r="BN141">
        <v>10.916666666666666</v>
      </c>
      <c r="BO141">
        <v>24.749999666666668</v>
      </c>
      <c r="BP141">
        <v>15.433333366666666</v>
      </c>
      <c r="BQ141">
        <v>4.649999966666666</v>
      </c>
      <c r="BR141">
        <v>3.6166666666666663</v>
      </c>
      <c r="BS141">
        <v>4.3333333666666665</v>
      </c>
      <c r="BT141">
        <v>4.7333333366666661</v>
      </c>
      <c r="BU141">
        <v>4.1333333366666665</v>
      </c>
      <c r="BV141">
        <v>4.3666666666666663</v>
      </c>
      <c r="BW141">
        <v>6.3333333666666665</v>
      </c>
      <c r="BX141">
        <v>11.333333366666666</v>
      </c>
      <c r="BY141">
        <v>9.5999999666666653</v>
      </c>
      <c r="BZ141">
        <v>6.5999999666666662</v>
      </c>
      <c r="CA141">
        <v>4.4166666666666661</v>
      </c>
      <c r="CB141">
        <v>3.9333333666666661</v>
      </c>
      <c r="CC141">
        <v>4.9833333666666659</v>
      </c>
      <c r="CE141">
        <v>4.7833333366666668</v>
      </c>
      <c r="CF141">
        <v>5.5666666366666666</v>
      </c>
      <c r="CG141">
        <v>6.8666666366666664</v>
      </c>
      <c r="CH141">
        <v>5.1666666366666671</v>
      </c>
      <c r="CI141">
        <v>5.1333333366666665</v>
      </c>
      <c r="CJ141">
        <v>5.0833333366666666</v>
      </c>
      <c r="CK141">
        <v>5.500000036666667</v>
      </c>
      <c r="CL141">
        <v>5.8833333366666665</v>
      </c>
      <c r="CN141">
        <v>6.6333333366666665</v>
      </c>
      <c r="CO141">
        <v>6.1833333366666672</v>
      </c>
      <c r="CP141">
        <v>3.8499996666666667</v>
      </c>
      <c r="CQ141">
        <v>5.2833326666666665</v>
      </c>
      <c r="CR141">
        <v>6.0333326666666665</v>
      </c>
      <c r="CS141">
        <v>4.2833326666666665</v>
      </c>
      <c r="CT141">
        <v>6.4999996666666666</v>
      </c>
      <c r="CU141">
        <v>6.3166666666666664</v>
      </c>
      <c r="CV141">
        <v>4.4499996666666668</v>
      </c>
      <c r="CW141">
        <v>5.5833329666666671</v>
      </c>
      <c r="CX141">
        <v>5.1833326666666668</v>
      </c>
      <c r="CY141">
        <v>8.6666663666666661</v>
      </c>
      <c r="CZ141">
        <v>6.1333329666666661</v>
      </c>
      <c r="DA141">
        <v>4.9833326666666666</v>
      </c>
      <c r="DB141">
        <v>4.2499996666666666</v>
      </c>
      <c r="DC141">
        <v>7.2999996666666664</v>
      </c>
      <c r="DD141">
        <v>5.2333329666666666</v>
      </c>
      <c r="DE141">
        <v>8.0666663666666665</v>
      </c>
      <c r="DF141">
        <v>7.7333333336666659</v>
      </c>
      <c r="DG141">
        <v>9.0333333336666666</v>
      </c>
      <c r="DH141">
        <v>8.1333333336666662</v>
      </c>
      <c r="DI141">
        <v>8.9666663336666659</v>
      </c>
      <c r="DJ141">
        <v>8.5833333336666655</v>
      </c>
      <c r="DK141">
        <v>9.4166666666666661</v>
      </c>
      <c r="DL141">
        <v>8.3000000336666666</v>
      </c>
      <c r="DM141">
        <v>10.200000003666666</v>
      </c>
      <c r="DN141">
        <v>9.6500000036666673</v>
      </c>
      <c r="DO141">
        <v>8.9166666666666661</v>
      </c>
      <c r="DP141">
        <v>11.099999966666665</v>
      </c>
      <c r="DQ141">
        <v>9.8333333666666665</v>
      </c>
      <c r="DR141">
        <v>9.849999996666666</v>
      </c>
      <c r="DS141">
        <v>9.4499999966666657</v>
      </c>
      <c r="DT141">
        <v>9.4833333366666661</v>
      </c>
      <c r="DU141">
        <v>12.849999666666665</v>
      </c>
      <c r="DV141">
        <v>10.933333336666667</v>
      </c>
      <c r="DW141">
        <v>9.6166666666666654</v>
      </c>
      <c r="DX141">
        <v>9.5333333366666668</v>
      </c>
      <c r="DY141">
        <v>9.8333333336666655</v>
      </c>
      <c r="DZ141">
        <v>1.6666666666666665</v>
      </c>
      <c r="EA141">
        <v>3.3333333666666665</v>
      </c>
      <c r="EB141">
        <v>2.0333333666666666</v>
      </c>
      <c r="EC141">
        <v>2.4999999666666666</v>
      </c>
      <c r="ED141">
        <v>4.9999999666666666</v>
      </c>
      <c r="EE141">
        <v>4.2666666666666666</v>
      </c>
      <c r="EF141">
        <v>2.5166666666666666</v>
      </c>
      <c r="EG141">
        <v>4.3166666666666664</v>
      </c>
      <c r="EH141">
        <v>1.9499996666666666</v>
      </c>
      <c r="EI141">
        <v>4.8833333366666665</v>
      </c>
      <c r="EJ141">
        <v>4.0166666666666666</v>
      </c>
      <c r="EK141">
        <v>0</v>
      </c>
      <c r="EL141">
        <f>IF(EL130=0,0,EL130+1.66667)</f>
        <v>5.4000033333333333</v>
      </c>
      <c r="EM141">
        <f t="shared" ref="EM141:EQ141" si="1898">IF(EM130=0,0,EM130+1.66667)</f>
        <v>2.0666700000000002</v>
      </c>
      <c r="EN141">
        <f t="shared" si="1898"/>
        <v>3.1500033333333333</v>
      </c>
      <c r="EO141">
        <f t="shared" si="1898"/>
        <v>6.2000033333333331</v>
      </c>
      <c r="EP141">
        <f t="shared" si="1898"/>
        <v>4.5000033333333338</v>
      </c>
      <c r="EQ141">
        <f t="shared" si="1898"/>
        <v>5.0833366666666668</v>
      </c>
      <c r="ER141">
        <f t="shared" ref="ER141:HC141" si="1899">IF(ER130=0,0,ER130+1.66667)</f>
        <v>5.4166700333333333</v>
      </c>
      <c r="ES141">
        <f t="shared" si="1899"/>
        <v>5.6833366999999999</v>
      </c>
      <c r="ET141">
        <f t="shared" si="1899"/>
        <v>8.1833366999999999</v>
      </c>
      <c r="EU141">
        <f t="shared" si="1899"/>
        <v>5.7666700333333329</v>
      </c>
      <c r="EV141">
        <f t="shared" si="1899"/>
        <v>5.6000033666666669</v>
      </c>
      <c r="EW141">
        <f t="shared" si="1899"/>
        <v>5.4166700333333333</v>
      </c>
      <c r="EX141">
        <f t="shared" si="1899"/>
        <v>5.6500033666666667</v>
      </c>
      <c r="EY141">
        <f t="shared" si="1899"/>
        <v>9.1500033666666667</v>
      </c>
      <c r="EZ141">
        <f t="shared" si="1899"/>
        <v>5.4500033666666665</v>
      </c>
      <c r="FA141">
        <f t="shared" si="1899"/>
        <v>5.6333367000000001</v>
      </c>
      <c r="FB141">
        <f t="shared" si="1899"/>
        <v>6.1166700333333335</v>
      </c>
      <c r="FC141">
        <f t="shared" si="1899"/>
        <v>9.0833367000000003</v>
      </c>
      <c r="FD141">
        <f t="shared" si="1899"/>
        <v>5.9166700333333333</v>
      </c>
      <c r="FE141">
        <f t="shared" si="1899"/>
        <v>6.2166700333333331</v>
      </c>
      <c r="FF141">
        <f t="shared" si="1899"/>
        <v>8.2500033666666663</v>
      </c>
      <c r="FG141">
        <f t="shared" si="1899"/>
        <v>5.8500033666666669</v>
      </c>
      <c r="FH141">
        <f t="shared" si="1899"/>
        <v>7.3666700000000001</v>
      </c>
      <c r="FI141">
        <f t="shared" si="1899"/>
        <v>7.8166700000000002</v>
      </c>
      <c r="FJ141">
        <f t="shared" si="1899"/>
        <v>10.983336666666666</v>
      </c>
      <c r="FK141">
        <f t="shared" si="1899"/>
        <v>9.0833366666666677</v>
      </c>
      <c r="FL141">
        <f t="shared" si="1899"/>
        <v>9.4166699999999999</v>
      </c>
      <c r="FM141">
        <f t="shared" si="1899"/>
        <v>7.7333366666666663</v>
      </c>
      <c r="FN141">
        <f t="shared" si="1899"/>
        <v>10.366669999999999</v>
      </c>
      <c r="FO141">
        <f t="shared" si="1899"/>
        <v>7.8333366666666668</v>
      </c>
      <c r="FP141">
        <f t="shared" si="1899"/>
        <v>8.5833366666666677</v>
      </c>
      <c r="FQ141">
        <f t="shared" si="1899"/>
        <v>7.8166700000000002</v>
      </c>
      <c r="FR141">
        <f t="shared" si="1899"/>
        <v>7.7666700000000004</v>
      </c>
      <c r="FS141">
        <f t="shared" si="1899"/>
        <v>8.5833366666666677</v>
      </c>
      <c r="FT141">
        <f t="shared" si="1899"/>
        <v>8.8666700000000009</v>
      </c>
      <c r="FU141">
        <f t="shared" si="1899"/>
        <v>9.1166700000000009</v>
      </c>
      <c r="FV141">
        <f t="shared" si="1899"/>
        <v>9.1000033333333334</v>
      </c>
      <c r="FW141">
        <f t="shared" si="1899"/>
        <v>9.4833366666666663</v>
      </c>
      <c r="FX141">
        <f t="shared" si="1899"/>
        <v>9.6333366666666667</v>
      </c>
      <c r="FY141">
        <f t="shared" si="1899"/>
        <v>9.4166699999999999</v>
      </c>
      <c r="FZ141">
        <f t="shared" si="1899"/>
        <v>10.66667</v>
      </c>
      <c r="GA141">
        <f t="shared" si="1899"/>
        <v>13.66667</v>
      </c>
      <c r="GB141">
        <f t="shared" si="1899"/>
        <v>9.7500033333333338</v>
      </c>
      <c r="GC141">
        <f t="shared" si="1899"/>
        <v>9.9500033333333331</v>
      </c>
      <c r="GD141">
        <f t="shared" si="1899"/>
        <v>10.466670000000001</v>
      </c>
      <c r="GE141">
        <f t="shared" si="1899"/>
        <v>10.233336666666666</v>
      </c>
      <c r="GF141">
        <f t="shared" si="1899"/>
        <v>9.4500033333333331</v>
      </c>
      <c r="GG141">
        <f t="shared" si="1899"/>
        <v>11.76667</v>
      </c>
      <c r="GH141">
        <f t="shared" si="1899"/>
        <v>12.616669999999999</v>
      </c>
      <c r="GI141">
        <f t="shared" si="1899"/>
        <v>12.250003333333332</v>
      </c>
      <c r="GJ141">
        <f t="shared" si="1899"/>
        <v>12.66667</v>
      </c>
      <c r="GK141">
        <f t="shared" si="1899"/>
        <v>14.600003333333333</v>
      </c>
      <c r="GL141">
        <f t="shared" si="1899"/>
        <v>12.06667</v>
      </c>
      <c r="GM141">
        <f t="shared" si="1899"/>
        <v>12.333336666666666</v>
      </c>
      <c r="GN141">
        <f t="shared" si="1899"/>
        <v>14.466670000000001</v>
      </c>
      <c r="GO141">
        <f t="shared" si="1899"/>
        <v>13.883336666666667</v>
      </c>
      <c r="GP141">
        <f t="shared" si="1899"/>
        <v>12.333336666666666</v>
      </c>
      <c r="GQ141">
        <f t="shared" si="1899"/>
        <v>12.783336666666667</v>
      </c>
      <c r="GR141">
        <f t="shared" si="1899"/>
        <v>15.16667</v>
      </c>
      <c r="GS141">
        <f t="shared" si="1899"/>
        <v>13.133336666666667</v>
      </c>
      <c r="GT141">
        <f t="shared" si="1899"/>
        <v>14.333336666666666</v>
      </c>
      <c r="GU141">
        <f t="shared" si="1899"/>
        <v>13.16667</v>
      </c>
      <c r="GV141">
        <f t="shared" si="1899"/>
        <v>12.16667</v>
      </c>
      <c r="GW141">
        <f t="shared" si="1899"/>
        <v>12.233336666666666</v>
      </c>
      <c r="GX141">
        <f t="shared" ref="GX141:HA141" si="1900">IF(GX130=0,0,GX130+1.66667)</f>
        <v>12.06667</v>
      </c>
      <c r="GY141">
        <f t="shared" si="1900"/>
        <v>19.200003333333331</v>
      </c>
      <c r="GZ141">
        <f t="shared" si="1900"/>
        <v>13.91667</v>
      </c>
      <c r="HA141">
        <f t="shared" si="1900"/>
        <v>12.650003333333332</v>
      </c>
      <c r="HB141">
        <f t="shared" si="1899"/>
        <v>16.350003333333333</v>
      </c>
      <c r="HC141">
        <f t="shared" si="1899"/>
        <v>17.333336633333332</v>
      </c>
      <c r="HD141">
        <f t="shared" ref="HD141:JO141" si="1901">IF(HD130=0,0,HD130+1.66667)</f>
        <v>18.733336633333334</v>
      </c>
      <c r="HE141">
        <f t="shared" si="1901"/>
        <v>17.816669966666666</v>
      </c>
      <c r="HF141">
        <f t="shared" si="1901"/>
        <v>17.566669966666666</v>
      </c>
      <c r="HG141">
        <f t="shared" si="1901"/>
        <v>17.350003300000001</v>
      </c>
      <c r="HH141">
        <f t="shared" si="1901"/>
        <v>17.033336633333334</v>
      </c>
      <c r="HI141">
        <f t="shared" si="1901"/>
        <v>17.033336633333334</v>
      </c>
      <c r="HJ141">
        <f t="shared" si="1901"/>
        <v>17.983336633333334</v>
      </c>
      <c r="HK141">
        <f t="shared" si="1901"/>
        <v>17.533336633333334</v>
      </c>
      <c r="HL141">
        <f t="shared" si="1901"/>
        <v>20.400003299999998</v>
      </c>
      <c r="HN141">
        <f t="shared" si="1901"/>
        <v>17.0500033</v>
      </c>
      <c r="HO141">
        <f t="shared" si="1901"/>
        <v>18.516669966666665</v>
      </c>
      <c r="HP141">
        <f t="shared" si="1901"/>
        <v>39.300000000000004</v>
      </c>
      <c r="HQ141">
        <f t="shared" si="1901"/>
        <v>44.300000000000004</v>
      </c>
      <c r="HR141">
        <f t="shared" si="1901"/>
        <v>13.01667</v>
      </c>
      <c r="HS141">
        <f t="shared" si="1901"/>
        <v>11.333336666666666</v>
      </c>
      <c r="HU141">
        <f t="shared" si="1901"/>
        <v>22.733336699999999</v>
      </c>
      <c r="HW141">
        <f t="shared" si="1901"/>
        <v>11.716670033333333</v>
      </c>
      <c r="HX141">
        <f t="shared" si="1901"/>
        <v>11.9333367</v>
      </c>
      <c r="HY141">
        <f t="shared" si="1901"/>
        <v>12.750003366666666</v>
      </c>
      <c r="HZ141">
        <f t="shared" si="1901"/>
        <v>12.266670033333334</v>
      </c>
      <c r="IA141">
        <f t="shared" si="1901"/>
        <v>12.000003366666666</v>
      </c>
      <c r="IB141">
        <f t="shared" si="1901"/>
        <v>12.100003366666668</v>
      </c>
      <c r="IC141">
        <f t="shared" si="1901"/>
        <v>12.800003366666667</v>
      </c>
      <c r="ID141">
        <f t="shared" si="1901"/>
        <v>11.766670033333334</v>
      </c>
      <c r="IE141">
        <f t="shared" si="1901"/>
        <v>12.750003366666666</v>
      </c>
      <c r="IF141">
        <f t="shared" si="1901"/>
        <v>13.450003366666667</v>
      </c>
      <c r="IG141">
        <f t="shared" si="1901"/>
        <v>13.900003366666667</v>
      </c>
      <c r="IH141">
        <f t="shared" si="1901"/>
        <v>12.233336700000001</v>
      </c>
      <c r="II141">
        <f t="shared" si="1901"/>
        <v>18.966670033333333</v>
      </c>
      <c r="IJ141">
        <f t="shared" si="1901"/>
        <v>11.750003366666666</v>
      </c>
      <c r="IK141">
        <f t="shared" si="1901"/>
        <v>13.783336666666667</v>
      </c>
      <c r="IL141">
        <f t="shared" si="1901"/>
        <v>17.116670000333336</v>
      </c>
      <c r="IM141">
        <f t="shared" si="1901"/>
        <v>14.550003333666668</v>
      </c>
      <c r="IN141">
        <f t="shared" si="1901"/>
        <v>14.266670000333333</v>
      </c>
      <c r="IO141">
        <f t="shared" si="1901"/>
        <v>16.250003333333336</v>
      </c>
      <c r="IP141">
        <f t="shared" si="1901"/>
        <v>16.366670000333336</v>
      </c>
      <c r="IQ141">
        <f t="shared" si="1901"/>
        <v>17.016670000333335</v>
      </c>
      <c r="IW141">
        <f t="shared" si="1901"/>
        <v>48.383336666666672</v>
      </c>
      <c r="IX141">
        <f t="shared" si="1901"/>
        <v>7.3833366666666667</v>
      </c>
      <c r="IY141">
        <f t="shared" si="1901"/>
        <v>9.8333370033333338</v>
      </c>
      <c r="IZ141">
        <f t="shared" ref="IZ141" si="1902">IF(IZ130=0,0,IZ130+1.66667)</f>
        <v>10.65000367</v>
      </c>
      <c r="JA141">
        <f t="shared" si="1901"/>
        <v>8.9833370033333342</v>
      </c>
      <c r="JB141">
        <f t="shared" si="1901"/>
        <v>8.4666703366666685</v>
      </c>
      <c r="JC141">
        <f t="shared" si="1901"/>
        <v>13.40000367</v>
      </c>
      <c r="JD141">
        <f t="shared" si="1901"/>
        <v>10.000003670000002</v>
      </c>
      <c r="JE141">
        <f t="shared" si="1901"/>
        <v>15.066670336666668</v>
      </c>
      <c r="JF141">
        <f t="shared" si="1901"/>
        <v>22.833337003333337</v>
      </c>
      <c r="JH141">
        <f t="shared" si="1901"/>
        <v>10.76667</v>
      </c>
      <c r="JI141">
        <f t="shared" si="1901"/>
        <v>16.016669999666668</v>
      </c>
      <c r="JJ141">
        <f t="shared" si="1901"/>
        <v>14.400003332999999</v>
      </c>
      <c r="JK141">
        <f t="shared" si="1901"/>
        <v>12.266669999666666</v>
      </c>
      <c r="JL141">
        <f t="shared" si="1901"/>
        <v>12.033336666333334</v>
      </c>
      <c r="JM141">
        <f t="shared" si="1901"/>
        <v>13.766669999666666</v>
      </c>
      <c r="JN141">
        <f t="shared" si="1901"/>
        <v>14.766669999666666</v>
      </c>
      <c r="JO141">
        <f t="shared" si="1901"/>
        <v>18.900003332999997</v>
      </c>
      <c r="JP141">
        <f t="shared" ref="JP141:KA141" si="1903">IF(JP130=0,0,JP130+1.66667)</f>
        <v>16.033336666333334</v>
      </c>
      <c r="JR141">
        <f t="shared" si="1903"/>
        <v>12.100003333</v>
      </c>
      <c r="JT141">
        <f t="shared" si="1903"/>
        <v>12.850003333</v>
      </c>
      <c r="JU141">
        <f t="shared" si="1903"/>
        <v>18.500003332999999</v>
      </c>
      <c r="JV141">
        <f t="shared" si="1903"/>
        <v>19.200003333000002</v>
      </c>
      <c r="JX141">
        <f t="shared" si="1903"/>
        <v>19.950003333000002</v>
      </c>
      <c r="JY141">
        <f t="shared" si="1903"/>
        <v>15.766669999666666</v>
      </c>
      <c r="JZ141">
        <f t="shared" si="1903"/>
        <v>22.266669999666668</v>
      </c>
      <c r="KA141">
        <f t="shared" si="1903"/>
        <v>25.716669999666667</v>
      </c>
    </row>
    <row r="142" spans="1:287" x14ac:dyDescent="0.25">
      <c r="A142" t="s">
        <v>145</v>
      </c>
      <c r="B142">
        <v>10.225</v>
      </c>
      <c r="C142">
        <v>10.725</v>
      </c>
      <c r="D142">
        <v>5.4666333333333332</v>
      </c>
      <c r="E142">
        <v>11.375</v>
      </c>
      <c r="F142">
        <v>11.99166</v>
      </c>
      <c r="G142">
        <v>6.1833003333333334</v>
      </c>
      <c r="H142">
        <v>5.9166333333333334</v>
      </c>
      <c r="I142">
        <v>6.1333003333333336</v>
      </c>
      <c r="J142">
        <v>13.608333</v>
      </c>
      <c r="K142">
        <v>15.791667</v>
      </c>
      <c r="L142">
        <v>11.074999999999999</v>
      </c>
      <c r="M142">
        <v>10.574999999999999</v>
      </c>
      <c r="N142">
        <v>6.0999633333333332</v>
      </c>
      <c r="O142">
        <v>7.0000000333333334</v>
      </c>
      <c r="P142">
        <v>11.450000033333334</v>
      </c>
      <c r="Q142">
        <v>7.7600000333333332</v>
      </c>
      <c r="R142">
        <v>12.430000033333332</v>
      </c>
      <c r="S142">
        <v>14.250000033333333</v>
      </c>
      <c r="T142">
        <v>10.670000033333334</v>
      </c>
      <c r="U142">
        <v>9.1833300333333341</v>
      </c>
      <c r="V142">
        <v>9.0500000333333332</v>
      </c>
      <c r="W142">
        <v>7.6166670333333331</v>
      </c>
      <c r="X142">
        <v>8.4166670333333329</v>
      </c>
      <c r="Y142">
        <v>8.4500000333333336</v>
      </c>
      <c r="Z142">
        <v>19.950000003333333</v>
      </c>
      <c r="AA142">
        <v>21.950000003333333</v>
      </c>
      <c r="AB142">
        <v>25.700000003333333</v>
      </c>
      <c r="AC142">
        <v>41.150000003333332</v>
      </c>
      <c r="AD142">
        <v>35.703333003333334</v>
      </c>
      <c r="AE142">
        <v>21.900000003333332</v>
      </c>
      <c r="AG142">
        <v>25.200000003333333</v>
      </c>
      <c r="AH142">
        <v>20.616670003333333</v>
      </c>
      <c r="AI142">
        <v>13.975</v>
      </c>
      <c r="AJ142">
        <v>15.525</v>
      </c>
      <c r="AK142">
        <v>14.3583333</v>
      </c>
      <c r="AL142">
        <v>14.574999999999999</v>
      </c>
      <c r="AM142">
        <v>14.49166</v>
      </c>
      <c r="AN142">
        <v>15.324999999999999</v>
      </c>
      <c r="AO142">
        <v>15.2416667</v>
      </c>
      <c r="AP142">
        <v>14.841666699999999</v>
      </c>
      <c r="AQ142">
        <v>14.758333329999999</v>
      </c>
      <c r="AR142">
        <v>14.375</v>
      </c>
      <c r="AS142">
        <v>14.9916667</v>
      </c>
      <c r="AT142">
        <v>17.641666669999999</v>
      </c>
      <c r="AU142">
        <v>15.275</v>
      </c>
      <c r="AV142">
        <v>15.5083333</v>
      </c>
      <c r="AW142">
        <v>15.0416667</v>
      </c>
      <c r="AX142">
        <v>15.824999999999999</v>
      </c>
      <c r="AY142">
        <v>14.70833333</v>
      </c>
      <c r="AZ142">
        <v>17.125</v>
      </c>
      <c r="BA142">
        <v>19.175000000000001</v>
      </c>
      <c r="BB142">
        <v>21.975000000000001</v>
      </c>
      <c r="BC142">
        <v>19.69166667</v>
      </c>
      <c r="BD142">
        <v>19.658333299999999</v>
      </c>
      <c r="BE142">
        <v>15.975</v>
      </c>
      <c r="BF142">
        <v>17.891666999999998</v>
      </c>
      <c r="BG142">
        <v>27.158333299999999</v>
      </c>
      <c r="BH142">
        <v>29.674999999999997</v>
      </c>
      <c r="BI142">
        <v>29.908332999999999</v>
      </c>
      <c r="BJ142">
        <v>17.324999999999999</v>
      </c>
      <c r="BK142">
        <v>27.641666999999998</v>
      </c>
      <c r="BL142">
        <v>18.391666700000002</v>
      </c>
      <c r="BM142">
        <v>26.774999999999999</v>
      </c>
      <c r="BN142">
        <v>18.074999999999999</v>
      </c>
      <c r="BO142">
        <v>31.908332999999999</v>
      </c>
      <c r="BP142">
        <v>22.591666699999998</v>
      </c>
      <c r="BQ142">
        <v>6.7166666333333334</v>
      </c>
      <c r="BR142">
        <v>5.6833333333333336</v>
      </c>
      <c r="BS142">
        <v>6.4000000333333338</v>
      </c>
      <c r="BT142">
        <v>6.8000000033333334</v>
      </c>
      <c r="BU142">
        <v>6.2000000033333338</v>
      </c>
      <c r="BV142">
        <v>6.4333333333333336</v>
      </c>
      <c r="BW142">
        <v>8.4000000333333347</v>
      </c>
      <c r="BX142">
        <v>13.400000033333335</v>
      </c>
      <c r="BY142">
        <v>11.666666633333334</v>
      </c>
      <c r="BZ142">
        <v>8.6666666333333335</v>
      </c>
      <c r="CA142">
        <v>6.4833333333333334</v>
      </c>
      <c r="CB142">
        <v>6.0000000333333334</v>
      </c>
      <c r="CC142">
        <v>7.0500000333333332</v>
      </c>
      <c r="CE142">
        <v>6.8500000033333333</v>
      </c>
      <c r="CF142">
        <v>7.633333303333333</v>
      </c>
      <c r="CG142">
        <v>8.9333333033333329</v>
      </c>
      <c r="CH142">
        <v>7.2333333033333336</v>
      </c>
      <c r="CI142">
        <v>7.2000000033333329</v>
      </c>
      <c r="CJ142">
        <v>7.1500000033333331</v>
      </c>
      <c r="CK142">
        <v>7.5666667033333335</v>
      </c>
      <c r="CL142">
        <v>7.9500000033333329</v>
      </c>
      <c r="CN142">
        <v>8.7000000033333329</v>
      </c>
      <c r="CO142">
        <v>8.2500000033333336</v>
      </c>
      <c r="CP142">
        <v>5.9166663333333336</v>
      </c>
      <c r="CQ142">
        <v>7.3499993333333338</v>
      </c>
      <c r="CR142">
        <v>8.0999993333333329</v>
      </c>
      <c r="CS142">
        <v>6.3499993333333338</v>
      </c>
      <c r="CT142">
        <v>8.5666663333333339</v>
      </c>
      <c r="CU142">
        <v>8.3833333333333329</v>
      </c>
      <c r="CV142">
        <v>6.5166663333333332</v>
      </c>
      <c r="CW142">
        <v>7.6499996333333335</v>
      </c>
      <c r="CX142">
        <v>7.2499993333333332</v>
      </c>
      <c r="CY142">
        <v>10.733333033333334</v>
      </c>
      <c r="CZ142">
        <v>8.1999996333333343</v>
      </c>
      <c r="DA142">
        <v>7.049999333333334</v>
      </c>
      <c r="DB142">
        <v>6.3166663333333339</v>
      </c>
      <c r="DC142">
        <v>9.3666663333333346</v>
      </c>
      <c r="DD142">
        <v>7.2999996333333339</v>
      </c>
      <c r="DE142">
        <v>10.133333033333333</v>
      </c>
      <c r="DF142">
        <v>9.8000000003333341</v>
      </c>
      <c r="DG142">
        <v>11.100000000333335</v>
      </c>
      <c r="DH142">
        <v>10.200000000333334</v>
      </c>
      <c r="DI142">
        <v>11.033333000333334</v>
      </c>
      <c r="DJ142">
        <v>10.650000000333334</v>
      </c>
      <c r="DK142">
        <v>11.483333333333334</v>
      </c>
      <c r="DL142">
        <v>10.366666700333335</v>
      </c>
      <c r="DM142">
        <v>12.266666670333334</v>
      </c>
      <c r="DN142">
        <v>11.716666670333336</v>
      </c>
      <c r="DO142">
        <v>10.983333333333334</v>
      </c>
      <c r="DP142">
        <v>13.166666633333335</v>
      </c>
      <c r="DQ142">
        <v>11.900000033333335</v>
      </c>
      <c r="DR142">
        <v>11.916666663333334</v>
      </c>
      <c r="DS142">
        <v>11.516666663333334</v>
      </c>
      <c r="DT142">
        <v>11.550000003333334</v>
      </c>
      <c r="DU142">
        <v>14.916666333333335</v>
      </c>
      <c r="DV142">
        <v>13.000000003333334</v>
      </c>
      <c r="DW142">
        <v>11.683333333333334</v>
      </c>
      <c r="DX142">
        <v>11.600000003333335</v>
      </c>
      <c r="DY142">
        <v>11.900000000333334</v>
      </c>
      <c r="DZ142">
        <v>3.7333333333333334</v>
      </c>
      <c r="EA142">
        <v>5.4000000333333329</v>
      </c>
      <c r="EB142">
        <v>4.1000000333333331</v>
      </c>
      <c r="EC142">
        <v>4.5666666333333339</v>
      </c>
      <c r="ED142">
        <v>7.0666666333333339</v>
      </c>
      <c r="EE142">
        <v>6.3333333333333339</v>
      </c>
      <c r="EF142">
        <v>4.583333333333333</v>
      </c>
      <c r="EG142">
        <v>6.3833333333333329</v>
      </c>
      <c r="EH142">
        <v>4.0166663333333332</v>
      </c>
      <c r="EI142">
        <v>6.9500000033333329</v>
      </c>
      <c r="EJ142">
        <v>6.0833333333333339</v>
      </c>
      <c r="EK142">
        <v>5.4000033333333333</v>
      </c>
      <c r="EL142">
        <v>0</v>
      </c>
      <c r="EM142">
        <f>IF(EM130=0,0,EM130+3.7333333)</f>
        <v>4.1333333000000003</v>
      </c>
      <c r="EN142">
        <f t="shared" ref="EN142:EQ142" si="1904">IF(EN130=0,0,EN130+3.7333333)</f>
        <v>5.2166666333333334</v>
      </c>
      <c r="EO142">
        <f t="shared" si="1904"/>
        <v>8.2666666333333332</v>
      </c>
      <c r="EP142">
        <f t="shared" si="1904"/>
        <v>6.5666666333333339</v>
      </c>
      <c r="EQ142">
        <f t="shared" si="1904"/>
        <v>7.149999966666666</v>
      </c>
      <c r="ER142">
        <f t="shared" ref="ER142:HC142" si="1905">IF(ER130=0,0,ER130+3.7333333)</f>
        <v>7.4833333333333334</v>
      </c>
      <c r="ES142">
        <f t="shared" si="1905"/>
        <v>7.75</v>
      </c>
      <c r="ET142">
        <f t="shared" si="1905"/>
        <v>10.25</v>
      </c>
      <c r="EU142">
        <f t="shared" si="1905"/>
        <v>7.833333333333333</v>
      </c>
      <c r="EV142">
        <f t="shared" si="1905"/>
        <v>7.6666666666666661</v>
      </c>
      <c r="EW142">
        <f t="shared" si="1905"/>
        <v>7.4833333333333334</v>
      </c>
      <c r="EX142">
        <f t="shared" si="1905"/>
        <v>7.7166666666666668</v>
      </c>
      <c r="EY142">
        <f t="shared" si="1905"/>
        <v>11.216666666666667</v>
      </c>
      <c r="EZ142">
        <f t="shared" si="1905"/>
        <v>7.5166666666666666</v>
      </c>
      <c r="FA142">
        <f t="shared" si="1905"/>
        <v>7.7</v>
      </c>
      <c r="FB142">
        <f t="shared" si="1905"/>
        <v>8.1833333333333336</v>
      </c>
      <c r="FC142">
        <f t="shared" si="1905"/>
        <v>11.15</v>
      </c>
      <c r="FD142">
        <f t="shared" si="1905"/>
        <v>7.9833333333333334</v>
      </c>
      <c r="FE142">
        <f t="shared" si="1905"/>
        <v>8.2833333333333332</v>
      </c>
      <c r="FF142">
        <f t="shared" si="1905"/>
        <v>10.316666666666666</v>
      </c>
      <c r="FG142">
        <f t="shared" si="1905"/>
        <v>7.916666666666667</v>
      </c>
      <c r="FH142">
        <f t="shared" si="1905"/>
        <v>9.433333300000001</v>
      </c>
      <c r="FI142">
        <f t="shared" si="1905"/>
        <v>9.8833333000000003</v>
      </c>
      <c r="FJ142">
        <f t="shared" si="1905"/>
        <v>13.049999966666666</v>
      </c>
      <c r="FK142">
        <f t="shared" si="1905"/>
        <v>11.149999966666666</v>
      </c>
      <c r="FL142">
        <f t="shared" si="1905"/>
        <v>11.4833333</v>
      </c>
      <c r="FM142">
        <f t="shared" si="1905"/>
        <v>9.7999999666666664</v>
      </c>
      <c r="FN142">
        <f t="shared" si="1905"/>
        <v>12.433333299999999</v>
      </c>
      <c r="FO142">
        <f t="shared" si="1905"/>
        <v>9.899999966666666</v>
      </c>
      <c r="FP142">
        <f t="shared" si="1905"/>
        <v>10.649999966666666</v>
      </c>
      <c r="FQ142">
        <f t="shared" si="1905"/>
        <v>9.8833333000000003</v>
      </c>
      <c r="FR142">
        <f t="shared" si="1905"/>
        <v>9.8333332999999996</v>
      </c>
      <c r="FS142">
        <f t="shared" si="1905"/>
        <v>10.649999966666666</v>
      </c>
      <c r="FT142">
        <f t="shared" si="1905"/>
        <v>10.933333300000001</v>
      </c>
      <c r="FU142">
        <f t="shared" si="1905"/>
        <v>11.183333300000001</v>
      </c>
      <c r="FV142">
        <f t="shared" si="1905"/>
        <v>11.166666633333334</v>
      </c>
      <c r="FW142">
        <f t="shared" si="1905"/>
        <v>11.549999966666666</v>
      </c>
      <c r="FX142">
        <f t="shared" si="1905"/>
        <v>11.699999966666667</v>
      </c>
      <c r="FY142">
        <f t="shared" si="1905"/>
        <v>11.4833333</v>
      </c>
      <c r="FZ142">
        <f t="shared" si="1905"/>
        <v>12.7333333</v>
      </c>
      <c r="GA142">
        <f t="shared" si="1905"/>
        <v>15.7333333</v>
      </c>
      <c r="GB142">
        <f t="shared" si="1905"/>
        <v>11.816666633333334</v>
      </c>
      <c r="GC142">
        <f t="shared" si="1905"/>
        <v>12.016666633333333</v>
      </c>
      <c r="GD142">
        <f t="shared" si="1905"/>
        <v>12.533333300000001</v>
      </c>
      <c r="GE142">
        <f t="shared" si="1905"/>
        <v>12.299999966666666</v>
      </c>
      <c r="GF142">
        <f t="shared" si="1905"/>
        <v>11.516666633333333</v>
      </c>
      <c r="GG142">
        <f t="shared" si="1905"/>
        <v>13.8333333</v>
      </c>
      <c r="GH142">
        <f t="shared" si="1905"/>
        <v>14.683333299999999</v>
      </c>
      <c r="GI142">
        <f t="shared" si="1905"/>
        <v>14.316666633333332</v>
      </c>
      <c r="GJ142">
        <f t="shared" si="1905"/>
        <v>14.7333333</v>
      </c>
      <c r="GK142">
        <f t="shared" si="1905"/>
        <v>16.666666633333335</v>
      </c>
      <c r="GL142">
        <f t="shared" si="1905"/>
        <v>14.1333333</v>
      </c>
      <c r="GM142">
        <f t="shared" si="1905"/>
        <v>14.399999966666666</v>
      </c>
      <c r="GN142">
        <f t="shared" si="1905"/>
        <v>16.533333300000002</v>
      </c>
      <c r="GO142">
        <f t="shared" si="1905"/>
        <v>15.949999966666667</v>
      </c>
      <c r="GP142">
        <f t="shared" si="1905"/>
        <v>14.399999966666666</v>
      </c>
      <c r="GQ142">
        <f t="shared" si="1905"/>
        <v>14.849999966666667</v>
      </c>
      <c r="GR142">
        <f t="shared" si="1905"/>
        <v>17.233333299999998</v>
      </c>
      <c r="GS142">
        <f t="shared" si="1905"/>
        <v>15.199999966666667</v>
      </c>
      <c r="GT142">
        <f t="shared" si="1905"/>
        <v>16.399999966666666</v>
      </c>
      <c r="GU142">
        <f t="shared" si="1905"/>
        <v>15.2333333</v>
      </c>
      <c r="GV142">
        <f t="shared" si="1905"/>
        <v>14.2333333</v>
      </c>
      <c r="GW142">
        <f t="shared" si="1905"/>
        <v>14.299999966666666</v>
      </c>
      <c r="GX142">
        <f t="shared" ref="GX142:HA142" si="1906">IF(GX130=0,0,GX130+3.7333333)</f>
        <v>14.1333333</v>
      </c>
      <c r="GY142">
        <f t="shared" si="1906"/>
        <v>21.26666663333333</v>
      </c>
      <c r="GZ142">
        <f t="shared" si="1906"/>
        <v>15.9833333</v>
      </c>
      <c r="HA142">
        <f t="shared" si="1906"/>
        <v>14.716666633333332</v>
      </c>
      <c r="HB142">
        <f t="shared" si="1905"/>
        <v>18.416666633333335</v>
      </c>
      <c r="HC142">
        <f t="shared" si="1905"/>
        <v>19.399999933333334</v>
      </c>
      <c r="HD142">
        <f t="shared" ref="HD142:JO142" si="1907">IF(HD130=0,0,HD130+3.7333333)</f>
        <v>20.799999933333332</v>
      </c>
      <c r="HE142">
        <f t="shared" si="1907"/>
        <v>19.883333266666668</v>
      </c>
      <c r="HF142">
        <f t="shared" si="1907"/>
        <v>19.633333266666668</v>
      </c>
      <c r="HG142">
        <f t="shared" si="1907"/>
        <v>19.416666599999999</v>
      </c>
      <c r="HH142">
        <f t="shared" si="1907"/>
        <v>19.099999933333333</v>
      </c>
      <c r="HI142">
        <f t="shared" si="1907"/>
        <v>19.099999933333333</v>
      </c>
      <c r="HJ142">
        <f t="shared" si="1907"/>
        <v>20.049999933333332</v>
      </c>
      <c r="HK142">
        <f t="shared" si="1907"/>
        <v>19.599999933333333</v>
      </c>
      <c r="HL142">
        <f t="shared" si="1907"/>
        <v>22.466666599999996</v>
      </c>
      <c r="HN142">
        <f t="shared" si="1907"/>
        <v>19.116666599999999</v>
      </c>
      <c r="HO142">
        <f t="shared" si="1907"/>
        <v>20.583333266666664</v>
      </c>
      <c r="HP142">
        <f t="shared" si="1907"/>
        <v>41.366663299999999</v>
      </c>
      <c r="HQ142">
        <f t="shared" si="1907"/>
        <v>46.366663299999999</v>
      </c>
      <c r="HR142">
        <f t="shared" si="1907"/>
        <v>15.0833333</v>
      </c>
      <c r="HS142">
        <f t="shared" si="1907"/>
        <v>13.399999966666666</v>
      </c>
      <c r="HU142">
        <f t="shared" si="1907"/>
        <v>24.799999999999997</v>
      </c>
      <c r="HW142">
        <f t="shared" si="1907"/>
        <v>13.783333333333333</v>
      </c>
      <c r="HX142">
        <f t="shared" si="1907"/>
        <v>14</v>
      </c>
      <c r="HY142">
        <f t="shared" si="1907"/>
        <v>14.816666666666666</v>
      </c>
      <c r="HZ142">
        <f t="shared" si="1907"/>
        <v>14.333333333333334</v>
      </c>
      <c r="IA142">
        <f t="shared" si="1907"/>
        <v>14.066666666666666</v>
      </c>
      <c r="IB142">
        <f t="shared" si="1907"/>
        <v>14.166666666666668</v>
      </c>
      <c r="IC142">
        <f t="shared" si="1907"/>
        <v>14.866666666666667</v>
      </c>
      <c r="ID142">
        <f t="shared" si="1907"/>
        <v>13.833333333333334</v>
      </c>
      <c r="IE142">
        <f t="shared" si="1907"/>
        <v>14.816666666666666</v>
      </c>
      <c r="IF142">
        <f t="shared" si="1907"/>
        <v>15.516666666666667</v>
      </c>
      <c r="IG142">
        <f t="shared" si="1907"/>
        <v>15.966666666666667</v>
      </c>
      <c r="IH142">
        <f t="shared" si="1907"/>
        <v>14.3</v>
      </c>
      <c r="II142">
        <f t="shared" si="1907"/>
        <v>21.033333333333331</v>
      </c>
      <c r="IJ142">
        <f t="shared" si="1907"/>
        <v>13.816666666666666</v>
      </c>
      <c r="IK142">
        <f t="shared" si="1907"/>
        <v>15.849999966666667</v>
      </c>
      <c r="IL142">
        <f t="shared" si="1907"/>
        <v>19.183333300333334</v>
      </c>
      <c r="IM142">
        <f t="shared" si="1907"/>
        <v>16.616666633666668</v>
      </c>
      <c r="IN142">
        <f t="shared" si="1907"/>
        <v>16.333333300333333</v>
      </c>
      <c r="IO142">
        <f t="shared" si="1907"/>
        <v>18.316666633333334</v>
      </c>
      <c r="IP142">
        <f t="shared" si="1907"/>
        <v>18.433333300333334</v>
      </c>
      <c r="IQ142">
        <f t="shared" si="1907"/>
        <v>19.083333300333337</v>
      </c>
      <c r="IW142">
        <f t="shared" si="1907"/>
        <v>50.449999966666667</v>
      </c>
      <c r="IX142">
        <f t="shared" si="1907"/>
        <v>9.4499999666666668</v>
      </c>
      <c r="IY142">
        <f t="shared" si="1907"/>
        <v>11.900000303333334</v>
      </c>
      <c r="IZ142">
        <f t="shared" ref="IZ142" si="1908">IF(IZ130=0,0,IZ130+3.7333333)</f>
        <v>12.71666697</v>
      </c>
      <c r="JA142">
        <f t="shared" si="1907"/>
        <v>11.050000303333334</v>
      </c>
      <c r="JB142">
        <f t="shared" si="1907"/>
        <v>10.533333636666669</v>
      </c>
      <c r="JC142">
        <f t="shared" si="1907"/>
        <v>15.46666697</v>
      </c>
      <c r="JD142">
        <f t="shared" si="1907"/>
        <v>12.066666970000002</v>
      </c>
      <c r="JE142">
        <f t="shared" si="1907"/>
        <v>17.13333363666667</v>
      </c>
      <c r="JF142">
        <f t="shared" si="1907"/>
        <v>24.900000303333336</v>
      </c>
      <c r="JH142">
        <f t="shared" si="1907"/>
        <v>12.8333333</v>
      </c>
      <c r="JI142">
        <f t="shared" si="1907"/>
        <v>18.083333299666666</v>
      </c>
      <c r="JJ142">
        <f t="shared" si="1907"/>
        <v>16.466666632999999</v>
      </c>
      <c r="JK142">
        <f t="shared" si="1907"/>
        <v>14.333333299666666</v>
      </c>
      <c r="JL142">
        <f t="shared" si="1907"/>
        <v>14.099999966333334</v>
      </c>
      <c r="JM142">
        <f t="shared" si="1907"/>
        <v>15.833333299666666</v>
      </c>
      <c r="JN142">
        <f t="shared" si="1907"/>
        <v>16.833333299666666</v>
      </c>
      <c r="JO142">
        <f t="shared" si="1907"/>
        <v>20.966666632999996</v>
      </c>
      <c r="JP142">
        <f t="shared" ref="JP142:KA142" si="1909">IF(JP130=0,0,JP130+3.7333333)</f>
        <v>18.099999966333336</v>
      </c>
      <c r="JR142">
        <f t="shared" si="1909"/>
        <v>14.166666633</v>
      </c>
      <c r="JT142">
        <f t="shared" si="1909"/>
        <v>14.916666633</v>
      </c>
      <c r="JU142">
        <f t="shared" si="1909"/>
        <v>20.566666632999997</v>
      </c>
      <c r="JV142">
        <f t="shared" si="1909"/>
        <v>21.266666633</v>
      </c>
      <c r="JX142">
        <f t="shared" si="1909"/>
        <v>22.016666633</v>
      </c>
      <c r="JY142">
        <f t="shared" si="1909"/>
        <v>17.833333299666666</v>
      </c>
      <c r="JZ142">
        <f t="shared" si="1909"/>
        <v>24.33333329966667</v>
      </c>
      <c r="KA142">
        <f t="shared" si="1909"/>
        <v>27.783333299666666</v>
      </c>
    </row>
    <row r="143" spans="1:287" x14ac:dyDescent="0.25">
      <c r="A143" t="s">
        <v>144</v>
      </c>
      <c r="B143">
        <v>1.2166666666666668</v>
      </c>
      <c r="C143">
        <v>1.7166666666666668</v>
      </c>
      <c r="D143">
        <v>2.1333000000000002</v>
      </c>
      <c r="E143">
        <v>2.3666666666666667</v>
      </c>
      <c r="F143">
        <v>2.9833266666666667</v>
      </c>
      <c r="G143">
        <v>2.8499670000000004</v>
      </c>
      <c r="H143">
        <v>2.5833000000000004</v>
      </c>
      <c r="I143">
        <v>2.7999670000000001</v>
      </c>
      <c r="J143">
        <v>4.5999996666666672</v>
      </c>
      <c r="K143">
        <v>6.7833336666666666</v>
      </c>
      <c r="L143">
        <v>2.0666666666666669</v>
      </c>
      <c r="M143">
        <v>1.5666666666666669</v>
      </c>
      <c r="N143">
        <v>2.7666300000000001</v>
      </c>
      <c r="O143">
        <v>3.6666666999999999</v>
      </c>
      <c r="P143">
        <v>8.1166666999999997</v>
      </c>
      <c r="Q143">
        <v>4.4266667000000002</v>
      </c>
      <c r="R143">
        <v>9.0966667000000001</v>
      </c>
      <c r="S143">
        <v>10.9166667</v>
      </c>
      <c r="T143">
        <v>7.3366667000000003</v>
      </c>
      <c r="U143">
        <v>5.8499967000000002</v>
      </c>
      <c r="V143">
        <v>5.7166666999999993</v>
      </c>
      <c r="W143">
        <v>4.2833337</v>
      </c>
      <c r="X143">
        <v>5.0833336999999998</v>
      </c>
      <c r="Y143">
        <v>5.1166666999999997</v>
      </c>
      <c r="Z143">
        <v>16.616666669999997</v>
      </c>
      <c r="AA143">
        <v>18.616666669999997</v>
      </c>
      <c r="AB143">
        <v>22.366666669999997</v>
      </c>
      <c r="AC143">
        <v>37.816666669999996</v>
      </c>
      <c r="AD143">
        <v>32.369999669999999</v>
      </c>
      <c r="AE143">
        <v>18.566666669999996</v>
      </c>
      <c r="AG143">
        <v>21.866666669999997</v>
      </c>
      <c r="AH143">
        <v>17.283336669999997</v>
      </c>
      <c r="AI143">
        <v>4.9666666666666668</v>
      </c>
      <c r="AJ143">
        <v>6.5166666666666666</v>
      </c>
      <c r="AK143">
        <v>5.3499999666666671</v>
      </c>
      <c r="AL143">
        <v>5.5666666666666664</v>
      </c>
      <c r="AM143">
        <v>5.4833266666666667</v>
      </c>
      <c r="AN143">
        <v>6.3166666666666664</v>
      </c>
      <c r="AO143">
        <v>6.2333333666666668</v>
      </c>
      <c r="AP143">
        <v>5.8333333666666665</v>
      </c>
      <c r="AQ143">
        <v>5.7499999966666664</v>
      </c>
      <c r="AR143">
        <v>5.3666666666666671</v>
      </c>
      <c r="AS143">
        <v>5.9833333666666668</v>
      </c>
      <c r="AT143">
        <v>8.6333333366666665</v>
      </c>
      <c r="AU143">
        <v>6.2666666666666666</v>
      </c>
      <c r="AV143">
        <v>6.4999999666666666</v>
      </c>
      <c r="AW143">
        <v>6.0333333666666666</v>
      </c>
      <c r="AX143">
        <v>6.8166666666666664</v>
      </c>
      <c r="AY143">
        <v>5.6999999966666666</v>
      </c>
      <c r="AZ143">
        <v>8.1166666666666671</v>
      </c>
      <c r="BA143">
        <v>10.166666666666668</v>
      </c>
      <c r="BB143">
        <v>12.966666666666667</v>
      </c>
      <c r="BC143">
        <v>10.683333336666667</v>
      </c>
      <c r="BD143">
        <v>10.649999966666666</v>
      </c>
      <c r="BE143">
        <v>6.9666666666666668</v>
      </c>
      <c r="BF143">
        <v>8.8833336666666671</v>
      </c>
      <c r="BG143">
        <v>18.149999966666666</v>
      </c>
      <c r="BH143">
        <v>20.666666666666664</v>
      </c>
      <c r="BI143">
        <v>20.899999666666666</v>
      </c>
      <c r="BJ143">
        <v>8.3166666666666664</v>
      </c>
      <c r="BK143">
        <v>18.633333666666665</v>
      </c>
      <c r="BL143">
        <v>9.3833333666666672</v>
      </c>
      <c r="BM143">
        <v>17.766666666666666</v>
      </c>
      <c r="BN143">
        <v>9.0666666666666664</v>
      </c>
      <c r="BO143">
        <v>22.899999666666666</v>
      </c>
      <c r="BP143">
        <v>13.583333366666666</v>
      </c>
      <c r="BQ143">
        <v>3.3833332999999999</v>
      </c>
      <c r="BR143">
        <v>2.35</v>
      </c>
      <c r="BS143">
        <v>3.0666666999999999</v>
      </c>
      <c r="BT143">
        <v>3.4666666700000004</v>
      </c>
      <c r="BU143">
        <v>2.8666666699999999</v>
      </c>
      <c r="BV143">
        <v>3.1</v>
      </c>
      <c r="BW143">
        <v>5.0666666999999999</v>
      </c>
      <c r="BX143">
        <v>10.066666699999999</v>
      </c>
      <c r="BY143">
        <v>8.3333332999999996</v>
      </c>
      <c r="BZ143">
        <v>5.3333332999999996</v>
      </c>
      <c r="CA143">
        <v>3.1500000000000004</v>
      </c>
      <c r="CB143">
        <v>2.6666666999999999</v>
      </c>
      <c r="CC143">
        <v>3.7166667000000002</v>
      </c>
      <c r="CE143">
        <v>3.5166666699999998</v>
      </c>
      <c r="CF143">
        <v>4.29999997</v>
      </c>
      <c r="CG143">
        <v>5.5999999699999998</v>
      </c>
      <c r="CH143">
        <v>3.8999999699999996</v>
      </c>
      <c r="CI143">
        <v>3.8666666699999999</v>
      </c>
      <c r="CJ143">
        <v>3.8166666699999996</v>
      </c>
      <c r="CK143">
        <v>4.2333333699999995</v>
      </c>
      <c r="CL143">
        <v>4.6166666699999999</v>
      </c>
      <c r="CN143">
        <v>5.3666666699999999</v>
      </c>
      <c r="CO143">
        <v>4.9166666699999997</v>
      </c>
      <c r="CP143">
        <v>2.5833330000000001</v>
      </c>
      <c r="CQ143">
        <v>4.0166659999999998</v>
      </c>
      <c r="CR143">
        <v>4.7666659999999998</v>
      </c>
      <c r="CS143">
        <v>3.0166660000000003</v>
      </c>
      <c r="CT143">
        <v>5.233333</v>
      </c>
      <c r="CU143">
        <v>5.0500000000000007</v>
      </c>
      <c r="CV143">
        <v>3.1833330000000002</v>
      </c>
      <c r="CW143">
        <v>4.3166662999999996</v>
      </c>
      <c r="CX143">
        <v>3.9166660000000002</v>
      </c>
      <c r="CY143">
        <v>7.3999997000000004</v>
      </c>
      <c r="CZ143">
        <v>4.8666663000000003</v>
      </c>
      <c r="DA143">
        <v>3.716666</v>
      </c>
      <c r="DB143">
        <v>2.983333</v>
      </c>
      <c r="DC143">
        <v>6.0333330000000007</v>
      </c>
      <c r="DD143">
        <v>3.9666663</v>
      </c>
      <c r="DE143">
        <v>6.7999997000000008</v>
      </c>
      <c r="DF143">
        <v>6.4666666670000001</v>
      </c>
      <c r="DG143">
        <v>7.766666667</v>
      </c>
      <c r="DH143">
        <v>6.8666666670000005</v>
      </c>
      <c r="DI143">
        <v>7.6999996670000002</v>
      </c>
      <c r="DJ143">
        <v>7.3166666669999998</v>
      </c>
      <c r="DK143">
        <v>8.15</v>
      </c>
      <c r="DL143">
        <v>7.033333367</v>
      </c>
      <c r="DM143">
        <v>8.9333333370000005</v>
      </c>
      <c r="DN143">
        <v>8.3833333369999998</v>
      </c>
      <c r="DO143">
        <v>7.65</v>
      </c>
      <c r="DP143">
        <v>9.8333332999999996</v>
      </c>
      <c r="DQ143">
        <v>8.5666667000000007</v>
      </c>
      <c r="DR143">
        <v>8.5833333300000003</v>
      </c>
      <c r="DS143">
        <v>8.18333333</v>
      </c>
      <c r="DT143">
        <v>8.2166666700000004</v>
      </c>
      <c r="DU143">
        <v>11.583333</v>
      </c>
      <c r="DV143">
        <v>9.6666666700000015</v>
      </c>
      <c r="DW143">
        <v>8.35</v>
      </c>
      <c r="DX143">
        <v>8.2666666700000011</v>
      </c>
      <c r="DY143">
        <v>8.5666666669999998</v>
      </c>
      <c r="DZ143">
        <v>0.4</v>
      </c>
      <c r="EA143">
        <v>2.0666666999999999</v>
      </c>
      <c r="EB143">
        <v>0.76666670000000003</v>
      </c>
      <c r="EC143">
        <v>1.2333333</v>
      </c>
      <c r="ED143">
        <v>3.7333333</v>
      </c>
      <c r="EE143">
        <v>3</v>
      </c>
      <c r="EF143">
        <v>1.25</v>
      </c>
      <c r="EG143">
        <v>3.05</v>
      </c>
      <c r="EH143">
        <v>0.68333299999999997</v>
      </c>
      <c r="EI143">
        <v>3.6166666699999999</v>
      </c>
      <c r="EJ143">
        <v>2.75</v>
      </c>
      <c r="EK143">
        <v>2.0666700000000002</v>
      </c>
      <c r="EL143">
        <v>4.1333333000000003</v>
      </c>
      <c r="EM143">
        <v>0</v>
      </c>
      <c r="EN143">
        <f>IF(EN130=0,0,EN130+0.4)</f>
        <v>1.8833333333333333</v>
      </c>
      <c r="EO143">
        <f t="shared" ref="EO143:EQ143" si="1910">IF(EO130=0,0,EO130+0.4)</f>
        <v>4.9333333333333336</v>
      </c>
      <c r="EP143">
        <f t="shared" si="1910"/>
        <v>3.2333333333333334</v>
      </c>
      <c r="EQ143">
        <f t="shared" si="1910"/>
        <v>3.8166666666666664</v>
      </c>
      <c r="ER143">
        <f t="shared" ref="ER143:HC143" si="1911">IF(ER130=0,0,ER130+0.4)</f>
        <v>4.1500000333333338</v>
      </c>
      <c r="ES143">
        <f t="shared" si="1911"/>
        <v>4.4166667000000004</v>
      </c>
      <c r="ET143">
        <f t="shared" si="1911"/>
        <v>6.9166667000000004</v>
      </c>
      <c r="EU143">
        <f t="shared" si="1911"/>
        <v>4.5000000333333334</v>
      </c>
      <c r="EV143">
        <f t="shared" si="1911"/>
        <v>4.3333333666666665</v>
      </c>
      <c r="EW143">
        <f t="shared" si="1911"/>
        <v>4.1500000333333338</v>
      </c>
      <c r="EX143">
        <f t="shared" si="1911"/>
        <v>4.3833333666666672</v>
      </c>
      <c r="EY143">
        <f t="shared" si="1911"/>
        <v>7.8833333666666672</v>
      </c>
      <c r="EZ143">
        <f t="shared" si="1911"/>
        <v>4.183333366666667</v>
      </c>
      <c r="FA143">
        <f t="shared" si="1911"/>
        <v>4.3666667000000006</v>
      </c>
      <c r="FB143">
        <f t="shared" si="1911"/>
        <v>4.850000033333334</v>
      </c>
      <c r="FC143">
        <f t="shared" si="1911"/>
        <v>7.8166667000000007</v>
      </c>
      <c r="FD143">
        <f t="shared" si="1911"/>
        <v>4.6500000333333338</v>
      </c>
      <c r="FE143">
        <f t="shared" si="1911"/>
        <v>4.9500000333333336</v>
      </c>
      <c r="FF143">
        <f t="shared" si="1911"/>
        <v>6.9833333666666668</v>
      </c>
      <c r="FG143">
        <f t="shared" si="1911"/>
        <v>4.5833333666666674</v>
      </c>
      <c r="FH143">
        <f t="shared" si="1911"/>
        <v>6.1000000000000005</v>
      </c>
      <c r="FI143">
        <f t="shared" si="1911"/>
        <v>6.5500000000000007</v>
      </c>
      <c r="FJ143">
        <f t="shared" si="1911"/>
        <v>9.7166666666666668</v>
      </c>
      <c r="FK143">
        <f t="shared" si="1911"/>
        <v>7.8166666666666673</v>
      </c>
      <c r="FL143">
        <f t="shared" si="1911"/>
        <v>8.15</v>
      </c>
      <c r="FM143">
        <f t="shared" si="1911"/>
        <v>6.4666666666666668</v>
      </c>
      <c r="FN143">
        <f t="shared" si="1911"/>
        <v>9.1</v>
      </c>
      <c r="FO143">
        <f t="shared" si="1911"/>
        <v>6.5666666666666673</v>
      </c>
      <c r="FP143">
        <f t="shared" si="1911"/>
        <v>7.3166666666666673</v>
      </c>
      <c r="FQ143">
        <f t="shared" si="1911"/>
        <v>6.5500000000000007</v>
      </c>
      <c r="FR143">
        <f t="shared" si="1911"/>
        <v>6.5000000000000009</v>
      </c>
      <c r="FS143">
        <f t="shared" si="1911"/>
        <v>7.3166666666666673</v>
      </c>
      <c r="FT143">
        <f t="shared" si="1911"/>
        <v>7.6000000000000005</v>
      </c>
      <c r="FU143">
        <f t="shared" si="1911"/>
        <v>7.8500000000000005</v>
      </c>
      <c r="FV143">
        <f t="shared" si="1911"/>
        <v>7.8333333333333339</v>
      </c>
      <c r="FW143">
        <f t="shared" si="1911"/>
        <v>8.2166666666666668</v>
      </c>
      <c r="FX143">
        <f t="shared" si="1911"/>
        <v>8.3666666666666671</v>
      </c>
      <c r="FY143">
        <f t="shared" si="1911"/>
        <v>8.15</v>
      </c>
      <c r="FZ143">
        <f t="shared" si="1911"/>
        <v>9.4</v>
      </c>
      <c r="GA143">
        <f t="shared" si="1911"/>
        <v>12.4</v>
      </c>
      <c r="GB143">
        <f t="shared" si="1911"/>
        <v>8.4833333333333343</v>
      </c>
      <c r="GC143">
        <f t="shared" si="1911"/>
        <v>8.6833333333333336</v>
      </c>
      <c r="GD143">
        <f t="shared" si="1911"/>
        <v>9.2000000000000011</v>
      </c>
      <c r="GE143">
        <f t="shared" si="1911"/>
        <v>8.9666666666666668</v>
      </c>
      <c r="GF143">
        <f t="shared" si="1911"/>
        <v>8.1833333333333336</v>
      </c>
      <c r="GG143">
        <f t="shared" si="1911"/>
        <v>10.5</v>
      </c>
      <c r="GH143">
        <f t="shared" si="1911"/>
        <v>11.35</v>
      </c>
      <c r="GI143">
        <f t="shared" si="1911"/>
        <v>10.983333333333333</v>
      </c>
      <c r="GJ143">
        <f t="shared" si="1911"/>
        <v>11.4</v>
      </c>
      <c r="GK143">
        <f t="shared" si="1911"/>
        <v>13.333333333333334</v>
      </c>
      <c r="GL143">
        <f t="shared" si="1911"/>
        <v>10.8</v>
      </c>
      <c r="GM143">
        <f t="shared" si="1911"/>
        <v>11.066666666666666</v>
      </c>
      <c r="GN143">
        <f t="shared" si="1911"/>
        <v>13.200000000000001</v>
      </c>
      <c r="GO143">
        <f t="shared" si="1911"/>
        <v>12.616666666666667</v>
      </c>
      <c r="GP143">
        <f t="shared" si="1911"/>
        <v>11.066666666666666</v>
      </c>
      <c r="GQ143">
        <f t="shared" si="1911"/>
        <v>11.516666666666667</v>
      </c>
      <c r="GR143">
        <f t="shared" si="1911"/>
        <v>13.9</v>
      </c>
      <c r="GS143">
        <f t="shared" si="1911"/>
        <v>11.866666666666667</v>
      </c>
      <c r="GT143">
        <f t="shared" si="1911"/>
        <v>13.066666666666666</v>
      </c>
      <c r="GU143">
        <f t="shared" si="1911"/>
        <v>11.9</v>
      </c>
      <c r="GV143">
        <f t="shared" si="1911"/>
        <v>10.9</v>
      </c>
      <c r="GW143">
        <f t="shared" si="1911"/>
        <v>10.966666666666667</v>
      </c>
      <c r="GX143">
        <f t="shared" ref="GX143:HA143" si="1912">IF(GX130=0,0,GX130+0.4)</f>
        <v>10.8</v>
      </c>
      <c r="GY143">
        <f t="shared" si="1912"/>
        <v>17.93333333333333</v>
      </c>
      <c r="GZ143">
        <f t="shared" si="1912"/>
        <v>12.65</v>
      </c>
      <c r="HA143">
        <f t="shared" si="1912"/>
        <v>11.383333333333333</v>
      </c>
      <c r="HB143">
        <f t="shared" si="1911"/>
        <v>15.083333333333334</v>
      </c>
      <c r="HC143">
        <f t="shared" si="1911"/>
        <v>16.06666663333333</v>
      </c>
      <c r="HD143">
        <f t="shared" ref="HD143:JO143" si="1913">IF(HD130=0,0,HD130+0.4)</f>
        <v>17.466666633333332</v>
      </c>
      <c r="HE143">
        <f t="shared" si="1913"/>
        <v>16.549999966666665</v>
      </c>
      <c r="HF143">
        <f t="shared" si="1913"/>
        <v>16.299999966666665</v>
      </c>
      <c r="HG143">
        <f t="shared" si="1913"/>
        <v>16.0833333</v>
      </c>
      <c r="HH143">
        <f t="shared" si="1913"/>
        <v>15.766666633333333</v>
      </c>
      <c r="HI143">
        <f t="shared" si="1913"/>
        <v>15.766666633333333</v>
      </c>
      <c r="HJ143">
        <f t="shared" si="1913"/>
        <v>16.716666633333332</v>
      </c>
      <c r="HK143">
        <f t="shared" si="1913"/>
        <v>16.266666633333333</v>
      </c>
      <c r="HL143">
        <f t="shared" si="1913"/>
        <v>19.133333299999997</v>
      </c>
      <c r="HN143">
        <f t="shared" si="1913"/>
        <v>15.783333299999999</v>
      </c>
      <c r="HO143">
        <f t="shared" si="1913"/>
        <v>17.249999966666664</v>
      </c>
      <c r="HP143">
        <f t="shared" si="1913"/>
        <v>38.033329999999999</v>
      </c>
      <c r="HQ143">
        <f t="shared" si="1913"/>
        <v>43.033329999999999</v>
      </c>
      <c r="HR143">
        <f t="shared" si="1913"/>
        <v>11.75</v>
      </c>
      <c r="HS143">
        <f t="shared" si="1913"/>
        <v>10.066666666666666</v>
      </c>
      <c r="HU143">
        <f t="shared" si="1913"/>
        <v>21.466666699999998</v>
      </c>
      <c r="HW143">
        <f t="shared" si="1913"/>
        <v>10.450000033333334</v>
      </c>
      <c r="HX143">
        <f t="shared" si="1913"/>
        <v>10.6666667</v>
      </c>
      <c r="HY143">
        <f t="shared" si="1913"/>
        <v>11.483333366666667</v>
      </c>
      <c r="HZ143">
        <f t="shared" si="1913"/>
        <v>11.000000033333334</v>
      </c>
      <c r="IA143">
        <f t="shared" si="1913"/>
        <v>10.733333366666667</v>
      </c>
      <c r="IB143">
        <f t="shared" si="1913"/>
        <v>10.833333366666668</v>
      </c>
      <c r="IC143">
        <f t="shared" si="1913"/>
        <v>11.533333366666668</v>
      </c>
      <c r="ID143">
        <f t="shared" si="1913"/>
        <v>10.500000033333334</v>
      </c>
      <c r="IE143">
        <f t="shared" si="1913"/>
        <v>11.483333366666667</v>
      </c>
      <c r="IF143">
        <f t="shared" si="1913"/>
        <v>12.183333366666668</v>
      </c>
      <c r="IG143">
        <f t="shared" si="1913"/>
        <v>12.633333366666667</v>
      </c>
      <c r="IH143">
        <f t="shared" si="1913"/>
        <v>10.966666700000001</v>
      </c>
      <c r="II143">
        <f t="shared" si="1913"/>
        <v>17.700000033333332</v>
      </c>
      <c r="IJ143">
        <f t="shared" si="1913"/>
        <v>10.483333366666667</v>
      </c>
      <c r="IK143">
        <f t="shared" si="1913"/>
        <v>12.516666666666667</v>
      </c>
      <c r="IL143">
        <f t="shared" si="1913"/>
        <v>15.850000000333335</v>
      </c>
      <c r="IM143">
        <f t="shared" si="1913"/>
        <v>13.283333333666668</v>
      </c>
      <c r="IN143">
        <f t="shared" si="1913"/>
        <v>13.000000000333333</v>
      </c>
      <c r="IO143">
        <f t="shared" si="1913"/>
        <v>14.983333333333334</v>
      </c>
      <c r="IP143">
        <f t="shared" si="1913"/>
        <v>15.100000000333335</v>
      </c>
      <c r="IQ143">
        <f t="shared" si="1913"/>
        <v>15.750000000333335</v>
      </c>
      <c r="IW143">
        <f t="shared" si="1913"/>
        <v>47.116666666666667</v>
      </c>
      <c r="IX143">
        <f t="shared" si="1913"/>
        <v>6.1166666666666671</v>
      </c>
      <c r="IY143">
        <f t="shared" si="1913"/>
        <v>8.5666670033333343</v>
      </c>
      <c r="IZ143">
        <f t="shared" ref="IZ143" si="1914">IF(IZ130=0,0,IZ130+0.4)</f>
        <v>9.3833336700000007</v>
      </c>
      <c r="JA143">
        <f t="shared" si="1913"/>
        <v>7.7166670033333347</v>
      </c>
      <c r="JB143">
        <f t="shared" si="1913"/>
        <v>7.2000003366666681</v>
      </c>
      <c r="JC143">
        <f t="shared" si="1913"/>
        <v>12.133333670000001</v>
      </c>
      <c r="JD143">
        <f t="shared" si="1913"/>
        <v>8.7333336700000022</v>
      </c>
      <c r="JE143">
        <f t="shared" si="1913"/>
        <v>13.800000336666669</v>
      </c>
      <c r="JF143">
        <f t="shared" si="1913"/>
        <v>21.566667003333336</v>
      </c>
      <c r="JH143">
        <f t="shared" si="1913"/>
        <v>9.5</v>
      </c>
      <c r="JI143">
        <f t="shared" si="1913"/>
        <v>14.749999999666667</v>
      </c>
      <c r="JJ143">
        <f t="shared" si="1913"/>
        <v>13.133333332999999</v>
      </c>
      <c r="JK143">
        <f t="shared" si="1913"/>
        <v>10.999999999666667</v>
      </c>
      <c r="JL143">
        <f t="shared" si="1913"/>
        <v>10.766666666333334</v>
      </c>
      <c r="JM143">
        <f t="shared" si="1913"/>
        <v>12.499999999666667</v>
      </c>
      <c r="JN143">
        <f t="shared" si="1913"/>
        <v>13.499999999666667</v>
      </c>
      <c r="JO143">
        <f t="shared" si="1913"/>
        <v>17.633333332999996</v>
      </c>
      <c r="JP143">
        <f t="shared" ref="JP143:KA143" si="1915">IF(JP130=0,0,JP130+0.4)</f>
        <v>14.766666666333334</v>
      </c>
      <c r="JR143">
        <f t="shared" si="1915"/>
        <v>10.833333333000001</v>
      </c>
      <c r="JT143">
        <f t="shared" si="1915"/>
        <v>11.583333333000001</v>
      </c>
      <c r="JU143">
        <f t="shared" si="1915"/>
        <v>17.233333332999997</v>
      </c>
      <c r="JV143">
        <f t="shared" si="1915"/>
        <v>17.933333333</v>
      </c>
      <c r="JX143">
        <f t="shared" si="1915"/>
        <v>18.683333333</v>
      </c>
      <c r="JY143">
        <f t="shared" si="1915"/>
        <v>14.499999999666667</v>
      </c>
      <c r="JZ143">
        <f t="shared" si="1915"/>
        <v>20.999999999666667</v>
      </c>
      <c r="KA143">
        <f t="shared" si="1915"/>
        <v>24.449999999666666</v>
      </c>
    </row>
    <row r="144" spans="1:287" x14ac:dyDescent="0.25">
      <c r="A144" t="s">
        <v>143</v>
      </c>
      <c r="B144">
        <v>5</v>
      </c>
      <c r="C144">
        <v>5.5</v>
      </c>
      <c r="D144">
        <v>3.2166333333333332</v>
      </c>
      <c r="E144">
        <v>6.15</v>
      </c>
      <c r="F144">
        <v>6.7666599999999999</v>
      </c>
      <c r="G144">
        <v>3.9333003333333334</v>
      </c>
      <c r="H144">
        <v>3.6666333333333334</v>
      </c>
      <c r="I144">
        <v>3.8833003333333331</v>
      </c>
      <c r="J144">
        <v>8.3833330000000004</v>
      </c>
      <c r="K144">
        <v>10.566666999999999</v>
      </c>
      <c r="L144">
        <v>5.85</v>
      </c>
      <c r="M144">
        <v>5.35</v>
      </c>
      <c r="N144">
        <v>3.8499633333333332</v>
      </c>
      <c r="O144">
        <v>4.7500000333333334</v>
      </c>
      <c r="P144">
        <v>9.2000000333333336</v>
      </c>
      <c r="Q144">
        <v>5.5100000333333332</v>
      </c>
      <c r="R144">
        <v>10.180000033333332</v>
      </c>
      <c r="S144">
        <v>12.000000033333333</v>
      </c>
      <c r="T144">
        <v>8.4200000333333342</v>
      </c>
      <c r="U144">
        <v>6.9333300333333341</v>
      </c>
      <c r="V144">
        <v>6.8000000333333332</v>
      </c>
      <c r="W144">
        <v>5.3666670333333331</v>
      </c>
      <c r="X144">
        <v>6.1666670333333329</v>
      </c>
      <c r="Y144">
        <v>6.2000000333333336</v>
      </c>
      <c r="Z144">
        <v>17.700000003333333</v>
      </c>
      <c r="AA144">
        <v>19.700000003333333</v>
      </c>
      <c r="AB144">
        <v>23.450000003333333</v>
      </c>
      <c r="AC144">
        <v>38.900000003333332</v>
      </c>
      <c r="AD144">
        <v>33.453333003333334</v>
      </c>
      <c r="AE144">
        <v>19.650000003333332</v>
      </c>
      <c r="AG144">
        <v>22.950000003333333</v>
      </c>
      <c r="AH144">
        <v>18.366670003333333</v>
      </c>
      <c r="AI144">
        <v>8.75</v>
      </c>
      <c r="AJ144">
        <v>10.3</v>
      </c>
      <c r="AK144">
        <v>9.1333333000000003</v>
      </c>
      <c r="AL144">
        <v>9.35</v>
      </c>
      <c r="AM144">
        <v>9.2666599999999999</v>
      </c>
      <c r="AN144">
        <v>10.1</v>
      </c>
      <c r="AO144">
        <v>10.0166667</v>
      </c>
      <c r="AP144">
        <v>9.6166666999999997</v>
      </c>
      <c r="AQ144">
        <v>9.5333333299999996</v>
      </c>
      <c r="AR144">
        <v>9.15</v>
      </c>
      <c r="AS144">
        <v>9.7666667</v>
      </c>
      <c r="AT144">
        <v>12.416666670000001</v>
      </c>
      <c r="AU144">
        <v>10.050000000000001</v>
      </c>
      <c r="AV144">
        <v>10.283333300000001</v>
      </c>
      <c r="AW144">
        <v>9.8166667000000007</v>
      </c>
      <c r="AX144">
        <v>10.6</v>
      </c>
      <c r="AY144">
        <v>9.4833333300000007</v>
      </c>
      <c r="AZ144">
        <v>11.9</v>
      </c>
      <c r="BA144">
        <v>13.95</v>
      </c>
      <c r="BB144">
        <v>16.75</v>
      </c>
      <c r="BC144">
        <v>14.46666667</v>
      </c>
      <c r="BD144">
        <v>14.433333300000001</v>
      </c>
      <c r="BE144">
        <v>10.75</v>
      </c>
      <c r="BF144">
        <v>12.666667</v>
      </c>
      <c r="BG144">
        <v>21.933333300000001</v>
      </c>
      <c r="BH144">
        <v>24.45</v>
      </c>
      <c r="BI144">
        <v>24.683332999999998</v>
      </c>
      <c r="BJ144">
        <v>12.1</v>
      </c>
      <c r="BK144">
        <v>22.416667</v>
      </c>
      <c r="BL144">
        <v>13.1666667</v>
      </c>
      <c r="BM144">
        <v>21.55</v>
      </c>
      <c r="BN144">
        <v>12.85</v>
      </c>
      <c r="BO144">
        <v>26.683333000000001</v>
      </c>
      <c r="BP144">
        <v>17.3666667</v>
      </c>
      <c r="BQ144">
        <v>4.4666666333333334</v>
      </c>
      <c r="BR144">
        <v>3.4333333333333336</v>
      </c>
      <c r="BS144">
        <v>4.1500000333333338</v>
      </c>
      <c r="BT144">
        <v>4.5500000033333334</v>
      </c>
      <c r="BU144">
        <v>3.9500000033333338</v>
      </c>
      <c r="BV144">
        <v>4.1833333333333336</v>
      </c>
      <c r="BW144">
        <v>6.1500000333333338</v>
      </c>
      <c r="BX144">
        <v>11.150000033333335</v>
      </c>
      <c r="BY144">
        <v>9.4166666333333335</v>
      </c>
      <c r="BZ144">
        <v>6.4166666333333335</v>
      </c>
      <c r="CA144">
        <v>4.2333333333333334</v>
      </c>
      <c r="CB144">
        <v>3.7500000333333334</v>
      </c>
      <c r="CC144">
        <v>4.8000000333333332</v>
      </c>
      <c r="CE144">
        <v>4.6000000033333333</v>
      </c>
      <c r="CF144">
        <v>5.383333303333333</v>
      </c>
      <c r="CG144">
        <v>6.6833333033333329</v>
      </c>
      <c r="CH144">
        <v>4.9833333033333336</v>
      </c>
      <c r="CI144">
        <v>4.9500000033333329</v>
      </c>
      <c r="CJ144">
        <v>4.9000000033333331</v>
      </c>
      <c r="CK144">
        <v>5.3166667033333335</v>
      </c>
      <c r="CL144">
        <v>5.7000000033333329</v>
      </c>
      <c r="CN144">
        <v>6.4500000033333329</v>
      </c>
      <c r="CO144">
        <v>6.0000000033333336</v>
      </c>
      <c r="CP144">
        <v>3.6666663333333336</v>
      </c>
      <c r="CQ144">
        <v>5.0999993333333338</v>
      </c>
      <c r="CR144">
        <v>5.8499993333333338</v>
      </c>
      <c r="CS144">
        <v>4.0999993333333338</v>
      </c>
      <c r="CT144">
        <v>6.3166663333333339</v>
      </c>
      <c r="CU144">
        <v>6.1333333333333337</v>
      </c>
      <c r="CV144">
        <v>4.2666663333333332</v>
      </c>
      <c r="CW144">
        <v>5.3999996333333335</v>
      </c>
      <c r="CX144">
        <v>4.9999993333333332</v>
      </c>
      <c r="CY144">
        <v>8.4833330333333343</v>
      </c>
      <c r="CZ144">
        <v>5.9499996333333334</v>
      </c>
      <c r="DA144">
        <v>4.799999333333334</v>
      </c>
      <c r="DB144">
        <v>4.0666663333333339</v>
      </c>
      <c r="DC144">
        <v>7.1166663333333338</v>
      </c>
      <c r="DD144">
        <v>5.0499996333333339</v>
      </c>
      <c r="DE144">
        <v>7.8833330333333338</v>
      </c>
      <c r="DF144">
        <v>7.5500000003333332</v>
      </c>
      <c r="DG144">
        <v>8.850000000333333</v>
      </c>
      <c r="DH144">
        <v>7.9500000003333335</v>
      </c>
      <c r="DI144">
        <v>8.7833330003333323</v>
      </c>
      <c r="DJ144">
        <v>8.4000000003333337</v>
      </c>
      <c r="DK144">
        <v>9.2333333333333325</v>
      </c>
      <c r="DL144">
        <v>8.116666700333333</v>
      </c>
      <c r="DM144">
        <v>10.016666670333333</v>
      </c>
      <c r="DN144">
        <v>9.4666666703333338</v>
      </c>
      <c r="DO144">
        <v>8.7333333333333343</v>
      </c>
      <c r="DP144">
        <v>10.916666633333335</v>
      </c>
      <c r="DQ144">
        <v>9.6500000333333347</v>
      </c>
      <c r="DR144">
        <v>9.6666666633333342</v>
      </c>
      <c r="DS144">
        <v>9.2666666633333339</v>
      </c>
      <c r="DT144">
        <v>9.3000000033333343</v>
      </c>
      <c r="DU144">
        <v>12.666666333333335</v>
      </c>
      <c r="DV144">
        <v>10.750000003333334</v>
      </c>
      <c r="DW144">
        <v>9.4333333333333336</v>
      </c>
      <c r="DX144">
        <v>9.350000003333335</v>
      </c>
      <c r="DY144">
        <v>9.6500000003333337</v>
      </c>
      <c r="DZ144">
        <v>1.4833333333333334</v>
      </c>
      <c r="EA144">
        <v>3.1500000333333333</v>
      </c>
      <c r="EB144">
        <v>1.8500000333333335</v>
      </c>
      <c r="EC144">
        <v>2.3166666333333334</v>
      </c>
      <c r="ED144">
        <v>4.8166666333333339</v>
      </c>
      <c r="EE144">
        <v>4.0833333333333339</v>
      </c>
      <c r="EF144">
        <v>2.3333333333333335</v>
      </c>
      <c r="EG144">
        <v>4.1333333333333329</v>
      </c>
      <c r="EH144">
        <v>1.7666663333333334</v>
      </c>
      <c r="EI144">
        <v>4.7000000033333329</v>
      </c>
      <c r="EJ144">
        <v>3.8333333333333335</v>
      </c>
      <c r="EK144">
        <v>3.1500033333333333</v>
      </c>
      <c r="EL144">
        <v>5.2166666333333334</v>
      </c>
      <c r="EM144">
        <v>1.8833333333333333</v>
      </c>
      <c r="EN144">
        <v>0</v>
      </c>
      <c r="EO144">
        <f>IF(EO130=0,0,EO130+1.483333333)</f>
        <v>6.0166666663333332</v>
      </c>
      <c r="EP144">
        <f t="shared" ref="EP144:EQ144" si="1916">IF(EP130=0,0,EP130+1.483333333)</f>
        <v>4.3166666663333331</v>
      </c>
      <c r="EQ144">
        <f t="shared" si="1916"/>
        <v>4.899999999666667</v>
      </c>
      <c r="ER144">
        <f t="shared" ref="ER144:HC144" si="1917">IF(ER130=0,0,ER130+1.483333333)</f>
        <v>5.2333333663333335</v>
      </c>
      <c r="ES144">
        <f t="shared" si="1917"/>
        <v>5.5000000330000001</v>
      </c>
      <c r="ET144">
        <f t="shared" si="1917"/>
        <v>8.0000000329999992</v>
      </c>
      <c r="EU144">
        <f t="shared" si="1917"/>
        <v>5.5833333663333331</v>
      </c>
      <c r="EV144">
        <f t="shared" si="1917"/>
        <v>5.416666699666667</v>
      </c>
      <c r="EW144">
        <f t="shared" si="1917"/>
        <v>5.2333333663333335</v>
      </c>
      <c r="EX144">
        <f t="shared" si="1917"/>
        <v>5.4666666996666669</v>
      </c>
      <c r="EY144">
        <f t="shared" si="1917"/>
        <v>8.9666666996666677</v>
      </c>
      <c r="EZ144">
        <f t="shared" si="1917"/>
        <v>5.2666666996666667</v>
      </c>
      <c r="FA144">
        <f t="shared" si="1917"/>
        <v>5.4500000330000002</v>
      </c>
      <c r="FB144">
        <f t="shared" si="1917"/>
        <v>5.9333333663333336</v>
      </c>
      <c r="FC144">
        <f t="shared" si="1917"/>
        <v>8.9000000330000013</v>
      </c>
      <c r="FD144">
        <f t="shared" si="1917"/>
        <v>5.7333333663333335</v>
      </c>
      <c r="FE144">
        <f t="shared" si="1917"/>
        <v>6.0333333663333333</v>
      </c>
      <c r="FF144">
        <f t="shared" si="1917"/>
        <v>8.0666666996666656</v>
      </c>
      <c r="FG144">
        <f t="shared" si="1917"/>
        <v>5.666666699666667</v>
      </c>
      <c r="FH144">
        <f t="shared" si="1917"/>
        <v>7.1833333330000002</v>
      </c>
      <c r="FI144">
        <f t="shared" si="1917"/>
        <v>7.6333333330000004</v>
      </c>
      <c r="FJ144">
        <f t="shared" si="1917"/>
        <v>10.799999999666667</v>
      </c>
      <c r="FK144">
        <f t="shared" si="1917"/>
        <v>8.899999999666667</v>
      </c>
      <c r="FL144">
        <f t="shared" si="1917"/>
        <v>9.2333333330000009</v>
      </c>
      <c r="FM144">
        <f t="shared" si="1917"/>
        <v>7.5499999996666665</v>
      </c>
      <c r="FN144">
        <f t="shared" si="1917"/>
        <v>10.183333333</v>
      </c>
      <c r="FO144">
        <f t="shared" si="1917"/>
        <v>7.649999999666667</v>
      </c>
      <c r="FP144">
        <f t="shared" si="1917"/>
        <v>8.399999999666667</v>
      </c>
      <c r="FQ144">
        <f t="shared" si="1917"/>
        <v>7.6333333330000004</v>
      </c>
      <c r="FR144">
        <f t="shared" si="1917"/>
        <v>7.5833333330000006</v>
      </c>
      <c r="FS144">
        <f t="shared" si="1917"/>
        <v>8.399999999666667</v>
      </c>
      <c r="FT144">
        <f t="shared" si="1917"/>
        <v>8.6833333330000002</v>
      </c>
      <c r="FU144">
        <f t="shared" si="1917"/>
        <v>8.9333333330000002</v>
      </c>
      <c r="FV144">
        <f t="shared" si="1917"/>
        <v>8.9166666663333345</v>
      </c>
      <c r="FW144">
        <f t="shared" si="1917"/>
        <v>9.2999999996666673</v>
      </c>
      <c r="FX144">
        <f t="shared" si="1917"/>
        <v>9.4499999996666659</v>
      </c>
      <c r="FY144">
        <f t="shared" si="1917"/>
        <v>9.2333333330000009</v>
      </c>
      <c r="FZ144">
        <f t="shared" si="1917"/>
        <v>10.483333333000001</v>
      </c>
      <c r="GA144">
        <f t="shared" si="1917"/>
        <v>13.483333333000001</v>
      </c>
      <c r="GB144">
        <f t="shared" si="1917"/>
        <v>9.5666666663333331</v>
      </c>
      <c r="GC144">
        <f t="shared" si="1917"/>
        <v>9.7666666663333324</v>
      </c>
      <c r="GD144">
        <f t="shared" si="1917"/>
        <v>10.283333333000002</v>
      </c>
      <c r="GE144">
        <f t="shared" si="1917"/>
        <v>10.049999999666667</v>
      </c>
      <c r="GF144">
        <f t="shared" si="1917"/>
        <v>9.2666666663333324</v>
      </c>
      <c r="GG144">
        <f t="shared" si="1917"/>
        <v>11.583333332999999</v>
      </c>
      <c r="GH144">
        <f t="shared" si="1917"/>
        <v>12.433333333</v>
      </c>
      <c r="GI144">
        <f t="shared" si="1917"/>
        <v>12.066666666333333</v>
      </c>
      <c r="GJ144">
        <f t="shared" si="1917"/>
        <v>12.483333333000001</v>
      </c>
      <c r="GK144">
        <f t="shared" si="1917"/>
        <v>14.416666666333334</v>
      </c>
      <c r="GL144">
        <f t="shared" si="1917"/>
        <v>11.883333332999999</v>
      </c>
      <c r="GM144">
        <f t="shared" si="1917"/>
        <v>12.149999999666665</v>
      </c>
      <c r="GN144">
        <f t="shared" si="1917"/>
        <v>14.283333333000002</v>
      </c>
      <c r="GO144">
        <f t="shared" si="1917"/>
        <v>13.699999999666666</v>
      </c>
      <c r="GP144">
        <f t="shared" si="1917"/>
        <v>12.149999999666665</v>
      </c>
      <c r="GQ144">
        <f t="shared" si="1917"/>
        <v>12.599999999666668</v>
      </c>
      <c r="GR144">
        <f t="shared" si="1917"/>
        <v>14.983333333000001</v>
      </c>
      <c r="GS144">
        <f t="shared" si="1917"/>
        <v>12.949999999666666</v>
      </c>
      <c r="GT144">
        <f t="shared" si="1917"/>
        <v>14.149999999666665</v>
      </c>
      <c r="GU144">
        <f t="shared" si="1917"/>
        <v>12.983333333000001</v>
      </c>
      <c r="GV144">
        <f t="shared" si="1917"/>
        <v>11.983333333000001</v>
      </c>
      <c r="GW144">
        <f t="shared" si="1917"/>
        <v>12.049999999666667</v>
      </c>
      <c r="GX144">
        <f t="shared" ref="GX144:HA144" si="1918">IF(GX130=0,0,GX130+1.483333333)</f>
        <v>11.883333332999999</v>
      </c>
      <c r="GY144">
        <f t="shared" si="1918"/>
        <v>19.016666666333332</v>
      </c>
      <c r="GZ144">
        <f t="shared" si="1918"/>
        <v>13.733333333000001</v>
      </c>
      <c r="HA144">
        <f t="shared" si="1918"/>
        <v>12.466666666333332</v>
      </c>
      <c r="HB144">
        <f t="shared" si="1917"/>
        <v>16.166666666333334</v>
      </c>
      <c r="HC144">
        <f t="shared" si="1917"/>
        <v>17.149999966333333</v>
      </c>
      <c r="HD144">
        <f t="shared" ref="HD144:JO144" si="1919">IF(HD130=0,0,HD130+1.483333333)</f>
        <v>18.549999966333335</v>
      </c>
      <c r="HE144">
        <f t="shared" si="1919"/>
        <v>17.633333299666667</v>
      </c>
      <c r="HF144">
        <f t="shared" si="1919"/>
        <v>17.383333299666667</v>
      </c>
      <c r="HG144">
        <f t="shared" si="1919"/>
        <v>17.166666632999998</v>
      </c>
      <c r="HH144">
        <f t="shared" si="1919"/>
        <v>16.849999966333332</v>
      </c>
      <c r="HI144">
        <f t="shared" si="1919"/>
        <v>16.849999966333332</v>
      </c>
      <c r="HJ144">
        <f t="shared" si="1919"/>
        <v>17.799999966333335</v>
      </c>
      <c r="HK144">
        <f t="shared" si="1919"/>
        <v>17.349999966333332</v>
      </c>
      <c r="HL144">
        <f t="shared" si="1919"/>
        <v>20.216666632999999</v>
      </c>
      <c r="HN144">
        <f t="shared" si="1919"/>
        <v>16.866666632999998</v>
      </c>
      <c r="HO144">
        <f t="shared" si="1919"/>
        <v>18.333333299666666</v>
      </c>
      <c r="HP144">
        <f t="shared" si="1919"/>
        <v>39.116663332999998</v>
      </c>
      <c r="HQ144">
        <f t="shared" si="1919"/>
        <v>44.116663332999998</v>
      </c>
      <c r="HR144">
        <f t="shared" si="1919"/>
        <v>12.833333332999999</v>
      </c>
      <c r="HS144">
        <f t="shared" si="1919"/>
        <v>11.149999999666665</v>
      </c>
      <c r="HU144">
        <f t="shared" si="1919"/>
        <v>22.550000033</v>
      </c>
      <c r="HW144">
        <f t="shared" si="1919"/>
        <v>11.533333366333334</v>
      </c>
      <c r="HX144">
        <f t="shared" si="1919"/>
        <v>11.750000032999999</v>
      </c>
      <c r="HY144">
        <f t="shared" si="1919"/>
        <v>12.566666699666666</v>
      </c>
      <c r="HZ144">
        <f t="shared" si="1919"/>
        <v>12.083333366333335</v>
      </c>
      <c r="IA144">
        <f t="shared" si="1919"/>
        <v>11.816666699666666</v>
      </c>
      <c r="IB144">
        <f t="shared" si="1919"/>
        <v>11.916666699666667</v>
      </c>
      <c r="IC144">
        <f t="shared" si="1919"/>
        <v>12.616666699666666</v>
      </c>
      <c r="ID144">
        <f t="shared" si="1919"/>
        <v>11.583333366333335</v>
      </c>
      <c r="IE144">
        <f t="shared" si="1919"/>
        <v>12.566666699666666</v>
      </c>
      <c r="IF144">
        <f t="shared" si="1919"/>
        <v>13.266666699666668</v>
      </c>
      <c r="IG144">
        <f t="shared" si="1919"/>
        <v>13.716666699666668</v>
      </c>
      <c r="IH144">
        <f t="shared" si="1919"/>
        <v>12.050000033</v>
      </c>
      <c r="II144">
        <f t="shared" si="1919"/>
        <v>18.783333366333334</v>
      </c>
      <c r="IJ144">
        <f t="shared" si="1919"/>
        <v>11.566666699666666</v>
      </c>
      <c r="IK144">
        <f t="shared" si="1919"/>
        <v>13.599999999666668</v>
      </c>
      <c r="IL144">
        <f t="shared" si="1919"/>
        <v>16.933333333333334</v>
      </c>
      <c r="IM144">
        <f t="shared" si="1919"/>
        <v>14.366666666666667</v>
      </c>
      <c r="IN144">
        <f t="shared" si="1919"/>
        <v>14.083333333333332</v>
      </c>
      <c r="IO144">
        <f t="shared" si="1919"/>
        <v>16.066666666333333</v>
      </c>
      <c r="IP144">
        <f t="shared" si="1919"/>
        <v>16.183333333333334</v>
      </c>
      <c r="IQ144">
        <f t="shared" si="1919"/>
        <v>16.833333333333336</v>
      </c>
      <c r="IW144">
        <f t="shared" si="1919"/>
        <v>48.199999999666666</v>
      </c>
      <c r="IX144">
        <f t="shared" si="1919"/>
        <v>7.1999999996666668</v>
      </c>
      <c r="IY144">
        <f t="shared" si="1919"/>
        <v>9.6500003363333349</v>
      </c>
      <c r="IZ144">
        <f t="shared" ref="IZ144" si="1920">IF(IZ130=0,0,IZ130+1.483333333)</f>
        <v>10.466667003000001</v>
      </c>
      <c r="JA144">
        <f t="shared" si="1919"/>
        <v>8.8000003363333335</v>
      </c>
      <c r="JB144">
        <f t="shared" si="1919"/>
        <v>8.2833336696666677</v>
      </c>
      <c r="JC144">
        <f t="shared" si="1919"/>
        <v>13.216667003000001</v>
      </c>
      <c r="JD144">
        <f t="shared" si="1919"/>
        <v>9.8166670030000027</v>
      </c>
      <c r="JE144">
        <f t="shared" si="1919"/>
        <v>14.883333669666669</v>
      </c>
      <c r="JF144">
        <f t="shared" si="1919"/>
        <v>22.650000336333338</v>
      </c>
      <c r="JH144">
        <f t="shared" si="1919"/>
        <v>10.583333332999999</v>
      </c>
      <c r="JI144">
        <f t="shared" si="1919"/>
        <v>15.833333332666665</v>
      </c>
      <c r="JJ144">
        <f t="shared" si="1919"/>
        <v>14.216666665999998</v>
      </c>
      <c r="JK144">
        <f t="shared" si="1919"/>
        <v>12.083333332666665</v>
      </c>
      <c r="JL144">
        <f t="shared" si="1919"/>
        <v>11.849999999333335</v>
      </c>
      <c r="JM144">
        <f t="shared" si="1919"/>
        <v>13.583333332666665</v>
      </c>
      <c r="JN144">
        <f t="shared" si="1919"/>
        <v>14.583333332666665</v>
      </c>
      <c r="JO144">
        <f t="shared" si="1919"/>
        <v>18.716666665999998</v>
      </c>
      <c r="JP144">
        <f t="shared" ref="JP144:KA144" si="1921">IF(JP130=0,0,JP130+1.483333333)</f>
        <v>15.849999999333335</v>
      </c>
      <c r="JR144">
        <f t="shared" si="1921"/>
        <v>11.916666666000001</v>
      </c>
      <c r="JT144">
        <f t="shared" si="1921"/>
        <v>12.666666666000001</v>
      </c>
      <c r="JU144">
        <f t="shared" si="1921"/>
        <v>18.316666666</v>
      </c>
      <c r="JV144">
        <f t="shared" si="1921"/>
        <v>19.016666666000003</v>
      </c>
      <c r="JX144">
        <f t="shared" si="1921"/>
        <v>19.766666666000003</v>
      </c>
      <c r="JY144">
        <f t="shared" si="1921"/>
        <v>15.583333332666665</v>
      </c>
      <c r="JZ144">
        <f t="shared" si="1921"/>
        <v>22.083333332666669</v>
      </c>
      <c r="KA144">
        <f t="shared" si="1921"/>
        <v>25.533333332666668</v>
      </c>
    </row>
    <row r="145" spans="1:287" x14ac:dyDescent="0.25">
      <c r="A145" t="s">
        <v>142</v>
      </c>
      <c r="B145">
        <v>6.75</v>
      </c>
      <c r="C145">
        <v>7.25</v>
      </c>
      <c r="D145">
        <v>6.2666333333333331</v>
      </c>
      <c r="E145">
        <v>7.9</v>
      </c>
      <c r="F145">
        <v>8.5166599999999999</v>
      </c>
      <c r="G145">
        <v>6.9833003333333332</v>
      </c>
      <c r="H145">
        <v>6.7166333333333332</v>
      </c>
      <c r="I145">
        <v>6.9333003333333334</v>
      </c>
      <c r="J145">
        <v>10.133333</v>
      </c>
      <c r="K145">
        <v>12.316666999999999</v>
      </c>
      <c r="L145">
        <v>7.6</v>
      </c>
      <c r="M145">
        <v>7.1</v>
      </c>
      <c r="N145">
        <v>6.899963333333333</v>
      </c>
      <c r="O145">
        <v>7.8000000333333332</v>
      </c>
      <c r="P145">
        <v>12.250000033333333</v>
      </c>
      <c r="Q145">
        <v>8.560000033333333</v>
      </c>
      <c r="R145">
        <v>13.230000033333333</v>
      </c>
      <c r="S145">
        <v>15.050000033333333</v>
      </c>
      <c r="T145">
        <v>11.470000033333333</v>
      </c>
      <c r="U145">
        <v>9.983330033333333</v>
      </c>
      <c r="V145">
        <v>9.850000033333334</v>
      </c>
      <c r="W145">
        <v>8.4166670333333329</v>
      </c>
      <c r="X145">
        <v>9.2166670333333336</v>
      </c>
      <c r="Y145">
        <v>9.2500000333333325</v>
      </c>
      <c r="Z145">
        <v>20.750000003333334</v>
      </c>
      <c r="AA145">
        <v>22.750000003333334</v>
      </c>
      <c r="AB145">
        <v>26.500000003333334</v>
      </c>
      <c r="AC145">
        <v>41.950000003333329</v>
      </c>
      <c r="AD145">
        <v>36.503333003333331</v>
      </c>
      <c r="AE145">
        <v>22.700000003333333</v>
      </c>
      <c r="AG145">
        <v>26.000000003333334</v>
      </c>
      <c r="AH145">
        <v>21.416670003333333</v>
      </c>
      <c r="AI145">
        <v>10.5</v>
      </c>
      <c r="AJ145">
        <v>12.05</v>
      </c>
      <c r="AK145">
        <v>10.8833333</v>
      </c>
      <c r="AL145">
        <v>11.1</v>
      </c>
      <c r="AM145">
        <v>11.01666</v>
      </c>
      <c r="AN145">
        <v>11.85</v>
      </c>
      <c r="AO145">
        <v>11.7666667</v>
      </c>
      <c r="AP145">
        <v>11.3666667</v>
      </c>
      <c r="AQ145">
        <v>11.28333333</v>
      </c>
      <c r="AR145">
        <v>10.9</v>
      </c>
      <c r="AS145">
        <v>11.5166667</v>
      </c>
      <c r="AT145">
        <v>14.166666670000001</v>
      </c>
      <c r="AU145">
        <v>11.8</v>
      </c>
      <c r="AV145">
        <v>12.033333300000001</v>
      </c>
      <c r="AW145">
        <v>11.566666700000001</v>
      </c>
      <c r="AX145">
        <v>12.35</v>
      </c>
      <c r="AY145">
        <v>11.233333330000001</v>
      </c>
      <c r="AZ145">
        <v>13.65</v>
      </c>
      <c r="BA145">
        <v>15.7</v>
      </c>
      <c r="BB145">
        <v>18.5</v>
      </c>
      <c r="BC145">
        <v>16.216666670000002</v>
      </c>
      <c r="BD145">
        <v>16.183333300000001</v>
      </c>
      <c r="BE145">
        <v>12.5</v>
      </c>
      <c r="BF145">
        <v>14.416667</v>
      </c>
      <c r="BG145">
        <v>23.683333300000001</v>
      </c>
      <c r="BH145">
        <v>26.2</v>
      </c>
      <c r="BI145">
        <v>26.433332999999998</v>
      </c>
      <c r="BJ145">
        <v>13.85</v>
      </c>
      <c r="BK145">
        <v>24.166667</v>
      </c>
      <c r="BL145">
        <v>14.9166667</v>
      </c>
      <c r="BM145">
        <v>23.3</v>
      </c>
      <c r="BN145">
        <v>14.6</v>
      </c>
      <c r="BO145">
        <v>28.433333000000001</v>
      </c>
      <c r="BP145">
        <v>19.1166667</v>
      </c>
      <c r="BQ145">
        <v>7.5166666333333332</v>
      </c>
      <c r="BR145">
        <v>6.4833333333333334</v>
      </c>
      <c r="BS145">
        <v>7.2000000333333336</v>
      </c>
      <c r="BT145">
        <v>7.6000000033333333</v>
      </c>
      <c r="BU145">
        <v>7.0000000033333336</v>
      </c>
      <c r="BV145">
        <v>7.2333333333333334</v>
      </c>
      <c r="BW145">
        <v>9.2000000333333336</v>
      </c>
      <c r="BX145">
        <v>14.200000033333334</v>
      </c>
      <c r="BY145">
        <v>12.466666633333332</v>
      </c>
      <c r="BZ145">
        <v>9.4666666333333325</v>
      </c>
      <c r="CA145">
        <v>7.2833333333333332</v>
      </c>
      <c r="CB145">
        <v>6.8000000333333332</v>
      </c>
      <c r="CC145">
        <v>7.8500000333333331</v>
      </c>
      <c r="CE145">
        <v>7.6500000033333331</v>
      </c>
      <c r="CF145">
        <v>8.4333333033333329</v>
      </c>
      <c r="CG145">
        <v>9.7333333033333336</v>
      </c>
      <c r="CH145">
        <v>8.0333333033333325</v>
      </c>
      <c r="CI145">
        <v>8.0000000033333336</v>
      </c>
      <c r="CJ145">
        <v>7.9500000033333329</v>
      </c>
      <c r="CK145">
        <v>8.3666667033333333</v>
      </c>
      <c r="CL145">
        <v>8.7500000033333336</v>
      </c>
      <c r="CN145">
        <v>9.5000000033333336</v>
      </c>
      <c r="CO145">
        <v>9.0500000033333325</v>
      </c>
      <c r="CP145">
        <v>6.7166663333333334</v>
      </c>
      <c r="CQ145">
        <v>8.1499993333333336</v>
      </c>
      <c r="CR145">
        <v>8.8999993333333336</v>
      </c>
      <c r="CS145">
        <v>7.1499993333333336</v>
      </c>
      <c r="CT145">
        <v>9.3666663333333329</v>
      </c>
      <c r="CU145">
        <v>9.1833333333333336</v>
      </c>
      <c r="CV145">
        <v>7.316666333333333</v>
      </c>
      <c r="CW145">
        <v>8.4499996333333343</v>
      </c>
      <c r="CX145">
        <v>8.049999333333334</v>
      </c>
      <c r="CY145">
        <v>11.533333033333333</v>
      </c>
      <c r="CZ145">
        <v>8.9999996333333332</v>
      </c>
      <c r="DA145">
        <v>7.8499993333333329</v>
      </c>
      <c r="DB145">
        <v>7.1166663333333338</v>
      </c>
      <c r="DC145">
        <v>10.166666333333334</v>
      </c>
      <c r="DD145">
        <v>8.0999996333333328</v>
      </c>
      <c r="DE145">
        <v>10.933333033333334</v>
      </c>
      <c r="DF145">
        <v>10.600000000333333</v>
      </c>
      <c r="DG145">
        <v>11.900000000333334</v>
      </c>
      <c r="DH145">
        <v>11.000000000333333</v>
      </c>
      <c r="DI145">
        <v>11.833333000333333</v>
      </c>
      <c r="DJ145">
        <v>11.450000000333333</v>
      </c>
      <c r="DK145">
        <v>12.283333333333333</v>
      </c>
      <c r="DL145">
        <v>11.166666700333334</v>
      </c>
      <c r="DM145">
        <v>13.066666670333333</v>
      </c>
      <c r="DN145">
        <v>12.516666670333334</v>
      </c>
      <c r="DO145">
        <v>11.783333333333333</v>
      </c>
      <c r="DP145">
        <v>13.966666633333332</v>
      </c>
      <c r="DQ145">
        <v>12.700000033333334</v>
      </c>
      <c r="DR145">
        <v>12.716666663333333</v>
      </c>
      <c r="DS145">
        <v>12.316666663333333</v>
      </c>
      <c r="DT145">
        <v>12.350000003333333</v>
      </c>
      <c r="DU145">
        <v>15.716666333333333</v>
      </c>
      <c r="DV145">
        <v>13.800000003333334</v>
      </c>
      <c r="DW145">
        <v>12.483333333333333</v>
      </c>
      <c r="DX145">
        <v>12.400000003333334</v>
      </c>
      <c r="DY145">
        <v>12.700000000333333</v>
      </c>
      <c r="DZ145">
        <v>4.5333333333333332</v>
      </c>
      <c r="EA145">
        <v>6.2000000333333336</v>
      </c>
      <c r="EB145">
        <v>4.9000000333333329</v>
      </c>
      <c r="EC145">
        <v>5.3666666333333328</v>
      </c>
      <c r="ED145">
        <v>7.8666666333333328</v>
      </c>
      <c r="EE145">
        <v>7.1333333333333329</v>
      </c>
      <c r="EF145">
        <v>5.3833333333333329</v>
      </c>
      <c r="EG145">
        <v>7.1833333333333336</v>
      </c>
      <c r="EH145">
        <v>4.816666333333333</v>
      </c>
      <c r="EI145">
        <v>7.7500000033333336</v>
      </c>
      <c r="EJ145">
        <v>6.8833333333333329</v>
      </c>
      <c r="EK145">
        <v>6.2000033333333331</v>
      </c>
      <c r="EL145">
        <v>8.2666666333333332</v>
      </c>
      <c r="EM145">
        <v>4.9333333333333336</v>
      </c>
      <c r="EN145">
        <v>6.0166666663333332</v>
      </c>
      <c r="EO145">
        <v>0</v>
      </c>
      <c r="EP145">
        <f>IF(EP130=0,0,EP130+4.53333333)</f>
        <v>7.3666666633333335</v>
      </c>
      <c r="EQ145">
        <f>IF(EQ130=0,0,EQ130+4.53333333)</f>
        <v>7.9499999966666657</v>
      </c>
      <c r="ER145">
        <f t="shared" ref="ER145:HC145" si="1922">IF(ER130=0,0,ER130+4.53333333)</f>
        <v>8.2833333633333339</v>
      </c>
      <c r="ES145">
        <f t="shared" si="1922"/>
        <v>8.5500000299999996</v>
      </c>
      <c r="ET145">
        <f t="shared" si="1922"/>
        <v>11.05000003</v>
      </c>
      <c r="EU145">
        <f t="shared" si="1922"/>
        <v>8.6333333633333318</v>
      </c>
      <c r="EV145">
        <f t="shared" si="1922"/>
        <v>8.4666666966666657</v>
      </c>
      <c r="EW145">
        <f t="shared" si="1922"/>
        <v>8.2833333633333339</v>
      </c>
      <c r="EX145">
        <f t="shared" si="1922"/>
        <v>8.5166666966666664</v>
      </c>
      <c r="EY145">
        <f t="shared" si="1922"/>
        <v>12.016666696666666</v>
      </c>
      <c r="EZ145">
        <f t="shared" si="1922"/>
        <v>8.3166666966666654</v>
      </c>
      <c r="FA145">
        <f t="shared" si="1922"/>
        <v>8.5000000299999989</v>
      </c>
      <c r="FB145">
        <f t="shared" si="1922"/>
        <v>8.9833333633333332</v>
      </c>
      <c r="FC145">
        <f t="shared" si="1922"/>
        <v>11.95000003</v>
      </c>
      <c r="FD145">
        <f t="shared" si="1922"/>
        <v>8.7833333633333339</v>
      </c>
      <c r="FE145">
        <f t="shared" si="1922"/>
        <v>9.0833333633333329</v>
      </c>
      <c r="FF145">
        <f t="shared" si="1922"/>
        <v>11.116666696666666</v>
      </c>
      <c r="FG145">
        <f t="shared" si="1922"/>
        <v>8.7166666966666675</v>
      </c>
      <c r="FH145">
        <f t="shared" si="1922"/>
        <v>10.233333330000001</v>
      </c>
      <c r="FI145">
        <f t="shared" si="1922"/>
        <v>10.68333333</v>
      </c>
      <c r="FJ145">
        <f t="shared" si="1922"/>
        <v>13.849999996666666</v>
      </c>
      <c r="FK145">
        <f t="shared" si="1922"/>
        <v>11.949999996666666</v>
      </c>
      <c r="FL145">
        <f t="shared" si="1922"/>
        <v>12.28333333</v>
      </c>
      <c r="FM145">
        <f t="shared" si="1922"/>
        <v>10.599999996666666</v>
      </c>
      <c r="FN145">
        <f t="shared" si="1922"/>
        <v>13.233333329999999</v>
      </c>
      <c r="FO145">
        <f t="shared" si="1922"/>
        <v>10.699999996666666</v>
      </c>
      <c r="FP145">
        <f t="shared" si="1922"/>
        <v>11.449999996666666</v>
      </c>
      <c r="FQ145">
        <f t="shared" si="1922"/>
        <v>10.68333333</v>
      </c>
      <c r="FR145">
        <f t="shared" si="1922"/>
        <v>10.633333329999999</v>
      </c>
      <c r="FS145">
        <f t="shared" si="1922"/>
        <v>11.449999996666666</v>
      </c>
      <c r="FT145">
        <f t="shared" si="1922"/>
        <v>11.733333330000001</v>
      </c>
      <c r="FU145">
        <f t="shared" si="1922"/>
        <v>11.983333330000001</v>
      </c>
      <c r="FV145">
        <f t="shared" si="1922"/>
        <v>11.966666663333333</v>
      </c>
      <c r="FW145">
        <f t="shared" si="1922"/>
        <v>12.349999996666666</v>
      </c>
      <c r="FX145">
        <f t="shared" si="1922"/>
        <v>12.499999996666666</v>
      </c>
      <c r="FY145">
        <f t="shared" si="1922"/>
        <v>12.28333333</v>
      </c>
      <c r="FZ145">
        <f t="shared" si="1922"/>
        <v>13.53333333</v>
      </c>
      <c r="GA145">
        <f t="shared" si="1922"/>
        <v>16.533333329999998</v>
      </c>
      <c r="GB145">
        <f t="shared" si="1922"/>
        <v>12.616666663333334</v>
      </c>
      <c r="GC145">
        <f t="shared" si="1922"/>
        <v>12.816666663333333</v>
      </c>
      <c r="GD145">
        <f t="shared" si="1922"/>
        <v>13.33333333</v>
      </c>
      <c r="GE145">
        <f t="shared" si="1922"/>
        <v>13.099999996666666</v>
      </c>
      <c r="GF145">
        <f t="shared" si="1922"/>
        <v>12.316666663333333</v>
      </c>
      <c r="GG145">
        <f t="shared" si="1922"/>
        <v>14.633333329999999</v>
      </c>
      <c r="GH145">
        <f t="shared" si="1922"/>
        <v>15.483333329999999</v>
      </c>
      <c r="GI145">
        <f t="shared" si="1922"/>
        <v>15.116666663333332</v>
      </c>
      <c r="GJ145">
        <f t="shared" si="1922"/>
        <v>15.53333333</v>
      </c>
      <c r="GK145">
        <f t="shared" si="1922"/>
        <v>17.466666663333335</v>
      </c>
      <c r="GL145">
        <f t="shared" si="1922"/>
        <v>14.93333333</v>
      </c>
      <c r="GM145">
        <f t="shared" si="1922"/>
        <v>15.199999996666666</v>
      </c>
      <c r="GN145">
        <f t="shared" si="1922"/>
        <v>17.333333330000002</v>
      </c>
      <c r="GO145">
        <f t="shared" si="1922"/>
        <v>16.749999996666666</v>
      </c>
      <c r="GP145">
        <f t="shared" si="1922"/>
        <v>15.199999996666666</v>
      </c>
      <c r="GQ145">
        <f t="shared" si="1922"/>
        <v>15.649999996666667</v>
      </c>
      <c r="GR145">
        <f t="shared" si="1922"/>
        <v>18.033333329999998</v>
      </c>
      <c r="GS145">
        <f t="shared" si="1922"/>
        <v>15.999999996666666</v>
      </c>
      <c r="GT145">
        <f t="shared" si="1922"/>
        <v>17.199999996666666</v>
      </c>
      <c r="GU145">
        <f t="shared" si="1922"/>
        <v>16.033333329999998</v>
      </c>
      <c r="GV145">
        <f t="shared" si="1922"/>
        <v>15.03333333</v>
      </c>
      <c r="GW145">
        <f t="shared" si="1922"/>
        <v>15.099999996666666</v>
      </c>
      <c r="GX145">
        <f t="shared" ref="GX145:HA145" si="1923">IF(GX130=0,0,GX130+4.53333333)</f>
        <v>14.93333333</v>
      </c>
      <c r="GY145">
        <f t="shared" si="1923"/>
        <v>22.066666663333329</v>
      </c>
      <c r="GZ145">
        <f t="shared" si="1923"/>
        <v>16.783333329999998</v>
      </c>
      <c r="HA145">
        <f t="shared" si="1923"/>
        <v>15.516666663333332</v>
      </c>
      <c r="HB145">
        <f t="shared" si="1922"/>
        <v>19.216666663333335</v>
      </c>
      <c r="HC145">
        <f t="shared" si="1922"/>
        <v>20.199999963333333</v>
      </c>
      <c r="HD145">
        <f t="shared" ref="HD145:JO145" si="1924">IF(HD130=0,0,HD130+4.53333333)</f>
        <v>21.599999963333332</v>
      </c>
      <c r="HE145">
        <f t="shared" si="1924"/>
        <v>20.683333296666667</v>
      </c>
      <c r="HF145">
        <f t="shared" si="1924"/>
        <v>20.433333296666667</v>
      </c>
      <c r="HG145">
        <f t="shared" si="1924"/>
        <v>20.216666629999999</v>
      </c>
      <c r="HH145">
        <f t="shared" si="1924"/>
        <v>19.899999963333332</v>
      </c>
      <c r="HI145">
        <f t="shared" si="1924"/>
        <v>19.899999963333332</v>
      </c>
      <c r="HJ145">
        <f t="shared" si="1924"/>
        <v>20.849999963333332</v>
      </c>
      <c r="HK145">
        <f t="shared" si="1924"/>
        <v>20.399999963333332</v>
      </c>
      <c r="HL145">
        <f t="shared" si="1924"/>
        <v>23.266666629999996</v>
      </c>
      <c r="HN145">
        <f t="shared" si="1924"/>
        <v>19.916666629999998</v>
      </c>
      <c r="HO145">
        <f t="shared" si="1924"/>
        <v>21.383333296666663</v>
      </c>
      <c r="HP145">
        <f t="shared" si="1924"/>
        <v>42.166663329999999</v>
      </c>
      <c r="HQ145">
        <f t="shared" si="1924"/>
        <v>47.166663329999999</v>
      </c>
      <c r="HR145">
        <f t="shared" si="1924"/>
        <v>15.883333329999999</v>
      </c>
      <c r="HS145">
        <f t="shared" si="1924"/>
        <v>14.199999996666666</v>
      </c>
      <c r="HU145">
        <f t="shared" si="1924"/>
        <v>25.600000029999997</v>
      </c>
      <c r="HW145">
        <f t="shared" si="1924"/>
        <v>14.583333363333333</v>
      </c>
      <c r="HX145">
        <f t="shared" si="1924"/>
        <v>14.80000003</v>
      </c>
      <c r="HY145">
        <f t="shared" si="1924"/>
        <v>15.616666696666666</v>
      </c>
      <c r="HZ145">
        <f t="shared" si="1924"/>
        <v>15.133333363333334</v>
      </c>
      <c r="IA145">
        <f t="shared" si="1924"/>
        <v>14.866666696666666</v>
      </c>
      <c r="IB145">
        <f t="shared" si="1924"/>
        <v>14.966666696666667</v>
      </c>
      <c r="IC145">
        <f t="shared" si="1924"/>
        <v>15.666666696666667</v>
      </c>
      <c r="ID145">
        <f t="shared" si="1924"/>
        <v>14.633333363333334</v>
      </c>
      <c r="IE145">
        <f t="shared" si="1924"/>
        <v>15.616666696666666</v>
      </c>
      <c r="IF145">
        <f t="shared" si="1924"/>
        <v>16.316666696666665</v>
      </c>
      <c r="IG145">
        <f t="shared" si="1924"/>
        <v>16.766666696666668</v>
      </c>
      <c r="IH145">
        <f t="shared" si="1924"/>
        <v>15.10000003</v>
      </c>
      <c r="II145">
        <f t="shared" si="1924"/>
        <v>21.833333363333331</v>
      </c>
      <c r="IJ145">
        <f t="shared" si="1924"/>
        <v>14.616666696666666</v>
      </c>
      <c r="IK145">
        <f t="shared" si="1924"/>
        <v>16.649999996666665</v>
      </c>
      <c r="IL145">
        <f t="shared" si="1924"/>
        <v>19.983333330333334</v>
      </c>
      <c r="IM145">
        <f t="shared" si="1924"/>
        <v>17.416666663666668</v>
      </c>
      <c r="IN145">
        <f t="shared" si="1924"/>
        <v>17.133333330333333</v>
      </c>
      <c r="IO145">
        <f t="shared" si="1924"/>
        <v>19.116666663333334</v>
      </c>
      <c r="IP145">
        <f t="shared" si="1924"/>
        <v>19.233333330333334</v>
      </c>
      <c r="IQ145">
        <f t="shared" si="1924"/>
        <v>19.883333330333336</v>
      </c>
      <c r="IW145">
        <f t="shared" si="1924"/>
        <v>51.249999996666666</v>
      </c>
      <c r="IX145">
        <f t="shared" si="1924"/>
        <v>10.249999996666666</v>
      </c>
      <c r="IY145">
        <f t="shared" si="1924"/>
        <v>12.700000333333334</v>
      </c>
      <c r="IZ145">
        <f t="shared" ref="IZ145" si="1925">IF(IZ130=0,0,IZ130+4.53333333)</f>
        <v>13.516667</v>
      </c>
      <c r="JA145">
        <f t="shared" si="1924"/>
        <v>11.850000333333334</v>
      </c>
      <c r="JB145">
        <f t="shared" si="1924"/>
        <v>11.333333666666668</v>
      </c>
      <c r="JC145">
        <f t="shared" si="1924"/>
        <v>16.266666999999998</v>
      </c>
      <c r="JD145">
        <f t="shared" si="1924"/>
        <v>12.866667000000001</v>
      </c>
      <c r="JE145">
        <f t="shared" si="1924"/>
        <v>17.93333366666667</v>
      </c>
      <c r="JF145">
        <f t="shared" si="1924"/>
        <v>25.700000333333335</v>
      </c>
      <c r="JH145">
        <f t="shared" si="1924"/>
        <v>13.633333329999999</v>
      </c>
      <c r="JI145">
        <f t="shared" si="1924"/>
        <v>18.883333329666666</v>
      </c>
      <c r="JJ145">
        <f t="shared" si="1924"/>
        <v>17.266666662999999</v>
      </c>
      <c r="JK145">
        <f t="shared" si="1924"/>
        <v>15.133333329666666</v>
      </c>
      <c r="JL145">
        <f t="shared" si="1924"/>
        <v>14.899999996333333</v>
      </c>
      <c r="JM145">
        <f t="shared" si="1924"/>
        <v>16.633333329666666</v>
      </c>
      <c r="JN145">
        <f t="shared" si="1924"/>
        <v>17.633333329666666</v>
      </c>
      <c r="JO145">
        <f t="shared" si="1924"/>
        <v>21.766666662999995</v>
      </c>
      <c r="JP145">
        <f t="shared" ref="JP145:KA145" si="1926">IF(JP130=0,0,JP130+4.53333333)</f>
        <v>18.899999996333335</v>
      </c>
      <c r="JR145">
        <f t="shared" si="1926"/>
        <v>14.966666663</v>
      </c>
      <c r="JT145">
        <f t="shared" si="1926"/>
        <v>15.716666663</v>
      </c>
      <c r="JU145">
        <f t="shared" si="1926"/>
        <v>21.366666662999997</v>
      </c>
      <c r="JV145">
        <f t="shared" si="1926"/>
        <v>22.066666662999999</v>
      </c>
      <c r="JX145">
        <f t="shared" si="1926"/>
        <v>22.816666662999999</v>
      </c>
      <c r="JY145">
        <f t="shared" si="1926"/>
        <v>18.633333329666666</v>
      </c>
      <c r="JZ145">
        <f t="shared" si="1926"/>
        <v>25.133333329666669</v>
      </c>
      <c r="KA145">
        <f t="shared" si="1926"/>
        <v>28.583333329666665</v>
      </c>
    </row>
    <row r="146" spans="1:287" x14ac:dyDescent="0.25">
      <c r="A146" t="s">
        <v>141</v>
      </c>
      <c r="B146">
        <v>6.5333333333333332</v>
      </c>
      <c r="C146">
        <v>7.0333333333333332</v>
      </c>
      <c r="D146">
        <v>4.5666333333333338</v>
      </c>
      <c r="E146">
        <v>7.6833333333333336</v>
      </c>
      <c r="F146">
        <v>8.2999933333333331</v>
      </c>
      <c r="G146">
        <v>5.2833003333333339</v>
      </c>
      <c r="H146">
        <v>5.0166333333333339</v>
      </c>
      <c r="I146">
        <v>5.2333003333333341</v>
      </c>
      <c r="J146">
        <v>9.9166663333333336</v>
      </c>
      <c r="K146">
        <v>12.100000333333334</v>
      </c>
      <c r="L146">
        <v>7.3833333333333329</v>
      </c>
      <c r="M146">
        <v>6.8833333333333329</v>
      </c>
      <c r="N146">
        <v>5.1999633333333337</v>
      </c>
      <c r="O146">
        <v>6.100000033333334</v>
      </c>
      <c r="P146">
        <v>10.550000033333333</v>
      </c>
      <c r="Q146">
        <v>6.8600000333333337</v>
      </c>
      <c r="R146">
        <v>11.530000033333334</v>
      </c>
      <c r="S146">
        <v>13.350000033333334</v>
      </c>
      <c r="T146">
        <v>9.7700000333333339</v>
      </c>
      <c r="U146">
        <v>8.2833300333333337</v>
      </c>
      <c r="V146">
        <v>8.1500000333333347</v>
      </c>
      <c r="W146">
        <v>6.7166670333333336</v>
      </c>
      <c r="X146">
        <v>7.5166670333333343</v>
      </c>
      <c r="Y146">
        <v>7.5500000333333341</v>
      </c>
      <c r="Z146">
        <v>19.050000003333331</v>
      </c>
      <c r="AA146">
        <v>21.050000003333331</v>
      </c>
      <c r="AB146">
        <v>24.800000003333331</v>
      </c>
      <c r="AC146">
        <v>40.250000003333327</v>
      </c>
      <c r="AD146">
        <v>34.803333003333329</v>
      </c>
      <c r="AE146">
        <v>21.00000000333333</v>
      </c>
      <c r="AG146">
        <v>24.300000003333331</v>
      </c>
      <c r="AH146">
        <v>19.716670003333331</v>
      </c>
      <c r="AI146">
        <v>10.283333333333333</v>
      </c>
      <c r="AJ146">
        <v>11.833333333333334</v>
      </c>
      <c r="AK146">
        <v>10.666666633333334</v>
      </c>
      <c r="AL146">
        <v>10.883333333333333</v>
      </c>
      <c r="AM146">
        <v>10.799993333333333</v>
      </c>
      <c r="AN146">
        <v>11.633333333333333</v>
      </c>
      <c r="AO146">
        <v>11.550000033333333</v>
      </c>
      <c r="AP146">
        <v>11.150000033333333</v>
      </c>
      <c r="AQ146">
        <v>11.066666663333333</v>
      </c>
      <c r="AR146">
        <v>10.683333333333334</v>
      </c>
      <c r="AS146">
        <v>11.300000033333333</v>
      </c>
      <c r="AT146">
        <v>13.950000003333333</v>
      </c>
      <c r="AU146">
        <v>11.583333333333334</v>
      </c>
      <c r="AV146">
        <v>11.816666633333334</v>
      </c>
      <c r="AW146">
        <v>11.350000033333334</v>
      </c>
      <c r="AX146">
        <v>12.133333333333333</v>
      </c>
      <c r="AY146">
        <v>11.016666663333334</v>
      </c>
      <c r="AZ146">
        <v>13.433333333333334</v>
      </c>
      <c r="BA146">
        <v>15.483333333333334</v>
      </c>
      <c r="BB146">
        <v>18.283333333333331</v>
      </c>
      <c r="BC146">
        <v>16.000000003333334</v>
      </c>
      <c r="BD146">
        <v>15.966666633333332</v>
      </c>
      <c r="BE146">
        <v>12.283333333333333</v>
      </c>
      <c r="BF146">
        <v>14.200000333333334</v>
      </c>
      <c r="BG146">
        <v>23.466666633333332</v>
      </c>
      <c r="BH146">
        <v>25.983333333333334</v>
      </c>
      <c r="BI146">
        <v>26.216666333333333</v>
      </c>
      <c r="BJ146">
        <v>13.633333333333333</v>
      </c>
      <c r="BK146">
        <v>23.950000333333335</v>
      </c>
      <c r="BL146">
        <v>14.700000033333334</v>
      </c>
      <c r="BM146">
        <v>23.083333333333336</v>
      </c>
      <c r="BN146">
        <v>14.383333333333333</v>
      </c>
      <c r="BO146">
        <v>28.216666333333336</v>
      </c>
      <c r="BP146">
        <v>18.900000033333335</v>
      </c>
      <c r="BQ146">
        <v>5.8166666333333339</v>
      </c>
      <c r="BR146">
        <v>4.7833333333333332</v>
      </c>
      <c r="BS146">
        <v>5.5000000333333334</v>
      </c>
      <c r="BT146">
        <v>5.9000000033333331</v>
      </c>
      <c r="BU146">
        <v>5.3000000033333334</v>
      </c>
      <c r="BV146">
        <v>5.5333333333333332</v>
      </c>
      <c r="BW146">
        <v>7.5000000333333334</v>
      </c>
      <c r="BX146">
        <v>12.500000033333333</v>
      </c>
      <c r="BY146">
        <v>10.766666633333333</v>
      </c>
      <c r="BZ146">
        <v>7.7666666333333332</v>
      </c>
      <c r="CA146">
        <v>5.583333333333333</v>
      </c>
      <c r="CB146">
        <v>5.1000000333333331</v>
      </c>
      <c r="CC146">
        <v>6.1500000333333329</v>
      </c>
      <c r="CE146">
        <v>5.9500000033333329</v>
      </c>
      <c r="CF146">
        <v>6.7333333033333327</v>
      </c>
      <c r="CG146">
        <v>8.0333333033333325</v>
      </c>
      <c r="CH146">
        <v>6.3333333033333332</v>
      </c>
      <c r="CI146">
        <v>6.3000000033333325</v>
      </c>
      <c r="CJ146">
        <v>6.2500000033333327</v>
      </c>
      <c r="CK146">
        <v>6.6666667033333331</v>
      </c>
      <c r="CL146">
        <v>7.0500000033333325</v>
      </c>
      <c r="CN146">
        <v>7.8000000033333325</v>
      </c>
      <c r="CO146">
        <v>7.3500000033333333</v>
      </c>
      <c r="CP146">
        <v>5.0166663333333332</v>
      </c>
      <c r="CQ146">
        <v>6.4499993333333334</v>
      </c>
      <c r="CR146">
        <v>7.1999993333333334</v>
      </c>
      <c r="CS146">
        <v>5.4499993333333334</v>
      </c>
      <c r="CT146">
        <v>7.6666663333333336</v>
      </c>
      <c r="CU146">
        <v>7.4833333333333334</v>
      </c>
      <c r="CV146">
        <v>5.6166663333333329</v>
      </c>
      <c r="CW146">
        <v>6.7499996333333332</v>
      </c>
      <c r="CX146">
        <v>6.3499993333333329</v>
      </c>
      <c r="CY146">
        <v>9.8333330333333322</v>
      </c>
      <c r="CZ146">
        <v>7.299999633333333</v>
      </c>
      <c r="DA146">
        <v>6.1499993333333336</v>
      </c>
      <c r="DB146">
        <v>5.4166663333333336</v>
      </c>
      <c r="DC146">
        <v>8.4666663333333325</v>
      </c>
      <c r="DD146">
        <v>6.3999996333333335</v>
      </c>
      <c r="DE146">
        <v>9.2333330333333343</v>
      </c>
      <c r="DF146">
        <v>8.9000000003333337</v>
      </c>
      <c r="DG146">
        <v>10.200000000333334</v>
      </c>
      <c r="DH146">
        <v>9.3000000003333341</v>
      </c>
      <c r="DI146">
        <v>10.133333000333334</v>
      </c>
      <c r="DJ146">
        <v>9.7500000003333334</v>
      </c>
      <c r="DK146">
        <v>10.583333333333334</v>
      </c>
      <c r="DL146">
        <v>9.4666667003333345</v>
      </c>
      <c r="DM146">
        <v>11.366666670333334</v>
      </c>
      <c r="DN146">
        <v>10.816666670333335</v>
      </c>
      <c r="DO146">
        <v>10.083333333333334</v>
      </c>
      <c r="DP146">
        <v>12.266666633333333</v>
      </c>
      <c r="DQ146">
        <v>11.000000033333334</v>
      </c>
      <c r="DR146">
        <v>11.016666663333334</v>
      </c>
      <c r="DS146">
        <v>10.616666663333334</v>
      </c>
      <c r="DT146">
        <v>10.650000003333334</v>
      </c>
      <c r="DU146">
        <v>14.016666333333333</v>
      </c>
      <c r="DV146">
        <v>12.100000003333335</v>
      </c>
      <c r="DW146">
        <v>10.783333333333333</v>
      </c>
      <c r="DX146">
        <v>10.700000003333335</v>
      </c>
      <c r="DY146">
        <v>11.000000000333333</v>
      </c>
      <c r="DZ146">
        <v>2.8333333333333335</v>
      </c>
      <c r="EA146">
        <v>4.5000000333333334</v>
      </c>
      <c r="EB146">
        <v>3.2000000333333336</v>
      </c>
      <c r="EC146">
        <v>3.6666666333333335</v>
      </c>
      <c r="ED146">
        <v>6.1666666333333335</v>
      </c>
      <c r="EE146">
        <v>5.4333333333333336</v>
      </c>
      <c r="EF146">
        <v>3.6833333333333336</v>
      </c>
      <c r="EG146">
        <v>5.4833333333333334</v>
      </c>
      <c r="EH146">
        <v>3.1166663333333333</v>
      </c>
      <c r="EI146">
        <v>6.0500000033333334</v>
      </c>
      <c r="EJ146">
        <v>5.1833333333333336</v>
      </c>
      <c r="EK146">
        <v>4.5000033333333338</v>
      </c>
      <c r="EL146">
        <v>6.5666666333333339</v>
      </c>
      <c r="EM146">
        <v>3.2333333333333334</v>
      </c>
      <c r="EN146">
        <v>4.3166666663333331</v>
      </c>
      <c r="EO146">
        <v>7.3666666633333335</v>
      </c>
      <c r="EP146">
        <v>0</v>
      </c>
      <c r="EQ146">
        <f>IF(EQ130=0,0,EQ130+2.8333333)</f>
        <v>6.2499999666666666</v>
      </c>
      <c r="ER146">
        <f t="shared" ref="ER146:HC146" si="1927">IF(ER130=0,0,ER130+2.8333333)</f>
        <v>6.5833333333333339</v>
      </c>
      <c r="ES146">
        <f t="shared" si="1927"/>
        <v>6.85</v>
      </c>
      <c r="ET146">
        <f t="shared" si="1927"/>
        <v>9.35</v>
      </c>
      <c r="EU146">
        <f t="shared" si="1927"/>
        <v>6.9333333333333336</v>
      </c>
      <c r="EV146">
        <f t="shared" si="1927"/>
        <v>6.7666666666666666</v>
      </c>
      <c r="EW146">
        <f t="shared" si="1927"/>
        <v>6.5833333333333339</v>
      </c>
      <c r="EX146">
        <f t="shared" si="1927"/>
        <v>6.8166666666666664</v>
      </c>
      <c r="EY146">
        <f t="shared" si="1927"/>
        <v>10.316666666666666</v>
      </c>
      <c r="EZ146">
        <f t="shared" si="1927"/>
        <v>6.6166666666666671</v>
      </c>
      <c r="FA146">
        <f t="shared" si="1927"/>
        <v>6.8000000000000007</v>
      </c>
      <c r="FB146">
        <f t="shared" si="1927"/>
        <v>7.2833333333333332</v>
      </c>
      <c r="FC146">
        <f t="shared" si="1927"/>
        <v>10.25</v>
      </c>
      <c r="FD146">
        <f t="shared" si="1927"/>
        <v>7.0833333333333339</v>
      </c>
      <c r="FE146">
        <f t="shared" si="1927"/>
        <v>7.3833333333333329</v>
      </c>
      <c r="FF146">
        <f t="shared" si="1927"/>
        <v>9.4166666666666661</v>
      </c>
      <c r="FG146">
        <f t="shared" si="1927"/>
        <v>7.0166666666666675</v>
      </c>
      <c r="FH146">
        <f t="shared" si="1927"/>
        <v>8.5333333000000007</v>
      </c>
      <c r="FI146">
        <f t="shared" si="1927"/>
        <v>8.9833333</v>
      </c>
      <c r="FJ146">
        <f t="shared" si="1927"/>
        <v>12.149999966666666</v>
      </c>
      <c r="FK146">
        <f t="shared" si="1927"/>
        <v>10.249999966666667</v>
      </c>
      <c r="FL146">
        <f t="shared" si="1927"/>
        <v>10.5833333</v>
      </c>
      <c r="FM146">
        <f t="shared" si="1927"/>
        <v>8.899999966666666</v>
      </c>
      <c r="FN146">
        <f t="shared" si="1927"/>
        <v>11.533333299999999</v>
      </c>
      <c r="FO146">
        <f t="shared" si="1927"/>
        <v>8.9999999666666675</v>
      </c>
      <c r="FP146">
        <f t="shared" si="1927"/>
        <v>9.7499999666666675</v>
      </c>
      <c r="FQ146">
        <f t="shared" si="1927"/>
        <v>8.9833333</v>
      </c>
      <c r="FR146">
        <f t="shared" si="1927"/>
        <v>8.933333300000001</v>
      </c>
      <c r="FS146">
        <f t="shared" si="1927"/>
        <v>9.7499999666666675</v>
      </c>
      <c r="FT146">
        <f t="shared" si="1927"/>
        <v>10.033333300000001</v>
      </c>
      <c r="FU146">
        <f t="shared" si="1927"/>
        <v>10.283333300000001</v>
      </c>
      <c r="FV146">
        <f t="shared" si="1927"/>
        <v>10.266666633333333</v>
      </c>
      <c r="FW146">
        <f t="shared" si="1927"/>
        <v>10.649999966666666</v>
      </c>
      <c r="FX146">
        <f t="shared" si="1927"/>
        <v>10.799999966666666</v>
      </c>
      <c r="FY146">
        <f t="shared" si="1927"/>
        <v>10.5833333</v>
      </c>
      <c r="FZ146">
        <f t="shared" si="1927"/>
        <v>11.8333333</v>
      </c>
      <c r="GA146">
        <f t="shared" si="1927"/>
        <v>14.8333333</v>
      </c>
      <c r="GB146">
        <f t="shared" si="1927"/>
        <v>10.916666633333334</v>
      </c>
      <c r="GC146">
        <f t="shared" si="1927"/>
        <v>11.116666633333333</v>
      </c>
      <c r="GD146">
        <f t="shared" si="1927"/>
        <v>11.6333333</v>
      </c>
      <c r="GE146">
        <f t="shared" si="1927"/>
        <v>11.399999966666666</v>
      </c>
      <c r="GF146">
        <f t="shared" si="1927"/>
        <v>10.616666633333333</v>
      </c>
      <c r="GG146">
        <f t="shared" si="1927"/>
        <v>12.933333299999999</v>
      </c>
      <c r="GH146">
        <f t="shared" si="1927"/>
        <v>13.783333299999999</v>
      </c>
      <c r="GI146">
        <f t="shared" si="1927"/>
        <v>13.416666633333332</v>
      </c>
      <c r="GJ146">
        <f t="shared" si="1927"/>
        <v>13.8333333</v>
      </c>
      <c r="GK146">
        <f t="shared" si="1927"/>
        <v>15.766666633333333</v>
      </c>
      <c r="GL146">
        <f t="shared" si="1927"/>
        <v>13.2333333</v>
      </c>
      <c r="GM146">
        <f t="shared" si="1927"/>
        <v>13.499999966666666</v>
      </c>
      <c r="GN146">
        <f t="shared" si="1927"/>
        <v>15.6333333</v>
      </c>
      <c r="GO146">
        <f t="shared" si="1927"/>
        <v>15.049999966666666</v>
      </c>
      <c r="GP146">
        <f t="shared" si="1927"/>
        <v>13.499999966666666</v>
      </c>
      <c r="GQ146">
        <f t="shared" si="1927"/>
        <v>13.949999966666667</v>
      </c>
      <c r="GR146">
        <f t="shared" si="1927"/>
        <v>16.3333333</v>
      </c>
      <c r="GS146">
        <f t="shared" si="1927"/>
        <v>14.299999966666666</v>
      </c>
      <c r="GT146">
        <f t="shared" si="1927"/>
        <v>15.499999966666666</v>
      </c>
      <c r="GU146">
        <f t="shared" si="1927"/>
        <v>14.3333333</v>
      </c>
      <c r="GV146">
        <f t="shared" si="1927"/>
        <v>13.3333333</v>
      </c>
      <c r="GW146">
        <f t="shared" si="1927"/>
        <v>13.399999966666666</v>
      </c>
      <c r="GX146">
        <f t="shared" ref="GX146:HA146" si="1928">IF(GX130=0,0,GX130+2.8333333)</f>
        <v>13.2333333</v>
      </c>
      <c r="GY146">
        <f t="shared" si="1928"/>
        <v>20.366666633333331</v>
      </c>
      <c r="GZ146">
        <f t="shared" si="1928"/>
        <v>15.0833333</v>
      </c>
      <c r="HA146">
        <f t="shared" si="1928"/>
        <v>13.816666633333332</v>
      </c>
      <c r="HB146">
        <f t="shared" si="1927"/>
        <v>17.516666633333333</v>
      </c>
      <c r="HC146">
        <f t="shared" si="1927"/>
        <v>18.499999933333331</v>
      </c>
      <c r="HD146">
        <f t="shared" ref="HD146:JO146" si="1929">IF(HD130=0,0,HD130+2.8333333)</f>
        <v>19.899999933333334</v>
      </c>
      <c r="HE146">
        <f t="shared" si="1929"/>
        <v>18.983333266666666</v>
      </c>
      <c r="HF146">
        <f t="shared" si="1929"/>
        <v>18.733333266666666</v>
      </c>
      <c r="HG146">
        <f t="shared" si="1929"/>
        <v>18.516666600000001</v>
      </c>
      <c r="HH146">
        <f t="shared" si="1929"/>
        <v>18.199999933333334</v>
      </c>
      <c r="HI146">
        <f t="shared" si="1929"/>
        <v>18.199999933333334</v>
      </c>
      <c r="HJ146">
        <f t="shared" si="1929"/>
        <v>19.149999933333334</v>
      </c>
      <c r="HK146">
        <f t="shared" si="1929"/>
        <v>18.699999933333334</v>
      </c>
      <c r="HL146">
        <f t="shared" si="1929"/>
        <v>21.566666599999998</v>
      </c>
      <c r="HN146">
        <f t="shared" si="1929"/>
        <v>18.2166666</v>
      </c>
      <c r="HO146">
        <f t="shared" si="1929"/>
        <v>19.683333266666665</v>
      </c>
      <c r="HP146">
        <f t="shared" si="1929"/>
        <v>40.4666633</v>
      </c>
      <c r="HQ146">
        <f t="shared" si="1929"/>
        <v>45.4666633</v>
      </c>
      <c r="HR146">
        <f t="shared" si="1929"/>
        <v>14.183333299999999</v>
      </c>
      <c r="HS146">
        <f t="shared" si="1929"/>
        <v>12.499999966666666</v>
      </c>
      <c r="HU146">
        <f t="shared" si="1929"/>
        <v>23.9</v>
      </c>
      <c r="HW146">
        <f t="shared" si="1929"/>
        <v>12.883333333333333</v>
      </c>
      <c r="HX146">
        <f t="shared" si="1929"/>
        <v>13.1</v>
      </c>
      <c r="HY146">
        <f t="shared" si="1929"/>
        <v>13.916666666666666</v>
      </c>
      <c r="HZ146">
        <f t="shared" si="1929"/>
        <v>13.433333333333334</v>
      </c>
      <c r="IA146">
        <f t="shared" si="1929"/>
        <v>13.166666666666666</v>
      </c>
      <c r="IB146">
        <f t="shared" si="1929"/>
        <v>13.266666666666667</v>
      </c>
      <c r="IC146">
        <f t="shared" si="1929"/>
        <v>13.966666666666667</v>
      </c>
      <c r="ID146">
        <f t="shared" si="1929"/>
        <v>12.933333333333334</v>
      </c>
      <c r="IE146">
        <f t="shared" si="1929"/>
        <v>13.916666666666666</v>
      </c>
      <c r="IF146">
        <f t="shared" si="1929"/>
        <v>14.616666666666667</v>
      </c>
      <c r="IG146">
        <f t="shared" si="1929"/>
        <v>15.066666666666666</v>
      </c>
      <c r="IH146">
        <f t="shared" si="1929"/>
        <v>13.4</v>
      </c>
      <c r="II146">
        <f t="shared" si="1929"/>
        <v>20.133333333333333</v>
      </c>
      <c r="IJ146">
        <f t="shared" si="1929"/>
        <v>12.916666666666666</v>
      </c>
      <c r="IK146">
        <f t="shared" si="1929"/>
        <v>14.949999966666667</v>
      </c>
      <c r="IL146">
        <f t="shared" si="1929"/>
        <v>18.283333300333336</v>
      </c>
      <c r="IM146">
        <f t="shared" si="1929"/>
        <v>15.716666633666668</v>
      </c>
      <c r="IN146">
        <f t="shared" si="1929"/>
        <v>15.433333300333333</v>
      </c>
      <c r="IO146">
        <f t="shared" si="1929"/>
        <v>17.416666633333335</v>
      </c>
      <c r="IP146">
        <f t="shared" si="1929"/>
        <v>17.533333300333336</v>
      </c>
      <c r="IQ146">
        <f t="shared" si="1929"/>
        <v>18.183333300333334</v>
      </c>
      <c r="IW146">
        <f t="shared" si="1929"/>
        <v>49.549999966666668</v>
      </c>
      <c r="IX146">
        <f t="shared" si="1929"/>
        <v>8.5499999666666664</v>
      </c>
      <c r="IY146">
        <f t="shared" si="1929"/>
        <v>11.000000303333334</v>
      </c>
      <c r="IZ146">
        <f t="shared" ref="IZ146" si="1930">IF(IZ130=0,0,IZ130+2.8333333)</f>
        <v>11.81666697</v>
      </c>
      <c r="JA146">
        <f t="shared" si="1929"/>
        <v>10.150000303333334</v>
      </c>
      <c r="JB146">
        <f t="shared" si="1929"/>
        <v>9.6333336366666682</v>
      </c>
      <c r="JC146">
        <f t="shared" si="1929"/>
        <v>14.56666697</v>
      </c>
      <c r="JD146">
        <f t="shared" si="1929"/>
        <v>11.166666970000001</v>
      </c>
      <c r="JE146">
        <f t="shared" si="1929"/>
        <v>16.233333636666668</v>
      </c>
      <c r="JF146">
        <f t="shared" si="1929"/>
        <v>24.000000303333337</v>
      </c>
      <c r="JH146">
        <f t="shared" si="1929"/>
        <v>11.933333299999999</v>
      </c>
      <c r="JI146">
        <f t="shared" si="1929"/>
        <v>17.183333299666668</v>
      </c>
      <c r="JJ146">
        <f t="shared" si="1929"/>
        <v>15.566666632999999</v>
      </c>
      <c r="JK146">
        <f t="shared" si="1929"/>
        <v>13.433333299666666</v>
      </c>
      <c r="JL146">
        <f t="shared" si="1929"/>
        <v>13.199999966333333</v>
      </c>
      <c r="JM146">
        <f t="shared" si="1929"/>
        <v>14.933333299666666</v>
      </c>
      <c r="JN146">
        <f t="shared" si="1929"/>
        <v>15.933333299666666</v>
      </c>
      <c r="JO146">
        <f t="shared" si="1929"/>
        <v>20.066666632999997</v>
      </c>
      <c r="JP146">
        <f t="shared" ref="JP146:KA146" si="1931">IF(JP130=0,0,JP130+2.8333333)</f>
        <v>17.199999966333333</v>
      </c>
      <c r="JR146">
        <f t="shared" si="1931"/>
        <v>13.266666633</v>
      </c>
      <c r="JT146">
        <f t="shared" si="1931"/>
        <v>14.016666633</v>
      </c>
      <c r="JU146">
        <f t="shared" si="1931"/>
        <v>19.666666632999998</v>
      </c>
      <c r="JV146">
        <f t="shared" si="1931"/>
        <v>20.366666633000001</v>
      </c>
      <c r="JX146">
        <f t="shared" si="1931"/>
        <v>21.116666633000001</v>
      </c>
      <c r="JY146">
        <f t="shared" si="1931"/>
        <v>16.933333299666668</v>
      </c>
      <c r="JZ146">
        <f t="shared" si="1931"/>
        <v>23.433333299666668</v>
      </c>
      <c r="KA146">
        <f t="shared" si="1931"/>
        <v>26.883333299666667</v>
      </c>
    </row>
    <row r="147" spans="1:287" x14ac:dyDescent="0.25">
      <c r="A147" t="s">
        <v>140</v>
      </c>
      <c r="B147">
        <v>2.4166666666666665</v>
      </c>
      <c r="C147">
        <v>2.9166666666666665</v>
      </c>
      <c r="D147">
        <v>1.35</v>
      </c>
      <c r="E147">
        <v>3.5666666666666664</v>
      </c>
      <c r="F147">
        <v>4.183326666666666</v>
      </c>
      <c r="G147">
        <v>2.0666670000000003</v>
      </c>
      <c r="H147">
        <v>1.8</v>
      </c>
      <c r="I147">
        <v>2.016667</v>
      </c>
      <c r="J147">
        <v>5.7999996666666664</v>
      </c>
      <c r="K147">
        <v>7.9833336666666668</v>
      </c>
      <c r="L147">
        <v>3.2666666666666666</v>
      </c>
      <c r="M147">
        <v>2.7666666666666666</v>
      </c>
      <c r="N147">
        <v>1.98333</v>
      </c>
      <c r="O147">
        <v>3.6333333333333333</v>
      </c>
      <c r="P147">
        <v>8.0833333333333339</v>
      </c>
      <c r="Q147">
        <v>4.3933333333333335</v>
      </c>
      <c r="R147">
        <v>9.0633333333333326</v>
      </c>
      <c r="S147">
        <v>10.883333333333333</v>
      </c>
      <c r="T147">
        <v>7.3033333333333328</v>
      </c>
      <c r="U147">
        <v>5.8166633333333335</v>
      </c>
      <c r="V147">
        <v>5.6833333333333336</v>
      </c>
      <c r="W147">
        <v>4.2500003333333334</v>
      </c>
      <c r="X147">
        <v>5.0500003333333332</v>
      </c>
      <c r="Y147">
        <v>5.083333333333333</v>
      </c>
      <c r="Z147">
        <v>15.783333333333333</v>
      </c>
      <c r="AA147">
        <v>17.783333333333331</v>
      </c>
      <c r="AB147">
        <v>21.533333333333331</v>
      </c>
      <c r="AC147">
        <v>36.983333333333334</v>
      </c>
      <c r="AD147">
        <v>31.536666333333333</v>
      </c>
      <c r="AE147">
        <v>17.733333333333334</v>
      </c>
      <c r="AG147">
        <v>21.033333333333331</v>
      </c>
      <c r="AH147">
        <v>16.450003333333335</v>
      </c>
      <c r="AI147">
        <v>6.1666666666666661</v>
      </c>
      <c r="AJ147">
        <v>7.7166666666666659</v>
      </c>
      <c r="AK147">
        <v>6.5499999666666664</v>
      </c>
      <c r="AL147">
        <v>6.7666666666666657</v>
      </c>
      <c r="AM147">
        <v>6.683326666666666</v>
      </c>
      <c r="AN147">
        <v>7.5166666666666657</v>
      </c>
      <c r="AO147">
        <v>7.4333333666666661</v>
      </c>
      <c r="AP147">
        <v>7.0333333666666658</v>
      </c>
      <c r="AQ147">
        <v>6.9499999966666657</v>
      </c>
      <c r="AR147">
        <v>6.5666666666666664</v>
      </c>
      <c r="AS147">
        <v>7.1833333666666661</v>
      </c>
      <c r="AT147">
        <v>9.8333333366666658</v>
      </c>
      <c r="AU147">
        <v>7.4666666666666659</v>
      </c>
      <c r="AV147">
        <v>7.6999999666666659</v>
      </c>
      <c r="AW147">
        <v>7.2333333666666659</v>
      </c>
      <c r="AX147">
        <v>8.0166666666666657</v>
      </c>
      <c r="AY147">
        <v>6.8999999966666659</v>
      </c>
      <c r="AZ147">
        <v>9.3166666666666664</v>
      </c>
      <c r="BA147">
        <v>11.366666666666667</v>
      </c>
      <c r="BB147">
        <v>14.166666666666666</v>
      </c>
      <c r="BC147">
        <v>11.883333336666666</v>
      </c>
      <c r="BD147">
        <v>11.849999966666665</v>
      </c>
      <c r="BE147">
        <v>8.1666666666666661</v>
      </c>
      <c r="BF147">
        <v>10.083333666666666</v>
      </c>
      <c r="BG147">
        <v>19.349999966666665</v>
      </c>
      <c r="BH147">
        <v>21.866666666666667</v>
      </c>
      <c r="BI147">
        <v>22.099999666666665</v>
      </c>
      <c r="BJ147">
        <v>9.5166666666666657</v>
      </c>
      <c r="BK147">
        <v>19.833333666666668</v>
      </c>
      <c r="BL147">
        <v>10.583333366666666</v>
      </c>
      <c r="BM147">
        <v>18.966666666666669</v>
      </c>
      <c r="BN147">
        <v>10.266666666666666</v>
      </c>
      <c r="BO147">
        <v>24.099999666666669</v>
      </c>
      <c r="BP147">
        <v>14.783333366666666</v>
      </c>
      <c r="BQ147">
        <v>3.95</v>
      </c>
      <c r="BR147">
        <v>2.8</v>
      </c>
      <c r="BS147">
        <v>3.5166667</v>
      </c>
      <c r="BT147">
        <v>3.9166666699999997</v>
      </c>
      <c r="BU147">
        <v>3.31666667</v>
      </c>
      <c r="BV147">
        <v>3.55</v>
      </c>
      <c r="BW147">
        <v>5.5166667</v>
      </c>
      <c r="BX147">
        <v>10.5166667</v>
      </c>
      <c r="BY147">
        <v>8.7833332999999989</v>
      </c>
      <c r="BZ147">
        <v>5.7833332999999998</v>
      </c>
      <c r="CA147">
        <v>3.5999999999999996</v>
      </c>
      <c r="CB147">
        <v>3.1166666999999997</v>
      </c>
      <c r="CC147">
        <v>4.1666666999999995</v>
      </c>
      <c r="CE147">
        <v>4.4833333333333334</v>
      </c>
      <c r="CF147">
        <v>5.2666666333333332</v>
      </c>
      <c r="CG147">
        <v>6.5666666333333339</v>
      </c>
      <c r="CH147">
        <v>4.8666666333333337</v>
      </c>
      <c r="CI147">
        <v>4.833333333333333</v>
      </c>
      <c r="CJ147">
        <v>4.7833333333333332</v>
      </c>
      <c r="CK147">
        <v>5.2000000333333336</v>
      </c>
      <c r="CL147">
        <v>5.5833333333333339</v>
      </c>
      <c r="CN147">
        <v>6.3333333333333339</v>
      </c>
      <c r="CO147">
        <v>5.8833333333333329</v>
      </c>
      <c r="CP147">
        <v>3.6166666666666667</v>
      </c>
      <c r="CQ147">
        <v>5.0499996666666664</v>
      </c>
      <c r="CR147">
        <v>5.7999996666666664</v>
      </c>
      <c r="CS147">
        <v>4.0499996666666664</v>
      </c>
      <c r="CT147">
        <v>6.2666666666666666</v>
      </c>
      <c r="CU147">
        <v>6.0833336666666664</v>
      </c>
      <c r="CV147">
        <v>4.2166666666666668</v>
      </c>
      <c r="CW147">
        <v>5.3499999666666671</v>
      </c>
      <c r="CX147">
        <v>4.9499996666666668</v>
      </c>
      <c r="CY147">
        <v>8.4333333666666661</v>
      </c>
      <c r="CZ147">
        <v>5.899999966666666</v>
      </c>
      <c r="DA147">
        <v>4.7499996666666666</v>
      </c>
      <c r="DB147">
        <v>4.0166666666666666</v>
      </c>
      <c r="DC147">
        <v>7.0666666666666664</v>
      </c>
      <c r="DD147">
        <v>4.9999999666666666</v>
      </c>
      <c r="DE147">
        <v>7.8333333666666665</v>
      </c>
      <c r="DF147">
        <v>7.8666666666666671</v>
      </c>
      <c r="DG147">
        <v>9.1666666666666679</v>
      </c>
      <c r="DH147">
        <v>8.2666666666666675</v>
      </c>
      <c r="DI147">
        <v>9.0999996666666672</v>
      </c>
      <c r="DJ147">
        <v>8.7166666666666668</v>
      </c>
      <c r="DK147">
        <v>9.5499999996666673</v>
      </c>
      <c r="DL147">
        <v>8.4333333666666679</v>
      </c>
      <c r="DM147">
        <v>10.333333336666668</v>
      </c>
      <c r="DN147">
        <v>9.7833333366666686</v>
      </c>
      <c r="DO147">
        <v>3.7</v>
      </c>
      <c r="DP147">
        <v>5.8833333000000003</v>
      </c>
      <c r="DQ147">
        <v>4.6166666999999997</v>
      </c>
      <c r="DR147">
        <v>4.6333333300000001</v>
      </c>
      <c r="DS147">
        <v>4.2333333300000007</v>
      </c>
      <c r="DT147">
        <v>4.2666666700000002</v>
      </c>
      <c r="DU147">
        <v>7.6333330000000004</v>
      </c>
      <c r="DV147">
        <v>5.7166666700000004</v>
      </c>
      <c r="DW147">
        <v>4.4000000000000004</v>
      </c>
      <c r="DX147">
        <v>4.31666667</v>
      </c>
      <c r="DY147">
        <v>4.6166666670000005</v>
      </c>
      <c r="DZ147">
        <v>3.4166666666666665</v>
      </c>
      <c r="EA147">
        <v>5.0833333666666665</v>
      </c>
      <c r="EB147">
        <v>3.7833333666666666</v>
      </c>
      <c r="EC147">
        <v>4.2499999666666666</v>
      </c>
      <c r="ED147">
        <v>6.7499999666666666</v>
      </c>
      <c r="EE147">
        <v>6.0166666666666666</v>
      </c>
      <c r="EF147">
        <v>4.2666666666666666</v>
      </c>
      <c r="EG147">
        <v>6.0666666666666664</v>
      </c>
      <c r="EH147">
        <v>3.6999996666666664</v>
      </c>
      <c r="EI147">
        <v>6.6333333366666665</v>
      </c>
      <c r="EJ147">
        <v>5.7666666666666666</v>
      </c>
      <c r="EK147">
        <v>5.0833366666666668</v>
      </c>
      <c r="EL147">
        <v>7.149999966666666</v>
      </c>
      <c r="EM147">
        <v>3.8166666666666664</v>
      </c>
      <c r="EN147">
        <v>4.899999999666667</v>
      </c>
      <c r="EO147">
        <v>7.9499999966666657</v>
      </c>
      <c r="EP147">
        <v>6.2499999666666666</v>
      </c>
      <c r="EQ147">
        <v>0</v>
      </c>
      <c r="ER147">
        <f>20/60</f>
        <v>0.33333333333333331</v>
      </c>
      <c r="ES147">
        <f>36/60</f>
        <v>0.6</v>
      </c>
      <c r="ET147">
        <f>3+6/60</f>
        <v>3.1</v>
      </c>
      <c r="EU147">
        <f>41/60</f>
        <v>0.68333333333333335</v>
      </c>
      <c r="EV147">
        <f>31/60</f>
        <v>0.51666666666666672</v>
      </c>
      <c r="EW147">
        <f>20/60</f>
        <v>0.33333333333333331</v>
      </c>
      <c r="EX147">
        <f>34/60</f>
        <v>0.56666666666666665</v>
      </c>
      <c r="EY147">
        <f>4+4/60</f>
        <v>4.0666666666666664</v>
      </c>
      <c r="EZ147">
        <f>22/60</f>
        <v>0.36666666666666664</v>
      </c>
      <c r="FA147">
        <f>33/60</f>
        <v>0.55000000000000004</v>
      </c>
      <c r="FB147">
        <f>1+2/60</f>
        <v>1.0333333333333334</v>
      </c>
      <c r="FC147">
        <v>4</v>
      </c>
      <c r="FD147">
        <f>50/60</f>
        <v>0.83333333333333337</v>
      </c>
      <c r="FE147">
        <f>1+8/60</f>
        <v>1.1333333333333333</v>
      </c>
      <c r="FF147">
        <f>3+10/60</f>
        <v>3.1666666666666665</v>
      </c>
      <c r="FG147">
        <f>46/60</f>
        <v>0.76666666666666672</v>
      </c>
      <c r="FH147">
        <f>1+43/60</f>
        <v>1.7166666666666668</v>
      </c>
      <c r="FI147">
        <f>FI164+1.71666667</f>
        <v>2.1666666700000001</v>
      </c>
      <c r="FJ147">
        <f t="shared" ref="FJ147:FS147" si="1932">FJ164+1.71666667</f>
        <v>5.3333333366666666</v>
      </c>
      <c r="FK147">
        <f t="shared" si="1932"/>
        <v>3.4333333366666667</v>
      </c>
      <c r="FL147">
        <f t="shared" si="1932"/>
        <v>3.7666666699999998</v>
      </c>
      <c r="FM147">
        <f t="shared" si="1932"/>
        <v>2.0833333366666666</v>
      </c>
      <c r="FN147">
        <f t="shared" si="1932"/>
        <v>4.7166666700000004</v>
      </c>
      <c r="FO147">
        <f t="shared" si="1932"/>
        <v>2.1833333366666667</v>
      </c>
      <c r="FP147">
        <f t="shared" si="1932"/>
        <v>2.9333333366666667</v>
      </c>
      <c r="FQ147">
        <f t="shared" si="1932"/>
        <v>2.1666666700000001</v>
      </c>
      <c r="FR147">
        <f t="shared" si="1932"/>
        <v>2.1166666699999999</v>
      </c>
      <c r="FS147">
        <f t="shared" si="1932"/>
        <v>2.9333333366666667</v>
      </c>
      <c r="FT147">
        <f>3+5/60</f>
        <v>3.0833333333333335</v>
      </c>
      <c r="FU147">
        <f>FU176+3.08333333</f>
        <v>3.3333333299999999</v>
      </c>
      <c r="FV147">
        <f t="shared" ref="FV147:GF147" si="1933">FV176+3.08333333</f>
        <v>3.3166666633333333</v>
      </c>
      <c r="FW147">
        <f t="shared" si="1933"/>
        <v>3.6999999966666666</v>
      </c>
      <c r="FX147">
        <f t="shared" si="1933"/>
        <v>3.8499999966666665</v>
      </c>
      <c r="FY147">
        <f t="shared" si="1933"/>
        <v>3.6333333300000001</v>
      </c>
      <c r="FZ147">
        <f t="shared" si="1933"/>
        <v>4.8833333300000001</v>
      </c>
      <c r="GA147">
        <f t="shared" si="1933"/>
        <v>7.8833333299999993</v>
      </c>
      <c r="GB147">
        <f t="shared" si="1933"/>
        <v>3.9666666633333332</v>
      </c>
      <c r="GC147">
        <f t="shared" si="1933"/>
        <v>4.1666666633333334</v>
      </c>
      <c r="GD147">
        <f t="shared" si="1933"/>
        <v>4.68333333</v>
      </c>
      <c r="GE147">
        <f t="shared" si="1933"/>
        <v>4.4499999966666666</v>
      </c>
      <c r="GF147">
        <f t="shared" si="1933"/>
        <v>3.6666666633333334</v>
      </c>
      <c r="GG147">
        <f>5+31/60</f>
        <v>5.5166666666666666</v>
      </c>
      <c r="GH147">
        <f>GH189+5.5166667</f>
        <v>6.3666666999999997</v>
      </c>
      <c r="GI147">
        <f t="shared" ref="GI147:GW147" si="1934">GI189+5.5166667</f>
        <v>6.0000000333333334</v>
      </c>
      <c r="GJ147">
        <f t="shared" si="1934"/>
        <v>6.4166667000000004</v>
      </c>
      <c r="GK147">
        <f t="shared" si="1934"/>
        <v>8.350000033333334</v>
      </c>
      <c r="GL147">
        <f t="shared" si="1934"/>
        <v>5.8166666999999999</v>
      </c>
      <c r="GM147">
        <f t="shared" si="1934"/>
        <v>6.0833333666666665</v>
      </c>
      <c r="GN147">
        <f t="shared" si="1934"/>
        <v>8.2166667000000011</v>
      </c>
      <c r="GO147">
        <f t="shared" si="1934"/>
        <v>7.6333333666666672</v>
      </c>
      <c r="GP147">
        <f t="shared" si="1934"/>
        <v>6.0833333666666665</v>
      </c>
      <c r="GQ147">
        <f t="shared" si="1934"/>
        <v>6.5333333666666666</v>
      </c>
      <c r="GR147">
        <f t="shared" si="1934"/>
        <v>8.9166667000000004</v>
      </c>
      <c r="GS147">
        <f t="shared" si="1934"/>
        <v>6.8833333666666672</v>
      </c>
      <c r="GT147">
        <f t="shared" si="1934"/>
        <v>8.0833333666666665</v>
      </c>
      <c r="GU147">
        <f t="shared" si="1934"/>
        <v>6.9166667000000004</v>
      </c>
      <c r="GV147">
        <f t="shared" si="1934"/>
        <v>5.9166667000000004</v>
      </c>
      <c r="GW147">
        <f t="shared" si="1934"/>
        <v>5.9833333666666668</v>
      </c>
      <c r="GX147">
        <f t="shared" ref="GX147:HA147" si="1935">GX189+5.5166667</f>
        <v>5.8166666999999999</v>
      </c>
      <c r="GY147">
        <f t="shared" si="1935"/>
        <v>12.950000033333334</v>
      </c>
      <c r="GZ147">
        <f t="shared" si="1935"/>
        <v>7.6666667000000004</v>
      </c>
      <c r="HA147">
        <f t="shared" si="1935"/>
        <v>6.4000000333333329</v>
      </c>
      <c r="HB147">
        <f>8+11/60</f>
        <v>8.1833333333333336</v>
      </c>
      <c r="HC147">
        <f>HC210+8.1833333</f>
        <v>9.1666666333333318</v>
      </c>
      <c r="HD147">
        <f t="shared" ref="HD147:HO147" si="1936">HD210+8.1833333</f>
        <v>10.566666633333332</v>
      </c>
      <c r="HE147">
        <f t="shared" si="1936"/>
        <v>9.649999966666666</v>
      </c>
      <c r="HF147">
        <f t="shared" si="1936"/>
        <v>9.399999966666666</v>
      </c>
      <c r="HG147">
        <f t="shared" si="1936"/>
        <v>9.1833332999999993</v>
      </c>
      <c r="HH147">
        <f t="shared" si="1936"/>
        <v>8.8666666333333328</v>
      </c>
      <c r="HI147">
        <f t="shared" si="1936"/>
        <v>8.8666666333333328</v>
      </c>
      <c r="HJ147">
        <f t="shared" si="1936"/>
        <v>9.8166666333333321</v>
      </c>
      <c r="HK147">
        <f t="shared" si="1936"/>
        <v>9.3666666333333328</v>
      </c>
      <c r="HL147">
        <f t="shared" si="1936"/>
        <v>12.233333299999998</v>
      </c>
      <c r="HN147">
        <f t="shared" si="1936"/>
        <v>8.8833332999999985</v>
      </c>
      <c r="HO147">
        <f t="shared" si="1936"/>
        <v>10.349999966666665</v>
      </c>
      <c r="HP147">
        <f>27+57/60</f>
        <v>27.95</v>
      </c>
      <c r="HQ147">
        <v>32.950000000000003</v>
      </c>
      <c r="HR147">
        <f>7+27/60</f>
        <v>7.45</v>
      </c>
      <c r="HS147">
        <f>5+6/60</f>
        <v>5.0999999999999996</v>
      </c>
      <c r="HU147">
        <f>HU227+5.1</f>
        <v>16.5</v>
      </c>
      <c r="HW147">
        <f t="shared" ref="HW147:IJ147" si="1937">HW227+5.1</f>
        <v>5.4833333333333334</v>
      </c>
      <c r="HX147">
        <f t="shared" si="1937"/>
        <v>5.6999999999999993</v>
      </c>
      <c r="HY147">
        <f t="shared" si="1937"/>
        <v>6.5166666666666666</v>
      </c>
      <c r="HZ147">
        <f t="shared" si="1937"/>
        <v>6.0333333333333332</v>
      </c>
      <c r="IA147">
        <f t="shared" si="1937"/>
        <v>5.7666666666666666</v>
      </c>
      <c r="IB147">
        <f t="shared" si="1937"/>
        <v>5.8666666666666663</v>
      </c>
      <c r="IC147">
        <f t="shared" si="1937"/>
        <v>6.5666666666666664</v>
      </c>
      <c r="ID147">
        <f t="shared" si="1937"/>
        <v>5.5333333333333332</v>
      </c>
      <c r="IE147">
        <f t="shared" si="1937"/>
        <v>6.5166666666666666</v>
      </c>
      <c r="IF147">
        <f t="shared" si="1937"/>
        <v>7.2166666666666668</v>
      </c>
      <c r="IG147">
        <f t="shared" si="1937"/>
        <v>7.6666666666666661</v>
      </c>
      <c r="IH147">
        <f t="shared" si="1937"/>
        <v>6</v>
      </c>
      <c r="II147">
        <f t="shared" si="1937"/>
        <v>12.733333333333333</v>
      </c>
      <c r="IJ147">
        <f t="shared" si="1937"/>
        <v>5.5166666666666666</v>
      </c>
      <c r="IK147">
        <f>6+10/60</f>
        <v>6.166666666666667</v>
      </c>
      <c r="IL147">
        <f>IL245+6.1666667</f>
        <v>9.5000000333333343</v>
      </c>
      <c r="IM147">
        <f t="shared" ref="IM147:IQ147" si="1938">IM245+6.1666667</f>
        <v>6.933333366666667</v>
      </c>
      <c r="IN147">
        <f t="shared" si="1938"/>
        <v>6.6500000333333338</v>
      </c>
      <c r="IO147">
        <f>8+16/60</f>
        <v>8.2666666666666675</v>
      </c>
      <c r="IP147">
        <f t="shared" si="1938"/>
        <v>8.7500000333333343</v>
      </c>
      <c r="IQ147">
        <f t="shared" si="1938"/>
        <v>9.4000000333333347</v>
      </c>
      <c r="IW147">
        <f>37+5/60</f>
        <v>37.083333333333336</v>
      </c>
      <c r="IX147">
        <f>1+48/60</f>
        <v>1.8</v>
      </c>
      <c r="IY147">
        <f>IY2-4.333333+1.8</f>
        <v>4.2500003333333334</v>
      </c>
      <c r="IZ147">
        <f>IZ2-4.333333+1.8</f>
        <v>5.0666669999999998</v>
      </c>
      <c r="JA147">
        <f t="shared" ref="JA147:JF147" si="1939">JA2-4.333333+1.8</f>
        <v>3.4000003333333337</v>
      </c>
      <c r="JB147">
        <f t="shared" si="1939"/>
        <v>2.8833336666666671</v>
      </c>
      <c r="JC147">
        <f t="shared" si="1939"/>
        <v>7.8166669999999998</v>
      </c>
      <c r="JD147">
        <f t="shared" si="1939"/>
        <v>4.4166670000000003</v>
      </c>
      <c r="JE147">
        <f t="shared" si="1939"/>
        <v>9.4833336666666685</v>
      </c>
      <c r="JF147">
        <f t="shared" si="1939"/>
        <v>17.250000333333336</v>
      </c>
      <c r="JH147">
        <f>4+26/60</f>
        <v>4.4333333333333336</v>
      </c>
      <c r="JI147">
        <f>JI2-7.216666667+4.43333</f>
        <v>9.6833299996666664</v>
      </c>
      <c r="JJ147">
        <f t="shared" ref="JJ147:KA147" si="1940">JJ2-7.216666667+4.43333</f>
        <v>8.0666633329999993</v>
      </c>
      <c r="JK147">
        <f t="shared" si="1940"/>
        <v>5.9333299996666664</v>
      </c>
      <c r="JL147">
        <f t="shared" si="1940"/>
        <v>5.6999966663333339</v>
      </c>
      <c r="JM147">
        <f t="shared" si="1940"/>
        <v>7.4333299996666664</v>
      </c>
      <c r="JN147">
        <f t="shared" si="1940"/>
        <v>8.4333299996666664</v>
      </c>
      <c r="JO147">
        <f t="shared" si="1940"/>
        <v>12.566663332999999</v>
      </c>
      <c r="JP147">
        <f t="shared" si="1940"/>
        <v>9.6999966663333339</v>
      </c>
      <c r="JR147">
        <f t="shared" si="1940"/>
        <v>5.7666633330000003</v>
      </c>
      <c r="JT147">
        <f t="shared" si="1940"/>
        <v>6.5166633330000003</v>
      </c>
      <c r="JU147">
        <f t="shared" si="1940"/>
        <v>12.166663332999999</v>
      </c>
      <c r="JV147">
        <f t="shared" si="1940"/>
        <v>12.866663333</v>
      </c>
      <c r="JX147">
        <f t="shared" si="1940"/>
        <v>13.616663333000002</v>
      </c>
      <c r="JY147">
        <f t="shared" si="1940"/>
        <v>9.4333299996666664</v>
      </c>
      <c r="JZ147">
        <f t="shared" si="1940"/>
        <v>15.933329999666668</v>
      </c>
      <c r="KA147">
        <f t="shared" si="1940"/>
        <v>19.383329999666667</v>
      </c>
    </row>
    <row r="148" spans="1:287" x14ac:dyDescent="0.25">
      <c r="A148" t="s">
        <v>139</v>
      </c>
      <c r="B148">
        <v>3.15</v>
      </c>
      <c r="C148">
        <v>3.65</v>
      </c>
      <c r="D148">
        <v>1.6833333333333333</v>
      </c>
      <c r="E148">
        <v>4.3</v>
      </c>
      <c r="F148">
        <v>4.9166600000000003</v>
      </c>
      <c r="G148">
        <v>2.4000003333333333</v>
      </c>
      <c r="H148">
        <v>2.1333333333333333</v>
      </c>
      <c r="I148">
        <v>2.3500003333333335</v>
      </c>
      <c r="J148">
        <v>6.5333329999999998</v>
      </c>
      <c r="K148">
        <v>8.7166669999999993</v>
      </c>
      <c r="L148">
        <v>4</v>
      </c>
      <c r="M148">
        <v>3.5</v>
      </c>
      <c r="N148">
        <v>2.3166633333333335</v>
      </c>
      <c r="O148">
        <v>3.9666666633333336</v>
      </c>
      <c r="P148">
        <v>8.4166666633333342</v>
      </c>
      <c r="Q148">
        <v>4.7266666633333339</v>
      </c>
      <c r="R148">
        <v>9.3966666633333329</v>
      </c>
      <c r="S148">
        <v>11.216666663333333</v>
      </c>
      <c r="T148">
        <v>7.6366666633333331</v>
      </c>
      <c r="U148">
        <v>6.1499966633333338</v>
      </c>
      <c r="V148">
        <v>6.0166666633333339</v>
      </c>
      <c r="W148">
        <v>4.5833336633333337</v>
      </c>
      <c r="X148">
        <v>5.3833336633333335</v>
      </c>
      <c r="Y148">
        <v>5.4166666633333334</v>
      </c>
      <c r="Z148">
        <v>16.116666666333334</v>
      </c>
      <c r="AA148">
        <v>18.116666666333334</v>
      </c>
      <c r="AB148">
        <v>21.866666666333334</v>
      </c>
      <c r="AC148">
        <v>37.316666666333333</v>
      </c>
      <c r="AD148">
        <v>31.869999666333335</v>
      </c>
      <c r="AE148">
        <v>18.066666666333333</v>
      </c>
      <c r="AG148">
        <v>21.366666666333334</v>
      </c>
      <c r="AH148">
        <v>16.783336666333334</v>
      </c>
      <c r="AI148">
        <v>6.9</v>
      </c>
      <c r="AJ148">
        <v>8.4500000000000011</v>
      </c>
      <c r="AK148">
        <v>7.2833333000000007</v>
      </c>
      <c r="AL148">
        <v>7.5</v>
      </c>
      <c r="AM148">
        <v>7.4166600000000003</v>
      </c>
      <c r="AN148">
        <v>8.25</v>
      </c>
      <c r="AO148">
        <v>8.1666667000000004</v>
      </c>
      <c r="AP148">
        <v>7.7666667</v>
      </c>
      <c r="AQ148">
        <v>7.68333333</v>
      </c>
      <c r="AR148">
        <v>7.3000000000000007</v>
      </c>
      <c r="AS148">
        <v>7.9166667000000004</v>
      </c>
      <c r="AT148">
        <v>10.56666667</v>
      </c>
      <c r="AU148">
        <v>8.2000000000000011</v>
      </c>
      <c r="AV148">
        <v>8.433333300000001</v>
      </c>
      <c r="AW148">
        <v>7.9666667000000002</v>
      </c>
      <c r="AX148">
        <v>8.75</v>
      </c>
      <c r="AY148">
        <v>7.6333333300000001</v>
      </c>
      <c r="AZ148">
        <v>10.050000000000001</v>
      </c>
      <c r="BA148">
        <v>12.100000000000001</v>
      </c>
      <c r="BB148">
        <v>14.9</v>
      </c>
      <c r="BC148">
        <v>12.616666670000001</v>
      </c>
      <c r="BD148">
        <v>12.5833333</v>
      </c>
      <c r="BE148">
        <v>8.9</v>
      </c>
      <c r="BF148">
        <v>10.816667000000001</v>
      </c>
      <c r="BG148">
        <v>20.0833333</v>
      </c>
      <c r="BH148">
        <v>22.6</v>
      </c>
      <c r="BI148">
        <v>22.833333</v>
      </c>
      <c r="BJ148">
        <v>10.25</v>
      </c>
      <c r="BK148">
        <v>20.566667000000002</v>
      </c>
      <c r="BL148">
        <v>11.316666700000001</v>
      </c>
      <c r="BM148">
        <v>19.700000000000003</v>
      </c>
      <c r="BN148">
        <v>11</v>
      </c>
      <c r="BO148">
        <v>24.833333000000003</v>
      </c>
      <c r="BP148">
        <v>15.5166667</v>
      </c>
      <c r="BQ148">
        <v>4.2833333333333332</v>
      </c>
      <c r="BR148">
        <v>3.1333333333333333</v>
      </c>
      <c r="BS148">
        <v>3.8500000333333331</v>
      </c>
      <c r="BT148">
        <v>4.2500000033333336</v>
      </c>
      <c r="BU148">
        <v>3.6500000033333331</v>
      </c>
      <c r="BV148">
        <v>3.8833333333333333</v>
      </c>
      <c r="BW148">
        <v>5.8500000333333331</v>
      </c>
      <c r="BX148">
        <v>10.850000033333334</v>
      </c>
      <c r="BY148">
        <v>9.1166666333333328</v>
      </c>
      <c r="BZ148">
        <v>6.1166666333333328</v>
      </c>
      <c r="CA148">
        <v>3.9333333333333336</v>
      </c>
      <c r="CB148">
        <v>3.4500000333333332</v>
      </c>
      <c r="CC148">
        <v>4.5000000333333334</v>
      </c>
      <c r="CE148">
        <v>4.816666633333333</v>
      </c>
      <c r="CF148">
        <v>5.5999999333333328</v>
      </c>
      <c r="CG148">
        <v>6.8999999333333335</v>
      </c>
      <c r="CH148">
        <v>5.1999999333333333</v>
      </c>
      <c r="CI148">
        <v>5.1666666333333326</v>
      </c>
      <c r="CJ148">
        <v>5.1166666333333328</v>
      </c>
      <c r="CK148">
        <v>5.5333333333333332</v>
      </c>
      <c r="CL148">
        <v>5.9166666333333335</v>
      </c>
      <c r="CN148">
        <v>6.6666666333333335</v>
      </c>
      <c r="CO148">
        <v>6.2166666333333325</v>
      </c>
      <c r="CP148">
        <v>3.9500000333333336</v>
      </c>
      <c r="CQ148">
        <v>5.3833330333333338</v>
      </c>
      <c r="CR148">
        <v>6.1333330333333338</v>
      </c>
      <c r="CS148">
        <v>4.3833330333333338</v>
      </c>
      <c r="CT148">
        <v>6.600000033333334</v>
      </c>
      <c r="CU148">
        <v>6.4166670333333338</v>
      </c>
      <c r="CV148">
        <v>4.5500000333333332</v>
      </c>
      <c r="CW148">
        <v>5.6833333333333336</v>
      </c>
      <c r="CX148">
        <v>5.2833330333333333</v>
      </c>
      <c r="CY148">
        <v>8.7666667333333343</v>
      </c>
      <c r="CZ148">
        <v>6.2333333333333334</v>
      </c>
      <c r="DA148">
        <v>5.083333033333334</v>
      </c>
      <c r="DB148">
        <v>4.350000033333334</v>
      </c>
      <c r="DC148">
        <v>7.4000000333333338</v>
      </c>
      <c r="DD148">
        <v>5.3333333333333339</v>
      </c>
      <c r="DE148">
        <v>8.1666667333333329</v>
      </c>
      <c r="DF148">
        <v>8.2000000033333329</v>
      </c>
      <c r="DG148">
        <v>9.5000000033333336</v>
      </c>
      <c r="DH148">
        <v>8.6000000033333333</v>
      </c>
      <c r="DI148">
        <v>9.4333330033333329</v>
      </c>
      <c r="DJ148">
        <v>9.0500000033333325</v>
      </c>
      <c r="DK148">
        <v>9.8833333363333331</v>
      </c>
      <c r="DL148">
        <v>8.7666667033333336</v>
      </c>
      <c r="DM148">
        <v>10.666666673333333</v>
      </c>
      <c r="DN148">
        <v>10.116666673333334</v>
      </c>
      <c r="DO148">
        <v>4.0333333333333332</v>
      </c>
      <c r="DP148">
        <v>6.2166666333333334</v>
      </c>
      <c r="DQ148">
        <v>4.9500000333333336</v>
      </c>
      <c r="DR148">
        <v>4.9666666633333332</v>
      </c>
      <c r="DS148">
        <v>4.5666666633333328</v>
      </c>
      <c r="DT148">
        <v>4.6000000033333333</v>
      </c>
      <c r="DU148">
        <v>7.9666663333333334</v>
      </c>
      <c r="DV148">
        <v>6.0500000033333334</v>
      </c>
      <c r="DW148">
        <v>4.7333333333333334</v>
      </c>
      <c r="DX148">
        <v>4.6500000033333331</v>
      </c>
      <c r="DY148">
        <v>4.9500000003333335</v>
      </c>
      <c r="DZ148">
        <v>3.7500000333333334</v>
      </c>
      <c r="EA148">
        <v>5.4166667333333329</v>
      </c>
      <c r="EB148">
        <v>4.1166667333333331</v>
      </c>
      <c r="EC148">
        <v>4.5833333333333339</v>
      </c>
      <c r="ED148">
        <v>7.0833333333333339</v>
      </c>
      <c r="EE148">
        <v>6.350000033333334</v>
      </c>
      <c r="EF148">
        <v>4.6000000333333331</v>
      </c>
      <c r="EG148">
        <v>6.4000000333333329</v>
      </c>
      <c r="EH148">
        <v>4.0333330333333333</v>
      </c>
      <c r="EI148">
        <v>6.9666667033333329</v>
      </c>
      <c r="EJ148">
        <v>6.100000033333334</v>
      </c>
      <c r="EK148">
        <v>5.4166700333333333</v>
      </c>
      <c r="EL148">
        <v>7.4833333333333334</v>
      </c>
      <c r="EM148">
        <v>4.1500000333333338</v>
      </c>
      <c r="EN148">
        <v>5.2333333663333335</v>
      </c>
      <c r="EO148">
        <v>8.2833333633333339</v>
      </c>
      <c r="EP148">
        <v>6.5833333333333339</v>
      </c>
      <c r="EQ148">
        <v>0.33333333333333331</v>
      </c>
      <c r="ER148">
        <v>0</v>
      </c>
      <c r="ES148">
        <f>IF(ES147=0,0,ES147+0.33333333)</f>
        <v>0.93333332999999996</v>
      </c>
      <c r="ET148">
        <f t="shared" ref="ET148:FG148" si="1941">IF(ET147=0,0,ET147+0.33333333)</f>
        <v>3.43333333</v>
      </c>
      <c r="EU148">
        <f t="shared" si="1941"/>
        <v>1.0166666633333334</v>
      </c>
      <c r="EV148">
        <f t="shared" si="1941"/>
        <v>0.8499999966666667</v>
      </c>
      <c r="EW148">
        <f t="shared" si="1941"/>
        <v>0.66666666333333335</v>
      </c>
      <c r="EX148">
        <f t="shared" si="1941"/>
        <v>0.89999999666666664</v>
      </c>
      <c r="EY148">
        <f t="shared" si="1941"/>
        <v>4.3999999966666667</v>
      </c>
      <c r="EZ148">
        <f t="shared" si="1941"/>
        <v>0.69999999666666657</v>
      </c>
      <c r="FA148">
        <f t="shared" si="1941"/>
        <v>0.88333333000000003</v>
      </c>
      <c r="FB148">
        <f t="shared" si="1941"/>
        <v>1.3666666633333335</v>
      </c>
      <c r="FC148">
        <f t="shared" si="1941"/>
        <v>4.3333333300000003</v>
      </c>
      <c r="FD148">
        <f t="shared" si="1941"/>
        <v>1.1666666633333334</v>
      </c>
      <c r="FE148">
        <f t="shared" si="1941"/>
        <v>1.4666666633333332</v>
      </c>
      <c r="FF148">
        <f t="shared" si="1941"/>
        <v>3.4999999966666664</v>
      </c>
      <c r="FG148">
        <f t="shared" si="1941"/>
        <v>1.0999999966666667</v>
      </c>
      <c r="FH148">
        <f>IF(FH147=0,0,FH147+0.33333333)</f>
        <v>2.0499999966666667</v>
      </c>
      <c r="FI148">
        <f t="shared" ref="FI148:HT148" si="1942">IF(FI147=0,0,FI147+0.33333333)</f>
        <v>2.5</v>
      </c>
      <c r="FJ148">
        <f t="shared" si="1942"/>
        <v>5.666666666666667</v>
      </c>
      <c r="FK148">
        <f t="shared" si="1942"/>
        <v>3.7666666666666666</v>
      </c>
      <c r="FL148">
        <f t="shared" si="1942"/>
        <v>4.0999999999999996</v>
      </c>
      <c r="FM148">
        <f t="shared" si="1942"/>
        <v>2.4166666666666665</v>
      </c>
      <c r="FN148">
        <f t="shared" si="1942"/>
        <v>5.0500000000000007</v>
      </c>
      <c r="FO148">
        <f t="shared" si="1942"/>
        <v>2.5166666666666666</v>
      </c>
      <c r="FP148">
        <f t="shared" si="1942"/>
        <v>3.2666666666666666</v>
      </c>
      <c r="FQ148">
        <f t="shared" si="1942"/>
        <v>2.5</v>
      </c>
      <c r="FR148">
        <f t="shared" si="1942"/>
        <v>2.4499999999999997</v>
      </c>
      <c r="FS148">
        <f t="shared" si="1942"/>
        <v>3.2666666666666666</v>
      </c>
      <c r="FT148">
        <f t="shared" si="1942"/>
        <v>3.4166666633333334</v>
      </c>
      <c r="FU148">
        <f t="shared" si="1942"/>
        <v>3.6666666599999997</v>
      </c>
      <c r="FV148">
        <f t="shared" si="1942"/>
        <v>3.6499999933333331</v>
      </c>
      <c r="FW148">
        <f t="shared" si="1942"/>
        <v>4.0333333266666669</v>
      </c>
      <c r="FX148">
        <f t="shared" si="1942"/>
        <v>4.1833333266666664</v>
      </c>
      <c r="FY148">
        <f t="shared" si="1942"/>
        <v>3.96666666</v>
      </c>
      <c r="FZ148">
        <f t="shared" si="1942"/>
        <v>5.2166666600000005</v>
      </c>
      <c r="GA148">
        <f t="shared" si="1942"/>
        <v>8.2166666599999996</v>
      </c>
      <c r="GB148">
        <f t="shared" si="1942"/>
        <v>4.2999999933333335</v>
      </c>
      <c r="GC148">
        <f t="shared" si="1942"/>
        <v>4.4999999933333337</v>
      </c>
      <c r="GD148">
        <f t="shared" si="1942"/>
        <v>5.0166666600000003</v>
      </c>
      <c r="GE148">
        <f t="shared" si="1942"/>
        <v>4.7833333266666669</v>
      </c>
      <c r="GF148">
        <f t="shared" si="1942"/>
        <v>3.9999999933333332</v>
      </c>
      <c r="GG148">
        <f t="shared" si="1942"/>
        <v>5.8499999966666669</v>
      </c>
      <c r="GH148">
        <f t="shared" si="1942"/>
        <v>6.70000003</v>
      </c>
      <c r="GI148">
        <f t="shared" si="1942"/>
        <v>6.3333333633333337</v>
      </c>
      <c r="GJ148">
        <f t="shared" si="1942"/>
        <v>6.7500000300000007</v>
      </c>
      <c r="GK148">
        <f t="shared" si="1942"/>
        <v>8.6833333633333343</v>
      </c>
      <c r="GL148">
        <f t="shared" si="1942"/>
        <v>6.1500000300000002</v>
      </c>
      <c r="GM148">
        <f t="shared" si="1942"/>
        <v>6.4166666966666668</v>
      </c>
      <c r="GN148">
        <f t="shared" si="1942"/>
        <v>8.5500000300000014</v>
      </c>
      <c r="GO148">
        <f t="shared" si="1942"/>
        <v>7.9666666966666675</v>
      </c>
      <c r="GP148">
        <f t="shared" si="1942"/>
        <v>6.4166666966666668</v>
      </c>
      <c r="GQ148">
        <f t="shared" si="1942"/>
        <v>6.866666696666667</v>
      </c>
      <c r="GR148">
        <f t="shared" si="1942"/>
        <v>9.2500000300000007</v>
      </c>
      <c r="GS148">
        <f t="shared" si="1942"/>
        <v>7.2166666966666675</v>
      </c>
      <c r="GT148">
        <f t="shared" si="1942"/>
        <v>8.4166666966666668</v>
      </c>
      <c r="GU148">
        <f t="shared" si="1942"/>
        <v>7.2500000300000007</v>
      </c>
      <c r="GV148">
        <f t="shared" si="1942"/>
        <v>6.2500000300000007</v>
      </c>
      <c r="GW148">
        <f t="shared" si="1942"/>
        <v>6.3166666966666671</v>
      </c>
      <c r="GX148">
        <f t="shared" ref="GX148" si="1943">IF(GX147=0,0,GX147+0.33333333)</f>
        <v>6.1500000300000002</v>
      </c>
      <c r="GY148">
        <f t="shared" ref="GY148" si="1944">IF(GY147=0,0,GY147+0.33333333)</f>
        <v>13.283333363333334</v>
      </c>
      <c r="GZ148">
        <f t="shared" ref="GZ148" si="1945">IF(GZ147=0,0,GZ147+0.33333333)</f>
        <v>8.0000000300000007</v>
      </c>
      <c r="HA148">
        <f t="shared" ref="HA148" si="1946">IF(HA147=0,0,HA147+0.33333333)</f>
        <v>6.7333333633333332</v>
      </c>
      <c r="HB148">
        <f t="shared" si="1942"/>
        <v>8.5166666633333339</v>
      </c>
      <c r="HC148">
        <f t="shared" si="1942"/>
        <v>9.4999999633333321</v>
      </c>
      <c r="HD148">
        <f t="shared" si="1942"/>
        <v>10.899999963333332</v>
      </c>
      <c r="HE148">
        <f t="shared" si="1942"/>
        <v>9.9833332966666664</v>
      </c>
      <c r="HF148">
        <f t="shared" si="1942"/>
        <v>9.7333332966666664</v>
      </c>
      <c r="HG148">
        <f t="shared" si="1942"/>
        <v>9.5166666299999996</v>
      </c>
      <c r="HH148">
        <f t="shared" si="1942"/>
        <v>9.1999999633333331</v>
      </c>
      <c r="HI148">
        <f t="shared" si="1942"/>
        <v>9.1999999633333331</v>
      </c>
      <c r="HJ148">
        <f t="shared" si="1942"/>
        <v>10.149999963333332</v>
      </c>
      <c r="HK148">
        <f t="shared" si="1942"/>
        <v>9.6999999633333331</v>
      </c>
      <c r="HL148">
        <f t="shared" si="1942"/>
        <v>12.566666629999999</v>
      </c>
      <c r="HN148">
        <f t="shared" si="1942"/>
        <v>9.2166666299999989</v>
      </c>
      <c r="HO148">
        <f t="shared" si="1942"/>
        <v>10.683333296666666</v>
      </c>
      <c r="HP148">
        <f t="shared" si="1942"/>
        <v>28.283333329999998</v>
      </c>
      <c r="HQ148">
        <f t="shared" si="1942"/>
        <v>33.283333330000005</v>
      </c>
      <c r="HR148">
        <f t="shared" si="1942"/>
        <v>7.7833333300000005</v>
      </c>
      <c r="HS148">
        <f t="shared" si="1942"/>
        <v>5.43333333</v>
      </c>
      <c r="HU148">
        <f t="shared" ref="HU148:KA148" si="1947">IF(HU147=0,0,HU147+0.33333333)</f>
        <v>16.833333329999999</v>
      </c>
      <c r="HW148">
        <f t="shared" si="1947"/>
        <v>5.8166666633333337</v>
      </c>
      <c r="HX148">
        <f t="shared" si="1947"/>
        <v>6.0333333299999996</v>
      </c>
      <c r="HY148">
        <f t="shared" si="1947"/>
        <v>6.8499999966666669</v>
      </c>
      <c r="HZ148">
        <f t="shared" si="1947"/>
        <v>6.3666666633333335</v>
      </c>
      <c r="IA148">
        <f t="shared" si="1947"/>
        <v>6.0999999966666669</v>
      </c>
      <c r="IB148">
        <f t="shared" si="1947"/>
        <v>6.1999999966666666</v>
      </c>
      <c r="IC148">
        <f t="shared" si="1947"/>
        <v>6.8999999966666667</v>
      </c>
      <c r="ID148">
        <f t="shared" si="1947"/>
        <v>5.8666666633333335</v>
      </c>
      <c r="IE148">
        <f t="shared" si="1947"/>
        <v>6.8499999966666669</v>
      </c>
      <c r="IF148">
        <f t="shared" si="1947"/>
        <v>7.5499999966666671</v>
      </c>
      <c r="IG148">
        <f t="shared" si="1947"/>
        <v>7.9999999966666664</v>
      </c>
      <c r="IH148">
        <f t="shared" si="1947"/>
        <v>6.3333333300000003</v>
      </c>
      <c r="II148">
        <f t="shared" si="1947"/>
        <v>13.066666663333333</v>
      </c>
      <c r="IJ148">
        <f t="shared" si="1947"/>
        <v>5.8499999966666669</v>
      </c>
      <c r="IK148">
        <f t="shared" si="1947"/>
        <v>6.4999999966666673</v>
      </c>
      <c r="IL148">
        <f t="shared" si="1947"/>
        <v>9.8333333633333346</v>
      </c>
      <c r="IM148">
        <f t="shared" si="1947"/>
        <v>7.2666666966666673</v>
      </c>
      <c r="IN148">
        <f t="shared" si="1947"/>
        <v>6.9833333633333341</v>
      </c>
      <c r="IO148">
        <f t="shared" si="1947"/>
        <v>8.5999999966666678</v>
      </c>
      <c r="IP148">
        <f t="shared" si="1947"/>
        <v>9.0833333633333346</v>
      </c>
      <c r="IQ148">
        <f t="shared" si="1947"/>
        <v>9.733333363333335</v>
      </c>
      <c r="IW148">
        <f t="shared" si="1947"/>
        <v>37.416666663333338</v>
      </c>
      <c r="IX148">
        <f t="shared" si="1947"/>
        <v>2.1333333300000001</v>
      </c>
      <c r="IY148">
        <f t="shared" si="1947"/>
        <v>4.5833336633333337</v>
      </c>
      <c r="IZ148">
        <f t="shared" si="1947"/>
        <v>5.4000003300000001</v>
      </c>
      <c r="JA148">
        <f t="shared" si="1947"/>
        <v>3.7333336633333336</v>
      </c>
      <c r="JB148">
        <f t="shared" si="1947"/>
        <v>3.216666996666667</v>
      </c>
      <c r="JC148">
        <f t="shared" si="1947"/>
        <v>8.1500003299999992</v>
      </c>
      <c r="JD148">
        <f t="shared" si="1947"/>
        <v>4.7500003300000007</v>
      </c>
      <c r="JE148">
        <f t="shared" si="1947"/>
        <v>9.8166669966666689</v>
      </c>
      <c r="JF148">
        <f t="shared" si="1947"/>
        <v>17.583333663333335</v>
      </c>
      <c r="JH148">
        <f t="shared" si="1947"/>
        <v>4.7666666633333339</v>
      </c>
      <c r="JI148">
        <f t="shared" si="1947"/>
        <v>10.016663329666667</v>
      </c>
      <c r="JJ148">
        <f t="shared" si="1947"/>
        <v>8.3999966629999996</v>
      </c>
      <c r="JK148">
        <f t="shared" si="1947"/>
        <v>6.2666633296666667</v>
      </c>
      <c r="JL148">
        <f t="shared" si="1947"/>
        <v>6.0333299963333342</v>
      </c>
      <c r="JM148">
        <f t="shared" si="1947"/>
        <v>7.7666633296666667</v>
      </c>
      <c r="JN148">
        <f t="shared" si="1947"/>
        <v>8.7666633296666667</v>
      </c>
      <c r="JO148">
        <f t="shared" si="1947"/>
        <v>12.899996663</v>
      </c>
      <c r="JP148">
        <f t="shared" si="1947"/>
        <v>10.033329996333334</v>
      </c>
      <c r="JR148">
        <f t="shared" si="1947"/>
        <v>6.0999966630000007</v>
      </c>
      <c r="JT148">
        <f t="shared" si="1947"/>
        <v>6.8499966630000007</v>
      </c>
      <c r="JU148">
        <f t="shared" si="1947"/>
        <v>12.499996662999999</v>
      </c>
      <c r="JV148">
        <f t="shared" si="1947"/>
        <v>13.199996663</v>
      </c>
      <c r="JX148">
        <f t="shared" si="1947"/>
        <v>13.949996663000002</v>
      </c>
      <c r="JY148">
        <f t="shared" si="1947"/>
        <v>9.7666633296666667</v>
      </c>
      <c r="JZ148">
        <f t="shared" si="1947"/>
        <v>16.266663329666667</v>
      </c>
      <c r="KA148">
        <f t="shared" si="1947"/>
        <v>19.716663329666666</v>
      </c>
    </row>
    <row r="149" spans="1:287" x14ac:dyDescent="0.25">
      <c r="A149" t="s">
        <v>138</v>
      </c>
      <c r="B149">
        <v>3.7333333333333334</v>
      </c>
      <c r="C149">
        <v>4.2333333333333334</v>
      </c>
      <c r="D149">
        <v>1.9500000000000002</v>
      </c>
      <c r="E149">
        <v>4.8833333333333329</v>
      </c>
      <c r="F149">
        <v>5.4999933333333333</v>
      </c>
      <c r="G149">
        <v>2.6666670000000003</v>
      </c>
      <c r="H149">
        <v>2.4000000000000004</v>
      </c>
      <c r="I149">
        <v>2.6166670000000001</v>
      </c>
      <c r="J149">
        <v>7.1166663333333329</v>
      </c>
      <c r="K149">
        <v>9.3000003333333332</v>
      </c>
      <c r="L149">
        <v>4.583333333333333</v>
      </c>
      <c r="M149">
        <v>4.083333333333333</v>
      </c>
      <c r="N149">
        <v>2.5833300000000001</v>
      </c>
      <c r="O149">
        <v>4.2333333299999998</v>
      </c>
      <c r="P149">
        <v>8.68333333</v>
      </c>
      <c r="Q149">
        <v>4.9933333299999996</v>
      </c>
      <c r="R149">
        <v>9.6633333300000004</v>
      </c>
      <c r="S149">
        <v>11.483333330000001</v>
      </c>
      <c r="T149">
        <v>7.9033333299999997</v>
      </c>
      <c r="U149">
        <v>6.4166633300000004</v>
      </c>
      <c r="V149">
        <v>6.2833333299999996</v>
      </c>
      <c r="W149">
        <v>4.8500003299999994</v>
      </c>
      <c r="X149">
        <v>5.6500003299999992</v>
      </c>
      <c r="Y149">
        <v>5.68333333</v>
      </c>
      <c r="Z149">
        <v>16.383333332999999</v>
      </c>
      <c r="AA149">
        <v>18.383333332999999</v>
      </c>
      <c r="AB149">
        <v>22.133333332999999</v>
      </c>
      <c r="AC149">
        <v>37.583333332999999</v>
      </c>
      <c r="AD149">
        <v>32.136666333000001</v>
      </c>
      <c r="AE149">
        <v>18.333333332999999</v>
      </c>
      <c r="AG149">
        <v>21.633333332999999</v>
      </c>
      <c r="AH149">
        <v>17.050003332999999</v>
      </c>
      <c r="AI149">
        <v>7.4833333333333334</v>
      </c>
      <c r="AJ149">
        <v>9.0333333333333332</v>
      </c>
      <c r="AK149">
        <v>7.8666666333333337</v>
      </c>
      <c r="AL149">
        <v>8.0833333333333339</v>
      </c>
      <c r="AM149">
        <v>7.9999933333333333</v>
      </c>
      <c r="AN149">
        <v>8.8333333333333339</v>
      </c>
      <c r="AO149">
        <v>8.7500000333333325</v>
      </c>
      <c r="AP149">
        <v>8.350000033333334</v>
      </c>
      <c r="AQ149">
        <v>8.2666666633333339</v>
      </c>
      <c r="AR149">
        <v>7.8833333333333337</v>
      </c>
      <c r="AS149">
        <v>8.5000000333333325</v>
      </c>
      <c r="AT149">
        <v>11.150000003333332</v>
      </c>
      <c r="AU149">
        <v>8.7833333333333332</v>
      </c>
      <c r="AV149">
        <v>9.0166666333333332</v>
      </c>
      <c r="AW149">
        <v>8.5500000333333332</v>
      </c>
      <c r="AX149">
        <v>9.3333333333333339</v>
      </c>
      <c r="AY149">
        <v>8.2166666633333332</v>
      </c>
      <c r="AZ149">
        <v>10.633333333333333</v>
      </c>
      <c r="BA149">
        <v>12.683333333333334</v>
      </c>
      <c r="BB149">
        <v>15.483333333333334</v>
      </c>
      <c r="BC149">
        <v>13.200000003333333</v>
      </c>
      <c r="BD149">
        <v>13.166666633333334</v>
      </c>
      <c r="BE149">
        <v>9.4833333333333343</v>
      </c>
      <c r="BF149">
        <v>11.400000333333333</v>
      </c>
      <c r="BG149">
        <v>20.666666633333332</v>
      </c>
      <c r="BH149">
        <v>23.183333333333334</v>
      </c>
      <c r="BI149">
        <v>23.416666333333332</v>
      </c>
      <c r="BJ149">
        <v>10.833333333333334</v>
      </c>
      <c r="BK149">
        <v>21.150000333333335</v>
      </c>
      <c r="BL149">
        <v>11.900000033333335</v>
      </c>
      <c r="BM149">
        <v>20.283333333333335</v>
      </c>
      <c r="BN149">
        <v>11.583333333333332</v>
      </c>
      <c r="BO149">
        <v>25.416666333333335</v>
      </c>
      <c r="BP149">
        <v>16.100000033333334</v>
      </c>
      <c r="BQ149">
        <v>4.55</v>
      </c>
      <c r="BR149">
        <v>3.4</v>
      </c>
      <c r="BS149">
        <v>4.1166666999999997</v>
      </c>
      <c r="BT149">
        <v>4.5166666700000002</v>
      </c>
      <c r="BU149">
        <v>3.9166666699999997</v>
      </c>
      <c r="BV149">
        <v>4.1500000000000004</v>
      </c>
      <c r="BW149">
        <v>6.1166666999999997</v>
      </c>
      <c r="BX149">
        <v>11.1166667</v>
      </c>
      <c r="BY149">
        <v>9.3833333000000003</v>
      </c>
      <c r="BZ149">
        <v>6.3833333000000003</v>
      </c>
      <c r="CA149">
        <v>4.2</v>
      </c>
      <c r="CB149">
        <v>3.7166666999999998</v>
      </c>
      <c r="CC149">
        <v>4.7666667</v>
      </c>
      <c r="CE149">
        <v>5.0833332999999996</v>
      </c>
      <c r="CF149">
        <v>5.8666665999999994</v>
      </c>
      <c r="CG149">
        <v>7.1666665999999992</v>
      </c>
      <c r="CH149">
        <v>5.4666665999999999</v>
      </c>
      <c r="CI149">
        <v>5.4333332999999993</v>
      </c>
      <c r="CJ149">
        <v>5.3833332999999994</v>
      </c>
      <c r="CK149">
        <v>5.8</v>
      </c>
      <c r="CL149">
        <v>6.1833332999999993</v>
      </c>
      <c r="CN149">
        <v>6.9333332999999993</v>
      </c>
      <c r="CO149">
        <v>6.4833333</v>
      </c>
      <c r="CP149">
        <v>4.2166667000000002</v>
      </c>
      <c r="CQ149">
        <v>5.6499997000000004</v>
      </c>
      <c r="CR149">
        <v>6.3999997000000004</v>
      </c>
      <c r="CS149">
        <v>4.6499997000000004</v>
      </c>
      <c r="CT149">
        <v>6.8666666999999997</v>
      </c>
      <c r="CU149">
        <v>6.6833337000000004</v>
      </c>
      <c r="CV149">
        <v>4.8166666999999999</v>
      </c>
      <c r="CW149">
        <v>5.95</v>
      </c>
      <c r="CX149">
        <v>5.5499997000000008</v>
      </c>
      <c r="CY149">
        <v>9.0333334000000001</v>
      </c>
      <c r="CZ149">
        <v>6.5</v>
      </c>
      <c r="DA149">
        <v>5.3499996999999997</v>
      </c>
      <c r="DB149">
        <v>4.6166667000000006</v>
      </c>
      <c r="DC149">
        <v>7.6666667000000004</v>
      </c>
      <c r="DD149">
        <v>5.6000000000000005</v>
      </c>
      <c r="DE149">
        <v>8.4333334000000004</v>
      </c>
      <c r="DF149">
        <v>8.4666666700000004</v>
      </c>
      <c r="DG149">
        <v>9.7666666700000011</v>
      </c>
      <c r="DH149">
        <v>8.8666666700000007</v>
      </c>
      <c r="DI149">
        <v>9.6999996700000004</v>
      </c>
      <c r="DJ149">
        <v>9.31666667</v>
      </c>
      <c r="DK149">
        <v>10.150000003000001</v>
      </c>
      <c r="DL149">
        <v>9.0333333700000011</v>
      </c>
      <c r="DM149">
        <v>10.933333340000001</v>
      </c>
      <c r="DN149">
        <v>10.383333340000002</v>
      </c>
      <c r="DO149">
        <v>4.3</v>
      </c>
      <c r="DP149">
        <v>6.4833333</v>
      </c>
      <c r="DQ149">
        <v>5.2166666999999993</v>
      </c>
      <c r="DR149">
        <v>5.2333333299999998</v>
      </c>
      <c r="DS149">
        <v>4.8333333300000003</v>
      </c>
      <c r="DT149">
        <v>4.8666666699999999</v>
      </c>
      <c r="DU149">
        <v>8.233333</v>
      </c>
      <c r="DV149">
        <v>6.31666667</v>
      </c>
      <c r="DW149">
        <v>5</v>
      </c>
      <c r="DX149">
        <v>4.9166666699999997</v>
      </c>
      <c r="DY149">
        <v>5.2166666670000001</v>
      </c>
      <c r="DZ149">
        <v>4.0166667</v>
      </c>
      <c r="EA149">
        <v>5.6833334000000004</v>
      </c>
      <c r="EB149">
        <v>4.3833333999999997</v>
      </c>
      <c r="EC149">
        <v>4.8499999999999996</v>
      </c>
      <c r="ED149">
        <v>7.35</v>
      </c>
      <c r="EE149">
        <v>6.6166666999999997</v>
      </c>
      <c r="EF149">
        <v>4.8666666999999997</v>
      </c>
      <c r="EG149">
        <v>6.6666667000000004</v>
      </c>
      <c r="EH149">
        <v>4.2999996999999999</v>
      </c>
      <c r="EI149">
        <v>7.2333333700000004</v>
      </c>
      <c r="EJ149">
        <v>6.3666666999999997</v>
      </c>
      <c r="EK149">
        <v>5.6833366999999999</v>
      </c>
      <c r="EL149">
        <v>7.75</v>
      </c>
      <c r="EM149">
        <v>4.4166667000000004</v>
      </c>
      <c r="EN149">
        <v>5.5000000330000001</v>
      </c>
      <c r="EO149">
        <v>8.5500000299999996</v>
      </c>
      <c r="EP149">
        <v>6.85</v>
      </c>
      <c r="EQ149">
        <v>0.6</v>
      </c>
      <c r="ER149">
        <v>0.93333332999999996</v>
      </c>
      <c r="ES149">
        <v>0</v>
      </c>
      <c r="ET149">
        <f>IF(ET147=0,0,ET147+0.6)</f>
        <v>3.7</v>
      </c>
      <c r="EU149">
        <f t="shared" ref="EU149:FH149" si="1948">IF(EU147=0,0,EU147+0.6)</f>
        <v>1.2833333333333332</v>
      </c>
      <c r="EV149">
        <f t="shared" si="1948"/>
        <v>1.1166666666666667</v>
      </c>
      <c r="EW149">
        <f t="shared" si="1948"/>
        <v>0.93333333333333335</v>
      </c>
      <c r="EX149">
        <f t="shared" si="1948"/>
        <v>1.1666666666666665</v>
      </c>
      <c r="EY149">
        <f t="shared" si="1948"/>
        <v>4.6666666666666661</v>
      </c>
      <c r="EZ149">
        <f t="shared" si="1948"/>
        <v>0.96666666666666656</v>
      </c>
      <c r="FA149">
        <f t="shared" si="1948"/>
        <v>1.1499999999999999</v>
      </c>
      <c r="FB149">
        <f t="shared" si="1948"/>
        <v>1.6333333333333333</v>
      </c>
      <c r="FC149">
        <f t="shared" si="1948"/>
        <v>4.5999999999999996</v>
      </c>
      <c r="FD149">
        <f t="shared" si="1948"/>
        <v>1.4333333333333333</v>
      </c>
      <c r="FE149">
        <f t="shared" si="1948"/>
        <v>1.7333333333333334</v>
      </c>
      <c r="FF149">
        <f t="shared" si="1948"/>
        <v>3.7666666666666666</v>
      </c>
      <c r="FG149">
        <f t="shared" si="1948"/>
        <v>1.3666666666666667</v>
      </c>
      <c r="FH149">
        <f t="shared" si="1948"/>
        <v>2.3166666666666669</v>
      </c>
      <c r="FI149">
        <f t="shared" ref="FI149:HT149" si="1949">IF(FI147=0,0,FI147+0.6)</f>
        <v>2.7666666700000002</v>
      </c>
      <c r="FJ149">
        <f t="shared" si="1949"/>
        <v>5.9333333366666663</v>
      </c>
      <c r="FK149">
        <f t="shared" si="1949"/>
        <v>4.0333333366666668</v>
      </c>
      <c r="FL149">
        <f t="shared" si="1949"/>
        <v>4.3666666699999999</v>
      </c>
      <c r="FM149">
        <f t="shared" si="1949"/>
        <v>2.6833333366666667</v>
      </c>
      <c r="FN149">
        <f t="shared" si="1949"/>
        <v>5.31666667</v>
      </c>
      <c r="FO149">
        <f t="shared" si="1949"/>
        <v>2.7833333366666668</v>
      </c>
      <c r="FP149">
        <f t="shared" si="1949"/>
        <v>3.5333333366666668</v>
      </c>
      <c r="FQ149">
        <f t="shared" si="1949"/>
        <v>2.7666666700000002</v>
      </c>
      <c r="FR149">
        <f t="shared" si="1949"/>
        <v>2.71666667</v>
      </c>
      <c r="FS149">
        <f t="shared" si="1949"/>
        <v>3.5333333366666668</v>
      </c>
      <c r="FT149">
        <f t="shared" si="1949"/>
        <v>3.6833333333333336</v>
      </c>
      <c r="FU149">
        <f t="shared" si="1949"/>
        <v>3.93333333</v>
      </c>
      <c r="FV149">
        <f t="shared" si="1949"/>
        <v>3.9166666633333334</v>
      </c>
      <c r="FW149">
        <f t="shared" si="1949"/>
        <v>4.2999999966666662</v>
      </c>
      <c r="FX149">
        <f t="shared" si="1949"/>
        <v>4.4499999966666666</v>
      </c>
      <c r="FY149">
        <f t="shared" si="1949"/>
        <v>4.2333333299999998</v>
      </c>
      <c r="FZ149">
        <f t="shared" si="1949"/>
        <v>5.4833333299999998</v>
      </c>
      <c r="GA149">
        <f t="shared" si="1949"/>
        <v>8.4833333299999989</v>
      </c>
      <c r="GB149">
        <f t="shared" si="1949"/>
        <v>4.5666666633333328</v>
      </c>
      <c r="GC149">
        <f t="shared" si="1949"/>
        <v>4.766666663333333</v>
      </c>
      <c r="GD149">
        <f t="shared" si="1949"/>
        <v>5.2833333299999996</v>
      </c>
      <c r="GE149">
        <f t="shared" si="1949"/>
        <v>5.0499999966666662</v>
      </c>
      <c r="GF149">
        <f t="shared" si="1949"/>
        <v>4.266666663333333</v>
      </c>
      <c r="GG149">
        <f t="shared" si="1949"/>
        <v>6.1166666666666663</v>
      </c>
      <c r="GH149">
        <f t="shared" si="1949"/>
        <v>6.9666666999999993</v>
      </c>
      <c r="GI149">
        <f t="shared" si="1949"/>
        <v>6.6000000333333331</v>
      </c>
      <c r="GJ149">
        <f t="shared" si="1949"/>
        <v>7.0166667</v>
      </c>
      <c r="GK149">
        <f t="shared" si="1949"/>
        <v>8.9500000333333336</v>
      </c>
      <c r="GL149">
        <f t="shared" si="1949"/>
        <v>6.4166666999999995</v>
      </c>
      <c r="GM149">
        <f t="shared" si="1949"/>
        <v>6.6833333666666661</v>
      </c>
      <c r="GN149">
        <f t="shared" si="1949"/>
        <v>8.8166667000000007</v>
      </c>
      <c r="GO149">
        <f t="shared" si="1949"/>
        <v>8.2333333666666668</v>
      </c>
      <c r="GP149">
        <f t="shared" si="1949"/>
        <v>6.6833333666666661</v>
      </c>
      <c r="GQ149">
        <f t="shared" si="1949"/>
        <v>7.1333333666666663</v>
      </c>
      <c r="GR149">
        <f t="shared" si="1949"/>
        <v>9.5166667</v>
      </c>
      <c r="GS149">
        <f t="shared" si="1949"/>
        <v>7.4833333666666668</v>
      </c>
      <c r="GT149">
        <f t="shared" si="1949"/>
        <v>8.6833333666666661</v>
      </c>
      <c r="GU149">
        <f t="shared" si="1949"/>
        <v>7.5166667</v>
      </c>
      <c r="GV149">
        <f t="shared" si="1949"/>
        <v>6.5166667</v>
      </c>
      <c r="GW149">
        <f t="shared" si="1949"/>
        <v>6.5833333666666665</v>
      </c>
      <c r="GX149">
        <f t="shared" ref="GX149:HA149" si="1950">IF(GX147=0,0,GX147+0.6)</f>
        <v>6.4166666999999995</v>
      </c>
      <c r="GY149">
        <f t="shared" si="1950"/>
        <v>13.550000033333333</v>
      </c>
      <c r="GZ149">
        <f t="shared" si="1950"/>
        <v>8.2666667</v>
      </c>
      <c r="HA149">
        <f t="shared" si="1950"/>
        <v>7.0000000333333325</v>
      </c>
      <c r="HB149">
        <f t="shared" si="1949"/>
        <v>8.7833333333333332</v>
      </c>
      <c r="HC149">
        <f t="shared" si="1949"/>
        <v>9.7666666333333314</v>
      </c>
      <c r="HD149">
        <f t="shared" si="1949"/>
        <v>11.166666633333332</v>
      </c>
      <c r="HE149">
        <f t="shared" si="1949"/>
        <v>10.249999966666666</v>
      </c>
      <c r="HF149">
        <f t="shared" si="1949"/>
        <v>9.9999999666666657</v>
      </c>
      <c r="HG149">
        <f t="shared" si="1949"/>
        <v>9.7833332999999989</v>
      </c>
      <c r="HH149">
        <f t="shared" si="1949"/>
        <v>9.4666666333333325</v>
      </c>
      <c r="HI149">
        <f t="shared" si="1949"/>
        <v>9.4666666333333325</v>
      </c>
      <c r="HJ149">
        <f t="shared" si="1949"/>
        <v>10.416666633333332</v>
      </c>
      <c r="HK149">
        <f t="shared" si="1949"/>
        <v>9.9666666333333325</v>
      </c>
      <c r="HL149">
        <f t="shared" si="1949"/>
        <v>12.833333299999998</v>
      </c>
      <c r="HN149">
        <f t="shared" si="1949"/>
        <v>9.4833332999999982</v>
      </c>
      <c r="HO149">
        <f t="shared" si="1949"/>
        <v>10.949999966666665</v>
      </c>
      <c r="HP149">
        <f t="shared" si="1949"/>
        <v>28.55</v>
      </c>
      <c r="HQ149">
        <f t="shared" si="1949"/>
        <v>33.550000000000004</v>
      </c>
      <c r="HR149">
        <f t="shared" si="1949"/>
        <v>8.0500000000000007</v>
      </c>
      <c r="HS149">
        <f t="shared" si="1949"/>
        <v>5.6999999999999993</v>
      </c>
      <c r="HU149">
        <f t="shared" ref="HU149:KA149" si="1951">IF(HU147=0,0,HU147+0.6)</f>
        <v>17.100000000000001</v>
      </c>
      <c r="HW149">
        <f t="shared" si="1951"/>
        <v>6.083333333333333</v>
      </c>
      <c r="HX149">
        <f t="shared" si="1951"/>
        <v>6.2999999999999989</v>
      </c>
      <c r="HY149">
        <f t="shared" si="1951"/>
        <v>7.1166666666666663</v>
      </c>
      <c r="HZ149">
        <f t="shared" si="1951"/>
        <v>6.6333333333333329</v>
      </c>
      <c r="IA149">
        <f t="shared" si="1951"/>
        <v>6.3666666666666663</v>
      </c>
      <c r="IB149">
        <f t="shared" si="1951"/>
        <v>6.4666666666666659</v>
      </c>
      <c r="IC149">
        <f t="shared" si="1951"/>
        <v>7.1666666666666661</v>
      </c>
      <c r="ID149">
        <f t="shared" si="1951"/>
        <v>6.1333333333333329</v>
      </c>
      <c r="IE149">
        <f t="shared" si="1951"/>
        <v>7.1166666666666663</v>
      </c>
      <c r="IF149">
        <f t="shared" si="1951"/>
        <v>7.8166666666666664</v>
      </c>
      <c r="IG149">
        <f t="shared" si="1951"/>
        <v>8.2666666666666657</v>
      </c>
      <c r="IH149">
        <f t="shared" si="1951"/>
        <v>6.6</v>
      </c>
      <c r="II149">
        <f t="shared" si="1951"/>
        <v>13.333333333333332</v>
      </c>
      <c r="IJ149">
        <f t="shared" si="1951"/>
        <v>6.1166666666666663</v>
      </c>
      <c r="IK149">
        <f t="shared" si="1951"/>
        <v>6.7666666666666666</v>
      </c>
      <c r="IL149">
        <f t="shared" si="1951"/>
        <v>10.100000033333334</v>
      </c>
      <c r="IM149">
        <f t="shared" si="1951"/>
        <v>7.5333333666666666</v>
      </c>
      <c r="IN149">
        <f t="shared" si="1951"/>
        <v>7.2500000333333334</v>
      </c>
      <c r="IO149">
        <f t="shared" si="1951"/>
        <v>8.8666666666666671</v>
      </c>
      <c r="IP149">
        <f t="shared" si="1951"/>
        <v>9.350000033333334</v>
      </c>
      <c r="IQ149">
        <f t="shared" si="1951"/>
        <v>10.000000033333334</v>
      </c>
      <c r="IW149">
        <f t="shared" si="1951"/>
        <v>37.683333333333337</v>
      </c>
      <c r="IX149">
        <f t="shared" si="1951"/>
        <v>2.4</v>
      </c>
      <c r="IY149">
        <f t="shared" si="1951"/>
        <v>4.850000333333333</v>
      </c>
      <c r="IZ149">
        <f t="shared" ref="IZ149" si="1952">IF(IZ147=0,0,IZ147+0.6)</f>
        <v>5.6666669999999995</v>
      </c>
      <c r="JA149">
        <f t="shared" si="1951"/>
        <v>4.0000003333333334</v>
      </c>
      <c r="JB149">
        <f t="shared" si="1951"/>
        <v>3.4833336666666672</v>
      </c>
      <c r="JC149">
        <f t="shared" si="1951"/>
        <v>8.4166670000000003</v>
      </c>
      <c r="JD149">
        <f t="shared" si="1951"/>
        <v>5.016667</v>
      </c>
      <c r="JE149">
        <f t="shared" si="1951"/>
        <v>10.083333666666668</v>
      </c>
      <c r="JF149">
        <f t="shared" si="1951"/>
        <v>17.850000333333337</v>
      </c>
      <c r="JH149">
        <f t="shared" si="1951"/>
        <v>5.0333333333333332</v>
      </c>
      <c r="JI149">
        <f t="shared" si="1951"/>
        <v>10.283329999666666</v>
      </c>
      <c r="JJ149">
        <f t="shared" si="1951"/>
        <v>8.6666633329999989</v>
      </c>
      <c r="JK149">
        <f t="shared" si="1951"/>
        <v>6.5333299996666661</v>
      </c>
      <c r="JL149">
        <f t="shared" si="1951"/>
        <v>6.2999966663333336</v>
      </c>
      <c r="JM149">
        <f t="shared" si="1951"/>
        <v>8.0333299996666661</v>
      </c>
      <c r="JN149">
        <f t="shared" si="1951"/>
        <v>9.0333299996666661</v>
      </c>
      <c r="JO149">
        <f t="shared" si="1951"/>
        <v>13.166663332999999</v>
      </c>
      <c r="JP149">
        <f t="shared" si="1951"/>
        <v>10.299996666333334</v>
      </c>
      <c r="JR149">
        <f t="shared" si="1951"/>
        <v>6.366663333</v>
      </c>
      <c r="JT149">
        <f t="shared" si="1951"/>
        <v>7.116663333</v>
      </c>
      <c r="JU149">
        <f t="shared" si="1951"/>
        <v>12.766663332999999</v>
      </c>
      <c r="JV149">
        <f t="shared" si="1951"/>
        <v>13.466663333</v>
      </c>
      <c r="JX149">
        <f t="shared" si="1951"/>
        <v>14.216663333000001</v>
      </c>
      <c r="JY149">
        <f t="shared" si="1951"/>
        <v>10.033329999666666</v>
      </c>
      <c r="JZ149">
        <f t="shared" si="1951"/>
        <v>16.53332999966667</v>
      </c>
      <c r="KA149">
        <f t="shared" si="1951"/>
        <v>19.983329999666669</v>
      </c>
    </row>
    <row r="150" spans="1:287" x14ac:dyDescent="0.25">
      <c r="A150" t="s">
        <v>137</v>
      </c>
      <c r="B150">
        <v>12.7</v>
      </c>
      <c r="C150">
        <v>13.2</v>
      </c>
      <c r="D150">
        <v>4.45</v>
      </c>
      <c r="E150">
        <v>13.85</v>
      </c>
      <c r="F150">
        <v>14.466659999999999</v>
      </c>
      <c r="G150">
        <v>5.1666670000000003</v>
      </c>
      <c r="H150">
        <v>4.9000000000000004</v>
      </c>
      <c r="I150">
        <v>5.1166670000000005</v>
      </c>
      <c r="J150">
        <v>16.083333</v>
      </c>
      <c r="K150">
        <v>18.266666999999998</v>
      </c>
      <c r="L150">
        <v>13.549999999999999</v>
      </c>
      <c r="M150">
        <v>13.049999999999999</v>
      </c>
      <c r="N150">
        <v>5.0833300000000001</v>
      </c>
      <c r="O150">
        <v>6.7333333300000007</v>
      </c>
      <c r="P150">
        <v>11.18333333</v>
      </c>
      <c r="Q150">
        <v>7.4933333300000005</v>
      </c>
      <c r="R150">
        <v>12.16333333</v>
      </c>
      <c r="S150">
        <v>13.983333330000001</v>
      </c>
      <c r="T150">
        <v>10.403333330000001</v>
      </c>
      <c r="U150">
        <v>8.9166633300000004</v>
      </c>
      <c r="V150">
        <v>8.7833333300000014</v>
      </c>
      <c r="W150">
        <v>7.3500003300000003</v>
      </c>
      <c r="X150">
        <v>8.150000330000001</v>
      </c>
      <c r="Y150">
        <v>8.18333333</v>
      </c>
      <c r="Z150">
        <v>18.883333332999999</v>
      </c>
      <c r="AA150">
        <v>20.883333332999999</v>
      </c>
      <c r="AB150">
        <v>24.633333332999999</v>
      </c>
      <c r="AC150">
        <v>40.083333332999999</v>
      </c>
      <c r="AD150">
        <v>34.636666333000001</v>
      </c>
      <c r="AE150">
        <v>20.833333332999999</v>
      </c>
      <c r="AG150">
        <v>24.133333332999999</v>
      </c>
      <c r="AH150">
        <v>19.550003332999999</v>
      </c>
      <c r="AI150">
        <v>16.45</v>
      </c>
      <c r="AJ150">
        <v>18</v>
      </c>
      <c r="AK150">
        <v>16.8333333</v>
      </c>
      <c r="AL150">
        <v>17.05</v>
      </c>
      <c r="AM150">
        <v>16.966660000000001</v>
      </c>
      <c r="AN150">
        <v>17.8</v>
      </c>
      <c r="AO150">
        <v>17.716666699999998</v>
      </c>
      <c r="AP150">
        <v>17.316666699999999</v>
      </c>
      <c r="AQ150">
        <v>17.233333330000001</v>
      </c>
      <c r="AR150">
        <v>16.849999999999998</v>
      </c>
      <c r="AS150">
        <v>17.466666699999998</v>
      </c>
      <c r="AT150">
        <v>20.116666670000001</v>
      </c>
      <c r="AU150">
        <v>17.75</v>
      </c>
      <c r="AV150">
        <v>17.983333299999998</v>
      </c>
      <c r="AW150">
        <v>17.516666699999998</v>
      </c>
      <c r="AX150">
        <v>18.3</v>
      </c>
      <c r="AY150">
        <v>17.18333333</v>
      </c>
      <c r="AZ150">
        <v>19.599999999999998</v>
      </c>
      <c r="BA150">
        <v>21.65</v>
      </c>
      <c r="BB150">
        <v>24.45</v>
      </c>
      <c r="BC150">
        <v>22.166666669999998</v>
      </c>
      <c r="BD150">
        <v>22.1333333</v>
      </c>
      <c r="BE150">
        <v>18.45</v>
      </c>
      <c r="BF150">
        <v>20.366667</v>
      </c>
      <c r="BG150">
        <v>29.633333299999997</v>
      </c>
      <c r="BH150">
        <v>32.15</v>
      </c>
      <c r="BI150">
        <v>32.383333</v>
      </c>
      <c r="BJ150">
        <v>19.8</v>
      </c>
      <c r="BK150">
        <v>30.116667</v>
      </c>
      <c r="BL150">
        <v>20.8666667</v>
      </c>
      <c r="BM150">
        <v>29.25</v>
      </c>
      <c r="BN150">
        <v>20.549999999999997</v>
      </c>
      <c r="BO150">
        <v>34.383333</v>
      </c>
      <c r="BP150">
        <v>25.066666699999999</v>
      </c>
      <c r="BQ150">
        <v>7.0500000000000007</v>
      </c>
      <c r="BR150">
        <v>5.9</v>
      </c>
      <c r="BS150">
        <v>6.6166667000000006</v>
      </c>
      <c r="BT150">
        <v>7.0166666700000002</v>
      </c>
      <c r="BU150">
        <v>6.4166666700000006</v>
      </c>
      <c r="BV150">
        <v>6.65</v>
      </c>
      <c r="BW150">
        <v>8.6166666999999997</v>
      </c>
      <c r="BX150">
        <v>13.6166667</v>
      </c>
      <c r="BY150">
        <v>11.8833333</v>
      </c>
      <c r="BZ150">
        <v>8.8833333000000003</v>
      </c>
      <c r="CA150">
        <v>6.7</v>
      </c>
      <c r="CB150">
        <v>6.2166667000000002</v>
      </c>
      <c r="CC150">
        <v>7.2666667</v>
      </c>
      <c r="CE150">
        <v>7.5833332999999996</v>
      </c>
      <c r="CF150">
        <v>8.3666666000000003</v>
      </c>
      <c r="CG150">
        <v>9.6666665999999992</v>
      </c>
      <c r="CH150">
        <v>7.9666665999999999</v>
      </c>
      <c r="CI150">
        <v>7.9333332999999993</v>
      </c>
      <c r="CJ150">
        <v>7.8833332999999994</v>
      </c>
      <c r="CK150">
        <v>8.2999999999999989</v>
      </c>
      <c r="CL150">
        <v>8.6833332999999993</v>
      </c>
      <c r="CN150">
        <v>9.4333332999999993</v>
      </c>
      <c r="CO150">
        <v>8.9833333</v>
      </c>
      <c r="CP150">
        <v>6.7166667000000002</v>
      </c>
      <c r="CQ150">
        <v>8.1499997000000004</v>
      </c>
      <c r="CR150">
        <v>8.8999997000000004</v>
      </c>
      <c r="CS150">
        <v>7.1499997000000004</v>
      </c>
      <c r="CT150">
        <v>9.3666666999999997</v>
      </c>
      <c r="CU150">
        <v>9.1833337000000004</v>
      </c>
      <c r="CV150">
        <v>7.3166666999999999</v>
      </c>
      <c r="CW150">
        <v>8.4499999999999993</v>
      </c>
      <c r="CX150">
        <v>8.0499997000000008</v>
      </c>
      <c r="CY150">
        <v>11.5333334</v>
      </c>
      <c r="CZ150">
        <v>9</v>
      </c>
      <c r="DA150">
        <v>7.8499996999999997</v>
      </c>
      <c r="DB150">
        <v>7.1166667000000006</v>
      </c>
      <c r="DC150">
        <v>10.1666667</v>
      </c>
      <c r="DD150">
        <v>8.1</v>
      </c>
      <c r="DE150">
        <v>10.9333334</v>
      </c>
      <c r="DF150">
        <v>10.96666667</v>
      </c>
      <c r="DG150">
        <v>12.266666670000001</v>
      </c>
      <c r="DH150">
        <v>11.366666670000001</v>
      </c>
      <c r="DI150">
        <v>12.19999967</v>
      </c>
      <c r="DJ150">
        <v>11.81666667</v>
      </c>
      <c r="DK150">
        <v>12.650000003000001</v>
      </c>
      <c r="DL150">
        <v>11.533333370000001</v>
      </c>
      <c r="DM150">
        <v>13.433333340000001</v>
      </c>
      <c r="DN150">
        <v>12.883333340000002</v>
      </c>
      <c r="DO150">
        <v>6.8000000000000007</v>
      </c>
      <c r="DP150">
        <v>8.9833333000000017</v>
      </c>
      <c r="DQ150">
        <v>7.7166667000000011</v>
      </c>
      <c r="DR150">
        <v>7.7333333300000007</v>
      </c>
      <c r="DS150">
        <v>7.3333333300000003</v>
      </c>
      <c r="DT150">
        <v>7.3666666700000007</v>
      </c>
      <c r="DU150">
        <v>10.733333000000002</v>
      </c>
      <c r="DV150">
        <v>8.81666667</v>
      </c>
      <c r="DW150">
        <v>7.5000000000000009</v>
      </c>
      <c r="DX150">
        <v>7.4166666700000006</v>
      </c>
      <c r="DY150">
        <v>7.716666667000001</v>
      </c>
      <c r="DZ150">
        <v>6.5166667</v>
      </c>
      <c r="EA150">
        <v>8.1833334000000004</v>
      </c>
      <c r="EB150">
        <v>6.8833333999999997</v>
      </c>
      <c r="EC150">
        <v>7.35</v>
      </c>
      <c r="ED150">
        <v>9.85</v>
      </c>
      <c r="EE150">
        <v>9.1166666999999997</v>
      </c>
      <c r="EF150">
        <v>7.3666666999999997</v>
      </c>
      <c r="EG150">
        <v>9.1666667000000004</v>
      </c>
      <c r="EH150">
        <v>6.7999996999999999</v>
      </c>
      <c r="EI150">
        <v>9.7333333700000004</v>
      </c>
      <c r="EJ150">
        <v>8.8666666999999997</v>
      </c>
      <c r="EK150">
        <v>8.1833366999999999</v>
      </c>
      <c r="EL150">
        <v>10.25</v>
      </c>
      <c r="EM150">
        <v>6.9166667000000004</v>
      </c>
      <c r="EN150">
        <v>8.0000000329999992</v>
      </c>
      <c r="EO150">
        <v>11.05000003</v>
      </c>
      <c r="EP150">
        <v>9.35</v>
      </c>
      <c r="EQ150">
        <v>3.1</v>
      </c>
      <c r="ER150">
        <v>3.43333333</v>
      </c>
      <c r="ES150">
        <v>3.7</v>
      </c>
      <c r="ET150">
        <v>0</v>
      </c>
      <c r="EU150">
        <f>IF(EU147=0,0,EU147+3.1)</f>
        <v>3.7833333333333332</v>
      </c>
      <c r="EV150">
        <f t="shared" ref="EV150:FH150" si="1953">IF(EV147=0,0,EV147+3.1)</f>
        <v>3.6166666666666667</v>
      </c>
      <c r="EW150">
        <f t="shared" si="1953"/>
        <v>3.4333333333333336</v>
      </c>
      <c r="EX150">
        <f t="shared" si="1953"/>
        <v>3.666666666666667</v>
      </c>
      <c r="EY150">
        <f t="shared" si="1953"/>
        <v>7.1666666666666661</v>
      </c>
      <c r="EZ150">
        <f t="shared" si="1953"/>
        <v>3.4666666666666668</v>
      </c>
      <c r="FA150">
        <f t="shared" si="1953"/>
        <v>3.6500000000000004</v>
      </c>
      <c r="FB150">
        <f t="shared" si="1953"/>
        <v>4.1333333333333337</v>
      </c>
      <c r="FC150">
        <f t="shared" si="1953"/>
        <v>7.1</v>
      </c>
      <c r="FD150">
        <f t="shared" si="1953"/>
        <v>3.9333333333333336</v>
      </c>
      <c r="FE150">
        <f t="shared" si="1953"/>
        <v>4.2333333333333334</v>
      </c>
      <c r="FF150">
        <f t="shared" si="1953"/>
        <v>6.2666666666666666</v>
      </c>
      <c r="FG150">
        <f t="shared" si="1953"/>
        <v>3.8666666666666667</v>
      </c>
      <c r="FH150">
        <f t="shared" si="1953"/>
        <v>4.8166666666666664</v>
      </c>
      <c r="FI150">
        <f t="shared" ref="FI150:HT150" si="1954">IF(FI147=0,0,FI147+3.1)</f>
        <v>5.2666666700000002</v>
      </c>
      <c r="FJ150">
        <f t="shared" si="1954"/>
        <v>8.4333333366666672</v>
      </c>
      <c r="FK150">
        <f t="shared" si="1954"/>
        <v>6.5333333366666668</v>
      </c>
      <c r="FL150">
        <f t="shared" si="1954"/>
        <v>6.8666666699999999</v>
      </c>
      <c r="FM150">
        <f t="shared" si="1954"/>
        <v>5.1833333366666672</v>
      </c>
      <c r="FN150">
        <f t="shared" si="1954"/>
        <v>7.81666667</v>
      </c>
      <c r="FO150">
        <f t="shared" si="1954"/>
        <v>5.2833333366666668</v>
      </c>
      <c r="FP150">
        <f t="shared" si="1954"/>
        <v>6.0333333366666668</v>
      </c>
      <c r="FQ150">
        <f t="shared" si="1954"/>
        <v>5.2666666700000002</v>
      </c>
      <c r="FR150">
        <f t="shared" si="1954"/>
        <v>5.2166666700000004</v>
      </c>
      <c r="FS150">
        <f t="shared" si="1954"/>
        <v>6.0333333366666668</v>
      </c>
      <c r="FT150">
        <f t="shared" si="1954"/>
        <v>6.1833333333333336</v>
      </c>
      <c r="FU150">
        <f t="shared" si="1954"/>
        <v>6.43333333</v>
      </c>
      <c r="FV150">
        <f t="shared" si="1954"/>
        <v>6.4166666633333334</v>
      </c>
      <c r="FW150">
        <f t="shared" si="1954"/>
        <v>6.7999999966666671</v>
      </c>
      <c r="FX150">
        <f t="shared" si="1954"/>
        <v>6.9499999966666666</v>
      </c>
      <c r="FY150">
        <f t="shared" si="1954"/>
        <v>6.7333333300000007</v>
      </c>
      <c r="FZ150">
        <f t="shared" si="1954"/>
        <v>7.9833333300000007</v>
      </c>
      <c r="GA150">
        <f t="shared" si="1954"/>
        <v>10.983333329999999</v>
      </c>
      <c r="GB150">
        <f t="shared" si="1954"/>
        <v>7.0666666633333328</v>
      </c>
      <c r="GC150">
        <f t="shared" si="1954"/>
        <v>7.2666666633333339</v>
      </c>
      <c r="GD150">
        <f t="shared" si="1954"/>
        <v>7.7833333299999996</v>
      </c>
      <c r="GE150">
        <f t="shared" si="1954"/>
        <v>7.5499999966666671</v>
      </c>
      <c r="GF150">
        <f t="shared" si="1954"/>
        <v>6.7666666633333339</v>
      </c>
      <c r="GG150">
        <f t="shared" si="1954"/>
        <v>8.6166666666666671</v>
      </c>
      <c r="GH150">
        <f t="shared" si="1954"/>
        <v>9.4666666999999993</v>
      </c>
      <c r="GI150">
        <f t="shared" si="1954"/>
        <v>9.100000033333334</v>
      </c>
      <c r="GJ150">
        <f t="shared" si="1954"/>
        <v>9.5166667</v>
      </c>
      <c r="GK150">
        <f t="shared" si="1954"/>
        <v>11.450000033333334</v>
      </c>
      <c r="GL150">
        <f t="shared" si="1954"/>
        <v>8.9166667000000004</v>
      </c>
      <c r="GM150">
        <f t="shared" si="1954"/>
        <v>9.1833333666666661</v>
      </c>
      <c r="GN150">
        <f t="shared" si="1954"/>
        <v>11.316666700000001</v>
      </c>
      <c r="GO150">
        <f t="shared" si="1954"/>
        <v>10.733333366666667</v>
      </c>
      <c r="GP150">
        <f t="shared" si="1954"/>
        <v>9.1833333666666661</v>
      </c>
      <c r="GQ150">
        <f t="shared" si="1954"/>
        <v>9.6333333666666672</v>
      </c>
      <c r="GR150">
        <f t="shared" si="1954"/>
        <v>12.0166667</v>
      </c>
      <c r="GS150">
        <f t="shared" si="1954"/>
        <v>9.9833333666666668</v>
      </c>
      <c r="GT150">
        <f t="shared" si="1954"/>
        <v>11.183333366666666</v>
      </c>
      <c r="GU150">
        <f t="shared" si="1954"/>
        <v>10.0166667</v>
      </c>
      <c r="GV150">
        <f t="shared" si="1954"/>
        <v>9.0166667</v>
      </c>
      <c r="GW150">
        <f t="shared" si="1954"/>
        <v>9.0833333666666665</v>
      </c>
      <c r="GX150">
        <f t="shared" ref="GX150:HA150" si="1955">IF(GX147=0,0,GX147+3.1)</f>
        <v>8.9166667000000004</v>
      </c>
      <c r="GY150">
        <f t="shared" si="1955"/>
        <v>16.050000033333333</v>
      </c>
      <c r="GZ150">
        <f t="shared" si="1955"/>
        <v>10.7666667</v>
      </c>
      <c r="HA150">
        <f t="shared" si="1955"/>
        <v>9.5000000333333325</v>
      </c>
      <c r="HB150">
        <f t="shared" si="1954"/>
        <v>11.283333333333333</v>
      </c>
      <c r="HC150">
        <f t="shared" si="1954"/>
        <v>12.266666633333331</v>
      </c>
      <c r="HD150">
        <f t="shared" si="1954"/>
        <v>13.666666633333332</v>
      </c>
      <c r="HE150">
        <f t="shared" si="1954"/>
        <v>12.749999966666666</v>
      </c>
      <c r="HF150">
        <f t="shared" si="1954"/>
        <v>12.499999966666666</v>
      </c>
      <c r="HG150">
        <f t="shared" si="1954"/>
        <v>12.283333299999999</v>
      </c>
      <c r="HH150">
        <f t="shared" si="1954"/>
        <v>11.966666633333332</v>
      </c>
      <c r="HI150">
        <f t="shared" si="1954"/>
        <v>11.966666633333332</v>
      </c>
      <c r="HJ150">
        <f t="shared" si="1954"/>
        <v>12.916666633333332</v>
      </c>
      <c r="HK150">
        <f t="shared" si="1954"/>
        <v>12.466666633333332</v>
      </c>
      <c r="HL150">
        <f t="shared" si="1954"/>
        <v>15.333333299999998</v>
      </c>
      <c r="HN150">
        <f t="shared" si="1954"/>
        <v>11.983333299999998</v>
      </c>
      <c r="HO150">
        <f t="shared" si="1954"/>
        <v>13.449999966666665</v>
      </c>
      <c r="HP150">
        <f t="shared" si="1954"/>
        <v>31.05</v>
      </c>
      <c r="HQ150">
        <f t="shared" si="1954"/>
        <v>36.050000000000004</v>
      </c>
      <c r="HR150">
        <f t="shared" si="1954"/>
        <v>10.55</v>
      </c>
      <c r="HS150">
        <f t="shared" si="1954"/>
        <v>8.1999999999999993</v>
      </c>
      <c r="HU150">
        <f t="shared" ref="HU150:KA150" si="1956">IF(HU147=0,0,HU147+3.1)</f>
        <v>19.600000000000001</v>
      </c>
      <c r="HW150">
        <f t="shared" si="1956"/>
        <v>8.5833333333333339</v>
      </c>
      <c r="HX150">
        <f t="shared" si="1956"/>
        <v>8.7999999999999989</v>
      </c>
      <c r="HY150">
        <f t="shared" si="1956"/>
        <v>9.6166666666666671</v>
      </c>
      <c r="HZ150">
        <f t="shared" si="1956"/>
        <v>9.1333333333333329</v>
      </c>
      <c r="IA150">
        <f t="shared" si="1956"/>
        <v>8.8666666666666671</v>
      </c>
      <c r="IB150">
        <f t="shared" si="1956"/>
        <v>8.9666666666666668</v>
      </c>
      <c r="IC150">
        <f t="shared" si="1956"/>
        <v>9.6666666666666661</v>
      </c>
      <c r="ID150">
        <f t="shared" si="1956"/>
        <v>8.6333333333333329</v>
      </c>
      <c r="IE150">
        <f t="shared" si="1956"/>
        <v>9.6166666666666671</v>
      </c>
      <c r="IF150">
        <f t="shared" si="1956"/>
        <v>10.316666666666666</v>
      </c>
      <c r="IG150">
        <f t="shared" si="1956"/>
        <v>10.766666666666666</v>
      </c>
      <c r="IH150">
        <f t="shared" si="1956"/>
        <v>9.1</v>
      </c>
      <c r="II150">
        <f t="shared" si="1956"/>
        <v>15.833333333333332</v>
      </c>
      <c r="IJ150">
        <f t="shared" si="1956"/>
        <v>8.6166666666666671</v>
      </c>
      <c r="IK150">
        <f t="shared" si="1956"/>
        <v>9.2666666666666675</v>
      </c>
      <c r="IL150">
        <f t="shared" si="1956"/>
        <v>12.600000033333334</v>
      </c>
      <c r="IM150">
        <f t="shared" si="1956"/>
        <v>10.033333366666668</v>
      </c>
      <c r="IN150">
        <f t="shared" si="1956"/>
        <v>9.7500000333333343</v>
      </c>
      <c r="IO150">
        <f t="shared" si="1956"/>
        <v>11.366666666666667</v>
      </c>
      <c r="IP150">
        <f t="shared" si="1956"/>
        <v>11.850000033333334</v>
      </c>
      <c r="IQ150">
        <f t="shared" si="1956"/>
        <v>12.500000033333334</v>
      </c>
      <c r="IW150">
        <f t="shared" si="1956"/>
        <v>40.183333333333337</v>
      </c>
      <c r="IX150">
        <f t="shared" si="1956"/>
        <v>4.9000000000000004</v>
      </c>
      <c r="IY150">
        <f t="shared" si="1956"/>
        <v>7.3500003333333339</v>
      </c>
      <c r="IZ150">
        <f t="shared" ref="IZ150" si="1957">IF(IZ147=0,0,IZ147+3.1)</f>
        <v>8.1666670000000003</v>
      </c>
      <c r="JA150">
        <f t="shared" si="1956"/>
        <v>6.5000003333333343</v>
      </c>
      <c r="JB150">
        <f t="shared" si="1956"/>
        <v>5.9833336666666668</v>
      </c>
      <c r="JC150">
        <f t="shared" si="1956"/>
        <v>10.916667</v>
      </c>
      <c r="JD150">
        <f t="shared" si="1956"/>
        <v>7.516667</v>
      </c>
      <c r="JE150">
        <f t="shared" si="1956"/>
        <v>12.583333666666668</v>
      </c>
      <c r="JF150">
        <f t="shared" si="1956"/>
        <v>20.350000333333337</v>
      </c>
      <c r="JH150">
        <f t="shared" si="1956"/>
        <v>7.5333333333333332</v>
      </c>
      <c r="JI150">
        <f t="shared" si="1956"/>
        <v>12.783329999666666</v>
      </c>
      <c r="JJ150">
        <f t="shared" si="1956"/>
        <v>11.166663332999999</v>
      </c>
      <c r="JK150">
        <f t="shared" si="1956"/>
        <v>9.0333299996666661</v>
      </c>
      <c r="JL150">
        <f t="shared" si="1956"/>
        <v>8.7999966663333336</v>
      </c>
      <c r="JM150">
        <f t="shared" si="1956"/>
        <v>10.533329999666666</v>
      </c>
      <c r="JN150">
        <f t="shared" si="1956"/>
        <v>11.533329999666666</v>
      </c>
      <c r="JO150">
        <f t="shared" si="1956"/>
        <v>15.666663332999999</v>
      </c>
      <c r="JP150">
        <f t="shared" si="1956"/>
        <v>12.799996666333334</v>
      </c>
      <c r="JR150">
        <f t="shared" si="1956"/>
        <v>8.866663333</v>
      </c>
      <c r="JT150">
        <f t="shared" si="1956"/>
        <v>9.616663333</v>
      </c>
      <c r="JU150">
        <f t="shared" si="1956"/>
        <v>15.266663332999999</v>
      </c>
      <c r="JV150">
        <f t="shared" si="1956"/>
        <v>15.966663333</v>
      </c>
      <c r="JX150">
        <f t="shared" si="1956"/>
        <v>16.716663333000003</v>
      </c>
      <c r="JY150">
        <f t="shared" si="1956"/>
        <v>12.533329999666666</v>
      </c>
      <c r="JZ150">
        <f t="shared" si="1956"/>
        <v>19.03332999966667</v>
      </c>
      <c r="KA150">
        <f t="shared" si="1956"/>
        <v>22.483329999666669</v>
      </c>
    </row>
    <row r="151" spans="1:287" x14ac:dyDescent="0.25">
      <c r="A151" t="s">
        <v>136</v>
      </c>
      <c r="B151">
        <v>2.2666666666666666</v>
      </c>
      <c r="C151">
        <v>2.7666666666666666</v>
      </c>
      <c r="D151">
        <v>2.0333333333333332</v>
      </c>
      <c r="E151">
        <v>3.4166666666666665</v>
      </c>
      <c r="F151">
        <v>4.0333266666666665</v>
      </c>
      <c r="G151">
        <v>2.7500003333333334</v>
      </c>
      <c r="H151">
        <v>2.4833333333333334</v>
      </c>
      <c r="I151">
        <v>2.7000003333333331</v>
      </c>
      <c r="J151">
        <v>5.6499996666666661</v>
      </c>
      <c r="K151">
        <v>7.8333336666666664</v>
      </c>
      <c r="L151">
        <v>3.1166666666666667</v>
      </c>
      <c r="M151">
        <v>2.6166666666666667</v>
      </c>
      <c r="N151">
        <v>2.6666633333333332</v>
      </c>
      <c r="O151">
        <v>4.3166666633333337</v>
      </c>
      <c r="P151">
        <v>8.7666666633333339</v>
      </c>
      <c r="Q151">
        <v>5.0766666633333335</v>
      </c>
      <c r="R151">
        <v>9.7466666633333325</v>
      </c>
      <c r="S151">
        <v>11.566666663333333</v>
      </c>
      <c r="T151">
        <v>7.9866666633333336</v>
      </c>
      <c r="U151">
        <v>6.4999966633333344</v>
      </c>
      <c r="V151">
        <v>6.3666666633333335</v>
      </c>
      <c r="W151">
        <v>4.9333336633333333</v>
      </c>
      <c r="X151">
        <v>5.7333336633333332</v>
      </c>
      <c r="Y151">
        <v>5.7666666633333339</v>
      </c>
      <c r="Z151">
        <v>16.466666666333332</v>
      </c>
      <c r="AA151">
        <v>18.466666666333332</v>
      </c>
      <c r="AB151">
        <v>22.216666666333332</v>
      </c>
      <c r="AC151">
        <v>37.666666666333327</v>
      </c>
      <c r="AD151">
        <v>32.219999666333329</v>
      </c>
      <c r="AE151">
        <v>18.416666666333331</v>
      </c>
      <c r="AG151">
        <v>21.716666666333332</v>
      </c>
      <c r="AH151">
        <v>17.133336666333332</v>
      </c>
      <c r="AI151">
        <v>6.0166666666666666</v>
      </c>
      <c r="AJ151">
        <v>7.5666666666666664</v>
      </c>
      <c r="AK151">
        <v>6.3999999666666669</v>
      </c>
      <c r="AL151">
        <v>6.6166666666666663</v>
      </c>
      <c r="AM151">
        <v>6.5333266666666665</v>
      </c>
      <c r="AN151">
        <v>7.3666666666666671</v>
      </c>
      <c r="AO151">
        <v>7.2833333666666666</v>
      </c>
      <c r="AP151">
        <v>6.8833333666666663</v>
      </c>
      <c r="AQ151">
        <v>6.7999999966666671</v>
      </c>
      <c r="AR151">
        <v>6.416666666666667</v>
      </c>
      <c r="AS151">
        <v>7.0333333666666666</v>
      </c>
      <c r="AT151">
        <v>9.6833333366666672</v>
      </c>
      <c r="AU151">
        <v>7.3166666666666664</v>
      </c>
      <c r="AV151">
        <v>7.5499999666666664</v>
      </c>
      <c r="AW151">
        <v>7.0833333666666665</v>
      </c>
      <c r="AX151">
        <v>7.8666666666666671</v>
      </c>
      <c r="AY151">
        <v>6.7499999966666664</v>
      </c>
      <c r="AZ151">
        <v>9.1666666666666661</v>
      </c>
      <c r="BA151">
        <v>11.216666666666667</v>
      </c>
      <c r="BB151">
        <v>14.016666666666666</v>
      </c>
      <c r="BC151">
        <v>11.733333336666668</v>
      </c>
      <c r="BD151">
        <v>11.699999966666667</v>
      </c>
      <c r="BE151">
        <v>8.0166666666666657</v>
      </c>
      <c r="BF151">
        <v>9.9333336666666661</v>
      </c>
      <c r="BG151">
        <v>19.199999966666667</v>
      </c>
      <c r="BH151">
        <v>21.716666666666665</v>
      </c>
      <c r="BI151">
        <v>21.949999666666667</v>
      </c>
      <c r="BJ151">
        <v>9.3666666666666671</v>
      </c>
      <c r="BK151">
        <v>19.683333666666666</v>
      </c>
      <c r="BL151">
        <v>10.433333366666666</v>
      </c>
      <c r="BM151">
        <v>18.816666666666666</v>
      </c>
      <c r="BN151">
        <v>10.116666666666667</v>
      </c>
      <c r="BO151">
        <v>23.949999666666667</v>
      </c>
      <c r="BP151">
        <v>14.633333366666665</v>
      </c>
      <c r="BQ151">
        <v>4.6333333333333337</v>
      </c>
      <c r="BR151">
        <v>3.4833333333333334</v>
      </c>
      <c r="BS151">
        <v>4.2000000333333336</v>
      </c>
      <c r="BT151">
        <v>4.6000000033333333</v>
      </c>
      <c r="BU151">
        <v>4.0000000033333336</v>
      </c>
      <c r="BV151">
        <v>4.2333333333333334</v>
      </c>
      <c r="BW151">
        <v>6.2000000333333336</v>
      </c>
      <c r="BX151">
        <v>11.200000033333334</v>
      </c>
      <c r="BY151">
        <v>9.4666666333333325</v>
      </c>
      <c r="BZ151">
        <v>6.4666666333333334</v>
      </c>
      <c r="CA151">
        <v>4.2833333333333332</v>
      </c>
      <c r="CB151">
        <v>3.8000000333333332</v>
      </c>
      <c r="CC151">
        <v>4.8500000333333331</v>
      </c>
      <c r="CE151">
        <v>5.1666666333333335</v>
      </c>
      <c r="CF151">
        <v>5.9499999333333333</v>
      </c>
      <c r="CG151">
        <v>7.2499999333333331</v>
      </c>
      <c r="CH151">
        <v>5.5499999333333339</v>
      </c>
      <c r="CI151">
        <v>5.5166666333333332</v>
      </c>
      <c r="CJ151">
        <v>5.4666666333333334</v>
      </c>
      <c r="CK151">
        <v>5.8833333333333337</v>
      </c>
      <c r="CL151">
        <v>6.2666666333333332</v>
      </c>
      <c r="CN151">
        <v>7.0166666333333332</v>
      </c>
      <c r="CO151">
        <v>6.5666666333333339</v>
      </c>
      <c r="CP151">
        <v>4.3000000333333332</v>
      </c>
      <c r="CQ151">
        <v>5.7333330333333334</v>
      </c>
      <c r="CR151">
        <v>6.4833330333333334</v>
      </c>
      <c r="CS151">
        <v>4.7333330333333334</v>
      </c>
      <c r="CT151">
        <v>6.9500000333333336</v>
      </c>
      <c r="CU151">
        <v>6.7666670333333334</v>
      </c>
      <c r="CV151">
        <v>4.9000000333333329</v>
      </c>
      <c r="CW151">
        <v>6.0333333333333332</v>
      </c>
      <c r="CX151">
        <v>5.6333330333333329</v>
      </c>
      <c r="CY151">
        <v>9.1166667333333322</v>
      </c>
      <c r="CZ151">
        <v>6.583333333333333</v>
      </c>
      <c r="DA151">
        <v>5.4333330333333336</v>
      </c>
      <c r="DB151">
        <v>4.7000000333333336</v>
      </c>
      <c r="DC151">
        <v>7.7500000333333334</v>
      </c>
      <c r="DD151">
        <v>5.6833333333333336</v>
      </c>
      <c r="DE151">
        <v>8.5166667333333343</v>
      </c>
      <c r="DF151">
        <v>8.5500000033333325</v>
      </c>
      <c r="DG151">
        <v>9.8500000033333333</v>
      </c>
      <c r="DH151">
        <v>8.9500000033333329</v>
      </c>
      <c r="DI151">
        <v>9.7833330033333326</v>
      </c>
      <c r="DJ151">
        <v>9.4000000033333322</v>
      </c>
      <c r="DK151">
        <v>10.233333336333333</v>
      </c>
      <c r="DL151">
        <v>9.1166667033333333</v>
      </c>
      <c r="DM151">
        <v>11.016666673333333</v>
      </c>
      <c r="DN151">
        <v>10.466666673333334</v>
      </c>
      <c r="DO151">
        <v>4.3833333333333337</v>
      </c>
      <c r="DP151">
        <v>6.5666666333333339</v>
      </c>
      <c r="DQ151">
        <v>5.3000000333333332</v>
      </c>
      <c r="DR151">
        <v>5.3166666633333337</v>
      </c>
      <c r="DS151">
        <v>4.9166666633333342</v>
      </c>
      <c r="DT151">
        <v>4.9500000033333338</v>
      </c>
      <c r="DU151">
        <v>8.3166663333333339</v>
      </c>
      <c r="DV151">
        <v>6.400000003333334</v>
      </c>
      <c r="DW151">
        <v>5.0833333333333339</v>
      </c>
      <c r="DX151">
        <v>5.0000000033333336</v>
      </c>
      <c r="DY151">
        <v>5.3000000003333341</v>
      </c>
      <c r="DZ151">
        <v>4.1000000333333331</v>
      </c>
      <c r="EA151">
        <v>5.7666667333333326</v>
      </c>
      <c r="EB151">
        <v>4.4666667333333328</v>
      </c>
      <c r="EC151">
        <v>4.9333333333333336</v>
      </c>
      <c r="ED151">
        <v>7.4333333333333336</v>
      </c>
      <c r="EE151">
        <v>6.7000000333333336</v>
      </c>
      <c r="EF151">
        <v>4.9500000333333327</v>
      </c>
      <c r="EG151">
        <v>6.7500000333333325</v>
      </c>
      <c r="EH151">
        <v>4.3833330333333329</v>
      </c>
      <c r="EI151">
        <v>7.3166667033333326</v>
      </c>
      <c r="EJ151">
        <v>6.4500000333333336</v>
      </c>
      <c r="EK151">
        <v>5.7666700333333329</v>
      </c>
      <c r="EL151">
        <v>7.833333333333333</v>
      </c>
      <c r="EM151">
        <v>4.5000000333333334</v>
      </c>
      <c r="EN151">
        <v>5.5833333663333331</v>
      </c>
      <c r="EO151">
        <v>8.6333333633333318</v>
      </c>
      <c r="EP151">
        <v>6.9333333333333336</v>
      </c>
      <c r="EQ151">
        <v>0.68333333333333335</v>
      </c>
      <c r="ER151">
        <v>1.0166666633333334</v>
      </c>
      <c r="ES151">
        <v>1.2833333333333332</v>
      </c>
      <c r="ET151">
        <v>3.7833333333333332</v>
      </c>
      <c r="EU151">
        <v>0</v>
      </c>
      <c r="EV151">
        <f>IF(EV147=0,0,EV147+0.6833333)</f>
        <v>1.1999999666666668</v>
      </c>
      <c r="EW151">
        <f t="shared" ref="EW151:FH151" si="1958">IF(EW147=0,0,EW147+0.6833333)</f>
        <v>1.0166666333333334</v>
      </c>
      <c r="EX151">
        <f t="shared" si="1958"/>
        <v>1.2499999666666666</v>
      </c>
      <c r="EY151">
        <f t="shared" si="1958"/>
        <v>4.7499999666666666</v>
      </c>
      <c r="EZ151">
        <f t="shared" si="1958"/>
        <v>1.0499999666666666</v>
      </c>
      <c r="FA151">
        <f t="shared" si="1958"/>
        <v>1.2333333</v>
      </c>
      <c r="FB151">
        <f t="shared" si="1958"/>
        <v>1.7166666333333334</v>
      </c>
      <c r="FC151">
        <f t="shared" si="1958"/>
        <v>4.6833333000000001</v>
      </c>
      <c r="FD151">
        <f t="shared" si="1958"/>
        <v>1.5166666333333334</v>
      </c>
      <c r="FE151">
        <f t="shared" si="1958"/>
        <v>1.8166666333333334</v>
      </c>
      <c r="FF151">
        <f t="shared" si="1958"/>
        <v>3.8499999666666667</v>
      </c>
      <c r="FG151">
        <f t="shared" si="1958"/>
        <v>1.4499999666666668</v>
      </c>
      <c r="FH151">
        <f t="shared" si="1958"/>
        <v>2.3999999666666669</v>
      </c>
      <c r="FI151">
        <f t="shared" ref="FI151:HT151" si="1959">IF(FI147=0,0,FI147+0.6833333)</f>
        <v>2.8499999700000003</v>
      </c>
      <c r="FJ151">
        <f t="shared" si="1959"/>
        <v>6.0166666366666668</v>
      </c>
      <c r="FK151">
        <f t="shared" si="1959"/>
        <v>4.1166666366666664</v>
      </c>
      <c r="FL151">
        <f t="shared" si="1959"/>
        <v>4.4499999699999995</v>
      </c>
      <c r="FM151">
        <f t="shared" si="1959"/>
        <v>2.7666666366666668</v>
      </c>
      <c r="FN151">
        <f t="shared" si="1959"/>
        <v>5.3999999700000005</v>
      </c>
      <c r="FO151">
        <f t="shared" si="1959"/>
        <v>2.8666666366666669</v>
      </c>
      <c r="FP151">
        <f t="shared" si="1959"/>
        <v>3.6166666366666669</v>
      </c>
      <c r="FQ151">
        <f t="shared" si="1959"/>
        <v>2.8499999700000003</v>
      </c>
      <c r="FR151">
        <f t="shared" si="1959"/>
        <v>2.79999997</v>
      </c>
      <c r="FS151">
        <f t="shared" si="1959"/>
        <v>3.6166666366666669</v>
      </c>
      <c r="FT151">
        <f t="shared" si="1959"/>
        <v>3.7666666333333336</v>
      </c>
      <c r="FU151">
        <f t="shared" si="1959"/>
        <v>4.0166666299999996</v>
      </c>
      <c r="FV151">
        <f t="shared" si="1959"/>
        <v>3.9999999633333334</v>
      </c>
      <c r="FW151">
        <f t="shared" si="1959"/>
        <v>4.3833332966666667</v>
      </c>
      <c r="FX151">
        <f t="shared" si="1959"/>
        <v>4.5333332966666662</v>
      </c>
      <c r="FY151">
        <f t="shared" si="1959"/>
        <v>4.3166666300000003</v>
      </c>
      <c r="FZ151">
        <f t="shared" si="1959"/>
        <v>5.5666666300000003</v>
      </c>
      <c r="GA151">
        <f t="shared" si="1959"/>
        <v>8.5666666299999985</v>
      </c>
      <c r="GB151">
        <f t="shared" si="1959"/>
        <v>4.6499999633333333</v>
      </c>
      <c r="GC151">
        <f t="shared" si="1959"/>
        <v>4.8499999633333335</v>
      </c>
      <c r="GD151">
        <f t="shared" si="1959"/>
        <v>5.3666666300000001</v>
      </c>
      <c r="GE151">
        <f t="shared" si="1959"/>
        <v>5.1333332966666667</v>
      </c>
      <c r="GF151">
        <f t="shared" si="1959"/>
        <v>4.3499999633333335</v>
      </c>
      <c r="GG151">
        <f t="shared" si="1959"/>
        <v>6.1999999666666668</v>
      </c>
      <c r="GH151">
        <f t="shared" si="1959"/>
        <v>7.05</v>
      </c>
      <c r="GI151">
        <f t="shared" si="1959"/>
        <v>6.6833333333333336</v>
      </c>
      <c r="GJ151">
        <f t="shared" si="1959"/>
        <v>7.1000000000000005</v>
      </c>
      <c r="GK151">
        <f t="shared" si="1959"/>
        <v>9.0333333333333332</v>
      </c>
      <c r="GL151">
        <f t="shared" si="1959"/>
        <v>6.5</v>
      </c>
      <c r="GM151">
        <f t="shared" si="1959"/>
        <v>6.7666666666666666</v>
      </c>
      <c r="GN151">
        <f t="shared" si="1959"/>
        <v>8.9</v>
      </c>
      <c r="GO151">
        <f t="shared" si="1959"/>
        <v>8.3166666666666664</v>
      </c>
      <c r="GP151">
        <f t="shared" si="1959"/>
        <v>6.7666666666666666</v>
      </c>
      <c r="GQ151">
        <f t="shared" si="1959"/>
        <v>7.2166666666666668</v>
      </c>
      <c r="GR151">
        <f t="shared" si="1959"/>
        <v>9.6</v>
      </c>
      <c r="GS151">
        <f t="shared" si="1959"/>
        <v>7.5666666666666673</v>
      </c>
      <c r="GT151">
        <f t="shared" si="1959"/>
        <v>8.7666666666666657</v>
      </c>
      <c r="GU151">
        <f t="shared" si="1959"/>
        <v>7.6000000000000005</v>
      </c>
      <c r="GV151">
        <f t="shared" si="1959"/>
        <v>6.6000000000000005</v>
      </c>
      <c r="GW151">
        <f t="shared" si="1959"/>
        <v>6.666666666666667</v>
      </c>
      <c r="GX151">
        <f t="shared" ref="GX151:HA151" si="1960">IF(GX147=0,0,GX147+0.6833333)</f>
        <v>6.5</v>
      </c>
      <c r="GY151">
        <f t="shared" si="1960"/>
        <v>13.633333333333333</v>
      </c>
      <c r="GZ151">
        <f t="shared" si="1960"/>
        <v>8.35</v>
      </c>
      <c r="HA151">
        <f t="shared" si="1960"/>
        <v>7.083333333333333</v>
      </c>
      <c r="HB151">
        <f t="shared" si="1959"/>
        <v>8.8666666333333328</v>
      </c>
      <c r="HC151">
        <f t="shared" si="1959"/>
        <v>9.849999933333331</v>
      </c>
      <c r="HD151">
        <f t="shared" si="1959"/>
        <v>11.249999933333331</v>
      </c>
      <c r="HE151">
        <f t="shared" si="1959"/>
        <v>10.333333266666665</v>
      </c>
      <c r="HF151">
        <f t="shared" si="1959"/>
        <v>10.083333266666665</v>
      </c>
      <c r="HG151">
        <f t="shared" si="1959"/>
        <v>9.8666665999999985</v>
      </c>
      <c r="HH151">
        <f t="shared" si="1959"/>
        <v>9.5499999333333321</v>
      </c>
      <c r="HI151">
        <f t="shared" si="1959"/>
        <v>9.5499999333333321</v>
      </c>
      <c r="HJ151">
        <f t="shared" si="1959"/>
        <v>10.499999933333331</v>
      </c>
      <c r="HK151">
        <f t="shared" si="1959"/>
        <v>10.049999933333332</v>
      </c>
      <c r="HL151">
        <f t="shared" si="1959"/>
        <v>12.916666599999997</v>
      </c>
      <c r="HN151">
        <f t="shared" si="1959"/>
        <v>9.5666665999999978</v>
      </c>
      <c r="HO151">
        <f t="shared" si="1959"/>
        <v>11.033333266666665</v>
      </c>
      <c r="HP151">
        <f t="shared" si="1959"/>
        <v>28.6333333</v>
      </c>
      <c r="HQ151">
        <f t="shared" si="1959"/>
        <v>33.633333300000004</v>
      </c>
      <c r="HR151">
        <f t="shared" si="1959"/>
        <v>8.1333333000000003</v>
      </c>
      <c r="HS151">
        <f t="shared" si="1959"/>
        <v>5.7833332999999998</v>
      </c>
      <c r="HU151">
        <f t="shared" ref="HU151:KA151" si="1961">IF(HU147=0,0,HU147+0.6833333)</f>
        <v>17.183333300000001</v>
      </c>
      <c r="HW151">
        <f t="shared" si="1961"/>
        <v>6.1666666333333335</v>
      </c>
      <c r="HX151">
        <f t="shared" si="1961"/>
        <v>6.3833332999999994</v>
      </c>
      <c r="HY151">
        <f t="shared" si="1961"/>
        <v>7.1999999666666668</v>
      </c>
      <c r="HZ151">
        <f t="shared" si="1961"/>
        <v>6.7166666333333334</v>
      </c>
      <c r="IA151">
        <f t="shared" si="1961"/>
        <v>6.4499999666666668</v>
      </c>
      <c r="IB151">
        <f t="shared" si="1961"/>
        <v>6.5499999666666664</v>
      </c>
      <c r="IC151">
        <f t="shared" si="1961"/>
        <v>7.2499999666666666</v>
      </c>
      <c r="ID151">
        <f t="shared" si="1961"/>
        <v>6.2166666333333334</v>
      </c>
      <c r="IE151">
        <f t="shared" si="1961"/>
        <v>7.1999999666666668</v>
      </c>
      <c r="IF151">
        <f t="shared" si="1961"/>
        <v>7.8999999666666669</v>
      </c>
      <c r="IG151">
        <f t="shared" si="1961"/>
        <v>8.3499999666666653</v>
      </c>
      <c r="IH151">
        <f t="shared" si="1961"/>
        <v>6.6833333000000001</v>
      </c>
      <c r="II151">
        <f t="shared" si="1961"/>
        <v>13.416666633333332</v>
      </c>
      <c r="IJ151">
        <f t="shared" si="1961"/>
        <v>6.1999999666666668</v>
      </c>
      <c r="IK151">
        <f t="shared" si="1961"/>
        <v>6.8499999666666671</v>
      </c>
      <c r="IL151">
        <f t="shared" si="1961"/>
        <v>10.183333333333334</v>
      </c>
      <c r="IM151">
        <f t="shared" si="1961"/>
        <v>7.6166666666666671</v>
      </c>
      <c r="IN151">
        <f t="shared" si="1961"/>
        <v>7.3333333333333339</v>
      </c>
      <c r="IO151">
        <f t="shared" si="1961"/>
        <v>8.9499999666666668</v>
      </c>
      <c r="IP151">
        <f t="shared" si="1961"/>
        <v>9.4333333333333336</v>
      </c>
      <c r="IQ151">
        <f t="shared" si="1961"/>
        <v>10.083333333333334</v>
      </c>
      <c r="IW151">
        <f t="shared" si="1961"/>
        <v>37.766666633333337</v>
      </c>
      <c r="IX151">
        <f t="shared" si="1961"/>
        <v>2.4833333</v>
      </c>
      <c r="IY151">
        <f t="shared" si="1961"/>
        <v>4.9333336333333335</v>
      </c>
      <c r="IZ151">
        <f t="shared" ref="IZ151" si="1962">IF(IZ147=0,0,IZ147+0.6833333)</f>
        <v>5.7500003</v>
      </c>
      <c r="JA151">
        <f t="shared" si="1961"/>
        <v>4.0833336333333339</v>
      </c>
      <c r="JB151">
        <f t="shared" si="1961"/>
        <v>3.5666669666666673</v>
      </c>
      <c r="JC151">
        <f t="shared" si="1961"/>
        <v>8.5000003</v>
      </c>
      <c r="JD151">
        <f t="shared" si="1961"/>
        <v>5.1000003000000005</v>
      </c>
      <c r="JE151">
        <f t="shared" si="1961"/>
        <v>10.166666966666668</v>
      </c>
      <c r="JF151">
        <f t="shared" si="1961"/>
        <v>17.933333633333337</v>
      </c>
      <c r="JH151">
        <f t="shared" si="1961"/>
        <v>5.1166666333333337</v>
      </c>
      <c r="JI151">
        <f t="shared" si="1961"/>
        <v>10.366663299666666</v>
      </c>
      <c r="JJ151">
        <f t="shared" si="1961"/>
        <v>8.7499966329999985</v>
      </c>
      <c r="JK151">
        <f t="shared" si="1961"/>
        <v>6.6166632996666666</v>
      </c>
      <c r="JL151">
        <f t="shared" si="1961"/>
        <v>6.383329966333334</v>
      </c>
      <c r="JM151">
        <f t="shared" si="1961"/>
        <v>8.1166632996666657</v>
      </c>
      <c r="JN151">
        <f t="shared" si="1961"/>
        <v>9.1166632996666657</v>
      </c>
      <c r="JO151">
        <f t="shared" si="1961"/>
        <v>13.249996632999999</v>
      </c>
      <c r="JP151">
        <f t="shared" si="1961"/>
        <v>10.383329966333333</v>
      </c>
      <c r="JR151">
        <f t="shared" si="1961"/>
        <v>6.4499966330000005</v>
      </c>
      <c r="JT151">
        <f t="shared" si="1961"/>
        <v>7.1999966330000005</v>
      </c>
      <c r="JU151">
        <f t="shared" si="1961"/>
        <v>12.849996632999998</v>
      </c>
      <c r="JV151">
        <f t="shared" si="1961"/>
        <v>13.549996632999999</v>
      </c>
      <c r="JX151">
        <f t="shared" si="1961"/>
        <v>14.299996633000001</v>
      </c>
      <c r="JY151">
        <f t="shared" si="1961"/>
        <v>10.116663299666666</v>
      </c>
      <c r="JZ151">
        <f t="shared" si="1961"/>
        <v>16.616663299666669</v>
      </c>
      <c r="KA151">
        <f t="shared" si="1961"/>
        <v>20.066663299666669</v>
      </c>
    </row>
    <row r="152" spans="1:287" x14ac:dyDescent="0.25">
      <c r="A152" t="s">
        <v>135</v>
      </c>
      <c r="B152">
        <v>2.5666666666666664</v>
      </c>
      <c r="C152">
        <v>3.0666666666666664</v>
      </c>
      <c r="D152">
        <v>1.8666666666666667</v>
      </c>
      <c r="E152">
        <v>3.7166666666666663</v>
      </c>
      <c r="F152">
        <v>4.3333266666666663</v>
      </c>
      <c r="G152">
        <v>2.5833336666666669</v>
      </c>
      <c r="H152">
        <v>2.3166666666666669</v>
      </c>
      <c r="I152">
        <v>2.5333336666666666</v>
      </c>
      <c r="J152">
        <v>5.9499996666666668</v>
      </c>
      <c r="K152">
        <v>8.1333336666666654</v>
      </c>
      <c r="L152">
        <v>3.4166666666666665</v>
      </c>
      <c r="M152">
        <v>2.9166666666666665</v>
      </c>
      <c r="N152">
        <v>2.4999966666666666</v>
      </c>
      <c r="O152">
        <v>4.1499999966666667</v>
      </c>
      <c r="P152">
        <v>8.5999999966666678</v>
      </c>
      <c r="Q152">
        <v>4.9099999966666665</v>
      </c>
      <c r="R152">
        <v>9.5799999966666665</v>
      </c>
      <c r="S152">
        <v>11.399999996666667</v>
      </c>
      <c r="T152">
        <v>7.8199999966666667</v>
      </c>
      <c r="U152">
        <v>6.3333299966666665</v>
      </c>
      <c r="V152">
        <v>6.1999999966666666</v>
      </c>
      <c r="W152">
        <v>4.7666669966666664</v>
      </c>
      <c r="X152">
        <v>5.5666669966666671</v>
      </c>
      <c r="Y152">
        <v>5.5999999966666669</v>
      </c>
      <c r="Z152">
        <v>16.299999999666667</v>
      </c>
      <c r="AA152">
        <v>18.299999999666667</v>
      </c>
      <c r="AB152">
        <v>22.049999999666667</v>
      </c>
      <c r="AC152">
        <v>37.49999999966667</v>
      </c>
      <c r="AD152">
        <v>32.053332999666665</v>
      </c>
      <c r="AE152">
        <v>18.249999999666667</v>
      </c>
      <c r="AG152">
        <v>21.549999999666667</v>
      </c>
      <c r="AH152">
        <v>16.966669999666667</v>
      </c>
      <c r="AI152">
        <v>6.3166666666666664</v>
      </c>
      <c r="AJ152">
        <v>7.8666666666666663</v>
      </c>
      <c r="AK152">
        <v>6.6999999666666668</v>
      </c>
      <c r="AL152">
        <v>6.9166666666666661</v>
      </c>
      <c r="AM152">
        <v>6.8333266666666663</v>
      </c>
      <c r="AN152">
        <v>7.6666666666666661</v>
      </c>
      <c r="AO152">
        <v>7.5833333666666665</v>
      </c>
      <c r="AP152">
        <v>7.1833333666666661</v>
      </c>
      <c r="AQ152">
        <v>7.099999996666666</v>
      </c>
      <c r="AR152">
        <v>6.7166666666666668</v>
      </c>
      <c r="AS152">
        <v>7.3333333666666665</v>
      </c>
      <c r="AT152">
        <v>9.9833333366666661</v>
      </c>
      <c r="AU152">
        <v>7.6166666666666663</v>
      </c>
      <c r="AV152">
        <v>7.8499999666666662</v>
      </c>
      <c r="AW152">
        <v>7.3833333666666663</v>
      </c>
      <c r="AX152">
        <v>8.1666666666666661</v>
      </c>
      <c r="AY152">
        <v>7.0499999966666662</v>
      </c>
      <c r="AZ152">
        <v>9.4666666666666668</v>
      </c>
      <c r="BA152">
        <v>11.516666666666666</v>
      </c>
      <c r="BB152">
        <v>14.316666666666666</v>
      </c>
      <c r="BC152">
        <v>12.033333336666667</v>
      </c>
      <c r="BD152">
        <v>11.999999966666667</v>
      </c>
      <c r="BE152">
        <v>8.3166666666666664</v>
      </c>
      <c r="BF152">
        <v>10.233333666666667</v>
      </c>
      <c r="BG152">
        <v>19.499999966666664</v>
      </c>
      <c r="BH152">
        <v>22.016666666666666</v>
      </c>
      <c r="BI152">
        <v>22.249999666666668</v>
      </c>
      <c r="BJ152">
        <v>9.6666666666666661</v>
      </c>
      <c r="BK152">
        <v>19.983333666666667</v>
      </c>
      <c r="BL152">
        <v>10.733333366666667</v>
      </c>
      <c r="BM152">
        <v>19.116666666666667</v>
      </c>
      <c r="BN152">
        <v>10.416666666666666</v>
      </c>
      <c r="BO152">
        <v>24.249999666666668</v>
      </c>
      <c r="BP152">
        <v>14.933333366666666</v>
      </c>
      <c r="BQ152">
        <v>4.4666666666666668</v>
      </c>
      <c r="BR152">
        <v>3.3166666666666664</v>
      </c>
      <c r="BS152">
        <v>4.0333333666666666</v>
      </c>
      <c r="BT152">
        <v>4.4333333366666663</v>
      </c>
      <c r="BU152">
        <v>3.8333333366666666</v>
      </c>
      <c r="BV152">
        <v>4.0666666666666664</v>
      </c>
      <c r="BW152">
        <v>6.0333333666666666</v>
      </c>
      <c r="BX152">
        <v>11.033333366666668</v>
      </c>
      <c r="BY152">
        <v>9.2999999666666664</v>
      </c>
      <c r="BZ152">
        <v>6.2999999666666664</v>
      </c>
      <c r="CA152">
        <v>4.1166666666666663</v>
      </c>
      <c r="CB152">
        <v>3.6333333666666663</v>
      </c>
      <c r="CC152">
        <v>4.6833333666666661</v>
      </c>
      <c r="CE152">
        <v>4.9999999666666666</v>
      </c>
      <c r="CF152">
        <v>5.7833332666666664</v>
      </c>
      <c r="CG152">
        <v>7.0833332666666671</v>
      </c>
      <c r="CH152">
        <v>5.3833332666666669</v>
      </c>
      <c r="CI152">
        <v>5.3499999666666662</v>
      </c>
      <c r="CJ152">
        <v>5.2999999666666664</v>
      </c>
      <c r="CK152">
        <v>5.7166666666666668</v>
      </c>
      <c r="CL152">
        <v>6.0999999666666671</v>
      </c>
      <c r="CN152">
        <v>6.8499999666666671</v>
      </c>
      <c r="CO152">
        <v>6.399999966666666</v>
      </c>
      <c r="CP152">
        <v>4.1333333666666672</v>
      </c>
      <c r="CQ152">
        <v>5.5666663666666674</v>
      </c>
      <c r="CR152">
        <v>6.3166663666666674</v>
      </c>
      <c r="CS152">
        <v>4.5666663666666674</v>
      </c>
      <c r="CT152">
        <v>6.7833333666666675</v>
      </c>
      <c r="CU152">
        <v>6.6000003666666673</v>
      </c>
      <c r="CV152">
        <v>4.7333333666666668</v>
      </c>
      <c r="CW152">
        <v>5.8666666666666671</v>
      </c>
      <c r="CX152">
        <v>5.4666663666666668</v>
      </c>
      <c r="CY152">
        <v>8.9500000666666679</v>
      </c>
      <c r="CZ152">
        <v>6.416666666666667</v>
      </c>
      <c r="DA152">
        <v>5.2666663666666675</v>
      </c>
      <c r="DB152">
        <v>4.5333333666666675</v>
      </c>
      <c r="DC152">
        <v>7.5833333666666674</v>
      </c>
      <c r="DD152">
        <v>5.5166666666666675</v>
      </c>
      <c r="DE152">
        <v>8.3500000666666665</v>
      </c>
      <c r="DF152">
        <v>8.3833333366666665</v>
      </c>
      <c r="DG152">
        <v>9.6833333366666672</v>
      </c>
      <c r="DH152">
        <v>8.7833333366666668</v>
      </c>
      <c r="DI152">
        <v>9.6166663366666665</v>
      </c>
      <c r="DJ152">
        <v>9.2333333366666661</v>
      </c>
      <c r="DK152">
        <v>10.066666669666667</v>
      </c>
      <c r="DL152">
        <v>8.9500000366666672</v>
      </c>
      <c r="DM152">
        <v>10.850000006666667</v>
      </c>
      <c r="DN152">
        <v>10.300000006666668</v>
      </c>
      <c r="DO152">
        <v>4.2166666666666668</v>
      </c>
      <c r="DP152">
        <v>6.3999999666666669</v>
      </c>
      <c r="DQ152">
        <v>5.1333333666666672</v>
      </c>
      <c r="DR152">
        <v>5.1499999966666667</v>
      </c>
      <c r="DS152">
        <v>4.7499999966666664</v>
      </c>
      <c r="DT152">
        <v>4.7833333366666668</v>
      </c>
      <c r="DU152">
        <v>8.1499996666666661</v>
      </c>
      <c r="DV152">
        <v>6.233333336666667</v>
      </c>
      <c r="DW152">
        <v>4.916666666666667</v>
      </c>
      <c r="DX152">
        <v>4.8333333366666666</v>
      </c>
      <c r="DY152">
        <v>5.1333333336666671</v>
      </c>
      <c r="DZ152">
        <v>3.9333333666666666</v>
      </c>
      <c r="EA152">
        <v>5.6000000666666665</v>
      </c>
      <c r="EB152">
        <v>4.3000000666666667</v>
      </c>
      <c r="EC152">
        <v>4.7666666666666666</v>
      </c>
      <c r="ED152">
        <v>7.2666666666666666</v>
      </c>
      <c r="EE152">
        <v>6.5333333666666666</v>
      </c>
      <c r="EF152">
        <v>4.7833333666666666</v>
      </c>
      <c r="EG152">
        <v>6.5833333666666665</v>
      </c>
      <c r="EH152">
        <v>4.2166663666666668</v>
      </c>
      <c r="EI152">
        <v>7.1500000366666665</v>
      </c>
      <c r="EJ152">
        <v>6.2833333666666666</v>
      </c>
      <c r="EK152">
        <v>5.6000033666666669</v>
      </c>
      <c r="EL152">
        <v>7.6666666666666661</v>
      </c>
      <c r="EM152">
        <v>4.3333333666666665</v>
      </c>
      <c r="EN152">
        <v>5.416666699666667</v>
      </c>
      <c r="EO152">
        <v>8.4666666966666657</v>
      </c>
      <c r="EP152">
        <v>6.7666666666666666</v>
      </c>
      <c r="EQ152">
        <v>0.51666666666666672</v>
      </c>
      <c r="ER152">
        <v>0.8499999966666667</v>
      </c>
      <c r="ES152">
        <v>1.1166666666666667</v>
      </c>
      <c r="ET152">
        <v>3.6166666666666667</v>
      </c>
      <c r="EU152">
        <v>1.1999999666666668</v>
      </c>
      <c r="EV152">
        <v>0</v>
      </c>
      <c r="EW152">
        <f>IF(EW147=0,0,EW147+0.5166667)</f>
        <v>0.85000003333333329</v>
      </c>
      <c r="EX152">
        <f t="shared" ref="EX152:FH152" si="1963">IF(EX147=0,0,EX147+0.5166667)</f>
        <v>1.0833333666666667</v>
      </c>
      <c r="EY152">
        <f t="shared" si="1963"/>
        <v>4.5833333666666665</v>
      </c>
      <c r="EZ152">
        <f t="shared" si="1963"/>
        <v>0.88333336666666673</v>
      </c>
      <c r="FA152">
        <f t="shared" si="1963"/>
        <v>1.0666667000000001</v>
      </c>
      <c r="FB152">
        <f t="shared" si="1963"/>
        <v>1.5500000333333335</v>
      </c>
      <c r="FC152">
        <f t="shared" si="1963"/>
        <v>4.5166667</v>
      </c>
      <c r="FD152">
        <f t="shared" si="1963"/>
        <v>1.3500000333333335</v>
      </c>
      <c r="FE152">
        <f t="shared" si="1963"/>
        <v>1.6500000333333333</v>
      </c>
      <c r="FF152">
        <f t="shared" si="1963"/>
        <v>3.6833333666666666</v>
      </c>
      <c r="FG152">
        <f t="shared" si="1963"/>
        <v>1.2833333666666666</v>
      </c>
      <c r="FH152">
        <f t="shared" si="1963"/>
        <v>2.2333333666666668</v>
      </c>
      <c r="FI152">
        <f t="shared" ref="FI152:HT152" si="1964">IF(FI147=0,0,FI147+0.5166667)</f>
        <v>2.6833333700000002</v>
      </c>
      <c r="FJ152">
        <f t="shared" si="1964"/>
        <v>5.8500000366666667</v>
      </c>
      <c r="FK152">
        <f t="shared" si="1964"/>
        <v>3.9500000366666668</v>
      </c>
      <c r="FL152">
        <f t="shared" si="1964"/>
        <v>4.2833333699999994</v>
      </c>
      <c r="FM152">
        <f t="shared" si="1964"/>
        <v>2.6000000366666667</v>
      </c>
      <c r="FN152">
        <f t="shared" si="1964"/>
        <v>5.2333333700000004</v>
      </c>
      <c r="FO152">
        <f t="shared" si="1964"/>
        <v>2.7000000366666668</v>
      </c>
      <c r="FP152">
        <f t="shared" si="1964"/>
        <v>3.4500000366666668</v>
      </c>
      <c r="FQ152">
        <f t="shared" si="1964"/>
        <v>2.6833333700000002</v>
      </c>
      <c r="FR152">
        <f t="shared" si="1964"/>
        <v>2.6333333699999999</v>
      </c>
      <c r="FS152">
        <f t="shared" si="1964"/>
        <v>3.4500000366666668</v>
      </c>
      <c r="FT152">
        <f t="shared" si="1964"/>
        <v>3.6000000333333335</v>
      </c>
      <c r="FU152">
        <f t="shared" si="1964"/>
        <v>3.8500000299999999</v>
      </c>
      <c r="FV152">
        <f t="shared" si="1964"/>
        <v>3.8333333633333333</v>
      </c>
      <c r="FW152">
        <f t="shared" si="1964"/>
        <v>4.2166666966666666</v>
      </c>
      <c r="FX152">
        <f t="shared" si="1964"/>
        <v>4.3666666966666661</v>
      </c>
      <c r="FY152">
        <f t="shared" si="1964"/>
        <v>4.1500000300000002</v>
      </c>
      <c r="FZ152">
        <f t="shared" si="1964"/>
        <v>5.4000000300000002</v>
      </c>
      <c r="GA152">
        <f t="shared" si="1964"/>
        <v>8.4000000299999993</v>
      </c>
      <c r="GB152">
        <f t="shared" si="1964"/>
        <v>4.4833333633333332</v>
      </c>
      <c r="GC152">
        <f t="shared" si="1964"/>
        <v>4.6833333633333334</v>
      </c>
      <c r="GD152">
        <f t="shared" si="1964"/>
        <v>5.20000003</v>
      </c>
      <c r="GE152">
        <f t="shared" si="1964"/>
        <v>4.9666666966666666</v>
      </c>
      <c r="GF152">
        <f t="shared" si="1964"/>
        <v>4.1833333633333334</v>
      </c>
      <c r="GG152">
        <f t="shared" si="1964"/>
        <v>6.0333333666666666</v>
      </c>
      <c r="GH152">
        <f t="shared" si="1964"/>
        <v>6.8833333999999997</v>
      </c>
      <c r="GI152">
        <f t="shared" si="1964"/>
        <v>6.5166667333333335</v>
      </c>
      <c r="GJ152">
        <f t="shared" si="1964"/>
        <v>6.9333334000000004</v>
      </c>
      <c r="GK152">
        <f t="shared" si="1964"/>
        <v>8.866666733333334</v>
      </c>
      <c r="GL152">
        <f t="shared" si="1964"/>
        <v>6.3333333999999999</v>
      </c>
      <c r="GM152">
        <f t="shared" si="1964"/>
        <v>6.6000000666666665</v>
      </c>
      <c r="GN152">
        <f t="shared" si="1964"/>
        <v>8.7333334000000011</v>
      </c>
      <c r="GO152">
        <f t="shared" si="1964"/>
        <v>8.1500000666666672</v>
      </c>
      <c r="GP152">
        <f t="shared" si="1964"/>
        <v>6.6000000666666665</v>
      </c>
      <c r="GQ152">
        <f t="shared" si="1964"/>
        <v>7.0500000666666667</v>
      </c>
      <c r="GR152">
        <f t="shared" si="1964"/>
        <v>9.4333334000000004</v>
      </c>
      <c r="GS152">
        <f t="shared" si="1964"/>
        <v>7.4000000666666672</v>
      </c>
      <c r="GT152">
        <f t="shared" si="1964"/>
        <v>8.6000000666666665</v>
      </c>
      <c r="GU152">
        <f t="shared" si="1964"/>
        <v>7.4333334000000004</v>
      </c>
      <c r="GV152">
        <f t="shared" si="1964"/>
        <v>6.4333334000000004</v>
      </c>
      <c r="GW152">
        <f t="shared" si="1964"/>
        <v>6.5000000666666669</v>
      </c>
      <c r="GX152">
        <f t="shared" ref="GX152:HA152" si="1965">IF(GX147=0,0,GX147+0.5166667)</f>
        <v>6.3333333999999999</v>
      </c>
      <c r="GY152">
        <f t="shared" si="1965"/>
        <v>13.466666733333334</v>
      </c>
      <c r="GZ152">
        <f t="shared" si="1965"/>
        <v>8.1833334000000004</v>
      </c>
      <c r="HA152">
        <f t="shared" si="1965"/>
        <v>6.9166667333333329</v>
      </c>
      <c r="HB152">
        <f t="shared" si="1964"/>
        <v>8.7000000333333336</v>
      </c>
      <c r="HC152">
        <f t="shared" si="1964"/>
        <v>9.6833333333333318</v>
      </c>
      <c r="HD152">
        <f t="shared" si="1964"/>
        <v>11.083333333333332</v>
      </c>
      <c r="HE152">
        <f t="shared" si="1964"/>
        <v>10.166666666666666</v>
      </c>
      <c r="HF152">
        <f t="shared" si="1964"/>
        <v>9.9166666666666661</v>
      </c>
      <c r="HG152">
        <f t="shared" si="1964"/>
        <v>9.6999999999999993</v>
      </c>
      <c r="HH152">
        <f t="shared" si="1964"/>
        <v>9.3833333333333329</v>
      </c>
      <c r="HI152">
        <f t="shared" si="1964"/>
        <v>9.3833333333333329</v>
      </c>
      <c r="HJ152">
        <f t="shared" si="1964"/>
        <v>10.333333333333332</v>
      </c>
      <c r="HK152">
        <f t="shared" si="1964"/>
        <v>9.8833333333333329</v>
      </c>
      <c r="HL152">
        <f t="shared" si="1964"/>
        <v>12.749999999999998</v>
      </c>
      <c r="HN152">
        <f t="shared" si="1964"/>
        <v>9.3999999999999986</v>
      </c>
      <c r="HO152">
        <f t="shared" si="1964"/>
        <v>10.866666666666665</v>
      </c>
      <c r="HP152">
        <f t="shared" si="1964"/>
        <v>28.466666699999998</v>
      </c>
      <c r="HQ152">
        <f t="shared" si="1964"/>
        <v>33.466666700000005</v>
      </c>
      <c r="HR152">
        <f t="shared" si="1964"/>
        <v>7.9666667000000002</v>
      </c>
      <c r="HS152">
        <f t="shared" si="1964"/>
        <v>5.6166666999999997</v>
      </c>
      <c r="HU152">
        <f t="shared" ref="HU152:KA152" si="1966">IF(HU147=0,0,HU147+0.5166667)</f>
        <v>17.016666700000002</v>
      </c>
      <c r="HW152">
        <f t="shared" si="1966"/>
        <v>6.0000000333333334</v>
      </c>
      <c r="HX152">
        <f t="shared" si="1966"/>
        <v>6.2166666999999993</v>
      </c>
      <c r="HY152">
        <f t="shared" si="1966"/>
        <v>7.0333333666666666</v>
      </c>
      <c r="HZ152">
        <f t="shared" si="1966"/>
        <v>6.5500000333333332</v>
      </c>
      <c r="IA152">
        <f t="shared" si="1966"/>
        <v>6.2833333666666666</v>
      </c>
      <c r="IB152">
        <f t="shared" si="1966"/>
        <v>6.3833333666666663</v>
      </c>
      <c r="IC152">
        <f t="shared" si="1966"/>
        <v>7.0833333666666665</v>
      </c>
      <c r="ID152">
        <f t="shared" si="1966"/>
        <v>6.0500000333333332</v>
      </c>
      <c r="IE152">
        <f t="shared" si="1966"/>
        <v>7.0333333666666666</v>
      </c>
      <c r="IF152">
        <f t="shared" si="1966"/>
        <v>7.7333333666666668</v>
      </c>
      <c r="IG152">
        <f t="shared" si="1966"/>
        <v>8.1833333666666661</v>
      </c>
      <c r="IH152">
        <f t="shared" si="1966"/>
        <v>6.5166667</v>
      </c>
      <c r="II152">
        <f t="shared" si="1966"/>
        <v>13.250000033333333</v>
      </c>
      <c r="IJ152">
        <f t="shared" si="1966"/>
        <v>6.0333333666666666</v>
      </c>
      <c r="IK152">
        <f t="shared" si="1966"/>
        <v>6.683333366666667</v>
      </c>
      <c r="IL152">
        <f t="shared" si="1966"/>
        <v>10.016666733333334</v>
      </c>
      <c r="IM152">
        <f t="shared" si="1966"/>
        <v>7.450000066666667</v>
      </c>
      <c r="IN152">
        <f t="shared" si="1966"/>
        <v>7.1666667333333338</v>
      </c>
      <c r="IO152">
        <f t="shared" si="1966"/>
        <v>8.7833333666666675</v>
      </c>
      <c r="IP152">
        <f t="shared" si="1966"/>
        <v>9.2666667333333343</v>
      </c>
      <c r="IQ152">
        <f t="shared" si="1966"/>
        <v>9.9166667333333347</v>
      </c>
      <c r="IW152">
        <f t="shared" si="1966"/>
        <v>37.600000033333338</v>
      </c>
      <c r="IX152">
        <f t="shared" si="1966"/>
        <v>2.3166666999999999</v>
      </c>
      <c r="IY152">
        <f t="shared" si="1966"/>
        <v>4.7666670333333334</v>
      </c>
      <c r="IZ152">
        <f t="shared" ref="IZ152" si="1967">IF(IZ147=0,0,IZ147+0.5166667)</f>
        <v>5.5833336999999998</v>
      </c>
      <c r="JA152">
        <f t="shared" si="1966"/>
        <v>3.9166670333333338</v>
      </c>
      <c r="JB152">
        <f t="shared" si="1966"/>
        <v>3.4000003666666672</v>
      </c>
      <c r="JC152">
        <f t="shared" si="1966"/>
        <v>8.3333337000000007</v>
      </c>
      <c r="JD152">
        <f t="shared" si="1966"/>
        <v>4.9333337000000004</v>
      </c>
      <c r="JE152">
        <f t="shared" si="1966"/>
        <v>10.000000366666669</v>
      </c>
      <c r="JF152">
        <f t="shared" si="1966"/>
        <v>17.766667033333334</v>
      </c>
      <c r="JH152">
        <f t="shared" si="1966"/>
        <v>4.9500000333333336</v>
      </c>
      <c r="JI152">
        <f t="shared" si="1966"/>
        <v>10.199996699666666</v>
      </c>
      <c r="JJ152">
        <f t="shared" si="1966"/>
        <v>8.5833300329999993</v>
      </c>
      <c r="JK152">
        <f t="shared" si="1966"/>
        <v>6.4499966996666664</v>
      </c>
      <c r="JL152">
        <f t="shared" si="1966"/>
        <v>6.2166633663333339</v>
      </c>
      <c r="JM152">
        <f t="shared" si="1966"/>
        <v>7.9499966996666664</v>
      </c>
      <c r="JN152">
        <f t="shared" si="1966"/>
        <v>8.9499966996666664</v>
      </c>
      <c r="JO152">
        <f t="shared" si="1966"/>
        <v>13.083330032999999</v>
      </c>
      <c r="JP152">
        <f t="shared" si="1966"/>
        <v>10.216663366333334</v>
      </c>
      <c r="JR152">
        <f t="shared" si="1966"/>
        <v>6.2833300330000004</v>
      </c>
      <c r="JT152">
        <f t="shared" si="1966"/>
        <v>7.0333300330000004</v>
      </c>
      <c r="JU152">
        <f t="shared" si="1966"/>
        <v>12.683330032999999</v>
      </c>
      <c r="JV152">
        <f t="shared" si="1966"/>
        <v>13.383330033</v>
      </c>
      <c r="JX152">
        <f t="shared" si="1966"/>
        <v>14.133330033000002</v>
      </c>
      <c r="JY152">
        <f t="shared" si="1966"/>
        <v>9.9499966996666664</v>
      </c>
      <c r="JZ152">
        <f t="shared" si="1966"/>
        <v>16.44999669966667</v>
      </c>
      <c r="KA152">
        <f t="shared" si="1966"/>
        <v>19.899996699666666</v>
      </c>
    </row>
    <row r="153" spans="1:287" x14ac:dyDescent="0.25">
      <c r="A153" t="s">
        <v>134</v>
      </c>
      <c r="B153">
        <v>2.7</v>
      </c>
      <c r="C153">
        <v>3.2</v>
      </c>
      <c r="D153">
        <v>1.6833333333333333</v>
      </c>
      <c r="E153">
        <v>3.85</v>
      </c>
      <c r="F153">
        <v>4.4666600000000001</v>
      </c>
      <c r="G153">
        <v>2.4000003333333333</v>
      </c>
      <c r="H153">
        <v>2.1333333333333333</v>
      </c>
      <c r="I153">
        <v>2.3500003333333335</v>
      </c>
      <c r="J153">
        <v>6.0833329999999997</v>
      </c>
      <c r="K153">
        <v>8.266667</v>
      </c>
      <c r="L153">
        <v>3.5500000000000003</v>
      </c>
      <c r="M153">
        <v>3.0500000000000003</v>
      </c>
      <c r="N153">
        <v>2.3166633333333335</v>
      </c>
      <c r="O153">
        <v>3.9666666633333336</v>
      </c>
      <c r="P153">
        <v>8.4166666633333342</v>
      </c>
      <c r="Q153">
        <v>4.7266666633333339</v>
      </c>
      <c r="R153">
        <v>9.3966666633333329</v>
      </c>
      <c r="S153">
        <v>11.216666663333333</v>
      </c>
      <c r="T153">
        <v>7.6366666633333331</v>
      </c>
      <c r="U153">
        <v>6.1499966633333338</v>
      </c>
      <c r="V153">
        <v>6.0166666633333339</v>
      </c>
      <c r="W153">
        <v>4.5833336633333337</v>
      </c>
      <c r="X153">
        <v>5.3833336633333335</v>
      </c>
      <c r="Y153">
        <v>5.4166666633333334</v>
      </c>
      <c r="Z153">
        <v>16.116666666333334</v>
      </c>
      <c r="AA153">
        <v>18.116666666333334</v>
      </c>
      <c r="AB153">
        <v>21.866666666333334</v>
      </c>
      <c r="AC153">
        <v>37.316666666333333</v>
      </c>
      <c r="AD153">
        <v>31.869999666333335</v>
      </c>
      <c r="AE153">
        <v>18.066666666333333</v>
      </c>
      <c r="AG153">
        <v>21.366666666333334</v>
      </c>
      <c r="AH153">
        <v>16.783336666333334</v>
      </c>
      <c r="AI153">
        <v>6.45</v>
      </c>
      <c r="AJ153">
        <v>8</v>
      </c>
      <c r="AK153">
        <v>6.8333333000000005</v>
      </c>
      <c r="AL153">
        <v>7.05</v>
      </c>
      <c r="AM153">
        <v>6.9666600000000001</v>
      </c>
      <c r="AN153">
        <v>7.8000000000000007</v>
      </c>
      <c r="AO153">
        <v>7.7166667000000002</v>
      </c>
      <c r="AP153">
        <v>7.3166666999999999</v>
      </c>
      <c r="AQ153">
        <v>7.2333333300000007</v>
      </c>
      <c r="AR153">
        <v>6.8500000000000005</v>
      </c>
      <c r="AS153">
        <v>7.4666667000000002</v>
      </c>
      <c r="AT153">
        <v>10.116666670000001</v>
      </c>
      <c r="AU153">
        <v>7.75</v>
      </c>
      <c r="AV153">
        <v>7.9833333</v>
      </c>
      <c r="AW153">
        <v>7.5166667</v>
      </c>
      <c r="AX153">
        <v>8.3000000000000007</v>
      </c>
      <c r="AY153">
        <v>7.18333333</v>
      </c>
      <c r="AZ153">
        <v>9.6</v>
      </c>
      <c r="BA153">
        <v>11.65</v>
      </c>
      <c r="BB153">
        <v>14.45</v>
      </c>
      <c r="BC153">
        <v>12.166666670000001</v>
      </c>
      <c r="BD153">
        <v>12.1333333</v>
      </c>
      <c r="BE153">
        <v>8.4499999999999993</v>
      </c>
      <c r="BF153">
        <v>10.366667</v>
      </c>
      <c r="BG153">
        <v>19.6333333</v>
      </c>
      <c r="BH153">
        <v>22.15</v>
      </c>
      <c r="BI153">
        <v>22.383333</v>
      </c>
      <c r="BJ153">
        <v>9.8000000000000007</v>
      </c>
      <c r="BK153">
        <v>20.116667</v>
      </c>
      <c r="BL153">
        <v>10.8666667</v>
      </c>
      <c r="BM153">
        <v>19.25</v>
      </c>
      <c r="BN153">
        <v>10.55</v>
      </c>
      <c r="BO153">
        <v>24.383333</v>
      </c>
      <c r="BP153">
        <v>15.066666699999999</v>
      </c>
      <c r="BQ153">
        <v>4.2833333333333332</v>
      </c>
      <c r="BR153">
        <v>3.1333333333333333</v>
      </c>
      <c r="BS153">
        <v>3.8500000333333331</v>
      </c>
      <c r="BT153">
        <v>4.2500000033333336</v>
      </c>
      <c r="BU153">
        <v>3.6500000033333331</v>
      </c>
      <c r="BV153">
        <v>3.8833333333333333</v>
      </c>
      <c r="BW153">
        <v>5.8500000333333331</v>
      </c>
      <c r="BX153">
        <v>10.850000033333334</v>
      </c>
      <c r="BY153">
        <v>9.1166666333333328</v>
      </c>
      <c r="BZ153">
        <v>6.1166666333333328</v>
      </c>
      <c r="CA153">
        <v>3.9333333333333336</v>
      </c>
      <c r="CB153">
        <v>3.4500000333333332</v>
      </c>
      <c r="CC153">
        <v>4.5000000333333334</v>
      </c>
      <c r="CE153">
        <v>4.816666633333333</v>
      </c>
      <c r="CF153">
        <v>5.5999999333333328</v>
      </c>
      <c r="CG153">
        <v>6.8999999333333335</v>
      </c>
      <c r="CH153">
        <v>5.1999999333333333</v>
      </c>
      <c r="CI153">
        <v>5.1666666333333326</v>
      </c>
      <c r="CJ153">
        <v>5.1166666333333328</v>
      </c>
      <c r="CK153">
        <v>5.5333333333333332</v>
      </c>
      <c r="CL153">
        <v>5.9166666333333335</v>
      </c>
      <c r="CN153">
        <v>6.6666666333333335</v>
      </c>
      <c r="CO153">
        <v>6.2166666333333325</v>
      </c>
      <c r="CP153">
        <v>3.9500000333333336</v>
      </c>
      <c r="CQ153">
        <v>5.3833330333333338</v>
      </c>
      <c r="CR153">
        <v>6.1333330333333338</v>
      </c>
      <c r="CS153">
        <v>4.3833330333333338</v>
      </c>
      <c r="CT153">
        <v>6.600000033333334</v>
      </c>
      <c r="CU153">
        <v>6.4166670333333338</v>
      </c>
      <c r="CV153">
        <v>4.5500000333333332</v>
      </c>
      <c r="CW153">
        <v>5.6833333333333336</v>
      </c>
      <c r="CX153">
        <v>5.2833330333333333</v>
      </c>
      <c r="CY153">
        <v>8.7666667333333343</v>
      </c>
      <c r="CZ153">
        <v>6.2333333333333334</v>
      </c>
      <c r="DA153">
        <v>5.083333033333334</v>
      </c>
      <c r="DB153">
        <v>4.350000033333334</v>
      </c>
      <c r="DC153">
        <v>7.4000000333333338</v>
      </c>
      <c r="DD153">
        <v>5.3333333333333339</v>
      </c>
      <c r="DE153">
        <v>8.1666667333333329</v>
      </c>
      <c r="DF153">
        <v>8.2000000033333329</v>
      </c>
      <c r="DG153">
        <v>9.5000000033333336</v>
      </c>
      <c r="DH153">
        <v>8.6000000033333333</v>
      </c>
      <c r="DI153">
        <v>9.4333330033333329</v>
      </c>
      <c r="DJ153">
        <v>9.0500000033333325</v>
      </c>
      <c r="DK153">
        <v>9.8833333363333331</v>
      </c>
      <c r="DL153">
        <v>8.7666667033333336</v>
      </c>
      <c r="DM153">
        <v>10.666666673333333</v>
      </c>
      <c r="DN153">
        <v>10.116666673333334</v>
      </c>
      <c r="DO153">
        <v>4.0333333333333332</v>
      </c>
      <c r="DP153">
        <v>6.2166666333333334</v>
      </c>
      <c r="DQ153">
        <v>4.9500000333333336</v>
      </c>
      <c r="DR153">
        <v>4.9666666633333332</v>
      </c>
      <c r="DS153">
        <v>4.5666666633333328</v>
      </c>
      <c r="DT153">
        <v>4.6000000033333333</v>
      </c>
      <c r="DU153">
        <v>7.9666663333333334</v>
      </c>
      <c r="DV153">
        <v>6.0500000033333334</v>
      </c>
      <c r="DW153">
        <v>4.7333333333333334</v>
      </c>
      <c r="DX153">
        <v>4.6500000033333331</v>
      </c>
      <c r="DY153">
        <v>4.9500000003333335</v>
      </c>
      <c r="DZ153">
        <v>3.7500000333333334</v>
      </c>
      <c r="EA153">
        <v>5.4166667333333329</v>
      </c>
      <c r="EB153">
        <v>4.1166667333333331</v>
      </c>
      <c r="EC153">
        <v>4.5833333333333339</v>
      </c>
      <c r="ED153">
        <v>7.0833333333333339</v>
      </c>
      <c r="EE153">
        <v>6.350000033333334</v>
      </c>
      <c r="EF153">
        <v>4.6000000333333331</v>
      </c>
      <c r="EG153">
        <v>6.4000000333333329</v>
      </c>
      <c r="EH153">
        <v>4.0333330333333333</v>
      </c>
      <c r="EI153">
        <v>6.9666667033333329</v>
      </c>
      <c r="EJ153">
        <v>6.100000033333334</v>
      </c>
      <c r="EK153">
        <v>5.4166700333333333</v>
      </c>
      <c r="EL153">
        <v>7.4833333333333334</v>
      </c>
      <c r="EM153">
        <v>4.1500000333333338</v>
      </c>
      <c r="EN153">
        <v>5.2333333663333335</v>
      </c>
      <c r="EO153">
        <v>8.2833333633333339</v>
      </c>
      <c r="EP153">
        <v>6.5833333333333339</v>
      </c>
      <c r="EQ153">
        <v>0.33333333333333331</v>
      </c>
      <c r="ER153">
        <v>0.66666666333333335</v>
      </c>
      <c r="ES153">
        <v>0.93333333333333335</v>
      </c>
      <c r="ET153">
        <v>3.4333333333333336</v>
      </c>
      <c r="EU153">
        <v>1.0166666333333334</v>
      </c>
      <c r="EV153">
        <v>0.85000003333333329</v>
      </c>
      <c r="EW153">
        <v>0</v>
      </c>
      <c r="EX153">
        <f>IF(EX147=0,0,EX147+0.3333333)</f>
        <v>0.89999996666666671</v>
      </c>
      <c r="EY153">
        <f t="shared" ref="EY153:FH153" si="1968">IF(EY147=0,0,EY147+0.3333333)</f>
        <v>4.399999966666666</v>
      </c>
      <c r="EZ153">
        <f t="shared" si="1968"/>
        <v>0.69999996666666664</v>
      </c>
      <c r="FA153">
        <f t="shared" si="1968"/>
        <v>0.8833333000000001</v>
      </c>
      <c r="FB153">
        <f t="shared" si="1968"/>
        <v>1.3666666333333335</v>
      </c>
      <c r="FC153">
        <f t="shared" si="1968"/>
        <v>4.3333332999999996</v>
      </c>
      <c r="FD153">
        <f t="shared" si="1968"/>
        <v>1.1666666333333333</v>
      </c>
      <c r="FE153">
        <f t="shared" si="1968"/>
        <v>1.4666666333333334</v>
      </c>
      <c r="FF153">
        <f t="shared" si="1968"/>
        <v>3.4999999666666666</v>
      </c>
      <c r="FG153">
        <f t="shared" si="1968"/>
        <v>1.0999999666666667</v>
      </c>
      <c r="FH153">
        <f t="shared" si="1968"/>
        <v>2.0499999666666668</v>
      </c>
      <c r="FI153">
        <f t="shared" ref="FI153:HT153" si="1969">IF(FI147=0,0,FI147+0.3333333)</f>
        <v>2.4999999700000002</v>
      </c>
      <c r="FJ153">
        <f t="shared" si="1969"/>
        <v>5.6666666366666663</v>
      </c>
      <c r="FK153">
        <f t="shared" si="1969"/>
        <v>3.7666666366666668</v>
      </c>
      <c r="FL153">
        <f t="shared" si="1969"/>
        <v>4.0999999699999998</v>
      </c>
      <c r="FM153">
        <f t="shared" si="1969"/>
        <v>2.4166666366666667</v>
      </c>
      <c r="FN153">
        <f t="shared" si="1969"/>
        <v>5.04999997</v>
      </c>
      <c r="FO153">
        <f t="shared" si="1969"/>
        <v>2.5166666366666668</v>
      </c>
      <c r="FP153">
        <f t="shared" si="1969"/>
        <v>3.2666666366666668</v>
      </c>
      <c r="FQ153">
        <f t="shared" si="1969"/>
        <v>2.4999999700000002</v>
      </c>
      <c r="FR153">
        <f t="shared" si="1969"/>
        <v>2.4499999699999999</v>
      </c>
      <c r="FS153">
        <f t="shared" si="1969"/>
        <v>3.2666666366666668</v>
      </c>
      <c r="FT153">
        <f t="shared" si="1969"/>
        <v>3.4166666333333335</v>
      </c>
      <c r="FU153">
        <f t="shared" si="1969"/>
        <v>3.6666666299999999</v>
      </c>
      <c r="FV153">
        <f t="shared" si="1969"/>
        <v>3.6499999633333333</v>
      </c>
      <c r="FW153">
        <f t="shared" si="1969"/>
        <v>4.0333332966666662</v>
      </c>
      <c r="FX153">
        <f t="shared" si="1969"/>
        <v>4.1833332966666665</v>
      </c>
      <c r="FY153">
        <f t="shared" si="1969"/>
        <v>3.9666666300000002</v>
      </c>
      <c r="FZ153">
        <f t="shared" si="1969"/>
        <v>5.2166666299999997</v>
      </c>
      <c r="GA153">
        <f t="shared" si="1969"/>
        <v>8.2166666299999989</v>
      </c>
      <c r="GB153">
        <f t="shared" si="1969"/>
        <v>4.2999999633333328</v>
      </c>
      <c r="GC153">
        <f t="shared" si="1969"/>
        <v>4.499999963333333</v>
      </c>
      <c r="GD153">
        <f t="shared" si="1969"/>
        <v>5.0166666299999996</v>
      </c>
      <c r="GE153">
        <f t="shared" si="1969"/>
        <v>4.7833332966666662</v>
      </c>
      <c r="GF153">
        <f t="shared" si="1969"/>
        <v>3.9999999633333334</v>
      </c>
      <c r="GG153">
        <f t="shared" si="1969"/>
        <v>5.8499999666666662</v>
      </c>
      <c r="GH153">
        <f t="shared" si="1969"/>
        <v>6.6999999999999993</v>
      </c>
      <c r="GI153">
        <f t="shared" si="1969"/>
        <v>6.333333333333333</v>
      </c>
      <c r="GJ153">
        <f t="shared" si="1969"/>
        <v>6.75</v>
      </c>
      <c r="GK153">
        <f t="shared" si="1969"/>
        <v>8.6833333333333336</v>
      </c>
      <c r="GL153">
        <f t="shared" si="1969"/>
        <v>6.1499999999999995</v>
      </c>
      <c r="GM153">
        <f t="shared" si="1969"/>
        <v>6.4166666666666661</v>
      </c>
      <c r="GN153">
        <f t="shared" si="1969"/>
        <v>8.5500000000000007</v>
      </c>
      <c r="GO153">
        <f t="shared" si="1969"/>
        <v>7.9666666666666668</v>
      </c>
      <c r="GP153">
        <f t="shared" si="1969"/>
        <v>6.4166666666666661</v>
      </c>
      <c r="GQ153">
        <f t="shared" si="1969"/>
        <v>6.8666666666666663</v>
      </c>
      <c r="GR153">
        <f t="shared" si="1969"/>
        <v>9.25</v>
      </c>
      <c r="GS153">
        <f t="shared" si="1969"/>
        <v>7.2166666666666668</v>
      </c>
      <c r="GT153">
        <f t="shared" si="1969"/>
        <v>8.4166666666666661</v>
      </c>
      <c r="GU153">
        <f t="shared" si="1969"/>
        <v>7.25</v>
      </c>
      <c r="GV153">
        <f t="shared" si="1969"/>
        <v>6.25</v>
      </c>
      <c r="GW153">
        <f t="shared" si="1969"/>
        <v>6.3166666666666664</v>
      </c>
      <c r="GX153">
        <f t="shared" ref="GX153:HA153" si="1970">IF(GX147=0,0,GX147+0.3333333)</f>
        <v>6.1499999999999995</v>
      </c>
      <c r="GY153">
        <f t="shared" si="1970"/>
        <v>13.283333333333333</v>
      </c>
      <c r="GZ153">
        <f t="shared" si="1970"/>
        <v>8</v>
      </c>
      <c r="HA153">
        <f t="shared" si="1970"/>
        <v>6.7333333333333325</v>
      </c>
      <c r="HB153">
        <f t="shared" si="1969"/>
        <v>8.5166666333333332</v>
      </c>
      <c r="HC153">
        <f t="shared" si="1969"/>
        <v>9.4999999333333314</v>
      </c>
      <c r="HD153">
        <f t="shared" si="1969"/>
        <v>10.899999933333332</v>
      </c>
      <c r="HE153">
        <f t="shared" si="1969"/>
        <v>9.9833332666666657</v>
      </c>
      <c r="HF153">
        <f t="shared" si="1969"/>
        <v>9.7333332666666657</v>
      </c>
      <c r="HG153">
        <f t="shared" si="1969"/>
        <v>9.5166665999999989</v>
      </c>
      <c r="HH153">
        <f t="shared" si="1969"/>
        <v>9.1999999333333324</v>
      </c>
      <c r="HI153">
        <f t="shared" si="1969"/>
        <v>9.1999999333333324</v>
      </c>
      <c r="HJ153">
        <f t="shared" si="1969"/>
        <v>10.149999933333332</v>
      </c>
      <c r="HK153">
        <f t="shared" si="1969"/>
        <v>9.6999999333333324</v>
      </c>
      <c r="HL153">
        <f t="shared" si="1969"/>
        <v>12.566666599999998</v>
      </c>
      <c r="HN153">
        <f t="shared" si="1969"/>
        <v>9.2166665999999982</v>
      </c>
      <c r="HO153">
        <f t="shared" si="1969"/>
        <v>10.683333266666665</v>
      </c>
      <c r="HP153">
        <f t="shared" si="1969"/>
        <v>28.283333299999999</v>
      </c>
      <c r="HQ153">
        <f t="shared" si="1969"/>
        <v>33.283333300000002</v>
      </c>
      <c r="HR153">
        <f t="shared" si="1969"/>
        <v>7.7833332999999998</v>
      </c>
      <c r="HS153">
        <f t="shared" si="1969"/>
        <v>5.4333332999999993</v>
      </c>
      <c r="HU153">
        <f t="shared" ref="HU153:KA153" si="1971">IF(HU147=0,0,HU147+0.3333333)</f>
        <v>16.8333333</v>
      </c>
      <c r="HW153">
        <f t="shared" si="1971"/>
        <v>5.816666633333333</v>
      </c>
      <c r="HX153">
        <f t="shared" si="1971"/>
        <v>6.0333332999999989</v>
      </c>
      <c r="HY153">
        <f t="shared" si="1971"/>
        <v>6.8499999666666662</v>
      </c>
      <c r="HZ153">
        <f t="shared" si="1971"/>
        <v>6.3666666333333328</v>
      </c>
      <c r="IA153">
        <f t="shared" si="1971"/>
        <v>6.0999999666666662</v>
      </c>
      <c r="IB153">
        <f t="shared" si="1971"/>
        <v>6.1999999666666659</v>
      </c>
      <c r="IC153">
        <f t="shared" si="1971"/>
        <v>6.899999966666666</v>
      </c>
      <c r="ID153">
        <f t="shared" si="1971"/>
        <v>5.8666666333333328</v>
      </c>
      <c r="IE153">
        <f t="shared" si="1971"/>
        <v>6.8499999666666662</v>
      </c>
      <c r="IF153">
        <f t="shared" si="1971"/>
        <v>7.5499999666666664</v>
      </c>
      <c r="IG153">
        <f t="shared" si="1971"/>
        <v>7.9999999666666657</v>
      </c>
      <c r="IH153">
        <f t="shared" si="1971"/>
        <v>6.3333332999999996</v>
      </c>
      <c r="II153">
        <f t="shared" si="1971"/>
        <v>13.066666633333332</v>
      </c>
      <c r="IJ153">
        <f t="shared" si="1971"/>
        <v>5.8499999666666662</v>
      </c>
      <c r="IK153">
        <f t="shared" si="1971"/>
        <v>6.4999999666666666</v>
      </c>
      <c r="IL153">
        <f t="shared" si="1971"/>
        <v>9.8333333333333339</v>
      </c>
      <c r="IM153">
        <f t="shared" si="1971"/>
        <v>7.2666666666666666</v>
      </c>
      <c r="IN153">
        <f t="shared" si="1971"/>
        <v>6.9833333333333334</v>
      </c>
      <c r="IO153">
        <f t="shared" si="1971"/>
        <v>8.5999999666666671</v>
      </c>
      <c r="IP153">
        <f t="shared" si="1971"/>
        <v>9.0833333333333339</v>
      </c>
      <c r="IQ153">
        <f t="shared" si="1971"/>
        <v>9.7333333333333343</v>
      </c>
      <c r="IW153">
        <f t="shared" si="1971"/>
        <v>37.416666633333335</v>
      </c>
      <c r="IX153">
        <f t="shared" si="1971"/>
        <v>2.1333332999999999</v>
      </c>
      <c r="IY153">
        <f t="shared" si="1971"/>
        <v>4.583333633333333</v>
      </c>
      <c r="IZ153">
        <f t="shared" ref="IZ153" si="1972">IF(IZ147=0,0,IZ147+0.3333333)</f>
        <v>5.4000002999999994</v>
      </c>
      <c r="JA153">
        <f t="shared" si="1971"/>
        <v>3.7333336333333338</v>
      </c>
      <c r="JB153">
        <f t="shared" si="1971"/>
        <v>3.2166669666666672</v>
      </c>
      <c r="JC153">
        <f t="shared" si="1971"/>
        <v>8.1500003000000003</v>
      </c>
      <c r="JD153">
        <f t="shared" si="1971"/>
        <v>4.7500003</v>
      </c>
      <c r="JE153">
        <f t="shared" si="1971"/>
        <v>9.8166669666666682</v>
      </c>
      <c r="JF153">
        <f t="shared" si="1971"/>
        <v>17.583333633333336</v>
      </c>
      <c r="JH153">
        <f t="shared" si="1971"/>
        <v>4.7666666333333332</v>
      </c>
      <c r="JI153">
        <f t="shared" si="1971"/>
        <v>10.016663299666666</v>
      </c>
      <c r="JJ153">
        <f t="shared" si="1971"/>
        <v>8.3999966329999989</v>
      </c>
      <c r="JK153">
        <f t="shared" si="1971"/>
        <v>6.266663299666666</v>
      </c>
      <c r="JL153">
        <f t="shared" si="1971"/>
        <v>6.0333299663333335</v>
      </c>
      <c r="JM153">
        <f t="shared" si="1971"/>
        <v>7.766663299666666</v>
      </c>
      <c r="JN153">
        <f t="shared" si="1971"/>
        <v>8.766663299666666</v>
      </c>
      <c r="JO153">
        <f t="shared" si="1971"/>
        <v>12.899996632999999</v>
      </c>
      <c r="JP153">
        <f t="shared" si="1971"/>
        <v>10.033329966333334</v>
      </c>
      <c r="JR153">
        <f t="shared" si="1971"/>
        <v>6.0999966329999999</v>
      </c>
      <c r="JT153">
        <f t="shared" si="1971"/>
        <v>6.8499966329999999</v>
      </c>
      <c r="JU153">
        <f t="shared" si="1971"/>
        <v>12.499996632999999</v>
      </c>
      <c r="JV153">
        <f t="shared" si="1971"/>
        <v>13.199996633</v>
      </c>
      <c r="JX153">
        <f t="shared" si="1971"/>
        <v>13.949996633000001</v>
      </c>
      <c r="JY153">
        <f t="shared" si="1971"/>
        <v>9.766663299666666</v>
      </c>
      <c r="JZ153">
        <f t="shared" si="1971"/>
        <v>16.266663299666668</v>
      </c>
      <c r="KA153">
        <f t="shared" si="1971"/>
        <v>19.716663299666667</v>
      </c>
    </row>
    <row r="154" spans="1:287" x14ac:dyDescent="0.25">
      <c r="A154" t="s">
        <v>133</v>
      </c>
      <c r="B154">
        <v>8.1833333333333336</v>
      </c>
      <c r="C154">
        <v>8.6833333333333336</v>
      </c>
      <c r="D154">
        <v>1.9166666666666667</v>
      </c>
      <c r="E154">
        <v>9.3333333333333339</v>
      </c>
      <c r="F154">
        <v>9.9499933333333335</v>
      </c>
      <c r="G154">
        <v>2.6333336666666667</v>
      </c>
      <c r="H154">
        <v>2.3666666666666667</v>
      </c>
      <c r="I154">
        <v>2.5833336666666669</v>
      </c>
      <c r="J154">
        <v>11.566666333333334</v>
      </c>
      <c r="K154">
        <v>13.750000333333332</v>
      </c>
      <c r="L154">
        <v>9.0333333333333332</v>
      </c>
      <c r="M154">
        <v>8.5333333333333332</v>
      </c>
      <c r="N154">
        <v>2.5499966666666669</v>
      </c>
      <c r="O154">
        <v>4.1999999966666666</v>
      </c>
      <c r="P154">
        <v>8.6499999966666667</v>
      </c>
      <c r="Q154">
        <v>4.9599999966666664</v>
      </c>
      <c r="R154">
        <v>9.6299999966666654</v>
      </c>
      <c r="S154">
        <v>11.449999996666666</v>
      </c>
      <c r="T154">
        <v>7.8699999966666665</v>
      </c>
      <c r="U154">
        <v>6.3833299966666672</v>
      </c>
      <c r="V154">
        <v>6.2499999966666664</v>
      </c>
      <c r="W154">
        <v>4.8166669966666662</v>
      </c>
      <c r="X154">
        <v>5.616666996666666</v>
      </c>
      <c r="Y154">
        <v>5.6499999966666667</v>
      </c>
      <c r="Z154">
        <v>16.349999999666668</v>
      </c>
      <c r="AA154">
        <v>18.349999999666668</v>
      </c>
      <c r="AB154">
        <v>22.099999999666668</v>
      </c>
      <c r="AC154">
        <v>37.549999999666667</v>
      </c>
      <c r="AD154">
        <v>32.103332999666669</v>
      </c>
      <c r="AE154">
        <v>18.299999999666667</v>
      </c>
      <c r="AG154">
        <v>21.599999999666668</v>
      </c>
      <c r="AH154">
        <v>17.016669999666668</v>
      </c>
      <c r="AI154">
        <v>11.933333333333334</v>
      </c>
      <c r="AJ154">
        <v>13.483333333333334</v>
      </c>
      <c r="AK154">
        <v>12.316666633333334</v>
      </c>
      <c r="AL154">
        <v>12.533333333333333</v>
      </c>
      <c r="AM154">
        <v>12.449993333333333</v>
      </c>
      <c r="AN154">
        <v>13.283333333333333</v>
      </c>
      <c r="AO154">
        <v>13.200000033333334</v>
      </c>
      <c r="AP154">
        <v>12.800000033333333</v>
      </c>
      <c r="AQ154">
        <v>12.716666663333333</v>
      </c>
      <c r="AR154">
        <v>12.333333333333334</v>
      </c>
      <c r="AS154">
        <v>12.950000033333334</v>
      </c>
      <c r="AT154">
        <v>15.600000003333335</v>
      </c>
      <c r="AU154">
        <v>13.233333333333334</v>
      </c>
      <c r="AV154">
        <v>13.466666633333334</v>
      </c>
      <c r="AW154">
        <v>13.000000033333334</v>
      </c>
      <c r="AX154">
        <v>13.783333333333333</v>
      </c>
      <c r="AY154">
        <v>12.666666663333334</v>
      </c>
      <c r="AZ154">
        <v>15.083333333333334</v>
      </c>
      <c r="BA154">
        <v>17.133333333333333</v>
      </c>
      <c r="BB154">
        <v>19.933333333333334</v>
      </c>
      <c r="BC154">
        <v>17.650000003333332</v>
      </c>
      <c r="BD154">
        <v>17.616666633333335</v>
      </c>
      <c r="BE154">
        <v>13.933333333333334</v>
      </c>
      <c r="BF154">
        <v>15.850000333333334</v>
      </c>
      <c r="BG154">
        <v>25.116666633333331</v>
      </c>
      <c r="BH154">
        <v>27.633333333333333</v>
      </c>
      <c r="BI154">
        <v>27.866666333333335</v>
      </c>
      <c r="BJ154">
        <v>15.283333333333333</v>
      </c>
      <c r="BK154">
        <v>25.600000333333334</v>
      </c>
      <c r="BL154">
        <v>16.350000033333334</v>
      </c>
      <c r="BM154">
        <v>24.733333333333334</v>
      </c>
      <c r="BN154">
        <v>16.033333333333331</v>
      </c>
      <c r="BO154">
        <v>29.866666333333335</v>
      </c>
      <c r="BP154">
        <v>20.550000033333333</v>
      </c>
      <c r="BQ154">
        <v>4.5166666666666666</v>
      </c>
      <c r="BR154">
        <v>3.3666666666666663</v>
      </c>
      <c r="BS154">
        <v>4.0833333666666665</v>
      </c>
      <c r="BT154">
        <v>4.4833333366666661</v>
      </c>
      <c r="BU154">
        <v>3.8833333366666665</v>
      </c>
      <c r="BV154">
        <v>4.1166666666666663</v>
      </c>
      <c r="BW154">
        <v>6.0833333666666665</v>
      </c>
      <c r="BX154">
        <v>11.083333366666666</v>
      </c>
      <c r="BY154">
        <v>9.3499999666666653</v>
      </c>
      <c r="BZ154">
        <v>6.3499999666666662</v>
      </c>
      <c r="CA154">
        <v>4.1666666666666661</v>
      </c>
      <c r="CB154">
        <v>3.6833333666666661</v>
      </c>
      <c r="CC154">
        <v>4.7333333666666659</v>
      </c>
      <c r="CE154">
        <v>5.0499999666666664</v>
      </c>
      <c r="CF154">
        <v>5.8333332666666662</v>
      </c>
      <c r="CG154">
        <v>7.133333266666666</v>
      </c>
      <c r="CH154">
        <v>5.4333332666666667</v>
      </c>
      <c r="CI154">
        <v>5.399999966666666</v>
      </c>
      <c r="CJ154">
        <v>5.3499999666666662</v>
      </c>
      <c r="CK154">
        <v>5.7666666666666666</v>
      </c>
      <c r="CL154">
        <v>6.149999966666666</v>
      </c>
      <c r="CN154">
        <v>6.899999966666666</v>
      </c>
      <c r="CO154">
        <v>6.4499999666666668</v>
      </c>
      <c r="CP154">
        <v>4.183333366666667</v>
      </c>
      <c r="CQ154">
        <v>5.6166663666666672</v>
      </c>
      <c r="CR154">
        <v>6.3666663666666672</v>
      </c>
      <c r="CS154">
        <v>4.6166663666666672</v>
      </c>
      <c r="CT154">
        <v>6.8333333666666665</v>
      </c>
      <c r="CU154">
        <v>6.6500003666666672</v>
      </c>
      <c r="CV154">
        <v>4.7833333666666666</v>
      </c>
      <c r="CW154">
        <v>5.916666666666667</v>
      </c>
      <c r="CX154">
        <v>5.5166663666666675</v>
      </c>
      <c r="CY154">
        <v>9.0000000666666669</v>
      </c>
      <c r="CZ154">
        <v>6.4666666666666668</v>
      </c>
      <c r="DA154">
        <v>5.3166663666666665</v>
      </c>
      <c r="DB154">
        <v>4.5833333666666674</v>
      </c>
      <c r="DC154">
        <v>7.6333333666666672</v>
      </c>
      <c r="DD154">
        <v>5.5666666666666673</v>
      </c>
      <c r="DE154">
        <v>8.4000000666666672</v>
      </c>
      <c r="DF154">
        <v>8.4333333366666672</v>
      </c>
      <c r="DG154">
        <v>9.7333333366666679</v>
      </c>
      <c r="DH154">
        <v>8.8333333366666675</v>
      </c>
      <c r="DI154">
        <v>9.6666663366666672</v>
      </c>
      <c r="DJ154">
        <v>9.2833333366666668</v>
      </c>
      <c r="DK154">
        <v>10.116666669666667</v>
      </c>
      <c r="DL154">
        <v>9.0000000366666679</v>
      </c>
      <c r="DM154">
        <v>10.900000006666668</v>
      </c>
      <c r="DN154">
        <v>10.350000006666669</v>
      </c>
      <c r="DO154">
        <v>4.2666666666666666</v>
      </c>
      <c r="DP154">
        <v>6.4499999666666668</v>
      </c>
      <c r="DQ154">
        <v>5.1833333666666661</v>
      </c>
      <c r="DR154">
        <v>5.1999999966666666</v>
      </c>
      <c r="DS154">
        <v>4.7999999966666671</v>
      </c>
      <c r="DT154">
        <v>4.8333333366666666</v>
      </c>
      <c r="DU154">
        <v>8.1999996666666668</v>
      </c>
      <c r="DV154">
        <v>6.2833333366666668</v>
      </c>
      <c r="DW154">
        <v>4.9666666666666668</v>
      </c>
      <c r="DX154">
        <v>4.8833333366666665</v>
      </c>
      <c r="DY154">
        <v>5.1833333336666669</v>
      </c>
      <c r="DZ154">
        <v>3.9833333666666668</v>
      </c>
      <c r="EA154">
        <v>5.6500000666666672</v>
      </c>
      <c r="EB154">
        <v>4.3500000666666665</v>
      </c>
      <c r="EC154">
        <v>4.8166666666666664</v>
      </c>
      <c r="ED154">
        <v>7.3166666666666664</v>
      </c>
      <c r="EE154">
        <v>6.5833333666666665</v>
      </c>
      <c r="EF154">
        <v>4.8333333666666665</v>
      </c>
      <c r="EG154">
        <v>6.6333333666666672</v>
      </c>
      <c r="EH154">
        <v>4.2666663666666667</v>
      </c>
      <c r="EI154">
        <v>7.2000000366666672</v>
      </c>
      <c r="EJ154">
        <v>6.3333333666666665</v>
      </c>
      <c r="EK154">
        <v>5.6500033666666667</v>
      </c>
      <c r="EL154">
        <v>7.7166666666666668</v>
      </c>
      <c r="EM154">
        <v>4.3833333666666672</v>
      </c>
      <c r="EN154">
        <v>5.4666666996666669</v>
      </c>
      <c r="EO154">
        <v>8.5166666966666664</v>
      </c>
      <c r="EP154">
        <v>6.8166666666666664</v>
      </c>
      <c r="EQ154">
        <v>0.56666666666666665</v>
      </c>
      <c r="ER154">
        <v>0.89999999666666664</v>
      </c>
      <c r="ES154">
        <v>1.1666666666666665</v>
      </c>
      <c r="ET154">
        <v>3.666666666666667</v>
      </c>
      <c r="EU154">
        <v>1.2499999666666666</v>
      </c>
      <c r="EV154">
        <v>1.0833333666666667</v>
      </c>
      <c r="EW154">
        <v>0.89999996666666671</v>
      </c>
      <c r="EX154">
        <v>0</v>
      </c>
      <c r="EY154">
        <f>IF(EY147=0,0,EY147+0.566666667)</f>
        <v>4.6333333336666662</v>
      </c>
      <c r="EZ154">
        <f t="shared" ref="EZ154:FH154" si="1973">IF(EZ147=0,0,EZ147+0.566666667)</f>
        <v>0.93333333366666671</v>
      </c>
      <c r="FA154">
        <f t="shared" si="1973"/>
        <v>1.1166666670000001</v>
      </c>
      <c r="FB154">
        <f t="shared" si="1973"/>
        <v>1.6000000003333334</v>
      </c>
      <c r="FC154">
        <f t="shared" si="1973"/>
        <v>4.5666666669999998</v>
      </c>
      <c r="FD154">
        <f t="shared" si="1973"/>
        <v>1.4000000003333333</v>
      </c>
      <c r="FE154">
        <f t="shared" si="1973"/>
        <v>1.7000000003333333</v>
      </c>
      <c r="FF154">
        <f t="shared" si="1973"/>
        <v>3.7333333336666668</v>
      </c>
      <c r="FG154">
        <f t="shared" si="1973"/>
        <v>1.3333333336666668</v>
      </c>
      <c r="FH154">
        <f t="shared" si="1973"/>
        <v>2.2833333336666666</v>
      </c>
      <c r="FI154">
        <f t="shared" ref="FI154:HT154" si="1974">IF(FI147=0,0,FI147+0.566666667)</f>
        <v>2.7333333370000004</v>
      </c>
      <c r="FJ154">
        <f t="shared" si="1974"/>
        <v>5.9000000036666664</v>
      </c>
      <c r="FK154">
        <f t="shared" si="1974"/>
        <v>4.000000003666667</v>
      </c>
      <c r="FL154">
        <f t="shared" si="1974"/>
        <v>4.333333337</v>
      </c>
      <c r="FM154">
        <f t="shared" si="1974"/>
        <v>2.6500000036666664</v>
      </c>
      <c r="FN154">
        <f t="shared" si="1974"/>
        <v>5.2833333370000002</v>
      </c>
      <c r="FO154">
        <f t="shared" si="1974"/>
        <v>2.750000003666667</v>
      </c>
      <c r="FP154">
        <f t="shared" si="1974"/>
        <v>3.500000003666667</v>
      </c>
      <c r="FQ154">
        <f t="shared" si="1974"/>
        <v>2.7333333370000004</v>
      </c>
      <c r="FR154">
        <f t="shared" si="1974"/>
        <v>2.6833333369999997</v>
      </c>
      <c r="FS154">
        <f t="shared" si="1974"/>
        <v>3.500000003666667</v>
      </c>
      <c r="FT154">
        <f t="shared" si="1974"/>
        <v>3.6500000003333337</v>
      </c>
      <c r="FU154">
        <f t="shared" si="1974"/>
        <v>3.8999999970000001</v>
      </c>
      <c r="FV154">
        <f t="shared" si="1974"/>
        <v>3.8833333303333335</v>
      </c>
      <c r="FW154">
        <f t="shared" si="1974"/>
        <v>4.2666666636666664</v>
      </c>
      <c r="FX154">
        <f t="shared" si="1974"/>
        <v>4.4166666636666667</v>
      </c>
      <c r="FY154">
        <f t="shared" si="1974"/>
        <v>4.1999999969999999</v>
      </c>
      <c r="FZ154">
        <f t="shared" si="1974"/>
        <v>5.4499999969999999</v>
      </c>
      <c r="GA154">
        <f t="shared" si="1974"/>
        <v>8.449999996999999</v>
      </c>
      <c r="GB154">
        <f t="shared" si="1974"/>
        <v>4.533333330333333</v>
      </c>
      <c r="GC154">
        <f t="shared" si="1974"/>
        <v>4.7333333303333331</v>
      </c>
      <c r="GD154">
        <f t="shared" si="1974"/>
        <v>5.2499999969999998</v>
      </c>
      <c r="GE154">
        <f t="shared" si="1974"/>
        <v>5.0166666636666664</v>
      </c>
      <c r="GF154">
        <f t="shared" si="1974"/>
        <v>4.2333333303333331</v>
      </c>
      <c r="GG154">
        <f t="shared" si="1974"/>
        <v>6.0833333336666664</v>
      </c>
      <c r="GH154">
        <f t="shared" si="1974"/>
        <v>6.9333333669999995</v>
      </c>
      <c r="GI154">
        <f t="shared" si="1974"/>
        <v>6.5666667003333332</v>
      </c>
      <c r="GJ154">
        <f t="shared" si="1974"/>
        <v>6.9833333670000002</v>
      </c>
      <c r="GK154">
        <f t="shared" si="1974"/>
        <v>8.9166667003333338</v>
      </c>
      <c r="GL154">
        <f t="shared" si="1974"/>
        <v>6.3833333669999996</v>
      </c>
      <c r="GM154">
        <f t="shared" si="1974"/>
        <v>6.6500000336666663</v>
      </c>
      <c r="GN154">
        <f t="shared" si="1974"/>
        <v>8.7833333670000009</v>
      </c>
      <c r="GO154">
        <f t="shared" si="1974"/>
        <v>8.200000033666667</v>
      </c>
      <c r="GP154">
        <f t="shared" si="1974"/>
        <v>6.6500000336666663</v>
      </c>
      <c r="GQ154">
        <f t="shared" si="1974"/>
        <v>7.1000000336666664</v>
      </c>
      <c r="GR154">
        <f t="shared" si="1974"/>
        <v>9.4833333670000002</v>
      </c>
      <c r="GS154">
        <f t="shared" si="1974"/>
        <v>7.450000033666667</v>
      </c>
      <c r="GT154">
        <f t="shared" si="1974"/>
        <v>8.6500000336666663</v>
      </c>
      <c r="GU154">
        <f t="shared" si="1974"/>
        <v>7.4833333670000002</v>
      </c>
      <c r="GV154">
        <f t="shared" si="1974"/>
        <v>6.4833333670000002</v>
      </c>
      <c r="GW154">
        <f t="shared" si="1974"/>
        <v>6.5500000336666666</v>
      </c>
      <c r="GX154">
        <f t="shared" ref="GX154:HA154" si="1975">IF(GX147=0,0,GX147+0.566666667)</f>
        <v>6.3833333669999996</v>
      </c>
      <c r="GY154">
        <f t="shared" si="1975"/>
        <v>13.516666700333333</v>
      </c>
      <c r="GZ154">
        <f t="shared" si="1975"/>
        <v>8.2333333670000002</v>
      </c>
      <c r="HA154">
        <f t="shared" si="1975"/>
        <v>6.9666667003333327</v>
      </c>
      <c r="HB154">
        <f t="shared" si="1974"/>
        <v>8.7500000003333334</v>
      </c>
      <c r="HC154">
        <f t="shared" si="1974"/>
        <v>9.7333333003333316</v>
      </c>
      <c r="HD154">
        <f t="shared" si="1974"/>
        <v>11.133333300333332</v>
      </c>
      <c r="HE154">
        <f t="shared" si="1974"/>
        <v>10.216666633666666</v>
      </c>
      <c r="HF154">
        <f t="shared" si="1974"/>
        <v>9.9666666336666658</v>
      </c>
      <c r="HG154">
        <f t="shared" si="1974"/>
        <v>9.749999966999999</v>
      </c>
      <c r="HH154">
        <f t="shared" si="1974"/>
        <v>9.4333333003333326</v>
      </c>
      <c r="HI154">
        <f t="shared" si="1974"/>
        <v>9.4333333003333326</v>
      </c>
      <c r="HJ154">
        <f t="shared" si="1974"/>
        <v>10.383333300333332</v>
      </c>
      <c r="HK154">
        <f t="shared" si="1974"/>
        <v>9.9333333003333326</v>
      </c>
      <c r="HL154">
        <f t="shared" si="1974"/>
        <v>12.799999966999998</v>
      </c>
      <c r="HN154">
        <f t="shared" si="1974"/>
        <v>9.4499999669999983</v>
      </c>
      <c r="HO154">
        <f t="shared" si="1974"/>
        <v>10.916666633666665</v>
      </c>
      <c r="HP154">
        <f t="shared" si="1974"/>
        <v>28.516666666999999</v>
      </c>
      <c r="HQ154">
        <f t="shared" si="1974"/>
        <v>33.516666667000003</v>
      </c>
      <c r="HR154">
        <f t="shared" si="1974"/>
        <v>8.0166666670000009</v>
      </c>
      <c r="HS154">
        <f t="shared" si="1974"/>
        <v>5.6666666669999994</v>
      </c>
      <c r="HU154">
        <f t="shared" ref="HU154:KA154" si="1976">IF(HU147=0,0,HU147+0.566666667)</f>
        <v>17.066666667</v>
      </c>
      <c r="HW154">
        <f t="shared" si="1976"/>
        <v>6.0500000003333332</v>
      </c>
      <c r="HX154">
        <f t="shared" si="1976"/>
        <v>6.2666666669999991</v>
      </c>
      <c r="HY154">
        <f t="shared" si="1976"/>
        <v>7.0833333336666664</v>
      </c>
      <c r="HZ154">
        <f t="shared" si="1976"/>
        <v>6.600000000333333</v>
      </c>
      <c r="IA154">
        <f t="shared" si="1976"/>
        <v>6.3333333336666664</v>
      </c>
      <c r="IB154">
        <f t="shared" si="1976"/>
        <v>6.433333333666666</v>
      </c>
      <c r="IC154">
        <f t="shared" si="1976"/>
        <v>7.1333333336666662</v>
      </c>
      <c r="ID154">
        <f t="shared" si="1976"/>
        <v>6.100000000333333</v>
      </c>
      <c r="IE154">
        <f t="shared" si="1976"/>
        <v>7.0833333336666664</v>
      </c>
      <c r="IF154">
        <f t="shared" si="1976"/>
        <v>7.7833333336666666</v>
      </c>
      <c r="IG154">
        <f t="shared" si="1976"/>
        <v>8.2333333336666659</v>
      </c>
      <c r="IH154">
        <f t="shared" si="1976"/>
        <v>6.5666666669999998</v>
      </c>
      <c r="II154">
        <f t="shared" si="1976"/>
        <v>13.300000000333332</v>
      </c>
      <c r="IJ154">
        <f t="shared" si="1976"/>
        <v>6.0833333336666664</v>
      </c>
      <c r="IK154">
        <f t="shared" si="1976"/>
        <v>6.7333333336666668</v>
      </c>
      <c r="IL154">
        <f t="shared" si="1976"/>
        <v>10.066666700333334</v>
      </c>
      <c r="IM154">
        <f t="shared" si="1976"/>
        <v>7.5000000336666668</v>
      </c>
      <c r="IN154">
        <f t="shared" si="1976"/>
        <v>7.2166667003333336</v>
      </c>
      <c r="IO154">
        <f t="shared" si="1976"/>
        <v>8.8333333336666673</v>
      </c>
      <c r="IP154">
        <f t="shared" si="1976"/>
        <v>9.3166667003333341</v>
      </c>
      <c r="IQ154">
        <f t="shared" si="1976"/>
        <v>9.9666667003333345</v>
      </c>
      <c r="IW154">
        <f t="shared" si="1976"/>
        <v>37.650000000333335</v>
      </c>
      <c r="IX154">
        <f t="shared" si="1976"/>
        <v>2.3666666670000001</v>
      </c>
      <c r="IY154">
        <f t="shared" si="1976"/>
        <v>4.8166670003333332</v>
      </c>
      <c r="IZ154">
        <f t="shared" ref="IZ154" si="1977">IF(IZ147=0,0,IZ147+0.566666667)</f>
        <v>5.6333336669999996</v>
      </c>
      <c r="JA154">
        <f t="shared" si="1976"/>
        <v>3.9666670003333335</v>
      </c>
      <c r="JB154">
        <f t="shared" si="1976"/>
        <v>3.4500003336666669</v>
      </c>
      <c r="JC154">
        <f t="shared" si="1976"/>
        <v>8.3833336670000005</v>
      </c>
      <c r="JD154">
        <f t="shared" si="1976"/>
        <v>4.9833336670000001</v>
      </c>
      <c r="JE154">
        <f t="shared" si="1976"/>
        <v>10.050000333666668</v>
      </c>
      <c r="JF154">
        <f t="shared" si="1976"/>
        <v>17.816667000333336</v>
      </c>
      <c r="JH154">
        <f t="shared" si="1976"/>
        <v>5.0000000003333334</v>
      </c>
      <c r="JI154">
        <f t="shared" si="1976"/>
        <v>10.249996666666666</v>
      </c>
      <c r="JJ154">
        <f t="shared" si="1976"/>
        <v>8.6333299999999991</v>
      </c>
      <c r="JK154">
        <f t="shared" si="1976"/>
        <v>6.4999966666666662</v>
      </c>
      <c r="JL154">
        <f t="shared" si="1976"/>
        <v>6.2666633333333337</v>
      </c>
      <c r="JM154">
        <f t="shared" si="1976"/>
        <v>7.9999966666666662</v>
      </c>
      <c r="JN154">
        <f t="shared" si="1976"/>
        <v>8.9999966666666662</v>
      </c>
      <c r="JO154">
        <f t="shared" si="1976"/>
        <v>13.133329999999999</v>
      </c>
      <c r="JP154">
        <f t="shared" si="1976"/>
        <v>10.266663333333334</v>
      </c>
      <c r="JR154">
        <f t="shared" si="1976"/>
        <v>6.3333300000000001</v>
      </c>
      <c r="JT154">
        <f t="shared" si="1976"/>
        <v>7.0833300000000001</v>
      </c>
      <c r="JU154">
        <f t="shared" si="1976"/>
        <v>12.733329999999999</v>
      </c>
      <c r="JV154">
        <f t="shared" si="1976"/>
        <v>13.43333</v>
      </c>
      <c r="JX154">
        <f t="shared" si="1976"/>
        <v>14.183330000000002</v>
      </c>
      <c r="JY154">
        <f t="shared" si="1976"/>
        <v>9.9999966666666662</v>
      </c>
      <c r="JZ154">
        <f t="shared" si="1976"/>
        <v>16.499996666666668</v>
      </c>
      <c r="KA154">
        <f t="shared" si="1976"/>
        <v>19.949996666666667</v>
      </c>
    </row>
    <row r="155" spans="1:287" x14ac:dyDescent="0.25">
      <c r="A155" t="s">
        <v>132</v>
      </c>
      <c r="B155">
        <v>4.4000000000000004</v>
      </c>
      <c r="C155">
        <v>4.9000000000000004</v>
      </c>
      <c r="D155">
        <v>5.4166666666666661</v>
      </c>
      <c r="E155">
        <v>5.5500000000000007</v>
      </c>
      <c r="F155">
        <v>6.1666600000000003</v>
      </c>
      <c r="G155">
        <v>6.1333336666666662</v>
      </c>
      <c r="H155">
        <v>5.8666666666666663</v>
      </c>
      <c r="I155">
        <v>6.0833336666666664</v>
      </c>
      <c r="J155">
        <v>7.7833330000000007</v>
      </c>
      <c r="K155">
        <v>9.9666670000000011</v>
      </c>
      <c r="L155">
        <v>5.25</v>
      </c>
      <c r="M155">
        <v>4.75</v>
      </c>
      <c r="N155">
        <v>6.049996666666666</v>
      </c>
      <c r="O155">
        <v>7.6999999966666666</v>
      </c>
      <c r="P155">
        <v>12.149999996666667</v>
      </c>
      <c r="Q155">
        <v>8.4599999966666672</v>
      </c>
      <c r="R155">
        <v>13.129999996666665</v>
      </c>
      <c r="S155">
        <v>14.949999996666666</v>
      </c>
      <c r="T155">
        <v>11.369999996666667</v>
      </c>
      <c r="U155">
        <v>9.8833299966666672</v>
      </c>
      <c r="V155">
        <v>9.7499999966666664</v>
      </c>
      <c r="W155">
        <v>8.3166669966666671</v>
      </c>
      <c r="X155">
        <v>9.116666996666666</v>
      </c>
      <c r="Y155">
        <v>9.1499999966666667</v>
      </c>
      <c r="Z155">
        <v>19.849999999666665</v>
      </c>
      <c r="AA155">
        <v>21.849999999666665</v>
      </c>
      <c r="AB155">
        <v>25.599999999666665</v>
      </c>
      <c r="AC155">
        <v>41.049999999666667</v>
      </c>
      <c r="AD155">
        <v>35.603332999666662</v>
      </c>
      <c r="AE155">
        <v>21.799999999666664</v>
      </c>
      <c r="AG155">
        <v>25.099999999666665</v>
      </c>
      <c r="AH155">
        <v>20.516669999666664</v>
      </c>
      <c r="AI155">
        <v>8.15</v>
      </c>
      <c r="AJ155">
        <v>9.7000000000000011</v>
      </c>
      <c r="AK155">
        <v>8.5333333000000007</v>
      </c>
      <c r="AL155">
        <v>8.75</v>
      </c>
      <c r="AM155">
        <v>8.6666600000000003</v>
      </c>
      <c r="AN155">
        <v>9.5</v>
      </c>
      <c r="AO155">
        <v>9.4166667000000004</v>
      </c>
      <c r="AP155">
        <v>9.0166667</v>
      </c>
      <c r="AQ155">
        <v>8.93333333</v>
      </c>
      <c r="AR155">
        <v>8.5500000000000007</v>
      </c>
      <c r="AS155">
        <v>9.1666667000000004</v>
      </c>
      <c r="AT155">
        <v>11.81666667</v>
      </c>
      <c r="AU155">
        <v>9.4500000000000011</v>
      </c>
      <c r="AV155">
        <v>9.683333300000001</v>
      </c>
      <c r="AW155">
        <v>9.2166667000000011</v>
      </c>
      <c r="AX155">
        <v>10</v>
      </c>
      <c r="AY155">
        <v>8.883333330000001</v>
      </c>
      <c r="AZ155">
        <v>11.3</v>
      </c>
      <c r="BA155">
        <v>13.350000000000001</v>
      </c>
      <c r="BB155">
        <v>16.149999999999999</v>
      </c>
      <c r="BC155">
        <v>13.866666670000001</v>
      </c>
      <c r="BD155">
        <v>13.8333333</v>
      </c>
      <c r="BE155">
        <v>10.15</v>
      </c>
      <c r="BF155">
        <v>12.066667000000001</v>
      </c>
      <c r="BG155">
        <v>21.3333333</v>
      </c>
      <c r="BH155">
        <v>23.85</v>
      </c>
      <c r="BI155">
        <v>24.083333</v>
      </c>
      <c r="BJ155">
        <v>11.5</v>
      </c>
      <c r="BK155">
        <v>21.816667000000002</v>
      </c>
      <c r="BL155">
        <v>12.566666700000001</v>
      </c>
      <c r="BM155">
        <v>20.950000000000003</v>
      </c>
      <c r="BN155">
        <v>12.25</v>
      </c>
      <c r="BO155">
        <v>26.083333000000003</v>
      </c>
      <c r="BP155">
        <v>16.766666700000002</v>
      </c>
      <c r="BQ155">
        <v>8.0166666666666657</v>
      </c>
      <c r="BR155">
        <v>6.8666666666666663</v>
      </c>
      <c r="BS155">
        <v>7.5833333666666665</v>
      </c>
      <c r="BT155">
        <v>7.9833333366666661</v>
      </c>
      <c r="BU155">
        <v>7.3833333366666665</v>
      </c>
      <c r="BV155">
        <v>7.6166666666666663</v>
      </c>
      <c r="BW155">
        <v>9.5833333666666665</v>
      </c>
      <c r="BX155">
        <v>14.583333366666666</v>
      </c>
      <c r="BY155">
        <v>12.849999966666665</v>
      </c>
      <c r="BZ155">
        <v>9.8499999666666653</v>
      </c>
      <c r="CA155">
        <v>7.6666666666666661</v>
      </c>
      <c r="CB155">
        <v>7.1833333666666661</v>
      </c>
      <c r="CC155">
        <v>8.2333333666666668</v>
      </c>
      <c r="CE155">
        <v>8.5499999666666664</v>
      </c>
      <c r="CF155">
        <v>9.3333332666666671</v>
      </c>
      <c r="CG155">
        <v>10.633333266666666</v>
      </c>
      <c r="CH155">
        <v>8.9333332666666667</v>
      </c>
      <c r="CI155">
        <v>8.899999966666666</v>
      </c>
      <c r="CJ155">
        <v>8.8499999666666671</v>
      </c>
      <c r="CK155">
        <v>9.2666666666666657</v>
      </c>
      <c r="CL155">
        <v>9.649999966666666</v>
      </c>
      <c r="CN155">
        <v>10.399999966666666</v>
      </c>
      <c r="CO155">
        <v>9.9499999666666668</v>
      </c>
      <c r="CP155">
        <v>7.6833333666666661</v>
      </c>
      <c r="CQ155">
        <v>9.1166663666666654</v>
      </c>
      <c r="CR155">
        <v>9.8666663666666654</v>
      </c>
      <c r="CS155">
        <v>8.1166663666666654</v>
      </c>
      <c r="CT155">
        <v>10.333333366666666</v>
      </c>
      <c r="CU155">
        <v>10.150000366666667</v>
      </c>
      <c r="CV155">
        <v>8.2833333666666658</v>
      </c>
      <c r="CW155">
        <v>9.4166666666666661</v>
      </c>
      <c r="CX155">
        <v>9.0166663666666658</v>
      </c>
      <c r="CY155">
        <v>12.500000066666665</v>
      </c>
      <c r="CZ155">
        <v>9.966666666666665</v>
      </c>
      <c r="DA155">
        <v>8.8166663666666665</v>
      </c>
      <c r="DB155">
        <v>8.0833333666666665</v>
      </c>
      <c r="DC155">
        <v>11.133333366666665</v>
      </c>
      <c r="DD155">
        <v>9.0666666666666664</v>
      </c>
      <c r="DE155">
        <v>11.900000066666667</v>
      </c>
      <c r="DF155">
        <v>11.933333336666667</v>
      </c>
      <c r="DG155">
        <v>13.233333336666668</v>
      </c>
      <c r="DH155">
        <v>12.333333336666668</v>
      </c>
      <c r="DI155">
        <v>13.166666336666667</v>
      </c>
      <c r="DJ155">
        <v>12.783333336666667</v>
      </c>
      <c r="DK155">
        <v>13.616666669666667</v>
      </c>
      <c r="DL155">
        <v>12.500000036666668</v>
      </c>
      <c r="DM155">
        <v>14.400000006666668</v>
      </c>
      <c r="DN155">
        <v>13.850000006666669</v>
      </c>
      <c r="DO155">
        <v>7.7666666666666666</v>
      </c>
      <c r="DP155">
        <v>9.9499999666666668</v>
      </c>
      <c r="DQ155">
        <v>8.6833333666666661</v>
      </c>
      <c r="DR155">
        <v>8.6999999966666657</v>
      </c>
      <c r="DS155">
        <v>8.2999999966666671</v>
      </c>
      <c r="DT155">
        <v>8.3333333366666658</v>
      </c>
      <c r="DU155">
        <v>11.699999666666667</v>
      </c>
      <c r="DV155">
        <v>9.7833333366666668</v>
      </c>
      <c r="DW155">
        <v>8.4666666666666668</v>
      </c>
      <c r="DX155">
        <v>8.3833333366666665</v>
      </c>
      <c r="DY155">
        <v>8.6833333336666669</v>
      </c>
      <c r="DZ155">
        <v>7.4833333666666668</v>
      </c>
      <c r="EA155">
        <v>9.1500000666666672</v>
      </c>
      <c r="EB155">
        <v>7.8500000666666665</v>
      </c>
      <c r="EC155">
        <v>8.3166666666666664</v>
      </c>
      <c r="ED155">
        <v>10.816666666666666</v>
      </c>
      <c r="EE155">
        <v>10.083333366666666</v>
      </c>
      <c r="EF155">
        <v>8.3333333666666665</v>
      </c>
      <c r="EG155">
        <v>10.133333366666667</v>
      </c>
      <c r="EH155">
        <v>7.7666663666666667</v>
      </c>
      <c r="EI155">
        <v>10.700000036666667</v>
      </c>
      <c r="EJ155">
        <v>9.8333333666666665</v>
      </c>
      <c r="EK155">
        <v>9.1500033666666667</v>
      </c>
      <c r="EL155">
        <v>11.216666666666667</v>
      </c>
      <c r="EM155">
        <v>7.8833333666666672</v>
      </c>
      <c r="EN155">
        <v>8.9666666996666677</v>
      </c>
      <c r="EO155">
        <v>12.016666696666666</v>
      </c>
      <c r="EP155">
        <v>10.316666666666666</v>
      </c>
      <c r="EQ155">
        <v>4.0666666666666664</v>
      </c>
      <c r="ER155">
        <v>4.3999999966666667</v>
      </c>
      <c r="ES155">
        <v>4.6666666666666661</v>
      </c>
      <c r="ET155">
        <v>7.1666666666666661</v>
      </c>
      <c r="EU155">
        <v>4.7499999666666666</v>
      </c>
      <c r="EV155">
        <v>4.5833333666666665</v>
      </c>
      <c r="EW155">
        <v>4.399999966666666</v>
      </c>
      <c r="EX155">
        <v>4.6333333336666662</v>
      </c>
      <c r="EY155">
        <v>0</v>
      </c>
      <c r="EZ155">
        <f>IF(EZ147=0,0,EZ147+4.0666667)</f>
        <v>4.4333333666666661</v>
      </c>
      <c r="FA155">
        <f t="shared" ref="FA155:FH155" si="1978">IF(FA147=0,0,FA147+4.0666667)</f>
        <v>4.6166666999999997</v>
      </c>
      <c r="FB155">
        <f t="shared" si="1978"/>
        <v>5.1000000333333331</v>
      </c>
      <c r="FC155">
        <f t="shared" si="1978"/>
        <v>8.066666699999999</v>
      </c>
      <c r="FD155">
        <f t="shared" si="1978"/>
        <v>4.9000000333333329</v>
      </c>
      <c r="FE155">
        <f t="shared" si="1978"/>
        <v>5.2000000333333336</v>
      </c>
      <c r="FF155">
        <f t="shared" si="1978"/>
        <v>7.2333333666666668</v>
      </c>
      <c r="FG155">
        <f t="shared" si="1978"/>
        <v>4.8333333666666665</v>
      </c>
      <c r="FH155">
        <f t="shared" si="1978"/>
        <v>5.7833333666666666</v>
      </c>
      <c r="FI155">
        <f t="shared" ref="FI155:HT155" si="1979">IF(FI147=0,0,FI147+4.0666667)</f>
        <v>6.2333333700000004</v>
      </c>
      <c r="FJ155">
        <f t="shared" si="1979"/>
        <v>9.4000000366666665</v>
      </c>
      <c r="FK155">
        <f t="shared" si="1979"/>
        <v>7.5000000366666661</v>
      </c>
      <c r="FL155">
        <f t="shared" si="1979"/>
        <v>7.8333333700000001</v>
      </c>
      <c r="FM155">
        <f t="shared" si="1979"/>
        <v>6.1500000366666665</v>
      </c>
      <c r="FN155">
        <f t="shared" si="1979"/>
        <v>8.7833333700000011</v>
      </c>
      <c r="FO155">
        <f t="shared" si="1979"/>
        <v>6.2500000366666661</v>
      </c>
      <c r="FP155">
        <f t="shared" si="1979"/>
        <v>7.0000000366666661</v>
      </c>
      <c r="FQ155">
        <f t="shared" si="1979"/>
        <v>6.2333333700000004</v>
      </c>
      <c r="FR155">
        <f t="shared" si="1979"/>
        <v>6.1833333699999997</v>
      </c>
      <c r="FS155">
        <f t="shared" si="1979"/>
        <v>7.0000000366666661</v>
      </c>
      <c r="FT155">
        <f t="shared" si="1979"/>
        <v>7.1500000333333329</v>
      </c>
      <c r="FU155">
        <f t="shared" si="1979"/>
        <v>7.4000000299999993</v>
      </c>
      <c r="FV155">
        <f t="shared" si="1979"/>
        <v>7.3833333633333336</v>
      </c>
      <c r="FW155">
        <f t="shared" si="1979"/>
        <v>7.7666666966666664</v>
      </c>
      <c r="FX155">
        <f t="shared" si="1979"/>
        <v>7.9166666966666668</v>
      </c>
      <c r="FY155">
        <f t="shared" si="1979"/>
        <v>7.70000003</v>
      </c>
      <c r="FZ155">
        <f t="shared" si="1979"/>
        <v>8.95000003</v>
      </c>
      <c r="GA155">
        <f t="shared" si="1979"/>
        <v>11.950000029999998</v>
      </c>
      <c r="GB155">
        <f t="shared" si="1979"/>
        <v>8.0333333633333339</v>
      </c>
      <c r="GC155">
        <f t="shared" si="1979"/>
        <v>8.2333333633333332</v>
      </c>
      <c r="GD155">
        <f t="shared" si="1979"/>
        <v>8.7500000299999989</v>
      </c>
      <c r="GE155">
        <f t="shared" si="1979"/>
        <v>8.5166666966666664</v>
      </c>
      <c r="GF155">
        <f t="shared" si="1979"/>
        <v>7.7333333633333332</v>
      </c>
      <c r="GG155">
        <f t="shared" si="1979"/>
        <v>9.5833333666666665</v>
      </c>
      <c r="GH155">
        <f t="shared" si="1979"/>
        <v>10.433333399999999</v>
      </c>
      <c r="GI155">
        <f t="shared" si="1979"/>
        <v>10.066666733333333</v>
      </c>
      <c r="GJ155">
        <f t="shared" si="1979"/>
        <v>10.483333399999999</v>
      </c>
      <c r="GK155">
        <f t="shared" si="1979"/>
        <v>12.416666733333333</v>
      </c>
      <c r="GL155">
        <f t="shared" si="1979"/>
        <v>9.8833333999999997</v>
      </c>
      <c r="GM155">
        <f t="shared" si="1979"/>
        <v>10.150000066666667</v>
      </c>
      <c r="GN155">
        <f t="shared" si="1979"/>
        <v>12.2833334</v>
      </c>
      <c r="GO155">
        <f t="shared" si="1979"/>
        <v>11.700000066666668</v>
      </c>
      <c r="GP155">
        <f t="shared" si="1979"/>
        <v>10.150000066666667</v>
      </c>
      <c r="GQ155">
        <f t="shared" si="1979"/>
        <v>10.600000066666666</v>
      </c>
      <c r="GR155">
        <f t="shared" si="1979"/>
        <v>12.983333399999999</v>
      </c>
      <c r="GS155">
        <f t="shared" si="1979"/>
        <v>10.950000066666668</v>
      </c>
      <c r="GT155">
        <f t="shared" si="1979"/>
        <v>12.150000066666667</v>
      </c>
      <c r="GU155">
        <f t="shared" si="1979"/>
        <v>10.983333399999999</v>
      </c>
      <c r="GV155">
        <f t="shared" si="1979"/>
        <v>9.9833333999999994</v>
      </c>
      <c r="GW155">
        <f t="shared" si="1979"/>
        <v>10.050000066666666</v>
      </c>
      <c r="GX155">
        <f t="shared" ref="GX155:HA155" si="1980">IF(GX147=0,0,GX147+4.0666667)</f>
        <v>9.8833333999999997</v>
      </c>
      <c r="GY155">
        <f t="shared" si="1980"/>
        <v>17.016666733333334</v>
      </c>
      <c r="GZ155">
        <f t="shared" si="1980"/>
        <v>11.733333399999999</v>
      </c>
      <c r="HA155">
        <f t="shared" si="1980"/>
        <v>10.466666733333334</v>
      </c>
      <c r="HB155">
        <f t="shared" si="1979"/>
        <v>12.250000033333333</v>
      </c>
      <c r="HC155">
        <f t="shared" si="1979"/>
        <v>13.233333333333331</v>
      </c>
      <c r="HD155">
        <f t="shared" si="1979"/>
        <v>14.633333333333333</v>
      </c>
      <c r="HE155">
        <f t="shared" si="1979"/>
        <v>13.716666666666665</v>
      </c>
      <c r="HF155">
        <f t="shared" si="1979"/>
        <v>13.466666666666665</v>
      </c>
      <c r="HG155">
        <f t="shared" si="1979"/>
        <v>13.25</v>
      </c>
      <c r="HH155">
        <f t="shared" si="1979"/>
        <v>12.933333333333334</v>
      </c>
      <c r="HI155">
        <f t="shared" si="1979"/>
        <v>12.933333333333334</v>
      </c>
      <c r="HJ155">
        <f t="shared" si="1979"/>
        <v>13.883333333333333</v>
      </c>
      <c r="HK155">
        <f t="shared" si="1979"/>
        <v>13.433333333333334</v>
      </c>
      <c r="HL155">
        <f t="shared" si="1979"/>
        <v>16.299999999999997</v>
      </c>
      <c r="HN155">
        <f t="shared" si="1979"/>
        <v>12.95</v>
      </c>
      <c r="HO155">
        <f t="shared" si="1979"/>
        <v>14.416666666666664</v>
      </c>
      <c r="HP155">
        <f t="shared" si="1979"/>
        <v>32.016666700000002</v>
      </c>
      <c r="HQ155">
        <f t="shared" si="1979"/>
        <v>37.016666700000002</v>
      </c>
      <c r="HR155">
        <f t="shared" si="1979"/>
        <v>11.5166667</v>
      </c>
      <c r="HS155">
        <f t="shared" si="1979"/>
        <v>9.1666667000000004</v>
      </c>
      <c r="HU155">
        <f t="shared" ref="HU155:KA155" si="1981">IF(HU147=0,0,HU147+4.0666667)</f>
        <v>20.566666699999999</v>
      </c>
      <c r="HW155">
        <f t="shared" si="1981"/>
        <v>9.5500000333333332</v>
      </c>
      <c r="HX155">
        <f t="shared" si="1981"/>
        <v>9.7666666999999983</v>
      </c>
      <c r="HY155">
        <f t="shared" si="1981"/>
        <v>10.583333366666666</v>
      </c>
      <c r="HZ155">
        <f t="shared" si="1981"/>
        <v>10.100000033333334</v>
      </c>
      <c r="IA155">
        <f t="shared" si="1981"/>
        <v>9.8333333666666665</v>
      </c>
      <c r="IB155">
        <f t="shared" si="1981"/>
        <v>9.9333333666666661</v>
      </c>
      <c r="IC155">
        <f t="shared" si="1981"/>
        <v>10.633333366666665</v>
      </c>
      <c r="ID155">
        <f t="shared" si="1981"/>
        <v>9.600000033333334</v>
      </c>
      <c r="IE155">
        <f t="shared" si="1981"/>
        <v>10.583333366666666</v>
      </c>
      <c r="IF155">
        <f t="shared" si="1981"/>
        <v>11.283333366666668</v>
      </c>
      <c r="IG155">
        <f t="shared" si="1981"/>
        <v>11.733333366666667</v>
      </c>
      <c r="IH155">
        <f t="shared" si="1981"/>
        <v>10.066666699999999</v>
      </c>
      <c r="II155">
        <f t="shared" si="1981"/>
        <v>16.800000033333333</v>
      </c>
      <c r="IJ155">
        <f t="shared" si="1981"/>
        <v>9.5833333666666665</v>
      </c>
      <c r="IK155">
        <f t="shared" si="1981"/>
        <v>10.233333366666667</v>
      </c>
      <c r="IL155">
        <f t="shared" si="1981"/>
        <v>13.566666733333335</v>
      </c>
      <c r="IM155">
        <f t="shared" si="1981"/>
        <v>11.000000066666667</v>
      </c>
      <c r="IN155">
        <f t="shared" si="1981"/>
        <v>10.716666733333334</v>
      </c>
      <c r="IO155">
        <f t="shared" si="1981"/>
        <v>12.333333366666668</v>
      </c>
      <c r="IP155">
        <f t="shared" si="1981"/>
        <v>12.816666733333335</v>
      </c>
      <c r="IQ155">
        <f t="shared" si="1981"/>
        <v>13.466666733333334</v>
      </c>
      <c r="IW155">
        <f t="shared" si="1981"/>
        <v>41.150000033333335</v>
      </c>
      <c r="IX155">
        <f t="shared" si="1981"/>
        <v>5.8666666999999997</v>
      </c>
      <c r="IY155">
        <f t="shared" si="1981"/>
        <v>8.3166670333333332</v>
      </c>
      <c r="IZ155">
        <f t="shared" ref="IZ155" si="1982">IF(IZ147=0,0,IZ147+4.0666667)</f>
        <v>9.1333336999999997</v>
      </c>
      <c r="JA155">
        <f t="shared" si="1981"/>
        <v>7.4666670333333336</v>
      </c>
      <c r="JB155">
        <f t="shared" si="1981"/>
        <v>6.950000366666667</v>
      </c>
      <c r="JC155">
        <f t="shared" si="1981"/>
        <v>11.8833337</v>
      </c>
      <c r="JD155">
        <f t="shared" si="1981"/>
        <v>8.4833336999999993</v>
      </c>
      <c r="JE155">
        <f t="shared" si="1981"/>
        <v>13.550000366666669</v>
      </c>
      <c r="JF155">
        <f t="shared" si="1981"/>
        <v>21.316667033333335</v>
      </c>
      <c r="JH155">
        <f t="shared" si="1981"/>
        <v>8.5000000333333325</v>
      </c>
      <c r="JI155">
        <f t="shared" si="1981"/>
        <v>13.749996699666667</v>
      </c>
      <c r="JJ155">
        <f t="shared" si="1981"/>
        <v>12.133330033</v>
      </c>
      <c r="JK155">
        <f t="shared" si="1981"/>
        <v>9.9999966996666672</v>
      </c>
      <c r="JL155">
        <f t="shared" si="1981"/>
        <v>9.7666633663333329</v>
      </c>
      <c r="JM155">
        <f t="shared" si="1981"/>
        <v>11.499996699666667</v>
      </c>
      <c r="JN155">
        <f t="shared" si="1981"/>
        <v>12.499996699666667</v>
      </c>
      <c r="JO155">
        <f t="shared" si="1981"/>
        <v>16.633330033</v>
      </c>
      <c r="JP155">
        <f t="shared" si="1981"/>
        <v>13.766663366333333</v>
      </c>
      <c r="JR155">
        <f t="shared" si="1981"/>
        <v>9.8333300329999993</v>
      </c>
      <c r="JT155">
        <f t="shared" si="1981"/>
        <v>10.583330032999999</v>
      </c>
      <c r="JU155">
        <f t="shared" si="1981"/>
        <v>16.233330032999998</v>
      </c>
      <c r="JV155">
        <f t="shared" si="1981"/>
        <v>16.933330033000001</v>
      </c>
      <c r="JX155">
        <f t="shared" si="1981"/>
        <v>17.683330033000001</v>
      </c>
      <c r="JY155">
        <f t="shared" si="1981"/>
        <v>13.499996699666667</v>
      </c>
      <c r="JZ155">
        <f t="shared" si="1981"/>
        <v>19.999996699666667</v>
      </c>
      <c r="KA155">
        <f t="shared" si="1981"/>
        <v>23.449996699666666</v>
      </c>
    </row>
    <row r="156" spans="1:287" x14ac:dyDescent="0.25">
      <c r="A156" t="s">
        <v>131</v>
      </c>
      <c r="B156">
        <v>3.4166666666666665</v>
      </c>
      <c r="C156">
        <v>3.9166666666666665</v>
      </c>
      <c r="D156">
        <v>1.7166666666666668</v>
      </c>
      <c r="E156">
        <v>4.5666666666666664</v>
      </c>
      <c r="F156">
        <v>5.183326666666666</v>
      </c>
      <c r="G156">
        <v>2.433333666666667</v>
      </c>
      <c r="H156">
        <v>2.166666666666667</v>
      </c>
      <c r="I156">
        <v>2.3833336666666667</v>
      </c>
      <c r="J156">
        <v>6.7999996666666664</v>
      </c>
      <c r="K156">
        <v>8.9833336666666668</v>
      </c>
      <c r="L156">
        <v>4.2666666666666666</v>
      </c>
      <c r="M156">
        <v>3.7666666666666666</v>
      </c>
      <c r="N156">
        <v>2.3499966666666667</v>
      </c>
      <c r="O156">
        <v>3.9999999966666668</v>
      </c>
      <c r="P156">
        <v>8.4499999966666675</v>
      </c>
      <c r="Q156">
        <v>4.7599999966666671</v>
      </c>
      <c r="R156">
        <v>9.4299999966666661</v>
      </c>
      <c r="S156">
        <v>11.249999996666666</v>
      </c>
      <c r="T156">
        <v>7.6699999966666663</v>
      </c>
      <c r="U156">
        <v>6.183329996666667</v>
      </c>
      <c r="V156">
        <v>6.0499999966666671</v>
      </c>
      <c r="W156">
        <v>4.6166669966666669</v>
      </c>
      <c r="X156">
        <v>5.4166669966666667</v>
      </c>
      <c r="Y156">
        <v>5.4499999966666666</v>
      </c>
      <c r="Z156">
        <v>16.149999999666665</v>
      </c>
      <c r="AA156">
        <v>18.149999999666665</v>
      </c>
      <c r="AB156">
        <v>21.899999999666665</v>
      </c>
      <c r="AC156">
        <v>37.349999999666665</v>
      </c>
      <c r="AD156">
        <v>31.903332999666667</v>
      </c>
      <c r="AE156">
        <v>18.099999999666665</v>
      </c>
      <c r="AG156">
        <v>21.399999999666665</v>
      </c>
      <c r="AH156">
        <v>16.816669999666665</v>
      </c>
      <c r="AI156">
        <v>7.1666666666666661</v>
      </c>
      <c r="AJ156">
        <v>8.7166666666666668</v>
      </c>
      <c r="AK156">
        <v>7.5499999666666664</v>
      </c>
      <c r="AL156">
        <v>7.7666666666666657</v>
      </c>
      <c r="AM156">
        <v>7.683326666666666</v>
      </c>
      <c r="AN156">
        <v>8.5166666666666657</v>
      </c>
      <c r="AO156">
        <v>8.4333333666666661</v>
      </c>
      <c r="AP156">
        <v>8.0333333666666658</v>
      </c>
      <c r="AQ156">
        <v>7.9499999966666657</v>
      </c>
      <c r="AR156">
        <v>7.5666666666666664</v>
      </c>
      <c r="AS156">
        <v>8.1833333666666661</v>
      </c>
      <c r="AT156">
        <v>10.833333336666666</v>
      </c>
      <c r="AU156">
        <v>8.4666666666666668</v>
      </c>
      <c r="AV156">
        <v>8.6999999666666668</v>
      </c>
      <c r="AW156">
        <v>8.2333333666666668</v>
      </c>
      <c r="AX156">
        <v>9.0166666666666657</v>
      </c>
      <c r="AY156">
        <v>7.8999999966666659</v>
      </c>
      <c r="AZ156">
        <v>10.316666666666666</v>
      </c>
      <c r="BA156">
        <v>12.366666666666667</v>
      </c>
      <c r="BB156">
        <v>15.166666666666666</v>
      </c>
      <c r="BC156">
        <v>12.883333336666666</v>
      </c>
      <c r="BD156">
        <v>12.849999966666665</v>
      </c>
      <c r="BE156">
        <v>9.1666666666666661</v>
      </c>
      <c r="BF156">
        <v>11.083333666666666</v>
      </c>
      <c r="BG156">
        <v>20.349999966666665</v>
      </c>
      <c r="BH156">
        <v>22.866666666666667</v>
      </c>
      <c r="BI156">
        <v>23.099999666666665</v>
      </c>
      <c r="BJ156">
        <v>10.516666666666666</v>
      </c>
      <c r="BK156">
        <v>20.833333666666668</v>
      </c>
      <c r="BL156">
        <v>11.583333366666666</v>
      </c>
      <c r="BM156">
        <v>19.966666666666669</v>
      </c>
      <c r="BN156">
        <v>11.266666666666666</v>
      </c>
      <c r="BO156">
        <v>25.099999666666669</v>
      </c>
      <c r="BP156">
        <v>15.783333366666666</v>
      </c>
      <c r="BQ156">
        <v>4.3166666666666664</v>
      </c>
      <c r="BR156">
        <v>3.1666666666666665</v>
      </c>
      <c r="BS156">
        <v>3.8833333666666663</v>
      </c>
      <c r="BT156">
        <v>4.2833333366666668</v>
      </c>
      <c r="BU156">
        <v>3.6833333366666663</v>
      </c>
      <c r="BV156">
        <v>3.9166666666666665</v>
      </c>
      <c r="BW156">
        <v>5.8833333666666663</v>
      </c>
      <c r="BX156">
        <v>10.883333366666665</v>
      </c>
      <c r="BY156">
        <v>9.149999966666666</v>
      </c>
      <c r="BZ156">
        <v>6.149999966666666</v>
      </c>
      <c r="CA156">
        <v>3.9666666666666668</v>
      </c>
      <c r="CB156">
        <v>3.4833333666666664</v>
      </c>
      <c r="CC156">
        <v>4.5333333666666666</v>
      </c>
      <c r="CE156">
        <v>4.8499999666666662</v>
      </c>
      <c r="CF156">
        <v>5.633333266666666</v>
      </c>
      <c r="CG156">
        <v>6.9333332666666667</v>
      </c>
      <c r="CH156">
        <v>5.2333332666666665</v>
      </c>
      <c r="CI156">
        <v>5.1999999666666659</v>
      </c>
      <c r="CJ156">
        <v>5.149999966666666</v>
      </c>
      <c r="CK156">
        <v>5.5666666666666664</v>
      </c>
      <c r="CL156">
        <v>5.9499999666666668</v>
      </c>
      <c r="CN156">
        <v>6.6999999666666668</v>
      </c>
      <c r="CO156">
        <v>6.2499999666666657</v>
      </c>
      <c r="CP156">
        <v>3.9833333666666668</v>
      </c>
      <c r="CQ156">
        <v>5.416666366666667</v>
      </c>
      <c r="CR156">
        <v>6.166666366666667</v>
      </c>
      <c r="CS156">
        <v>4.416666366666667</v>
      </c>
      <c r="CT156">
        <v>6.6333333666666672</v>
      </c>
      <c r="CU156">
        <v>6.450000366666667</v>
      </c>
      <c r="CV156">
        <v>4.5833333666666665</v>
      </c>
      <c r="CW156">
        <v>5.7166666666666668</v>
      </c>
      <c r="CX156">
        <v>5.3166663666666665</v>
      </c>
      <c r="CY156">
        <v>8.8000000666666658</v>
      </c>
      <c r="CZ156">
        <v>6.2666666666666666</v>
      </c>
      <c r="DA156">
        <v>5.1166663666666672</v>
      </c>
      <c r="DB156">
        <v>4.3833333666666672</v>
      </c>
      <c r="DC156">
        <v>7.433333366666667</v>
      </c>
      <c r="DD156">
        <v>5.3666666666666671</v>
      </c>
      <c r="DE156">
        <v>8.2000000666666679</v>
      </c>
      <c r="DF156">
        <v>8.2333333366666661</v>
      </c>
      <c r="DG156">
        <v>9.5333333366666668</v>
      </c>
      <c r="DH156">
        <v>8.6333333366666665</v>
      </c>
      <c r="DI156">
        <v>9.4666663366666661</v>
      </c>
      <c r="DJ156">
        <v>9.0833333366666658</v>
      </c>
      <c r="DK156">
        <v>9.9166666696666663</v>
      </c>
      <c r="DL156">
        <v>8.8000000366666669</v>
      </c>
      <c r="DM156">
        <v>10.700000006666667</v>
      </c>
      <c r="DN156">
        <v>10.150000006666668</v>
      </c>
      <c r="DO156">
        <v>4.0666666666666664</v>
      </c>
      <c r="DP156">
        <v>6.2499999666666666</v>
      </c>
      <c r="DQ156">
        <v>4.9833333666666668</v>
      </c>
      <c r="DR156">
        <v>4.9999999966666664</v>
      </c>
      <c r="DS156">
        <v>4.599999996666666</v>
      </c>
      <c r="DT156">
        <v>4.6333333366666665</v>
      </c>
      <c r="DU156">
        <v>7.9999996666666666</v>
      </c>
      <c r="DV156">
        <v>6.0833333366666666</v>
      </c>
      <c r="DW156">
        <v>4.7666666666666666</v>
      </c>
      <c r="DX156">
        <v>4.6833333366666663</v>
      </c>
      <c r="DY156">
        <v>4.9833333336666668</v>
      </c>
      <c r="DZ156">
        <v>3.7833333666666666</v>
      </c>
      <c r="EA156">
        <v>5.4500000666666661</v>
      </c>
      <c r="EB156">
        <v>4.1500000666666663</v>
      </c>
      <c r="EC156">
        <v>4.6166666666666671</v>
      </c>
      <c r="ED156">
        <v>7.1166666666666671</v>
      </c>
      <c r="EE156">
        <v>6.3833333666666672</v>
      </c>
      <c r="EF156">
        <v>4.6333333666666663</v>
      </c>
      <c r="EG156">
        <v>6.4333333666666661</v>
      </c>
      <c r="EH156">
        <v>4.0666663666666665</v>
      </c>
      <c r="EI156">
        <v>7.0000000366666661</v>
      </c>
      <c r="EJ156">
        <v>6.1333333666666672</v>
      </c>
      <c r="EK156">
        <v>5.4500033666666665</v>
      </c>
      <c r="EL156">
        <v>7.5166666666666666</v>
      </c>
      <c r="EM156">
        <v>4.183333366666667</v>
      </c>
      <c r="EN156">
        <v>5.2666666996666667</v>
      </c>
      <c r="EO156">
        <v>8.3166666966666654</v>
      </c>
      <c r="EP156">
        <v>6.6166666666666671</v>
      </c>
      <c r="EQ156">
        <v>0.36666666666666664</v>
      </c>
      <c r="ER156">
        <v>0.69999999666666657</v>
      </c>
      <c r="ES156">
        <v>0.96666666666666656</v>
      </c>
      <c r="ET156">
        <v>3.4666666666666668</v>
      </c>
      <c r="EU156">
        <v>1.0499999666666666</v>
      </c>
      <c r="EV156">
        <v>0.88333336666666673</v>
      </c>
      <c r="EW156">
        <v>0.69999996666666664</v>
      </c>
      <c r="EX156">
        <v>0.93333333366666671</v>
      </c>
      <c r="EY156">
        <v>4.4333333666666661</v>
      </c>
      <c r="EZ156">
        <v>0</v>
      </c>
      <c r="FA156">
        <f>IF(FA147=0,0,FA147+0.366667)</f>
        <v>0.91666700000000012</v>
      </c>
      <c r="FB156">
        <f t="shared" ref="FB156:FH156" si="1983">IF(FB147=0,0,FB147+0.366667)</f>
        <v>1.4000003333333335</v>
      </c>
      <c r="FC156">
        <f t="shared" si="1983"/>
        <v>4.3666669999999996</v>
      </c>
      <c r="FD156">
        <f t="shared" si="1983"/>
        <v>1.2000003333333333</v>
      </c>
      <c r="FE156">
        <f t="shared" si="1983"/>
        <v>1.5000003333333334</v>
      </c>
      <c r="FF156">
        <f t="shared" si="1983"/>
        <v>3.5333336666666666</v>
      </c>
      <c r="FG156">
        <f t="shared" si="1983"/>
        <v>1.1333336666666667</v>
      </c>
      <c r="FH156">
        <f t="shared" si="1983"/>
        <v>2.0833336666666669</v>
      </c>
      <c r="FI156">
        <f t="shared" ref="FI156:HT156" si="1984">IF(FI147=0,0,FI147+0.366667)</f>
        <v>2.5333336700000002</v>
      </c>
      <c r="FJ156">
        <f t="shared" si="1984"/>
        <v>5.7000003366666663</v>
      </c>
      <c r="FK156">
        <f t="shared" si="1984"/>
        <v>3.8000003366666668</v>
      </c>
      <c r="FL156">
        <f t="shared" si="1984"/>
        <v>4.1333336699999998</v>
      </c>
      <c r="FM156">
        <f t="shared" si="1984"/>
        <v>2.4500003366666667</v>
      </c>
      <c r="FN156">
        <f t="shared" si="1984"/>
        <v>5.08333367</v>
      </c>
      <c r="FO156">
        <f t="shared" si="1984"/>
        <v>2.5500003366666668</v>
      </c>
      <c r="FP156">
        <f t="shared" si="1984"/>
        <v>3.3000003366666668</v>
      </c>
      <c r="FQ156">
        <f t="shared" si="1984"/>
        <v>2.5333336700000002</v>
      </c>
      <c r="FR156">
        <f t="shared" si="1984"/>
        <v>2.4833336699999999</v>
      </c>
      <c r="FS156">
        <f t="shared" si="1984"/>
        <v>3.3000003366666668</v>
      </c>
      <c r="FT156">
        <f t="shared" si="1984"/>
        <v>3.4500003333333336</v>
      </c>
      <c r="FU156">
        <f t="shared" si="1984"/>
        <v>3.7000003299999999</v>
      </c>
      <c r="FV156">
        <f t="shared" si="1984"/>
        <v>3.6833336633333333</v>
      </c>
      <c r="FW156">
        <f t="shared" si="1984"/>
        <v>4.0666669966666662</v>
      </c>
      <c r="FX156">
        <f t="shared" si="1984"/>
        <v>4.2166669966666666</v>
      </c>
      <c r="FY156">
        <f t="shared" si="1984"/>
        <v>4.0000003299999998</v>
      </c>
      <c r="FZ156">
        <f t="shared" si="1984"/>
        <v>5.2500003299999998</v>
      </c>
      <c r="GA156">
        <f t="shared" si="1984"/>
        <v>8.2500003299999989</v>
      </c>
      <c r="GB156">
        <f t="shared" si="1984"/>
        <v>4.3333336633333328</v>
      </c>
      <c r="GC156">
        <f t="shared" si="1984"/>
        <v>4.533333663333333</v>
      </c>
      <c r="GD156">
        <f t="shared" si="1984"/>
        <v>5.0500003299999996</v>
      </c>
      <c r="GE156">
        <f t="shared" si="1984"/>
        <v>4.8166669966666662</v>
      </c>
      <c r="GF156">
        <f t="shared" si="1984"/>
        <v>4.033333663333333</v>
      </c>
      <c r="GG156">
        <f t="shared" si="1984"/>
        <v>5.8833336666666662</v>
      </c>
      <c r="GH156">
        <f t="shared" si="1984"/>
        <v>6.7333336999999993</v>
      </c>
      <c r="GI156">
        <f t="shared" si="1984"/>
        <v>6.3666670333333331</v>
      </c>
      <c r="GJ156">
        <f t="shared" si="1984"/>
        <v>6.7833337</v>
      </c>
      <c r="GK156">
        <f t="shared" si="1984"/>
        <v>8.7166670333333336</v>
      </c>
      <c r="GL156">
        <f t="shared" si="1984"/>
        <v>6.1833336999999995</v>
      </c>
      <c r="GM156">
        <f t="shared" si="1984"/>
        <v>6.4500003666666661</v>
      </c>
      <c r="GN156">
        <f t="shared" si="1984"/>
        <v>8.5833337000000007</v>
      </c>
      <c r="GO156">
        <f t="shared" si="1984"/>
        <v>8.0000003666666668</v>
      </c>
      <c r="GP156">
        <f t="shared" si="1984"/>
        <v>6.4500003666666661</v>
      </c>
      <c r="GQ156">
        <f t="shared" si="1984"/>
        <v>6.9000003666666663</v>
      </c>
      <c r="GR156">
        <f t="shared" si="1984"/>
        <v>9.2833337</v>
      </c>
      <c r="GS156">
        <f t="shared" si="1984"/>
        <v>7.2500003666666668</v>
      </c>
      <c r="GT156">
        <f t="shared" si="1984"/>
        <v>8.4500003666666661</v>
      </c>
      <c r="GU156">
        <f t="shared" si="1984"/>
        <v>7.2833337</v>
      </c>
      <c r="GV156">
        <f t="shared" si="1984"/>
        <v>6.2833337</v>
      </c>
      <c r="GW156">
        <f t="shared" si="1984"/>
        <v>6.3500003666666665</v>
      </c>
      <c r="GX156">
        <f t="shared" ref="GX156:HA156" si="1985">IF(GX147=0,0,GX147+0.366667)</f>
        <v>6.1833336999999995</v>
      </c>
      <c r="GY156">
        <f t="shared" si="1985"/>
        <v>13.316667033333333</v>
      </c>
      <c r="GZ156">
        <f t="shared" si="1985"/>
        <v>8.0333337</v>
      </c>
      <c r="HA156">
        <f t="shared" si="1985"/>
        <v>6.7666670333333325</v>
      </c>
      <c r="HB156">
        <f t="shared" si="1984"/>
        <v>8.5500003333333332</v>
      </c>
      <c r="HC156">
        <f t="shared" si="1984"/>
        <v>9.5333336333333314</v>
      </c>
      <c r="HD156">
        <f t="shared" si="1984"/>
        <v>10.933333633333332</v>
      </c>
      <c r="HE156">
        <f t="shared" si="1984"/>
        <v>10.016666966666666</v>
      </c>
      <c r="HF156">
        <f t="shared" si="1984"/>
        <v>9.7666669666666657</v>
      </c>
      <c r="HG156">
        <f t="shared" si="1984"/>
        <v>9.5500002999999989</v>
      </c>
      <c r="HH156">
        <f t="shared" si="1984"/>
        <v>9.2333336333333325</v>
      </c>
      <c r="HI156">
        <f t="shared" si="1984"/>
        <v>9.2333336333333325</v>
      </c>
      <c r="HJ156">
        <f t="shared" si="1984"/>
        <v>10.183333633333332</v>
      </c>
      <c r="HK156">
        <f t="shared" si="1984"/>
        <v>9.7333336333333325</v>
      </c>
      <c r="HL156">
        <f t="shared" si="1984"/>
        <v>12.600000299999998</v>
      </c>
      <c r="HN156">
        <f t="shared" si="1984"/>
        <v>9.2500002999999982</v>
      </c>
      <c r="HO156">
        <f t="shared" si="1984"/>
        <v>10.716666966666665</v>
      </c>
      <c r="HP156">
        <f t="shared" si="1984"/>
        <v>28.316666999999999</v>
      </c>
      <c r="HQ156">
        <f t="shared" si="1984"/>
        <v>33.316667000000002</v>
      </c>
      <c r="HR156">
        <f t="shared" si="1984"/>
        <v>7.8166669999999998</v>
      </c>
      <c r="HS156">
        <f t="shared" si="1984"/>
        <v>5.4666669999999993</v>
      </c>
      <c r="HU156">
        <f t="shared" ref="HU156:KA156" si="1986">IF(HU147=0,0,HU147+0.366667)</f>
        <v>16.866667</v>
      </c>
      <c r="HW156">
        <f t="shared" si="1986"/>
        <v>5.850000333333333</v>
      </c>
      <c r="HX156">
        <f t="shared" si="1986"/>
        <v>6.0666669999999989</v>
      </c>
      <c r="HY156">
        <f t="shared" si="1986"/>
        <v>6.8833336666666662</v>
      </c>
      <c r="HZ156">
        <f t="shared" si="1986"/>
        <v>6.4000003333333328</v>
      </c>
      <c r="IA156">
        <f t="shared" si="1986"/>
        <v>6.1333336666666662</v>
      </c>
      <c r="IB156">
        <f t="shared" si="1986"/>
        <v>6.2333336666666659</v>
      </c>
      <c r="IC156">
        <f t="shared" si="1986"/>
        <v>6.9333336666666661</v>
      </c>
      <c r="ID156">
        <f t="shared" si="1986"/>
        <v>5.9000003333333328</v>
      </c>
      <c r="IE156">
        <f t="shared" si="1986"/>
        <v>6.8833336666666662</v>
      </c>
      <c r="IF156">
        <f t="shared" si="1986"/>
        <v>7.5833336666666664</v>
      </c>
      <c r="IG156">
        <f t="shared" si="1986"/>
        <v>8.0333336666666657</v>
      </c>
      <c r="IH156">
        <f t="shared" si="1986"/>
        <v>6.3666669999999996</v>
      </c>
      <c r="II156">
        <f t="shared" si="1986"/>
        <v>13.100000333333332</v>
      </c>
      <c r="IJ156">
        <f t="shared" si="1986"/>
        <v>5.8833336666666662</v>
      </c>
      <c r="IK156">
        <f t="shared" si="1986"/>
        <v>6.5333336666666666</v>
      </c>
      <c r="IL156">
        <f t="shared" si="1986"/>
        <v>9.8666670333333339</v>
      </c>
      <c r="IM156">
        <f t="shared" si="1986"/>
        <v>7.3000003666666666</v>
      </c>
      <c r="IN156">
        <f t="shared" si="1986"/>
        <v>7.0166670333333334</v>
      </c>
      <c r="IO156">
        <f t="shared" si="1986"/>
        <v>8.6333336666666671</v>
      </c>
      <c r="IP156">
        <f t="shared" si="1986"/>
        <v>9.1166670333333339</v>
      </c>
      <c r="IQ156">
        <f t="shared" si="1986"/>
        <v>9.7666670333333343</v>
      </c>
      <c r="IW156">
        <f t="shared" si="1986"/>
        <v>37.450000333333335</v>
      </c>
      <c r="IX156">
        <f t="shared" si="1986"/>
        <v>2.1666669999999999</v>
      </c>
      <c r="IY156">
        <f t="shared" si="1986"/>
        <v>4.616667333333333</v>
      </c>
      <c r="IZ156">
        <f t="shared" ref="IZ156" si="1987">IF(IZ147=0,0,IZ147+0.366667)</f>
        <v>5.4333339999999994</v>
      </c>
      <c r="JA156">
        <f t="shared" si="1986"/>
        <v>3.7666673333333338</v>
      </c>
      <c r="JB156">
        <f t="shared" si="1986"/>
        <v>3.2500006666666672</v>
      </c>
      <c r="JC156">
        <f t="shared" si="1986"/>
        <v>8.1833340000000003</v>
      </c>
      <c r="JD156">
        <f t="shared" si="1986"/>
        <v>4.783334</v>
      </c>
      <c r="JE156">
        <f t="shared" si="1986"/>
        <v>9.8500006666666682</v>
      </c>
      <c r="JF156">
        <f t="shared" si="1986"/>
        <v>17.616667333333336</v>
      </c>
      <c r="JH156">
        <f t="shared" si="1986"/>
        <v>4.8000003333333332</v>
      </c>
      <c r="JI156">
        <f t="shared" si="1986"/>
        <v>10.049996999666666</v>
      </c>
      <c r="JJ156">
        <f t="shared" si="1986"/>
        <v>8.4333303329999989</v>
      </c>
      <c r="JK156">
        <f t="shared" si="1986"/>
        <v>6.299996999666666</v>
      </c>
      <c r="JL156">
        <f t="shared" si="1986"/>
        <v>6.0666636663333335</v>
      </c>
      <c r="JM156">
        <f t="shared" si="1986"/>
        <v>7.799996999666666</v>
      </c>
      <c r="JN156">
        <f t="shared" si="1986"/>
        <v>8.799996999666666</v>
      </c>
      <c r="JO156">
        <f t="shared" si="1986"/>
        <v>12.933330332999999</v>
      </c>
      <c r="JP156">
        <f t="shared" si="1986"/>
        <v>10.066663666333334</v>
      </c>
      <c r="JR156">
        <f t="shared" si="1986"/>
        <v>6.133330333</v>
      </c>
      <c r="JT156">
        <f t="shared" si="1986"/>
        <v>6.883330333</v>
      </c>
      <c r="JU156">
        <f t="shared" si="1986"/>
        <v>12.533330332999999</v>
      </c>
      <c r="JV156">
        <f t="shared" si="1986"/>
        <v>13.233330333</v>
      </c>
      <c r="JX156">
        <f t="shared" si="1986"/>
        <v>13.983330333000001</v>
      </c>
      <c r="JY156">
        <f t="shared" si="1986"/>
        <v>9.799996999666666</v>
      </c>
      <c r="JZ156">
        <f t="shared" si="1986"/>
        <v>16.299996999666668</v>
      </c>
      <c r="KA156">
        <f t="shared" si="1986"/>
        <v>19.749996999666667</v>
      </c>
    </row>
    <row r="157" spans="1:287" x14ac:dyDescent="0.25">
      <c r="A157" t="s">
        <v>130</v>
      </c>
      <c r="B157">
        <v>3.7166666666666668</v>
      </c>
      <c r="C157">
        <v>4.2166666666666668</v>
      </c>
      <c r="D157">
        <v>1.9000000000000001</v>
      </c>
      <c r="E157">
        <v>4.8666666666666671</v>
      </c>
      <c r="F157">
        <v>5.4833266666666667</v>
      </c>
      <c r="G157">
        <v>2.6166670000000001</v>
      </c>
      <c r="H157">
        <v>2.35</v>
      </c>
      <c r="I157">
        <v>2.5666670000000003</v>
      </c>
      <c r="J157">
        <v>7.0999996666666672</v>
      </c>
      <c r="K157">
        <v>9.2833336666666675</v>
      </c>
      <c r="L157">
        <v>4.5666666666666664</v>
      </c>
      <c r="M157">
        <v>4.0666666666666664</v>
      </c>
      <c r="N157">
        <v>2.5333300000000003</v>
      </c>
      <c r="O157">
        <v>4.18333333</v>
      </c>
      <c r="P157">
        <v>8.6333333299999993</v>
      </c>
      <c r="Q157">
        <v>4.9433333299999997</v>
      </c>
      <c r="R157">
        <v>9.6133333299999997</v>
      </c>
      <c r="S157">
        <v>11.43333333</v>
      </c>
      <c r="T157">
        <v>7.8533333299999999</v>
      </c>
      <c r="U157">
        <v>6.3666633299999997</v>
      </c>
      <c r="V157">
        <v>6.2333333299999998</v>
      </c>
      <c r="W157">
        <v>4.8000003299999996</v>
      </c>
      <c r="X157">
        <v>5.6000003300000003</v>
      </c>
      <c r="Y157">
        <v>5.6333333300000001</v>
      </c>
      <c r="Z157">
        <v>16.333333332999999</v>
      </c>
      <c r="AA157">
        <v>18.333333332999999</v>
      </c>
      <c r="AB157">
        <v>22.083333332999999</v>
      </c>
      <c r="AC157">
        <v>37.533333333000002</v>
      </c>
      <c r="AD157">
        <v>32.086666332999997</v>
      </c>
      <c r="AE157">
        <v>18.283333332999998</v>
      </c>
      <c r="AG157">
        <v>21.583333332999999</v>
      </c>
      <c r="AH157">
        <v>17.000003332999999</v>
      </c>
      <c r="AI157">
        <v>7.4666666666666668</v>
      </c>
      <c r="AJ157">
        <v>9.0166666666666675</v>
      </c>
      <c r="AK157">
        <v>7.8499999666666671</v>
      </c>
      <c r="AL157">
        <v>8.0666666666666664</v>
      </c>
      <c r="AM157">
        <v>7.9833266666666667</v>
      </c>
      <c r="AN157">
        <v>8.8166666666666664</v>
      </c>
      <c r="AO157">
        <v>8.7333333666666668</v>
      </c>
      <c r="AP157">
        <v>8.3333333666666665</v>
      </c>
      <c r="AQ157">
        <v>8.2499999966666664</v>
      </c>
      <c r="AR157">
        <v>7.8666666666666671</v>
      </c>
      <c r="AS157">
        <v>8.4833333666666668</v>
      </c>
      <c r="AT157">
        <v>11.133333336666666</v>
      </c>
      <c r="AU157">
        <v>8.7666666666666675</v>
      </c>
      <c r="AV157">
        <v>8.9999999666666675</v>
      </c>
      <c r="AW157">
        <v>8.5333333666666675</v>
      </c>
      <c r="AX157">
        <v>9.3166666666666664</v>
      </c>
      <c r="AY157">
        <v>8.1999999966666675</v>
      </c>
      <c r="AZ157">
        <v>10.616666666666667</v>
      </c>
      <c r="BA157">
        <v>12.666666666666668</v>
      </c>
      <c r="BB157">
        <v>15.466666666666667</v>
      </c>
      <c r="BC157">
        <v>13.183333336666667</v>
      </c>
      <c r="BD157">
        <v>13.149999966666666</v>
      </c>
      <c r="BE157">
        <v>9.4666666666666668</v>
      </c>
      <c r="BF157">
        <v>11.383333666666667</v>
      </c>
      <c r="BG157">
        <v>20.649999966666666</v>
      </c>
      <c r="BH157">
        <v>23.166666666666664</v>
      </c>
      <c r="BI157">
        <v>23.399999666666666</v>
      </c>
      <c r="BJ157">
        <v>10.816666666666666</v>
      </c>
      <c r="BK157">
        <v>21.133333666666665</v>
      </c>
      <c r="BL157">
        <v>11.883333366666667</v>
      </c>
      <c r="BM157">
        <v>20.266666666666666</v>
      </c>
      <c r="BN157">
        <v>11.566666666666666</v>
      </c>
      <c r="BO157">
        <v>25.399999666666666</v>
      </c>
      <c r="BP157">
        <v>16.083333366666665</v>
      </c>
      <c r="BQ157">
        <v>4.5</v>
      </c>
      <c r="BR157">
        <v>3.3499999999999996</v>
      </c>
      <c r="BS157">
        <v>4.0666666999999999</v>
      </c>
      <c r="BT157">
        <v>4.4666666699999995</v>
      </c>
      <c r="BU157">
        <v>3.8666666699999999</v>
      </c>
      <c r="BV157">
        <v>4.0999999999999996</v>
      </c>
      <c r="BW157">
        <v>6.0666666999999999</v>
      </c>
      <c r="BX157">
        <v>11.066666699999999</v>
      </c>
      <c r="BY157">
        <v>9.3333332999999996</v>
      </c>
      <c r="BZ157">
        <v>6.3333332999999996</v>
      </c>
      <c r="CA157">
        <v>4.1499999999999995</v>
      </c>
      <c r="CB157">
        <v>3.6666666999999995</v>
      </c>
      <c r="CC157">
        <v>4.7166666999999993</v>
      </c>
      <c r="CE157">
        <v>5.0333332999999998</v>
      </c>
      <c r="CF157">
        <v>5.8166665999999996</v>
      </c>
      <c r="CG157">
        <v>7.1166666000000003</v>
      </c>
      <c r="CH157">
        <v>5.4166666000000001</v>
      </c>
      <c r="CI157">
        <v>5.3833332999999994</v>
      </c>
      <c r="CJ157">
        <v>5.3333332999999996</v>
      </c>
      <c r="CK157">
        <v>5.75</v>
      </c>
      <c r="CL157">
        <v>6.1333333000000003</v>
      </c>
      <c r="CN157">
        <v>6.8833333000000003</v>
      </c>
      <c r="CO157">
        <v>6.4333332999999993</v>
      </c>
      <c r="CP157">
        <v>4.1666667000000004</v>
      </c>
      <c r="CQ157">
        <v>5.5999997000000006</v>
      </c>
      <c r="CR157">
        <v>6.3499997000000006</v>
      </c>
      <c r="CS157">
        <v>4.5999997000000006</v>
      </c>
      <c r="CT157">
        <v>6.8166667000000007</v>
      </c>
      <c r="CU157">
        <v>6.6333337000000006</v>
      </c>
      <c r="CV157">
        <v>4.7666667</v>
      </c>
      <c r="CW157">
        <v>5.9</v>
      </c>
      <c r="CX157">
        <v>5.4999997</v>
      </c>
      <c r="CY157">
        <v>8.9833333999999994</v>
      </c>
      <c r="CZ157">
        <v>6.45</v>
      </c>
      <c r="DA157">
        <v>5.2999997000000008</v>
      </c>
      <c r="DB157">
        <v>4.5666667000000007</v>
      </c>
      <c r="DC157">
        <v>7.6166667000000006</v>
      </c>
      <c r="DD157">
        <v>5.5500000000000007</v>
      </c>
      <c r="DE157">
        <v>8.3833334000000015</v>
      </c>
      <c r="DF157">
        <v>8.4166666699999997</v>
      </c>
      <c r="DG157">
        <v>9.7166666700000004</v>
      </c>
      <c r="DH157">
        <v>8.81666667</v>
      </c>
      <c r="DI157">
        <v>9.6499996699999997</v>
      </c>
      <c r="DJ157">
        <v>9.2666666699999993</v>
      </c>
      <c r="DK157">
        <v>10.100000003</v>
      </c>
      <c r="DL157">
        <v>8.9833333700000004</v>
      </c>
      <c r="DM157">
        <v>10.88333334</v>
      </c>
      <c r="DN157">
        <v>10.333333340000001</v>
      </c>
      <c r="DO157">
        <v>4.25</v>
      </c>
      <c r="DP157">
        <v>6.4333333000000001</v>
      </c>
      <c r="DQ157">
        <v>5.1666667000000004</v>
      </c>
      <c r="DR157">
        <v>5.18333333</v>
      </c>
      <c r="DS157">
        <v>4.7833333299999996</v>
      </c>
      <c r="DT157">
        <v>4.81666667</v>
      </c>
      <c r="DU157">
        <v>8.1833330000000011</v>
      </c>
      <c r="DV157">
        <v>6.2666666700000002</v>
      </c>
      <c r="DW157">
        <v>4.95</v>
      </c>
      <c r="DX157">
        <v>4.8666666699999999</v>
      </c>
      <c r="DY157">
        <v>5.1666666670000003</v>
      </c>
      <c r="DZ157">
        <v>3.9666667000000002</v>
      </c>
      <c r="EA157">
        <v>5.6333333999999997</v>
      </c>
      <c r="EB157">
        <v>4.3333333999999999</v>
      </c>
      <c r="EC157">
        <v>4.8000000000000007</v>
      </c>
      <c r="ED157">
        <v>7.3000000000000007</v>
      </c>
      <c r="EE157">
        <v>6.5666667000000007</v>
      </c>
      <c r="EF157">
        <v>4.8166666999999999</v>
      </c>
      <c r="EG157">
        <v>6.6166666999999997</v>
      </c>
      <c r="EH157">
        <v>4.2499997</v>
      </c>
      <c r="EI157">
        <v>7.1833333699999997</v>
      </c>
      <c r="EJ157">
        <v>6.3166667000000007</v>
      </c>
      <c r="EK157">
        <v>5.6333367000000001</v>
      </c>
      <c r="EL157">
        <v>7.7</v>
      </c>
      <c r="EM157">
        <v>4.3666667000000006</v>
      </c>
      <c r="EN157">
        <v>5.4500000330000002</v>
      </c>
      <c r="EO157">
        <v>8.5000000299999989</v>
      </c>
      <c r="EP157">
        <v>6.8000000000000007</v>
      </c>
      <c r="EQ157">
        <v>0.55000000000000004</v>
      </c>
      <c r="ER157">
        <v>0.88333333000000003</v>
      </c>
      <c r="ES157">
        <v>1.1499999999999999</v>
      </c>
      <c r="ET157">
        <v>3.6500000000000004</v>
      </c>
      <c r="EU157">
        <v>1.2333333</v>
      </c>
      <c r="EV157">
        <v>1.0666667000000001</v>
      </c>
      <c r="EW157">
        <v>0.8833333000000001</v>
      </c>
      <c r="EX157">
        <v>1.1166666670000001</v>
      </c>
      <c r="EY157">
        <v>4.6166666999999997</v>
      </c>
      <c r="EZ157">
        <v>0.91666700000000012</v>
      </c>
      <c r="FA157">
        <v>0</v>
      </c>
      <c r="FB157">
        <f>IF(FB147=0,0,FB147+0.55)</f>
        <v>1.5833333333333335</v>
      </c>
      <c r="FC157">
        <f t="shared" ref="FC157:FH157" si="1988">IF(FC147=0,0,FC147+0.55)</f>
        <v>4.55</v>
      </c>
      <c r="FD157">
        <f t="shared" si="1988"/>
        <v>1.3833333333333333</v>
      </c>
      <c r="FE157">
        <f t="shared" si="1988"/>
        <v>1.6833333333333333</v>
      </c>
      <c r="FF157">
        <f t="shared" si="1988"/>
        <v>3.7166666666666668</v>
      </c>
      <c r="FG157">
        <f t="shared" si="1988"/>
        <v>1.3166666666666669</v>
      </c>
      <c r="FH157">
        <f t="shared" si="1988"/>
        <v>2.2666666666666666</v>
      </c>
      <c r="FI157">
        <f t="shared" ref="FI157:HT157" si="1989">IF(FI147=0,0,FI147+0.55)</f>
        <v>2.7166666700000004</v>
      </c>
      <c r="FJ157">
        <f t="shared" si="1989"/>
        <v>5.8833333366666665</v>
      </c>
      <c r="FK157">
        <f t="shared" si="1989"/>
        <v>3.983333336666667</v>
      </c>
      <c r="FL157">
        <f t="shared" si="1989"/>
        <v>4.31666667</v>
      </c>
      <c r="FM157">
        <f t="shared" si="1989"/>
        <v>2.6333333366666665</v>
      </c>
      <c r="FN157">
        <f t="shared" si="1989"/>
        <v>5.2666666700000002</v>
      </c>
      <c r="FO157">
        <f t="shared" si="1989"/>
        <v>2.733333336666667</v>
      </c>
      <c r="FP157">
        <f t="shared" si="1989"/>
        <v>3.483333336666667</v>
      </c>
      <c r="FQ157">
        <f t="shared" si="1989"/>
        <v>2.7166666700000004</v>
      </c>
      <c r="FR157">
        <f t="shared" si="1989"/>
        <v>2.6666666699999997</v>
      </c>
      <c r="FS157">
        <f t="shared" si="1989"/>
        <v>3.483333336666667</v>
      </c>
      <c r="FT157">
        <f t="shared" si="1989"/>
        <v>3.6333333333333337</v>
      </c>
      <c r="FU157">
        <f t="shared" si="1989"/>
        <v>3.8833333300000001</v>
      </c>
      <c r="FV157">
        <f t="shared" si="1989"/>
        <v>3.8666666633333335</v>
      </c>
      <c r="FW157">
        <f t="shared" si="1989"/>
        <v>4.2499999966666664</v>
      </c>
      <c r="FX157">
        <f t="shared" si="1989"/>
        <v>4.3999999966666667</v>
      </c>
      <c r="FY157">
        <f t="shared" si="1989"/>
        <v>4.18333333</v>
      </c>
      <c r="FZ157">
        <f t="shared" si="1989"/>
        <v>5.43333333</v>
      </c>
      <c r="GA157">
        <f t="shared" si="1989"/>
        <v>8.43333333</v>
      </c>
      <c r="GB157">
        <f t="shared" si="1989"/>
        <v>4.516666663333333</v>
      </c>
      <c r="GC157">
        <f t="shared" si="1989"/>
        <v>4.7166666633333332</v>
      </c>
      <c r="GD157">
        <f t="shared" si="1989"/>
        <v>5.2333333299999998</v>
      </c>
      <c r="GE157">
        <f t="shared" si="1989"/>
        <v>4.9999999966666664</v>
      </c>
      <c r="GF157">
        <f t="shared" si="1989"/>
        <v>4.2166666633333332</v>
      </c>
      <c r="GG157">
        <f t="shared" si="1989"/>
        <v>6.0666666666666664</v>
      </c>
      <c r="GH157">
        <f t="shared" si="1989"/>
        <v>6.9166666999999995</v>
      </c>
      <c r="GI157">
        <f t="shared" si="1989"/>
        <v>6.5500000333333332</v>
      </c>
      <c r="GJ157">
        <f t="shared" si="1989"/>
        <v>6.9666667000000002</v>
      </c>
      <c r="GK157">
        <f t="shared" si="1989"/>
        <v>8.9000000333333347</v>
      </c>
      <c r="GL157">
        <f t="shared" si="1989"/>
        <v>6.3666666999999997</v>
      </c>
      <c r="GM157">
        <f t="shared" si="1989"/>
        <v>6.6333333666666663</v>
      </c>
      <c r="GN157">
        <f t="shared" si="1989"/>
        <v>8.7666667000000018</v>
      </c>
      <c r="GO157">
        <f t="shared" si="1989"/>
        <v>8.1833333666666679</v>
      </c>
      <c r="GP157">
        <f t="shared" si="1989"/>
        <v>6.6333333666666663</v>
      </c>
      <c r="GQ157">
        <f t="shared" si="1989"/>
        <v>7.0833333666666665</v>
      </c>
      <c r="GR157">
        <f t="shared" si="1989"/>
        <v>9.4666667000000011</v>
      </c>
      <c r="GS157">
        <f t="shared" si="1989"/>
        <v>7.433333366666667</v>
      </c>
      <c r="GT157">
        <f t="shared" si="1989"/>
        <v>8.6333333666666672</v>
      </c>
      <c r="GU157">
        <f t="shared" si="1989"/>
        <v>7.4666667000000002</v>
      </c>
      <c r="GV157">
        <f t="shared" si="1989"/>
        <v>6.4666667000000002</v>
      </c>
      <c r="GW157">
        <f t="shared" si="1989"/>
        <v>6.5333333666666666</v>
      </c>
      <c r="GX157">
        <f t="shared" ref="GX157:HA157" si="1990">IF(GX147=0,0,GX147+0.55)</f>
        <v>6.3666666999999997</v>
      </c>
      <c r="GY157">
        <f t="shared" si="1990"/>
        <v>13.500000033333334</v>
      </c>
      <c r="GZ157">
        <f t="shared" si="1990"/>
        <v>8.2166667000000011</v>
      </c>
      <c r="HA157">
        <f t="shared" si="1990"/>
        <v>6.9500000333333327</v>
      </c>
      <c r="HB157">
        <f t="shared" si="1989"/>
        <v>8.7333333333333343</v>
      </c>
      <c r="HC157">
        <f t="shared" si="1989"/>
        <v>9.7166666333333325</v>
      </c>
      <c r="HD157">
        <f t="shared" si="1989"/>
        <v>11.116666633333333</v>
      </c>
      <c r="HE157">
        <f t="shared" si="1989"/>
        <v>10.199999966666667</v>
      </c>
      <c r="HF157">
        <f t="shared" si="1989"/>
        <v>9.9499999666666668</v>
      </c>
      <c r="HG157">
        <f t="shared" si="1989"/>
        <v>9.7333333</v>
      </c>
      <c r="HH157">
        <f t="shared" si="1989"/>
        <v>9.4166666333333335</v>
      </c>
      <c r="HI157">
        <f t="shared" si="1989"/>
        <v>9.4166666333333335</v>
      </c>
      <c r="HJ157">
        <f t="shared" si="1989"/>
        <v>10.366666633333333</v>
      </c>
      <c r="HK157">
        <f t="shared" si="1989"/>
        <v>9.9166666333333335</v>
      </c>
      <c r="HL157">
        <f t="shared" si="1989"/>
        <v>12.783333299999999</v>
      </c>
      <c r="HN157">
        <f t="shared" si="1989"/>
        <v>9.4333332999999993</v>
      </c>
      <c r="HO157">
        <f t="shared" si="1989"/>
        <v>10.899999966666666</v>
      </c>
      <c r="HP157">
        <f t="shared" si="1989"/>
        <v>28.5</v>
      </c>
      <c r="HQ157">
        <f t="shared" si="1989"/>
        <v>33.5</v>
      </c>
      <c r="HR157">
        <f t="shared" si="1989"/>
        <v>8</v>
      </c>
      <c r="HS157">
        <f t="shared" si="1989"/>
        <v>5.6499999999999995</v>
      </c>
      <c r="HU157">
        <f t="shared" ref="HU157:KA157" si="1991">IF(HU147=0,0,HU147+0.55)</f>
        <v>17.05</v>
      </c>
      <c r="HW157">
        <f t="shared" si="1991"/>
        <v>6.0333333333333332</v>
      </c>
      <c r="HX157">
        <f t="shared" si="1991"/>
        <v>6.2499999999999991</v>
      </c>
      <c r="HY157">
        <f t="shared" si="1991"/>
        <v>7.0666666666666664</v>
      </c>
      <c r="HZ157">
        <f t="shared" si="1991"/>
        <v>6.583333333333333</v>
      </c>
      <c r="IA157">
        <f t="shared" si="1991"/>
        <v>6.3166666666666664</v>
      </c>
      <c r="IB157">
        <f t="shared" si="1991"/>
        <v>6.4166666666666661</v>
      </c>
      <c r="IC157">
        <f t="shared" si="1991"/>
        <v>7.1166666666666663</v>
      </c>
      <c r="ID157">
        <f t="shared" si="1991"/>
        <v>6.083333333333333</v>
      </c>
      <c r="IE157">
        <f t="shared" si="1991"/>
        <v>7.0666666666666664</v>
      </c>
      <c r="IF157">
        <f t="shared" si="1991"/>
        <v>7.7666666666666666</v>
      </c>
      <c r="IG157">
        <f t="shared" si="1991"/>
        <v>8.2166666666666668</v>
      </c>
      <c r="IH157">
        <f t="shared" si="1991"/>
        <v>6.55</v>
      </c>
      <c r="II157">
        <f t="shared" si="1991"/>
        <v>13.283333333333333</v>
      </c>
      <c r="IJ157">
        <f t="shared" si="1991"/>
        <v>6.0666666666666664</v>
      </c>
      <c r="IK157">
        <f t="shared" si="1991"/>
        <v>6.7166666666666668</v>
      </c>
      <c r="IL157">
        <f t="shared" si="1991"/>
        <v>10.050000033333335</v>
      </c>
      <c r="IM157">
        <f t="shared" si="1991"/>
        <v>7.4833333666666668</v>
      </c>
      <c r="IN157">
        <f t="shared" si="1991"/>
        <v>7.2000000333333336</v>
      </c>
      <c r="IO157">
        <f t="shared" si="1991"/>
        <v>8.8166666666666682</v>
      </c>
      <c r="IP157">
        <f t="shared" si="1991"/>
        <v>9.300000033333335</v>
      </c>
      <c r="IQ157">
        <f t="shared" si="1991"/>
        <v>9.9500000333333354</v>
      </c>
      <c r="IW157">
        <f t="shared" si="1991"/>
        <v>37.633333333333333</v>
      </c>
      <c r="IX157">
        <f t="shared" si="1991"/>
        <v>2.35</v>
      </c>
      <c r="IY157">
        <f t="shared" si="1991"/>
        <v>4.8000003333333332</v>
      </c>
      <c r="IZ157">
        <f t="shared" ref="IZ157" si="1992">IF(IZ147=0,0,IZ147+0.55)</f>
        <v>5.6166669999999996</v>
      </c>
      <c r="JA157">
        <f t="shared" si="1991"/>
        <v>3.9500003333333336</v>
      </c>
      <c r="JB157">
        <f t="shared" si="1991"/>
        <v>3.433333666666667</v>
      </c>
      <c r="JC157">
        <f t="shared" si="1991"/>
        <v>8.3666669999999996</v>
      </c>
      <c r="JD157">
        <f t="shared" si="1991"/>
        <v>4.9666670000000002</v>
      </c>
      <c r="JE157">
        <f t="shared" si="1991"/>
        <v>10.033333666666669</v>
      </c>
      <c r="JF157">
        <f t="shared" si="1991"/>
        <v>17.800000333333337</v>
      </c>
      <c r="JH157">
        <f t="shared" si="1991"/>
        <v>4.9833333333333334</v>
      </c>
      <c r="JI157">
        <f t="shared" si="1991"/>
        <v>10.233329999666667</v>
      </c>
      <c r="JJ157">
        <f t="shared" si="1991"/>
        <v>8.616663333</v>
      </c>
      <c r="JK157">
        <f t="shared" si="1991"/>
        <v>6.4833299996666662</v>
      </c>
      <c r="JL157">
        <f t="shared" si="1991"/>
        <v>6.2499966663333337</v>
      </c>
      <c r="JM157">
        <f t="shared" si="1991"/>
        <v>7.9833299996666662</v>
      </c>
      <c r="JN157">
        <f t="shared" si="1991"/>
        <v>8.9833299996666671</v>
      </c>
      <c r="JO157">
        <f t="shared" si="1991"/>
        <v>13.116663333</v>
      </c>
      <c r="JP157">
        <f t="shared" si="1991"/>
        <v>10.249996666333335</v>
      </c>
      <c r="JR157">
        <f t="shared" si="1991"/>
        <v>6.3166633330000002</v>
      </c>
      <c r="JT157">
        <f t="shared" si="1991"/>
        <v>7.0666633330000002</v>
      </c>
      <c r="JU157">
        <f t="shared" si="1991"/>
        <v>12.716663333</v>
      </c>
      <c r="JV157">
        <f t="shared" si="1991"/>
        <v>13.416663333000001</v>
      </c>
      <c r="JX157">
        <f t="shared" si="1991"/>
        <v>14.166663333000002</v>
      </c>
      <c r="JY157">
        <f t="shared" si="1991"/>
        <v>9.9833299996666671</v>
      </c>
      <c r="JZ157">
        <f t="shared" si="1991"/>
        <v>16.483329999666669</v>
      </c>
      <c r="KA157">
        <f t="shared" si="1991"/>
        <v>19.933329999666668</v>
      </c>
    </row>
    <row r="158" spans="1:287" x14ac:dyDescent="0.25">
      <c r="A158" t="s">
        <v>129</v>
      </c>
      <c r="B158">
        <v>4.45</v>
      </c>
      <c r="C158">
        <v>4.95</v>
      </c>
      <c r="D158">
        <v>2.3833333333333337</v>
      </c>
      <c r="E158">
        <v>5.6</v>
      </c>
      <c r="F158">
        <v>6.2166600000000001</v>
      </c>
      <c r="G158">
        <v>3.1000003333333339</v>
      </c>
      <c r="H158">
        <v>2.8333333333333339</v>
      </c>
      <c r="I158">
        <v>3.0500003333333336</v>
      </c>
      <c r="J158">
        <v>7.8333329999999997</v>
      </c>
      <c r="K158">
        <v>10.016667</v>
      </c>
      <c r="L158">
        <v>5.3</v>
      </c>
      <c r="M158">
        <v>4.8</v>
      </c>
      <c r="N158">
        <v>3.0166633333333337</v>
      </c>
      <c r="O158">
        <v>4.6666666633333334</v>
      </c>
      <c r="P158">
        <v>9.1166666633333335</v>
      </c>
      <c r="Q158">
        <v>5.4266666633333331</v>
      </c>
      <c r="R158">
        <v>10.096666663333334</v>
      </c>
      <c r="S158">
        <v>11.916666663333334</v>
      </c>
      <c r="T158">
        <v>8.3366666633333324</v>
      </c>
      <c r="U158">
        <v>6.849996663333334</v>
      </c>
      <c r="V158">
        <v>6.7166666633333332</v>
      </c>
      <c r="W158">
        <v>5.283333663333333</v>
      </c>
      <c r="X158">
        <v>6.0833336633333328</v>
      </c>
      <c r="Y158">
        <v>6.1166666633333335</v>
      </c>
      <c r="Z158">
        <v>16.816666666333333</v>
      </c>
      <c r="AA158">
        <v>18.816666666333333</v>
      </c>
      <c r="AB158">
        <v>22.566666666333333</v>
      </c>
      <c r="AC158">
        <v>38.016666666333336</v>
      </c>
      <c r="AD158">
        <v>32.569999666333331</v>
      </c>
      <c r="AE158">
        <v>18.766666666333332</v>
      </c>
      <c r="AG158">
        <v>22.066666666333333</v>
      </c>
      <c r="AH158">
        <v>17.483336666333333</v>
      </c>
      <c r="AI158">
        <v>8.1999999999999993</v>
      </c>
      <c r="AJ158">
        <v>9.75</v>
      </c>
      <c r="AK158">
        <v>8.5833332999999996</v>
      </c>
      <c r="AL158">
        <v>8.7999999999999989</v>
      </c>
      <c r="AM158">
        <v>8.7166599999999992</v>
      </c>
      <c r="AN158">
        <v>9.5499999999999989</v>
      </c>
      <c r="AO158">
        <v>9.4666666999999993</v>
      </c>
      <c r="AP158">
        <v>9.066666699999999</v>
      </c>
      <c r="AQ158">
        <v>8.9833333299999989</v>
      </c>
      <c r="AR158">
        <v>8.6</v>
      </c>
      <c r="AS158">
        <v>9.2166666999999993</v>
      </c>
      <c r="AT158">
        <v>11.866666670000001</v>
      </c>
      <c r="AU158">
        <v>9.5</v>
      </c>
      <c r="AV158">
        <v>9.7333333</v>
      </c>
      <c r="AW158">
        <v>9.2666667</v>
      </c>
      <c r="AX158">
        <v>10.049999999999999</v>
      </c>
      <c r="AY158">
        <v>8.93333333</v>
      </c>
      <c r="AZ158">
        <v>11.35</v>
      </c>
      <c r="BA158">
        <v>13.399999999999999</v>
      </c>
      <c r="BB158">
        <v>16.2</v>
      </c>
      <c r="BC158">
        <v>13.91666667</v>
      </c>
      <c r="BD158">
        <v>13.8833333</v>
      </c>
      <c r="BE158">
        <v>10.199999999999999</v>
      </c>
      <c r="BF158">
        <v>12.116667</v>
      </c>
      <c r="BG158">
        <v>21.383333299999997</v>
      </c>
      <c r="BH158">
        <v>23.9</v>
      </c>
      <c r="BI158">
        <v>24.133333</v>
      </c>
      <c r="BJ158">
        <v>11.549999999999999</v>
      </c>
      <c r="BK158">
        <v>21.866667</v>
      </c>
      <c r="BL158">
        <v>12.6166667</v>
      </c>
      <c r="BM158">
        <v>21</v>
      </c>
      <c r="BN158">
        <v>12.299999999999999</v>
      </c>
      <c r="BO158">
        <v>26.133333</v>
      </c>
      <c r="BP158">
        <v>16.816666699999999</v>
      </c>
      <c r="BQ158">
        <v>4.9833333333333334</v>
      </c>
      <c r="BR158">
        <v>3.833333333333333</v>
      </c>
      <c r="BS158">
        <v>4.5500000333333332</v>
      </c>
      <c r="BT158">
        <v>4.9500000033333329</v>
      </c>
      <c r="BU158">
        <v>4.3500000033333333</v>
      </c>
      <c r="BV158">
        <v>4.583333333333333</v>
      </c>
      <c r="BW158">
        <v>6.5500000333333332</v>
      </c>
      <c r="BX158">
        <v>11.550000033333333</v>
      </c>
      <c r="BY158">
        <v>9.8166666333333339</v>
      </c>
      <c r="BZ158">
        <v>6.816666633333333</v>
      </c>
      <c r="CA158">
        <v>4.6333333333333329</v>
      </c>
      <c r="CB158">
        <v>4.1500000333333329</v>
      </c>
      <c r="CC158">
        <v>5.2000000333333327</v>
      </c>
      <c r="CE158">
        <v>5.5166666333333332</v>
      </c>
      <c r="CF158">
        <v>6.299999933333333</v>
      </c>
      <c r="CG158">
        <v>7.5999999333333328</v>
      </c>
      <c r="CH158">
        <v>5.8999999333333335</v>
      </c>
      <c r="CI158">
        <v>5.8666666333333328</v>
      </c>
      <c r="CJ158">
        <v>5.816666633333333</v>
      </c>
      <c r="CK158">
        <v>6.2333333333333334</v>
      </c>
      <c r="CL158">
        <v>6.6166666333333328</v>
      </c>
      <c r="CN158">
        <v>7.3666666333333328</v>
      </c>
      <c r="CO158">
        <v>6.9166666333333335</v>
      </c>
      <c r="CP158">
        <v>4.6500000333333338</v>
      </c>
      <c r="CQ158">
        <v>6.083333033333334</v>
      </c>
      <c r="CR158">
        <v>6.833333033333334</v>
      </c>
      <c r="CS158">
        <v>5.083333033333334</v>
      </c>
      <c r="CT158">
        <v>7.3000000333333332</v>
      </c>
      <c r="CU158">
        <v>7.1166670333333339</v>
      </c>
      <c r="CV158">
        <v>5.2500000333333334</v>
      </c>
      <c r="CW158">
        <v>6.3833333333333337</v>
      </c>
      <c r="CX158">
        <v>5.9833330333333343</v>
      </c>
      <c r="CY158">
        <v>9.4666667333333336</v>
      </c>
      <c r="CZ158">
        <v>6.9333333333333336</v>
      </c>
      <c r="DA158">
        <v>5.7833330333333333</v>
      </c>
      <c r="DB158">
        <v>5.0500000333333341</v>
      </c>
      <c r="DC158">
        <v>8.100000033333334</v>
      </c>
      <c r="DD158">
        <v>6.0333333333333341</v>
      </c>
      <c r="DE158">
        <v>8.866666733333334</v>
      </c>
      <c r="DF158">
        <v>8.900000003333334</v>
      </c>
      <c r="DG158">
        <v>10.200000003333335</v>
      </c>
      <c r="DH158">
        <v>9.3000000033333343</v>
      </c>
      <c r="DI158">
        <v>10.133333003333334</v>
      </c>
      <c r="DJ158">
        <v>9.7500000033333336</v>
      </c>
      <c r="DK158">
        <v>10.583333336333334</v>
      </c>
      <c r="DL158">
        <v>9.4666667033333347</v>
      </c>
      <c r="DM158">
        <v>11.366666673333334</v>
      </c>
      <c r="DN158">
        <v>10.816666673333335</v>
      </c>
      <c r="DO158">
        <v>4.7333333333333334</v>
      </c>
      <c r="DP158">
        <v>6.9166666333333335</v>
      </c>
      <c r="DQ158">
        <v>5.6500000333333329</v>
      </c>
      <c r="DR158">
        <v>5.6666666633333334</v>
      </c>
      <c r="DS158">
        <v>5.2666666633333339</v>
      </c>
      <c r="DT158">
        <v>5.3000000033333334</v>
      </c>
      <c r="DU158">
        <v>8.6666663333333336</v>
      </c>
      <c r="DV158">
        <v>6.7500000033333336</v>
      </c>
      <c r="DW158">
        <v>5.4333333333333336</v>
      </c>
      <c r="DX158">
        <v>5.3500000033333333</v>
      </c>
      <c r="DY158">
        <v>5.6500000003333337</v>
      </c>
      <c r="DZ158">
        <v>4.4500000333333336</v>
      </c>
      <c r="EA158">
        <v>6.116666733333334</v>
      </c>
      <c r="EB158">
        <v>4.8166667333333333</v>
      </c>
      <c r="EC158">
        <v>5.2833333333333332</v>
      </c>
      <c r="ED158">
        <v>7.7833333333333332</v>
      </c>
      <c r="EE158">
        <v>7.0500000333333332</v>
      </c>
      <c r="EF158">
        <v>5.3000000333333332</v>
      </c>
      <c r="EG158">
        <v>7.100000033333334</v>
      </c>
      <c r="EH158">
        <v>4.7333330333333334</v>
      </c>
      <c r="EI158">
        <v>7.666666703333334</v>
      </c>
      <c r="EJ158">
        <v>6.8000000333333332</v>
      </c>
      <c r="EK158">
        <v>6.1166700333333335</v>
      </c>
      <c r="EL158">
        <v>8.1833333333333336</v>
      </c>
      <c r="EM158">
        <v>4.850000033333334</v>
      </c>
      <c r="EN158">
        <v>5.9333333663333336</v>
      </c>
      <c r="EO158">
        <v>8.9833333633333332</v>
      </c>
      <c r="EP158">
        <v>7.2833333333333332</v>
      </c>
      <c r="EQ158">
        <v>1.0333333333333334</v>
      </c>
      <c r="ER158">
        <v>1.3666666633333335</v>
      </c>
      <c r="ES158">
        <v>1.6333333333333333</v>
      </c>
      <c r="ET158">
        <v>4.1333333333333337</v>
      </c>
      <c r="EU158">
        <v>1.7166666333333334</v>
      </c>
      <c r="EV158">
        <v>1.5500000333333335</v>
      </c>
      <c r="EW158">
        <v>1.3666666333333335</v>
      </c>
      <c r="EX158">
        <v>1.6000000003333334</v>
      </c>
      <c r="EY158">
        <v>5.1000000333333331</v>
      </c>
      <c r="EZ158">
        <v>1.4000003333333335</v>
      </c>
      <c r="FA158">
        <v>1.5833333333333335</v>
      </c>
      <c r="FB158">
        <v>0</v>
      </c>
      <c r="FC158">
        <f>IF(FC147=0,0,FC147+1.033333)</f>
        <v>5.0333329999999998</v>
      </c>
      <c r="FD158">
        <f t="shared" ref="FD158:FH158" si="1993">IF(FD147=0,0,FD147+1.033333)</f>
        <v>1.8666663333333333</v>
      </c>
      <c r="FE158">
        <f t="shared" si="1993"/>
        <v>2.1666663333333336</v>
      </c>
      <c r="FF158">
        <f t="shared" si="1993"/>
        <v>4.1999996666666668</v>
      </c>
      <c r="FG158">
        <f t="shared" si="1993"/>
        <v>1.7999996666666669</v>
      </c>
      <c r="FH158">
        <f t="shared" si="1993"/>
        <v>2.7499996666666666</v>
      </c>
      <c r="FI158">
        <f t="shared" ref="FI158:HT158" si="1994">IF(FI147=0,0,FI147+1.033333)</f>
        <v>3.1999996700000004</v>
      </c>
      <c r="FJ158">
        <f t="shared" si="1994"/>
        <v>6.3666663366666665</v>
      </c>
      <c r="FK158">
        <f t="shared" si="1994"/>
        <v>4.466666336666667</v>
      </c>
      <c r="FL158">
        <f t="shared" si="1994"/>
        <v>4.7999996700000001</v>
      </c>
      <c r="FM158">
        <f t="shared" si="1994"/>
        <v>3.1166663366666665</v>
      </c>
      <c r="FN158">
        <f t="shared" si="1994"/>
        <v>5.7499996700000002</v>
      </c>
      <c r="FO158">
        <f t="shared" si="1994"/>
        <v>3.216666336666667</v>
      </c>
      <c r="FP158">
        <f t="shared" si="1994"/>
        <v>3.966666336666667</v>
      </c>
      <c r="FQ158">
        <f t="shared" si="1994"/>
        <v>3.1999996700000004</v>
      </c>
      <c r="FR158">
        <f t="shared" si="1994"/>
        <v>3.1499996699999997</v>
      </c>
      <c r="FS158">
        <f t="shared" si="1994"/>
        <v>3.966666336666667</v>
      </c>
      <c r="FT158">
        <f t="shared" si="1994"/>
        <v>4.1166663333333338</v>
      </c>
      <c r="FU158">
        <f t="shared" si="1994"/>
        <v>4.3666663300000002</v>
      </c>
      <c r="FV158">
        <f t="shared" si="1994"/>
        <v>4.3499996633333335</v>
      </c>
      <c r="FW158">
        <f t="shared" si="1994"/>
        <v>4.7333329966666664</v>
      </c>
      <c r="FX158">
        <f t="shared" si="1994"/>
        <v>4.8833329966666668</v>
      </c>
      <c r="FY158">
        <f t="shared" si="1994"/>
        <v>4.66666633</v>
      </c>
      <c r="FZ158">
        <f t="shared" si="1994"/>
        <v>5.91666633</v>
      </c>
      <c r="GA158">
        <f t="shared" si="1994"/>
        <v>8.91666633</v>
      </c>
      <c r="GB158">
        <f t="shared" si="1994"/>
        <v>4.999999663333333</v>
      </c>
      <c r="GC158">
        <f t="shared" si="1994"/>
        <v>5.1999996633333332</v>
      </c>
      <c r="GD158">
        <f t="shared" si="1994"/>
        <v>5.7166663299999998</v>
      </c>
      <c r="GE158">
        <f t="shared" si="1994"/>
        <v>5.4833329966666664</v>
      </c>
      <c r="GF158">
        <f t="shared" si="1994"/>
        <v>4.6999996633333332</v>
      </c>
      <c r="GG158">
        <f t="shared" si="1994"/>
        <v>6.5499996666666664</v>
      </c>
      <c r="GH158">
        <f t="shared" si="1994"/>
        <v>7.3999996999999995</v>
      </c>
      <c r="GI158">
        <f t="shared" si="1994"/>
        <v>7.0333330333333333</v>
      </c>
      <c r="GJ158">
        <f t="shared" si="1994"/>
        <v>7.4499997000000002</v>
      </c>
      <c r="GK158">
        <f t="shared" si="1994"/>
        <v>9.3833330333333347</v>
      </c>
      <c r="GL158">
        <f t="shared" si="1994"/>
        <v>6.8499996999999997</v>
      </c>
      <c r="GM158">
        <f t="shared" si="1994"/>
        <v>7.1166663666666663</v>
      </c>
      <c r="GN158">
        <f t="shared" si="1994"/>
        <v>9.2499997000000018</v>
      </c>
      <c r="GO158">
        <f t="shared" si="1994"/>
        <v>8.6666663666666679</v>
      </c>
      <c r="GP158">
        <f t="shared" si="1994"/>
        <v>7.1166663666666663</v>
      </c>
      <c r="GQ158">
        <f t="shared" si="1994"/>
        <v>7.5666663666666665</v>
      </c>
      <c r="GR158">
        <f t="shared" si="1994"/>
        <v>9.9499997000000011</v>
      </c>
      <c r="GS158">
        <f t="shared" si="1994"/>
        <v>7.916666366666667</v>
      </c>
      <c r="GT158">
        <f t="shared" si="1994"/>
        <v>9.1166663666666672</v>
      </c>
      <c r="GU158">
        <f t="shared" si="1994"/>
        <v>7.9499997000000002</v>
      </c>
      <c r="GV158">
        <f t="shared" si="1994"/>
        <v>6.9499997000000002</v>
      </c>
      <c r="GW158">
        <f t="shared" si="1994"/>
        <v>7.0166663666666667</v>
      </c>
      <c r="GX158">
        <f t="shared" ref="GX158:HA158" si="1995">IF(GX147=0,0,GX147+1.033333)</f>
        <v>6.8499996999999997</v>
      </c>
      <c r="GY158">
        <f t="shared" si="1995"/>
        <v>13.983333033333334</v>
      </c>
      <c r="GZ158">
        <f t="shared" si="1995"/>
        <v>8.6999997000000011</v>
      </c>
      <c r="HA158">
        <f t="shared" si="1995"/>
        <v>7.4333330333333327</v>
      </c>
      <c r="HB158">
        <f t="shared" si="1994"/>
        <v>9.2166663333333343</v>
      </c>
      <c r="HC158">
        <f t="shared" si="1994"/>
        <v>10.199999633333332</v>
      </c>
      <c r="HD158">
        <f t="shared" si="1994"/>
        <v>11.599999633333333</v>
      </c>
      <c r="HE158">
        <f t="shared" si="1994"/>
        <v>10.683332966666667</v>
      </c>
      <c r="HF158">
        <f t="shared" si="1994"/>
        <v>10.433332966666667</v>
      </c>
      <c r="HG158">
        <f t="shared" si="1994"/>
        <v>10.2166663</v>
      </c>
      <c r="HH158">
        <f t="shared" si="1994"/>
        <v>9.8999996333333335</v>
      </c>
      <c r="HI158">
        <f t="shared" si="1994"/>
        <v>9.8999996333333335</v>
      </c>
      <c r="HJ158">
        <f t="shared" si="1994"/>
        <v>10.849999633333333</v>
      </c>
      <c r="HK158">
        <f t="shared" si="1994"/>
        <v>10.399999633333334</v>
      </c>
      <c r="HL158">
        <f t="shared" si="1994"/>
        <v>13.266666299999999</v>
      </c>
      <c r="HN158">
        <f t="shared" si="1994"/>
        <v>9.9166662999999993</v>
      </c>
      <c r="HO158">
        <f t="shared" si="1994"/>
        <v>11.383332966666666</v>
      </c>
      <c r="HP158">
        <f t="shared" si="1994"/>
        <v>28.983332999999998</v>
      </c>
      <c r="HQ158">
        <f t="shared" si="1994"/>
        <v>33.983333000000002</v>
      </c>
      <c r="HR158">
        <f t="shared" si="1994"/>
        <v>8.483333</v>
      </c>
      <c r="HS158">
        <f t="shared" si="1994"/>
        <v>6.1333329999999995</v>
      </c>
      <c r="HU158">
        <f t="shared" ref="HU158:KA158" si="1996">IF(HU147=0,0,HU147+1.033333)</f>
        <v>17.533332999999999</v>
      </c>
      <c r="HW158">
        <f t="shared" si="1996"/>
        <v>6.5166663333333332</v>
      </c>
      <c r="HX158">
        <f t="shared" si="1996"/>
        <v>6.7333329999999991</v>
      </c>
      <c r="HY158">
        <f t="shared" si="1996"/>
        <v>7.5499996666666664</v>
      </c>
      <c r="HZ158">
        <f t="shared" si="1996"/>
        <v>7.066666333333333</v>
      </c>
      <c r="IA158">
        <f t="shared" si="1996"/>
        <v>6.7999996666666664</v>
      </c>
      <c r="IB158">
        <f t="shared" si="1996"/>
        <v>6.8999996666666661</v>
      </c>
      <c r="IC158">
        <f t="shared" si="1996"/>
        <v>7.5999996666666663</v>
      </c>
      <c r="ID158">
        <f t="shared" si="1996"/>
        <v>6.566666333333333</v>
      </c>
      <c r="IE158">
        <f t="shared" si="1996"/>
        <v>7.5499996666666664</v>
      </c>
      <c r="IF158">
        <f t="shared" si="1996"/>
        <v>8.2499996666666675</v>
      </c>
      <c r="IG158">
        <f t="shared" si="1996"/>
        <v>8.6999996666666668</v>
      </c>
      <c r="IH158">
        <f t="shared" si="1996"/>
        <v>7.0333329999999998</v>
      </c>
      <c r="II158">
        <f t="shared" si="1996"/>
        <v>13.766666333333333</v>
      </c>
      <c r="IJ158">
        <f t="shared" si="1996"/>
        <v>6.5499996666666664</v>
      </c>
      <c r="IK158">
        <f t="shared" si="1996"/>
        <v>7.1999996666666668</v>
      </c>
      <c r="IL158">
        <f t="shared" si="1996"/>
        <v>10.533333033333335</v>
      </c>
      <c r="IM158">
        <f t="shared" si="1996"/>
        <v>7.9666663666666668</v>
      </c>
      <c r="IN158">
        <f t="shared" si="1996"/>
        <v>7.6833330333333336</v>
      </c>
      <c r="IO158">
        <f t="shared" si="1996"/>
        <v>9.2999996666666682</v>
      </c>
      <c r="IP158">
        <f t="shared" si="1996"/>
        <v>9.783333033333335</v>
      </c>
      <c r="IQ158">
        <f t="shared" si="1996"/>
        <v>10.433333033333335</v>
      </c>
      <c r="IW158">
        <f t="shared" si="1996"/>
        <v>38.116666333333335</v>
      </c>
      <c r="IX158">
        <f t="shared" si="1996"/>
        <v>2.8333330000000001</v>
      </c>
      <c r="IY158">
        <f t="shared" si="1996"/>
        <v>5.2833333333333332</v>
      </c>
      <c r="IZ158">
        <f t="shared" ref="IZ158" si="1997">IF(IZ147=0,0,IZ147+1.033333)</f>
        <v>6.1</v>
      </c>
      <c r="JA158">
        <f t="shared" si="1996"/>
        <v>4.4333333333333336</v>
      </c>
      <c r="JB158">
        <f t="shared" si="1996"/>
        <v>3.916666666666667</v>
      </c>
      <c r="JC158">
        <f t="shared" si="1996"/>
        <v>8.85</v>
      </c>
      <c r="JD158">
        <f t="shared" si="1996"/>
        <v>5.45</v>
      </c>
      <c r="JE158">
        <f t="shared" si="1996"/>
        <v>10.516666666666669</v>
      </c>
      <c r="JF158">
        <f t="shared" si="1996"/>
        <v>18.283333333333335</v>
      </c>
      <c r="JH158">
        <f t="shared" si="1996"/>
        <v>5.4666663333333334</v>
      </c>
      <c r="JI158">
        <f t="shared" si="1996"/>
        <v>10.716662999666667</v>
      </c>
      <c r="JJ158">
        <f t="shared" si="1996"/>
        <v>9.099996333</v>
      </c>
      <c r="JK158">
        <f t="shared" si="1996"/>
        <v>6.9666629996666662</v>
      </c>
      <c r="JL158">
        <f t="shared" si="1996"/>
        <v>6.7333296663333337</v>
      </c>
      <c r="JM158">
        <f t="shared" si="1996"/>
        <v>8.4666629996666671</v>
      </c>
      <c r="JN158">
        <f t="shared" si="1996"/>
        <v>9.4666629996666671</v>
      </c>
      <c r="JO158">
        <f t="shared" si="1996"/>
        <v>13.599996333</v>
      </c>
      <c r="JP158">
        <f t="shared" si="1996"/>
        <v>10.733329666333335</v>
      </c>
      <c r="JR158">
        <f t="shared" si="1996"/>
        <v>6.7999963330000002</v>
      </c>
      <c r="JT158">
        <f t="shared" si="1996"/>
        <v>7.5499963330000002</v>
      </c>
      <c r="JU158">
        <f t="shared" si="1996"/>
        <v>13.199996333</v>
      </c>
      <c r="JV158">
        <f t="shared" si="1996"/>
        <v>13.899996333000001</v>
      </c>
      <c r="JX158">
        <f t="shared" si="1996"/>
        <v>14.649996333000002</v>
      </c>
      <c r="JY158">
        <f t="shared" si="1996"/>
        <v>10.466662999666667</v>
      </c>
      <c r="JZ158">
        <f t="shared" si="1996"/>
        <v>16.966662999666667</v>
      </c>
      <c r="KA158">
        <f t="shared" si="1996"/>
        <v>20.416662999666666</v>
      </c>
    </row>
    <row r="159" spans="1:287" x14ac:dyDescent="0.25">
      <c r="A159" t="s">
        <v>128</v>
      </c>
      <c r="B159">
        <v>14.933333333333334</v>
      </c>
      <c r="C159">
        <v>15.433333333333334</v>
      </c>
      <c r="D159">
        <v>5.35</v>
      </c>
      <c r="E159">
        <v>16.083333333333332</v>
      </c>
      <c r="F159">
        <v>16.699993333333332</v>
      </c>
      <c r="G159">
        <v>6.0666669999999998</v>
      </c>
      <c r="H159">
        <v>5.8</v>
      </c>
      <c r="I159">
        <v>6.016667</v>
      </c>
      <c r="J159">
        <v>18.316666333333334</v>
      </c>
      <c r="K159">
        <v>20.500000333333332</v>
      </c>
      <c r="L159">
        <v>15.783333333333333</v>
      </c>
      <c r="M159">
        <v>15.283333333333333</v>
      </c>
      <c r="N159">
        <v>5.9833299999999996</v>
      </c>
      <c r="O159">
        <v>7.6333333300000001</v>
      </c>
      <c r="P159">
        <v>12.08333333</v>
      </c>
      <c r="Q159">
        <v>8.3933333300000008</v>
      </c>
      <c r="R159">
        <v>13.063333329999999</v>
      </c>
      <c r="S159">
        <v>14.883333329999999</v>
      </c>
      <c r="T159">
        <v>11.303333330000001</v>
      </c>
      <c r="U159">
        <v>9.8166633300000008</v>
      </c>
      <c r="V159">
        <v>9.68333333</v>
      </c>
      <c r="W159">
        <v>8.2500003300000007</v>
      </c>
      <c r="X159">
        <v>9.0500003299999996</v>
      </c>
      <c r="Y159">
        <v>9.0833333300000003</v>
      </c>
      <c r="Z159">
        <v>19.783333333000002</v>
      </c>
      <c r="AA159">
        <v>21.783333333000002</v>
      </c>
      <c r="AB159">
        <v>25.533333333000002</v>
      </c>
      <c r="AC159">
        <v>40.983333333000004</v>
      </c>
      <c r="AD159">
        <v>35.536666332999999</v>
      </c>
      <c r="AE159">
        <v>21.733333333000001</v>
      </c>
      <c r="AG159">
        <v>25.033333333000002</v>
      </c>
      <c r="AH159">
        <v>20.450003333000002</v>
      </c>
      <c r="AI159">
        <v>18.683333333333334</v>
      </c>
      <c r="AJ159">
        <v>20.233333333333334</v>
      </c>
      <c r="AK159">
        <v>19.066666633333334</v>
      </c>
      <c r="AL159">
        <v>19.283333333333335</v>
      </c>
      <c r="AM159">
        <v>19.199993333333335</v>
      </c>
      <c r="AN159">
        <v>20.033333333333335</v>
      </c>
      <c r="AO159">
        <v>19.950000033333332</v>
      </c>
      <c r="AP159">
        <v>19.550000033333333</v>
      </c>
      <c r="AQ159">
        <v>19.466666663333335</v>
      </c>
      <c r="AR159">
        <v>19.083333333333332</v>
      </c>
      <c r="AS159">
        <v>19.700000033333332</v>
      </c>
      <c r="AT159">
        <v>22.350000003333335</v>
      </c>
      <c r="AU159">
        <v>19.983333333333334</v>
      </c>
      <c r="AV159">
        <v>20.216666633333332</v>
      </c>
      <c r="AW159">
        <v>19.750000033333333</v>
      </c>
      <c r="AX159">
        <v>20.533333333333335</v>
      </c>
      <c r="AY159">
        <v>19.416666663333334</v>
      </c>
      <c r="AZ159">
        <v>21.833333333333332</v>
      </c>
      <c r="BA159">
        <v>23.883333333333333</v>
      </c>
      <c r="BB159">
        <v>26.683333333333334</v>
      </c>
      <c r="BC159">
        <v>24.400000003333332</v>
      </c>
      <c r="BD159">
        <v>24.366666633333335</v>
      </c>
      <c r="BE159">
        <v>20.683333333333334</v>
      </c>
      <c r="BF159">
        <v>22.600000333333334</v>
      </c>
      <c r="BG159">
        <v>31.866666633333331</v>
      </c>
      <c r="BH159">
        <v>34.383333333333333</v>
      </c>
      <c r="BI159">
        <v>34.616666333333335</v>
      </c>
      <c r="BJ159">
        <v>22.033333333333335</v>
      </c>
      <c r="BK159">
        <v>32.350000333333334</v>
      </c>
      <c r="BL159">
        <v>23.100000033333334</v>
      </c>
      <c r="BM159">
        <v>31.483333333333334</v>
      </c>
      <c r="BN159">
        <v>22.783333333333331</v>
      </c>
      <c r="BO159">
        <v>36.616666333333335</v>
      </c>
      <c r="BP159">
        <v>27.300000033333333</v>
      </c>
      <c r="BQ159">
        <v>7.95</v>
      </c>
      <c r="BR159">
        <v>6.8</v>
      </c>
      <c r="BS159">
        <v>7.5166667</v>
      </c>
      <c r="BT159">
        <v>7.9166666699999997</v>
      </c>
      <c r="BU159">
        <v>7.31666667</v>
      </c>
      <c r="BV159">
        <v>7.55</v>
      </c>
      <c r="BW159">
        <v>9.5166667</v>
      </c>
      <c r="BX159">
        <v>14.5166667</v>
      </c>
      <c r="BY159">
        <v>12.783333299999999</v>
      </c>
      <c r="BZ159">
        <v>9.7833332999999989</v>
      </c>
      <c r="CA159">
        <v>7.6</v>
      </c>
      <c r="CB159">
        <v>7.1166666999999997</v>
      </c>
      <c r="CC159">
        <v>8.1666667000000004</v>
      </c>
      <c r="CE159">
        <v>8.4833333</v>
      </c>
      <c r="CF159">
        <v>9.2666666000000006</v>
      </c>
      <c r="CG159">
        <v>10.5666666</v>
      </c>
      <c r="CH159">
        <v>8.8666666000000003</v>
      </c>
      <c r="CI159">
        <v>8.8333332999999996</v>
      </c>
      <c r="CJ159">
        <v>8.7833333000000007</v>
      </c>
      <c r="CK159">
        <v>9.1999999999999993</v>
      </c>
      <c r="CL159">
        <v>9.5833332999999996</v>
      </c>
      <c r="CN159">
        <v>10.3333333</v>
      </c>
      <c r="CO159">
        <v>9.8833333000000003</v>
      </c>
      <c r="CP159">
        <v>7.6166666999999997</v>
      </c>
      <c r="CQ159">
        <v>9.049999699999999</v>
      </c>
      <c r="CR159">
        <v>9.799999699999999</v>
      </c>
      <c r="CS159">
        <v>8.049999699999999</v>
      </c>
      <c r="CT159">
        <v>10.2666667</v>
      </c>
      <c r="CU159">
        <v>10.083333700000001</v>
      </c>
      <c r="CV159">
        <v>8.2166666999999993</v>
      </c>
      <c r="CW159">
        <v>9.35</v>
      </c>
      <c r="CX159">
        <v>8.9499996999999993</v>
      </c>
      <c r="CY159">
        <v>12.433333399999999</v>
      </c>
      <c r="CZ159">
        <v>9.8999999999999986</v>
      </c>
      <c r="DA159">
        <v>8.7499997</v>
      </c>
      <c r="DB159">
        <v>8.0166667</v>
      </c>
      <c r="DC159">
        <v>11.066666699999999</v>
      </c>
      <c r="DD159">
        <v>9</v>
      </c>
      <c r="DE159">
        <v>11.833333400000001</v>
      </c>
      <c r="DF159">
        <v>11.866666670000001</v>
      </c>
      <c r="DG159">
        <v>13.166666670000001</v>
      </c>
      <c r="DH159">
        <v>12.266666670000001</v>
      </c>
      <c r="DI159">
        <v>13.099999670000001</v>
      </c>
      <c r="DJ159">
        <v>12.71666667</v>
      </c>
      <c r="DK159">
        <v>13.550000003000001</v>
      </c>
      <c r="DL159">
        <v>12.433333370000001</v>
      </c>
      <c r="DM159">
        <v>14.333333340000001</v>
      </c>
      <c r="DN159">
        <v>13.783333340000002</v>
      </c>
      <c r="DO159">
        <v>7.7</v>
      </c>
      <c r="DP159">
        <v>9.8833333000000003</v>
      </c>
      <c r="DQ159">
        <v>8.6166666999999997</v>
      </c>
      <c r="DR159">
        <v>8.6333333299999993</v>
      </c>
      <c r="DS159">
        <v>8.2333333300000007</v>
      </c>
      <c r="DT159">
        <v>8.2666666699999993</v>
      </c>
      <c r="DU159">
        <v>11.633333</v>
      </c>
      <c r="DV159">
        <v>9.7166666700000004</v>
      </c>
      <c r="DW159">
        <v>8.4</v>
      </c>
      <c r="DX159">
        <v>8.31666667</v>
      </c>
      <c r="DY159">
        <v>8.6166666670000005</v>
      </c>
      <c r="DZ159">
        <v>7.4166667000000004</v>
      </c>
      <c r="EA159">
        <v>9.0833334000000008</v>
      </c>
      <c r="EB159">
        <v>7.7833334000000001</v>
      </c>
      <c r="EC159">
        <v>8.25</v>
      </c>
      <c r="ED159">
        <v>10.75</v>
      </c>
      <c r="EE159">
        <v>10.0166667</v>
      </c>
      <c r="EF159">
        <v>8.2666667</v>
      </c>
      <c r="EG159">
        <v>10.066666700000001</v>
      </c>
      <c r="EH159">
        <v>7.6999997000000002</v>
      </c>
      <c r="EI159">
        <v>10.633333370000001</v>
      </c>
      <c r="EJ159">
        <v>9.7666667</v>
      </c>
      <c r="EK159">
        <v>9.0833367000000003</v>
      </c>
      <c r="EL159">
        <v>11.15</v>
      </c>
      <c r="EM159">
        <v>7.8166667000000007</v>
      </c>
      <c r="EN159">
        <v>8.9000000330000013</v>
      </c>
      <c r="EO159">
        <v>11.95000003</v>
      </c>
      <c r="EP159">
        <v>10.25</v>
      </c>
      <c r="EQ159">
        <v>4</v>
      </c>
      <c r="ER159">
        <v>4.3333333300000003</v>
      </c>
      <c r="ES159">
        <v>4.5999999999999996</v>
      </c>
      <c r="ET159">
        <v>7.1</v>
      </c>
      <c r="EU159">
        <v>4.6833333000000001</v>
      </c>
      <c r="EV159">
        <v>4.5166667</v>
      </c>
      <c r="EW159">
        <v>4.3333332999999996</v>
      </c>
      <c r="EX159">
        <v>4.5666666669999998</v>
      </c>
      <c r="EY159">
        <v>8.066666699999999</v>
      </c>
      <c r="EZ159">
        <v>4.3666669999999996</v>
      </c>
      <c r="FA159">
        <v>4.55</v>
      </c>
      <c r="FB159">
        <v>5.0333329999999998</v>
      </c>
      <c r="FC159">
        <v>0</v>
      </c>
      <c r="FD159">
        <f>IF(FD147=0,0,FD147+4)</f>
        <v>4.833333333333333</v>
      </c>
      <c r="FE159">
        <f t="shared" ref="FE159:FH159" si="1998">IF(FE147=0,0,FE147+4)</f>
        <v>5.1333333333333329</v>
      </c>
      <c r="FF159">
        <f t="shared" si="1998"/>
        <v>7.1666666666666661</v>
      </c>
      <c r="FG159">
        <f t="shared" si="1998"/>
        <v>4.7666666666666666</v>
      </c>
      <c r="FH159">
        <f t="shared" si="1998"/>
        <v>5.7166666666666668</v>
      </c>
      <c r="FI159">
        <f t="shared" ref="FI159:HT159" si="1999">IF(FI147=0,0,FI147+4)</f>
        <v>6.1666666699999997</v>
      </c>
      <c r="FJ159">
        <f t="shared" si="1999"/>
        <v>9.3333333366666658</v>
      </c>
      <c r="FK159">
        <f t="shared" si="1999"/>
        <v>7.4333333366666672</v>
      </c>
      <c r="FL159">
        <f t="shared" si="1999"/>
        <v>7.7666666699999993</v>
      </c>
      <c r="FM159">
        <f t="shared" si="1999"/>
        <v>6.0833333366666666</v>
      </c>
      <c r="FN159">
        <f t="shared" si="1999"/>
        <v>8.7166666700000004</v>
      </c>
      <c r="FO159">
        <f t="shared" si="1999"/>
        <v>6.1833333366666672</v>
      </c>
      <c r="FP159">
        <f t="shared" si="1999"/>
        <v>6.9333333366666672</v>
      </c>
      <c r="FQ159">
        <f t="shared" si="1999"/>
        <v>6.1666666699999997</v>
      </c>
      <c r="FR159">
        <f t="shared" si="1999"/>
        <v>6.1166666699999999</v>
      </c>
      <c r="FS159">
        <f t="shared" si="1999"/>
        <v>6.9333333366666672</v>
      </c>
      <c r="FT159">
        <f t="shared" si="1999"/>
        <v>7.0833333333333339</v>
      </c>
      <c r="FU159">
        <f t="shared" si="1999"/>
        <v>7.3333333300000003</v>
      </c>
      <c r="FV159">
        <f t="shared" si="1999"/>
        <v>7.3166666633333328</v>
      </c>
      <c r="FW159">
        <f t="shared" si="1999"/>
        <v>7.6999999966666666</v>
      </c>
      <c r="FX159">
        <f t="shared" si="1999"/>
        <v>7.849999996666666</v>
      </c>
      <c r="FY159">
        <f t="shared" si="1999"/>
        <v>7.6333333300000001</v>
      </c>
      <c r="FZ159">
        <f t="shared" si="1999"/>
        <v>8.8833333299999993</v>
      </c>
      <c r="GA159">
        <f t="shared" si="1999"/>
        <v>11.883333329999999</v>
      </c>
      <c r="GB159">
        <f t="shared" si="1999"/>
        <v>7.9666666633333332</v>
      </c>
      <c r="GC159">
        <f t="shared" si="1999"/>
        <v>8.1666666633333342</v>
      </c>
      <c r="GD159">
        <f t="shared" si="1999"/>
        <v>8.68333333</v>
      </c>
      <c r="GE159">
        <f t="shared" si="1999"/>
        <v>8.4499999966666657</v>
      </c>
      <c r="GF159">
        <f t="shared" si="1999"/>
        <v>7.6666666633333334</v>
      </c>
      <c r="GG159">
        <f t="shared" si="1999"/>
        <v>9.5166666666666657</v>
      </c>
      <c r="GH159">
        <f t="shared" si="1999"/>
        <v>10.3666667</v>
      </c>
      <c r="GI159">
        <f t="shared" si="1999"/>
        <v>10.000000033333333</v>
      </c>
      <c r="GJ159">
        <f t="shared" si="1999"/>
        <v>10.4166667</v>
      </c>
      <c r="GK159">
        <f t="shared" si="1999"/>
        <v>12.350000033333334</v>
      </c>
      <c r="GL159">
        <f t="shared" si="1999"/>
        <v>9.816666699999999</v>
      </c>
      <c r="GM159">
        <f t="shared" si="1999"/>
        <v>10.083333366666666</v>
      </c>
      <c r="GN159">
        <f t="shared" si="1999"/>
        <v>12.216666700000001</v>
      </c>
      <c r="GO159">
        <f t="shared" si="1999"/>
        <v>11.633333366666667</v>
      </c>
      <c r="GP159">
        <f t="shared" si="1999"/>
        <v>10.083333366666666</v>
      </c>
      <c r="GQ159">
        <f t="shared" si="1999"/>
        <v>10.533333366666668</v>
      </c>
      <c r="GR159">
        <f t="shared" si="1999"/>
        <v>12.9166667</v>
      </c>
      <c r="GS159">
        <f t="shared" si="1999"/>
        <v>10.883333366666667</v>
      </c>
      <c r="GT159">
        <f t="shared" si="1999"/>
        <v>12.083333366666666</v>
      </c>
      <c r="GU159">
        <f t="shared" si="1999"/>
        <v>10.9166667</v>
      </c>
      <c r="GV159">
        <f t="shared" si="1999"/>
        <v>9.9166667000000004</v>
      </c>
      <c r="GW159">
        <f t="shared" si="1999"/>
        <v>9.9833333666666668</v>
      </c>
      <c r="GX159">
        <f t="shared" ref="GX159:HA159" si="2000">IF(GX147=0,0,GX147+4)</f>
        <v>9.816666699999999</v>
      </c>
      <c r="GY159">
        <f t="shared" si="2000"/>
        <v>16.950000033333332</v>
      </c>
      <c r="GZ159">
        <f t="shared" si="2000"/>
        <v>11.6666667</v>
      </c>
      <c r="HA159">
        <f t="shared" si="2000"/>
        <v>10.400000033333333</v>
      </c>
      <c r="HB159">
        <f t="shared" si="1999"/>
        <v>12.183333333333334</v>
      </c>
      <c r="HC159">
        <f t="shared" si="1999"/>
        <v>13.166666633333332</v>
      </c>
      <c r="HD159">
        <f t="shared" si="1999"/>
        <v>14.566666633333332</v>
      </c>
      <c r="HE159">
        <f t="shared" si="1999"/>
        <v>13.649999966666666</v>
      </c>
      <c r="HF159">
        <f t="shared" si="1999"/>
        <v>13.399999966666666</v>
      </c>
      <c r="HG159">
        <f t="shared" si="1999"/>
        <v>13.183333299999999</v>
      </c>
      <c r="HH159">
        <f t="shared" si="1999"/>
        <v>12.866666633333333</v>
      </c>
      <c r="HI159">
        <f t="shared" si="1999"/>
        <v>12.866666633333333</v>
      </c>
      <c r="HJ159">
        <f t="shared" si="1999"/>
        <v>13.816666633333332</v>
      </c>
      <c r="HK159">
        <f t="shared" si="1999"/>
        <v>13.366666633333333</v>
      </c>
      <c r="HL159">
        <f t="shared" si="1999"/>
        <v>16.233333299999998</v>
      </c>
      <c r="HN159">
        <f t="shared" si="1999"/>
        <v>12.883333299999999</v>
      </c>
      <c r="HO159">
        <f t="shared" si="1999"/>
        <v>14.349999966666665</v>
      </c>
      <c r="HP159">
        <f t="shared" si="1999"/>
        <v>31.95</v>
      </c>
      <c r="HQ159">
        <f t="shared" si="1999"/>
        <v>36.950000000000003</v>
      </c>
      <c r="HR159">
        <f t="shared" si="1999"/>
        <v>11.45</v>
      </c>
      <c r="HS159">
        <f t="shared" si="1999"/>
        <v>9.1</v>
      </c>
      <c r="HU159">
        <f t="shared" ref="HU159:KA159" si="2001">IF(HU147=0,0,HU147+4)</f>
        <v>20.5</v>
      </c>
      <c r="HW159">
        <f t="shared" si="2001"/>
        <v>9.4833333333333343</v>
      </c>
      <c r="HX159">
        <f t="shared" si="2001"/>
        <v>9.6999999999999993</v>
      </c>
      <c r="HY159">
        <f t="shared" si="2001"/>
        <v>10.516666666666666</v>
      </c>
      <c r="HZ159">
        <f t="shared" si="2001"/>
        <v>10.033333333333333</v>
      </c>
      <c r="IA159">
        <f t="shared" si="2001"/>
        <v>9.7666666666666657</v>
      </c>
      <c r="IB159">
        <f t="shared" si="2001"/>
        <v>9.8666666666666671</v>
      </c>
      <c r="IC159">
        <f t="shared" si="2001"/>
        <v>10.566666666666666</v>
      </c>
      <c r="ID159">
        <f t="shared" si="2001"/>
        <v>9.5333333333333332</v>
      </c>
      <c r="IE159">
        <f t="shared" si="2001"/>
        <v>10.516666666666666</v>
      </c>
      <c r="IF159">
        <f t="shared" si="2001"/>
        <v>11.216666666666667</v>
      </c>
      <c r="IG159">
        <f t="shared" si="2001"/>
        <v>11.666666666666666</v>
      </c>
      <c r="IH159">
        <f t="shared" si="2001"/>
        <v>10</v>
      </c>
      <c r="II159">
        <f t="shared" si="2001"/>
        <v>16.733333333333334</v>
      </c>
      <c r="IJ159">
        <f t="shared" si="2001"/>
        <v>9.5166666666666657</v>
      </c>
      <c r="IK159">
        <f t="shared" si="2001"/>
        <v>10.166666666666668</v>
      </c>
      <c r="IL159">
        <f t="shared" si="2001"/>
        <v>13.500000033333334</v>
      </c>
      <c r="IM159">
        <f t="shared" si="2001"/>
        <v>10.933333366666666</v>
      </c>
      <c r="IN159">
        <f t="shared" si="2001"/>
        <v>10.650000033333335</v>
      </c>
      <c r="IO159">
        <f t="shared" si="2001"/>
        <v>12.266666666666667</v>
      </c>
      <c r="IP159">
        <f t="shared" si="2001"/>
        <v>12.750000033333334</v>
      </c>
      <c r="IQ159">
        <f t="shared" si="2001"/>
        <v>13.400000033333335</v>
      </c>
      <c r="IW159">
        <f t="shared" si="2001"/>
        <v>41.083333333333336</v>
      </c>
      <c r="IX159">
        <f t="shared" si="2001"/>
        <v>5.8</v>
      </c>
      <c r="IY159">
        <f t="shared" si="2001"/>
        <v>8.2500003333333325</v>
      </c>
      <c r="IZ159">
        <f t="shared" ref="IZ159" si="2002">IF(IZ147=0,0,IZ147+4)</f>
        <v>9.0666669999999989</v>
      </c>
      <c r="JA159">
        <f t="shared" si="2001"/>
        <v>7.4000003333333337</v>
      </c>
      <c r="JB159">
        <f t="shared" si="2001"/>
        <v>6.8833336666666671</v>
      </c>
      <c r="JC159">
        <f t="shared" si="2001"/>
        <v>11.816666999999999</v>
      </c>
      <c r="JD159">
        <f t="shared" si="2001"/>
        <v>8.4166670000000003</v>
      </c>
      <c r="JE159">
        <f t="shared" si="2001"/>
        <v>13.483333666666669</v>
      </c>
      <c r="JF159">
        <f t="shared" si="2001"/>
        <v>21.250000333333336</v>
      </c>
      <c r="JH159">
        <f t="shared" si="2001"/>
        <v>8.4333333333333336</v>
      </c>
      <c r="JI159">
        <f t="shared" si="2001"/>
        <v>13.683329999666666</v>
      </c>
      <c r="JJ159">
        <f t="shared" si="2001"/>
        <v>12.066663332999999</v>
      </c>
      <c r="JK159">
        <f t="shared" si="2001"/>
        <v>9.9333299996666664</v>
      </c>
      <c r="JL159">
        <f t="shared" si="2001"/>
        <v>9.6999966663333339</v>
      </c>
      <c r="JM159">
        <f t="shared" si="2001"/>
        <v>11.433329999666666</v>
      </c>
      <c r="JN159">
        <f t="shared" si="2001"/>
        <v>12.433329999666666</v>
      </c>
      <c r="JO159">
        <f t="shared" si="2001"/>
        <v>16.566663333000001</v>
      </c>
      <c r="JP159">
        <f t="shared" si="2001"/>
        <v>13.699996666333334</v>
      </c>
      <c r="JR159">
        <f t="shared" si="2001"/>
        <v>9.7666633330000003</v>
      </c>
      <c r="JT159">
        <f t="shared" si="2001"/>
        <v>10.516663333</v>
      </c>
      <c r="JU159">
        <f t="shared" si="2001"/>
        <v>16.166663332999999</v>
      </c>
      <c r="JV159">
        <f t="shared" si="2001"/>
        <v>16.866663332999998</v>
      </c>
      <c r="JX159">
        <f t="shared" si="2001"/>
        <v>17.616663333000002</v>
      </c>
      <c r="JY159">
        <f t="shared" si="2001"/>
        <v>13.433329999666666</v>
      </c>
      <c r="JZ159">
        <f t="shared" si="2001"/>
        <v>19.933329999666668</v>
      </c>
      <c r="KA159">
        <f t="shared" si="2001"/>
        <v>23.383329999666667</v>
      </c>
    </row>
    <row r="160" spans="1:287" x14ac:dyDescent="0.25">
      <c r="A160" t="s">
        <v>127</v>
      </c>
      <c r="B160">
        <v>4.1333333333333337</v>
      </c>
      <c r="C160">
        <v>4.6333333333333337</v>
      </c>
      <c r="D160">
        <v>2.1833333333333336</v>
      </c>
      <c r="E160">
        <v>5.2833333333333332</v>
      </c>
      <c r="F160">
        <v>5.8999933333333336</v>
      </c>
      <c r="G160">
        <v>2.9000003333333337</v>
      </c>
      <c r="H160">
        <v>2.6333333333333337</v>
      </c>
      <c r="I160">
        <v>2.8500003333333335</v>
      </c>
      <c r="J160">
        <v>7.5166663333333332</v>
      </c>
      <c r="K160">
        <v>9.7000003333333336</v>
      </c>
      <c r="L160">
        <v>4.9833333333333334</v>
      </c>
      <c r="M160">
        <v>4.4833333333333334</v>
      </c>
      <c r="N160">
        <v>2.8166633333333335</v>
      </c>
      <c r="O160">
        <v>4.4666666633333332</v>
      </c>
      <c r="P160">
        <v>8.9166666633333342</v>
      </c>
      <c r="Q160">
        <v>5.226666663333333</v>
      </c>
      <c r="R160">
        <v>9.8966666633333329</v>
      </c>
      <c r="S160">
        <v>11.716666663333333</v>
      </c>
      <c r="T160">
        <v>8.1366666633333331</v>
      </c>
      <c r="U160">
        <v>6.6499966633333329</v>
      </c>
      <c r="V160">
        <v>6.516666663333333</v>
      </c>
      <c r="W160">
        <v>5.0833336633333328</v>
      </c>
      <c r="X160">
        <v>5.8833336633333335</v>
      </c>
      <c r="Y160">
        <v>5.9166666633333334</v>
      </c>
      <c r="Z160">
        <v>16.616666666333334</v>
      </c>
      <c r="AA160">
        <v>18.616666666333334</v>
      </c>
      <c r="AB160">
        <v>22.366666666333334</v>
      </c>
      <c r="AC160">
        <v>37.816666666333333</v>
      </c>
      <c r="AD160">
        <v>32.369999666333335</v>
      </c>
      <c r="AE160">
        <v>18.566666666333333</v>
      </c>
      <c r="AG160">
        <v>21.866666666333334</v>
      </c>
      <c r="AH160">
        <v>17.283336666333334</v>
      </c>
      <c r="AI160">
        <v>7.8833333333333337</v>
      </c>
      <c r="AJ160">
        <v>9.4333333333333336</v>
      </c>
      <c r="AK160">
        <v>8.2666666333333332</v>
      </c>
      <c r="AL160">
        <v>8.4833333333333343</v>
      </c>
      <c r="AM160">
        <v>8.3999933333333345</v>
      </c>
      <c r="AN160">
        <v>9.2333333333333343</v>
      </c>
      <c r="AO160">
        <v>9.1500000333333347</v>
      </c>
      <c r="AP160">
        <v>8.7500000333333343</v>
      </c>
      <c r="AQ160">
        <v>8.6666666633333342</v>
      </c>
      <c r="AR160">
        <v>8.2833333333333332</v>
      </c>
      <c r="AS160">
        <v>8.9000000333333347</v>
      </c>
      <c r="AT160">
        <v>11.550000003333334</v>
      </c>
      <c r="AU160">
        <v>9.1833333333333336</v>
      </c>
      <c r="AV160">
        <v>9.4166666333333335</v>
      </c>
      <c r="AW160">
        <v>8.9500000333333336</v>
      </c>
      <c r="AX160">
        <v>9.7333333333333343</v>
      </c>
      <c r="AY160">
        <v>8.6166666633333335</v>
      </c>
      <c r="AZ160">
        <v>11.033333333333333</v>
      </c>
      <c r="BA160">
        <v>13.083333333333334</v>
      </c>
      <c r="BB160">
        <v>15.883333333333333</v>
      </c>
      <c r="BC160">
        <v>13.600000003333335</v>
      </c>
      <c r="BD160">
        <v>13.566666633333334</v>
      </c>
      <c r="BE160">
        <v>9.8833333333333329</v>
      </c>
      <c r="BF160">
        <v>11.800000333333333</v>
      </c>
      <c r="BG160">
        <v>21.066666633333334</v>
      </c>
      <c r="BH160">
        <v>23.583333333333332</v>
      </c>
      <c r="BI160">
        <v>23.816666333333334</v>
      </c>
      <c r="BJ160">
        <v>11.233333333333334</v>
      </c>
      <c r="BK160">
        <v>21.550000333333333</v>
      </c>
      <c r="BL160">
        <v>12.300000033333333</v>
      </c>
      <c r="BM160">
        <v>20.683333333333334</v>
      </c>
      <c r="BN160">
        <v>11.983333333333334</v>
      </c>
      <c r="BO160">
        <v>25.816666333333334</v>
      </c>
      <c r="BP160">
        <v>16.500000033333333</v>
      </c>
      <c r="BQ160">
        <v>4.7833333333333332</v>
      </c>
      <c r="BR160">
        <v>3.6333333333333333</v>
      </c>
      <c r="BS160">
        <v>4.3500000333333331</v>
      </c>
      <c r="BT160">
        <v>4.7500000033333336</v>
      </c>
      <c r="BU160">
        <v>4.1500000033333331</v>
      </c>
      <c r="BV160">
        <v>4.3833333333333329</v>
      </c>
      <c r="BW160">
        <v>6.3500000333333331</v>
      </c>
      <c r="BX160">
        <v>11.350000033333334</v>
      </c>
      <c r="BY160">
        <v>9.6166666333333328</v>
      </c>
      <c r="BZ160">
        <v>6.6166666333333328</v>
      </c>
      <c r="CA160">
        <v>4.4333333333333336</v>
      </c>
      <c r="CB160">
        <v>3.9500000333333332</v>
      </c>
      <c r="CC160">
        <v>5.0000000333333334</v>
      </c>
      <c r="CE160">
        <v>5.316666633333333</v>
      </c>
      <c r="CF160">
        <v>6.0999999333333328</v>
      </c>
      <c r="CG160">
        <v>7.3999999333333335</v>
      </c>
      <c r="CH160">
        <v>5.6999999333333333</v>
      </c>
      <c r="CI160">
        <v>5.6666666333333326</v>
      </c>
      <c r="CJ160">
        <v>5.6166666333333328</v>
      </c>
      <c r="CK160">
        <v>6.0333333333333332</v>
      </c>
      <c r="CL160">
        <v>6.4166666333333335</v>
      </c>
      <c r="CN160">
        <v>7.1666666333333335</v>
      </c>
      <c r="CO160">
        <v>6.7166666333333325</v>
      </c>
      <c r="CP160">
        <v>4.4500000333333336</v>
      </c>
      <c r="CQ160">
        <v>5.8833330333333338</v>
      </c>
      <c r="CR160">
        <v>6.6333330333333338</v>
      </c>
      <c r="CS160">
        <v>4.8833330333333338</v>
      </c>
      <c r="CT160">
        <v>7.100000033333334</v>
      </c>
      <c r="CU160">
        <v>6.9166670333333338</v>
      </c>
      <c r="CV160">
        <v>5.0500000333333332</v>
      </c>
      <c r="CW160">
        <v>6.1833333333333336</v>
      </c>
      <c r="CX160">
        <v>5.7833330333333333</v>
      </c>
      <c r="CY160">
        <v>9.2666667333333343</v>
      </c>
      <c r="CZ160">
        <v>6.7333333333333334</v>
      </c>
      <c r="DA160">
        <v>5.583333033333334</v>
      </c>
      <c r="DB160">
        <v>4.850000033333334</v>
      </c>
      <c r="DC160">
        <v>7.9000000333333338</v>
      </c>
      <c r="DD160">
        <v>5.8333333333333339</v>
      </c>
      <c r="DE160">
        <v>8.6666667333333329</v>
      </c>
      <c r="DF160">
        <v>8.7000000033333329</v>
      </c>
      <c r="DG160">
        <v>10.000000003333334</v>
      </c>
      <c r="DH160">
        <v>9.1000000033333333</v>
      </c>
      <c r="DI160">
        <v>9.9333330033333329</v>
      </c>
      <c r="DJ160">
        <v>9.5500000033333325</v>
      </c>
      <c r="DK160">
        <v>10.383333336333333</v>
      </c>
      <c r="DL160">
        <v>9.2666667033333336</v>
      </c>
      <c r="DM160">
        <v>11.166666673333333</v>
      </c>
      <c r="DN160">
        <v>10.616666673333334</v>
      </c>
      <c r="DO160">
        <v>4.5333333333333332</v>
      </c>
      <c r="DP160">
        <v>6.7166666333333334</v>
      </c>
      <c r="DQ160">
        <v>5.4500000333333336</v>
      </c>
      <c r="DR160">
        <v>5.4666666633333332</v>
      </c>
      <c r="DS160">
        <v>5.0666666633333328</v>
      </c>
      <c r="DT160">
        <v>5.1000000033333333</v>
      </c>
      <c r="DU160">
        <v>8.4666663333333325</v>
      </c>
      <c r="DV160">
        <v>6.5500000033333334</v>
      </c>
      <c r="DW160">
        <v>5.2333333333333334</v>
      </c>
      <c r="DX160">
        <v>5.1500000033333331</v>
      </c>
      <c r="DY160">
        <v>5.4500000003333335</v>
      </c>
      <c r="DZ160">
        <v>4.2500000333333334</v>
      </c>
      <c r="EA160">
        <v>5.9166667333333329</v>
      </c>
      <c r="EB160">
        <v>4.6166667333333331</v>
      </c>
      <c r="EC160">
        <v>5.0833333333333339</v>
      </c>
      <c r="ED160">
        <v>7.5833333333333339</v>
      </c>
      <c r="EE160">
        <v>6.850000033333334</v>
      </c>
      <c r="EF160">
        <v>5.1000000333333331</v>
      </c>
      <c r="EG160">
        <v>6.9000000333333329</v>
      </c>
      <c r="EH160">
        <v>4.5333330333333333</v>
      </c>
      <c r="EI160">
        <v>7.4666667033333329</v>
      </c>
      <c r="EJ160">
        <v>6.600000033333334</v>
      </c>
      <c r="EK160">
        <v>5.9166700333333333</v>
      </c>
      <c r="EL160">
        <v>7.9833333333333334</v>
      </c>
      <c r="EM160">
        <v>4.6500000333333338</v>
      </c>
      <c r="EN160">
        <v>5.7333333663333335</v>
      </c>
      <c r="EO160">
        <v>8.7833333633333339</v>
      </c>
      <c r="EP160">
        <v>7.0833333333333339</v>
      </c>
      <c r="EQ160">
        <v>0.83333333333333337</v>
      </c>
      <c r="ER160">
        <v>1.1666666633333334</v>
      </c>
      <c r="ES160">
        <v>1.4333333333333333</v>
      </c>
      <c r="ET160">
        <v>3.9333333333333336</v>
      </c>
      <c r="EU160">
        <v>1.5166666333333334</v>
      </c>
      <c r="EV160">
        <v>1.3500000333333335</v>
      </c>
      <c r="EW160">
        <v>1.1666666333333333</v>
      </c>
      <c r="EX160">
        <v>1.4000000003333333</v>
      </c>
      <c r="EY160">
        <v>4.9000000333333329</v>
      </c>
      <c r="EZ160">
        <v>1.2000003333333333</v>
      </c>
      <c r="FA160">
        <v>1.3833333333333333</v>
      </c>
      <c r="FB160">
        <v>1.8666663333333333</v>
      </c>
      <c r="FC160">
        <v>4.833333333333333</v>
      </c>
      <c r="FD160">
        <v>0</v>
      </c>
      <c r="FE160">
        <f>IF(FE147=0,0,FE147+0.8333333)</f>
        <v>1.9666666333333334</v>
      </c>
      <c r="FF160">
        <f t="shared" ref="FF160:FH160" si="2003">IF(FF147=0,0,FF147+0.8333333)</f>
        <v>3.9999999666666666</v>
      </c>
      <c r="FG160">
        <f t="shared" si="2003"/>
        <v>1.5999999666666667</v>
      </c>
      <c r="FH160">
        <f t="shared" si="2003"/>
        <v>2.5499999666666668</v>
      </c>
      <c r="FI160">
        <f t="shared" ref="FI160:HT160" si="2004">IF(FI147=0,0,FI147+0.8333333)</f>
        <v>2.9999999700000002</v>
      </c>
      <c r="FJ160">
        <f t="shared" si="2004"/>
        <v>6.1666666366666671</v>
      </c>
      <c r="FK160">
        <f t="shared" si="2004"/>
        <v>4.2666666366666668</v>
      </c>
      <c r="FL160">
        <f t="shared" si="2004"/>
        <v>4.5999999699999998</v>
      </c>
      <c r="FM160">
        <f t="shared" si="2004"/>
        <v>2.9166666366666667</v>
      </c>
      <c r="FN160">
        <f t="shared" si="2004"/>
        <v>5.54999997</v>
      </c>
      <c r="FO160">
        <f t="shared" si="2004"/>
        <v>3.0166666366666668</v>
      </c>
      <c r="FP160">
        <f t="shared" si="2004"/>
        <v>3.7666666366666668</v>
      </c>
      <c r="FQ160">
        <f t="shared" si="2004"/>
        <v>2.9999999700000002</v>
      </c>
      <c r="FR160">
        <f t="shared" si="2004"/>
        <v>2.9499999699999999</v>
      </c>
      <c r="FS160">
        <f t="shared" si="2004"/>
        <v>3.7666666366666668</v>
      </c>
      <c r="FT160">
        <f t="shared" si="2004"/>
        <v>3.9166666333333335</v>
      </c>
      <c r="FU160">
        <f t="shared" si="2004"/>
        <v>4.1666666299999999</v>
      </c>
      <c r="FV160">
        <f t="shared" si="2004"/>
        <v>4.1499999633333333</v>
      </c>
      <c r="FW160">
        <f t="shared" si="2004"/>
        <v>4.5333332966666671</v>
      </c>
      <c r="FX160">
        <f t="shared" si="2004"/>
        <v>4.6833332966666665</v>
      </c>
      <c r="FY160">
        <f t="shared" si="2004"/>
        <v>4.4666666300000006</v>
      </c>
      <c r="FZ160">
        <f t="shared" si="2004"/>
        <v>5.7166666300000006</v>
      </c>
      <c r="GA160">
        <f t="shared" si="2004"/>
        <v>8.7166666299999989</v>
      </c>
      <c r="GB160">
        <f t="shared" si="2004"/>
        <v>4.7999999633333328</v>
      </c>
      <c r="GC160">
        <f t="shared" si="2004"/>
        <v>4.9999999633333339</v>
      </c>
      <c r="GD160">
        <f t="shared" si="2004"/>
        <v>5.5166666299999996</v>
      </c>
      <c r="GE160">
        <f t="shared" si="2004"/>
        <v>5.2833332966666671</v>
      </c>
      <c r="GF160">
        <f t="shared" si="2004"/>
        <v>4.4999999633333339</v>
      </c>
      <c r="GG160">
        <f t="shared" si="2004"/>
        <v>6.3499999666666671</v>
      </c>
      <c r="GH160">
        <f t="shared" si="2004"/>
        <v>7.1999999999999993</v>
      </c>
      <c r="GI160">
        <f t="shared" si="2004"/>
        <v>6.8333333333333339</v>
      </c>
      <c r="GJ160">
        <f t="shared" si="2004"/>
        <v>7.25</v>
      </c>
      <c r="GK160">
        <f t="shared" si="2004"/>
        <v>9.1833333333333336</v>
      </c>
      <c r="GL160">
        <f t="shared" si="2004"/>
        <v>6.65</v>
      </c>
      <c r="GM160">
        <f t="shared" si="2004"/>
        <v>6.9166666666666661</v>
      </c>
      <c r="GN160">
        <f t="shared" si="2004"/>
        <v>9.0500000000000007</v>
      </c>
      <c r="GO160">
        <f t="shared" si="2004"/>
        <v>8.4666666666666668</v>
      </c>
      <c r="GP160">
        <f t="shared" si="2004"/>
        <v>6.9166666666666661</v>
      </c>
      <c r="GQ160">
        <f t="shared" si="2004"/>
        <v>7.3666666666666671</v>
      </c>
      <c r="GR160">
        <f t="shared" si="2004"/>
        <v>9.75</v>
      </c>
      <c r="GS160">
        <f t="shared" si="2004"/>
        <v>7.7166666666666668</v>
      </c>
      <c r="GT160">
        <f t="shared" si="2004"/>
        <v>8.9166666666666661</v>
      </c>
      <c r="GU160">
        <f t="shared" si="2004"/>
        <v>7.75</v>
      </c>
      <c r="GV160">
        <f t="shared" si="2004"/>
        <v>6.75</v>
      </c>
      <c r="GW160">
        <f t="shared" si="2004"/>
        <v>6.8166666666666664</v>
      </c>
      <c r="GX160">
        <f t="shared" ref="GX160:HA160" si="2005">IF(GX147=0,0,GX147+0.8333333)</f>
        <v>6.65</v>
      </c>
      <c r="GY160">
        <f t="shared" si="2005"/>
        <v>13.783333333333333</v>
      </c>
      <c r="GZ160">
        <f t="shared" si="2005"/>
        <v>8.5</v>
      </c>
      <c r="HA160">
        <f t="shared" si="2005"/>
        <v>7.2333333333333325</v>
      </c>
      <c r="HB160">
        <f t="shared" si="2004"/>
        <v>9.0166666333333332</v>
      </c>
      <c r="HC160">
        <f t="shared" si="2004"/>
        <v>9.9999999333333314</v>
      </c>
      <c r="HD160">
        <f t="shared" si="2004"/>
        <v>11.399999933333332</v>
      </c>
      <c r="HE160">
        <f t="shared" si="2004"/>
        <v>10.483333266666666</v>
      </c>
      <c r="HF160">
        <f t="shared" si="2004"/>
        <v>10.233333266666666</v>
      </c>
      <c r="HG160">
        <f t="shared" si="2004"/>
        <v>10.016666599999999</v>
      </c>
      <c r="HH160">
        <f t="shared" si="2004"/>
        <v>9.6999999333333324</v>
      </c>
      <c r="HI160">
        <f t="shared" si="2004"/>
        <v>9.6999999333333324</v>
      </c>
      <c r="HJ160">
        <f t="shared" si="2004"/>
        <v>10.649999933333332</v>
      </c>
      <c r="HK160">
        <f t="shared" si="2004"/>
        <v>10.199999933333332</v>
      </c>
      <c r="HL160">
        <f t="shared" si="2004"/>
        <v>13.066666599999998</v>
      </c>
      <c r="HN160">
        <f t="shared" si="2004"/>
        <v>9.7166665999999982</v>
      </c>
      <c r="HO160">
        <f t="shared" si="2004"/>
        <v>11.183333266666665</v>
      </c>
      <c r="HP160">
        <f t="shared" si="2004"/>
        <v>28.783333299999999</v>
      </c>
      <c r="HQ160">
        <f t="shared" si="2004"/>
        <v>33.783333300000002</v>
      </c>
      <c r="HR160">
        <f t="shared" si="2004"/>
        <v>8.2833333000000007</v>
      </c>
      <c r="HS160">
        <f t="shared" si="2004"/>
        <v>5.9333332999999993</v>
      </c>
      <c r="HU160">
        <f t="shared" ref="HU160:KA160" si="2006">IF(HU147=0,0,HU147+0.8333333)</f>
        <v>17.3333333</v>
      </c>
      <c r="HW160">
        <f t="shared" si="2006"/>
        <v>6.3166666333333339</v>
      </c>
      <c r="HX160">
        <f t="shared" si="2006"/>
        <v>6.5333332999999989</v>
      </c>
      <c r="HY160">
        <f t="shared" si="2006"/>
        <v>7.3499999666666671</v>
      </c>
      <c r="HZ160">
        <f t="shared" si="2006"/>
        <v>6.8666666333333328</v>
      </c>
      <c r="IA160">
        <f t="shared" si="2006"/>
        <v>6.5999999666666671</v>
      </c>
      <c r="IB160">
        <f t="shared" si="2006"/>
        <v>6.6999999666666668</v>
      </c>
      <c r="IC160">
        <f t="shared" si="2006"/>
        <v>7.399999966666666</v>
      </c>
      <c r="ID160">
        <f t="shared" si="2006"/>
        <v>6.3666666333333328</v>
      </c>
      <c r="IE160">
        <f t="shared" si="2006"/>
        <v>7.3499999666666671</v>
      </c>
      <c r="IF160">
        <f t="shared" si="2006"/>
        <v>8.0499999666666664</v>
      </c>
      <c r="IG160">
        <f t="shared" si="2006"/>
        <v>8.4999999666666657</v>
      </c>
      <c r="IH160">
        <f t="shared" si="2006"/>
        <v>6.8333332999999996</v>
      </c>
      <c r="II160">
        <f t="shared" si="2006"/>
        <v>13.566666633333332</v>
      </c>
      <c r="IJ160">
        <f t="shared" si="2006"/>
        <v>6.3499999666666671</v>
      </c>
      <c r="IK160">
        <f t="shared" si="2006"/>
        <v>6.9999999666666675</v>
      </c>
      <c r="IL160">
        <f t="shared" si="2006"/>
        <v>10.333333333333334</v>
      </c>
      <c r="IM160">
        <f t="shared" si="2006"/>
        <v>7.7666666666666675</v>
      </c>
      <c r="IN160">
        <f t="shared" si="2006"/>
        <v>7.4833333333333343</v>
      </c>
      <c r="IO160">
        <f t="shared" si="2006"/>
        <v>9.0999999666666671</v>
      </c>
      <c r="IP160">
        <f t="shared" si="2006"/>
        <v>9.5833333333333339</v>
      </c>
      <c r="IQ160">
        <f t="shared" si="2006"/>
        <v>10.233333333333334</v>
      </c>
      <c r="IW160">
        <f t="shared" si="2006"/>
        <v>37.916666633333335</v>
      </c>
      <c r="IX160">
        <f t="shared" si="2006"/>
        <v>2.6333333000000003</v>
      </c>
      <c r="IY160">
        <f t="shared" si="2006"/>
        <v>5.0833336333333339</v>
      </c>
      <c r="IZ160">
        <f t="shared" ref="IZ160" si="2007">IF(IZ147=0,0,IZ147+0.8333333)</f>
        <v>5.9000003000000003</v>
      </c>
      <c r="JA160">
        <f t="shared" si="2006"/>
        <v>4.2333336333333342</v>
      </c>
      <c r="JB160">
        <f t="shared" si="2006"/>
        <v>3.7166669666666672</v>
      </c>
      <c r="JC160">
        <f t="shared" si="2006"/>
        <v>8.6500003000000003</v>
      </c>
      <c r="JD160">
        <f t="shared" si="2006"/>
        <v>5.2500003</v>
      </c>
      <c r="JE160">
        <f t="shared" si="2006"/>
        <v>10.316666966666668</v>
      </c>
      <c r="JF160">
        <f t="shared" si="2006"/>
        <v>18.083333633333336</v>
      </c>
      <c r="JH160">
        <f t="shared" si="2006"/>
        <v>5.2666666333333332</v>
      </c>
      <c r="JI160">
        <f t="shared" si="2006"/>
        <v>10.516663299666666</v>
      </c>
      <c r="JJ160">
        <f t="shared" si="2006"/>
        <v>8.8999966329999989</v>
      </c>
      <c r="JK160">
        <f t="shared" si="2006"/>
        <v>6.766663299666666</v>
      </c>
      <c r="JL160">
        <f t="shared" si="2006"/>
        <v>6.5333299663333335</v>
      </c>
      <c r="JM160">
        <f t="shared" si="2006"/>
        <v>8.266663299666666</v>
      </c>
      <c r="JN160">
        <f t="shared" si="2006"/>
        <v>9.266663299666666</v>
      </c>
      <c r="JO160">
        <f t="shared" si="2006"/>
        <v>13.399996632999999</v>
      </c>
      <c r="JP160">
        <f t="shared" si="2006"/>
        <v>10.533329966333334</v>
      </c>
      <c r="JR160">
        <f t="shared" si="2006"/>
        <v>6.5999966329999999</v>
      </c>
      <c r="JT160">
        <f t="shared" si="2006"/>
        <v>7.3499966329999999</v>
      </c>
      <c r="JU160">
        <f t="shared" si="2006"/>
        <v>12.999996632999999</v>
      </c>
      <c r="JV160">
        <f t="shared" si="2006"/>
        <v>13.699996633</v>
      </c>
      <c r="JX160">
        <f t="shared" si="2006"/>
        <v>14.449996633000001</v>
      </c>
      <c r="JY160">
        <f t="shared" si="2006"/>
        <v>10.266663299666666</v>
      </c>
      <c r="JZ160">
        <f t="shared" si="2006"/>
        <v>16.766663299666668</v>
      </c>
      <c r="KA160">
        <f t="shared" si="2006"/>
        <v>20.216663299666667</v>
      </c>
    </row>
    <row r="161" spans="1:287" x14ac:dyDescent="0.25">
      <c r="A161" t="s">
        <v>126</v>
      </c>
      <c r="B161">
        <v>4.3833333333333337</v>
      </c>
      <c r="C161">
        <v>4.8833333333333337</v>
      </c>
      <c r="D161">
        <v>2.4833333333333334</v>
      </c>
      <c r="E161">
        <v>5.5333333333333332</v>
      </c>
      <c r="F161">
        <v>6.1499933333333336</v>
      </c>
      <c r="G161">
        <v>3.2000003333333336</v>
      </c>
      <c r="H161">
        <v>2.9333333333333336</v>
      </c>
      <c r="I161">
        <v>3.1500003333333333</v>
      </c>
      <c r="J161">
        <v>7.7666663333333332</v>
      </c>
      <c r="K161">
        <v>9.9500003333333336</v>
      </c>
      <c r="L161">
        <v>5.2333333333333334</v>
      </c>
      <c r="M161">
        <v>4.7333333333333334</v>
      </c>
      <c r="N161">
        <v>3.1166633333333333</v>
      </c>
      <c r="O161">
        <v>4.7666666633333339</v>
      </c>
      <c r="P161">
        <v>9.216666663333335</v>
      </c>
      <c r="Q161">
        <v>5.5266666633333337</v>
      </c>
      <c r="R161">
        <v>10.196666663333334</v>
      </c>
      <c r="S161">
        <v>12.016666663333334</v>
      </c>
      <c r="T161">
        <v>8.4366666633333338</v>
      </c>
      <c r="U161">
        <v>6.9499966633333337</v>
      </c>
      <c r="V161">
        <v>6.8166666633333337</v>
      </c>
      <c r="W161">
        <v>5.3833336633333335</v>
      </c>
      <c r="X161">
        <v>6.1833336633333342</v>
      </c>
      <c r="Y161">
        <v>6.2166666633333341</v>
      </c>
      <c r="Z161">
        <v>16.916666666333334</v>
      </c>
      <c r="AA161">
        <v>18.916666666333334</v>
      </c>
      <c r="AB161">
        <v>22.666666666333334</v>
      </c>
      <c r="AC161">
        <v>38.11666666633333</v>
      </c>
      <c r="AD161">
        <v>32.669999666333332</v>
      </c>
      <c r="AE161">
        <v>18.866666666333334</v>
      </c>
      <c r="AG161">
        <v>22.166666666333334</v>
      </c>
      <c r="AH161">
        <v>17.583336666333334</v>
      </c>
      <c r="AI161">
        <v>8.1333333333333329</v>
      </c>
      <c r="AJ161">
        <v>9.6833333333333336</v>
      </c>
      <c r="AK161">
        <v>8.5166666333333332</v>
      </c>
      <c r="AL161">
        <v>8.7333333333333325</v>
      </c>
      <c r="AM161">
        <v>8.6499933333333328</v>
      </c>
      <c r="AN161">
        <v>9.4833333333333325</v>
      </c>
      <c r="AO161">
        <v>9.4000000333333329</v>
      </c>
      <c r="AP161">
        <v>9.0000000333333325</v>
      </c>
      <c r="AQ161">
        <v>8.9166666633333325</v>
      </c>
      <c r="AR161">
        <v>8.5333333333333332</v>
      </c>
      <c r="AS161">
        <v>9.1500000333333329</v>
      </c>
      <c r="AT161">
        <v>11.800000003333334</v>
      </c>
      <c r="AU161">
        <v>9.4333333333333336</v>
      </c>
      <c r="AV161">
        <v>9.6666666333333335</v>
      </c>
      <c r="AW161">
        <v>9.2000000333333336</v>
      </c>
      <c r="AX161">
        <v>9.9833333333333325</v>
      </c>
      <c r="AY161">
        <v>8.8666666633333335</v>
      </c>
      <c r="AZ161">
        <v>11.283333333333333</v>
      </c>
      <c r="BA161">
        <v>13.333333333333332</v>
      </c>
      <c r="BB161">
        <v>16.133333333333333</v>
      </c>
      <c r="BC161">
        <v>13.850000003333333</v>
      </c>
      <c r="BD161">
        <v>13.816666633333334</v>
      </c>
      <c r="BE161">
        <v>10.133333333333333</v>
      </c>
      <c r="BF161">
        <v>12.050000333333333</v>
      </c>
      <c r="BG161">
        <v>21.316666633333334</v>
      </c>
      <c r="BH161">
        <v>23.833333333333332</v>
      </c>
      <c r="BI161">
        <v>24.06666633333333</v>
      </c>
      <c r="BJ161">
        <v>11.483333333333333</v>
      </c>
      <c r="BK161">
        <v>21.800000333333333</v>
      </c>
      <c r="BL161">
        <v>12.550000033333333</v>
      </c>
      <c r="BM161">
        <v>20.933333333333334</v>
      </c>
      <c r="BN161">
        <v>12.233333333333333</v>
      </c>
      <c r="BO161">
        <v>26.066666333333334</v>
      </c>
      <c r="BP161">
        <v>16.750000033333333</v>
      </c>
      <c r="BQ161">
        <v>5.0833333333333339</v>
      </c>
      <c r="BR161">
        <v>3.9333333333333331</v>
      </c>
      <c r="BS161">
        <v>4.6500000333333329</v>
      </c>
      <c r="BT161">
        <v>5.0500000033333334</v>
      </c>
      <c r="BU161">
        <v>4.4500000033333329</v>
      </c>
      <c r="BV161">
        <v>4.6833333333333336</v>
      </c>
      <c r="BW161">
        <v>6.6500000333333329</v>
      </c>
      <c r="BX161">
        <v>11.650000033333333</v>
      </c>
      <c r="BY161">
        <v>9.9166666333333335</v>
      </c>
      <c r="BZ161">
        <v>6.9166666333333335</v>
      </c>
      <c r="CA161">
        <v>4.7333333333333334</v>
      </c>
      <c r="CB161">
        <v>4.2500000333333334</v>
      </c>
      <c r="CC161">
        <v>5.3000000333333332</v>
      </c>
      <c r="CE161">
        <v>5.6166666333333328</v>
      </c>
      <c r="CF161">
        <v>6.3999999333333326</v>
      </c>
      <c r="CG161">
        <v>7.6999999333333324</v>
      </c>
      <c r="CH161">
        <v>5.9999999333333331</v>
      </c>
      <c r="CI161">
        <v>5.9666666333333325</v>
      </c>
      <c r="CJ161">
        <v>5.9166666333333326</v>
      </c>
      <c r="CK161">
        <v>6.333333333333333</v>
      </c>
      <c r="CL161">
        <v>6.7166666333333325</v>
      </c>
      <c r="CN161">
        <v>7.4666666333333325</v>
      </c>
      <c r="CO161">
        <v>7.0166666333333332</v>
      </c>
      <c r="CP161">
        <v>4.7500000333333334</v>
      </c>
      <c r="CQ161">
        <v>6.1833330333333336</v>
      </c>
      <c r="CR161">
        <v>6.9333330333333336</v>
      </c>
      <c r="CS161">
        <v>5.1833330333333336</v>
      </c>
      <c r="CT161">
        <v>7.4000000333333329</v>
      </c>
      <c r="CU161">
        <v>7.2166670333333336</v>
      </c>
      <c r="CV161">
        <v>5.3500000333333331</v>
      </c>
      <c r="CW161">
        <v>6.4833333333333334</v>
      </c>
      <c r="CX161">
        <v>6.083333033333334</v>
      </c>
      <c r="CY161">
        <v>9.5666667333333333</v>
      </c>
      <c r="CZ161">
        <v>7.0333333333333332</v>
      </c>
      <c r="DA161">
        <v>5.8833330333333329</v>
      </c>
      <c r="DB161">
        <v>5.1500000333333338</v>
      </c>
      <c r="DC161">
        <v>8.2000000333333336</v>
      </c>
      <c r="DD161">
        <v>6.1333333333333337</v>
      </c>
      <c r="DE161">
        <v>8.9666667333333336</v>
      </c>
      <c r="DF161">
        <v>9.0000000033333336</v>
      </c>
      <c r="DG161">
        <v>10.300000003333334</v>
      </c>
      <c r="DH161">
        <v>9.400000003333334</v>
      </c>
      <c r="DI161">
        <v>10.233333003333334</v>
      </c>
      <c r="DJ161">
        <v>9.8500000033333333</v>
      </c>
      <c r="DK161">
        <v>10.683333336333334</v>
      </c>
      <c r="DL161">
        <v>9.5666667033333344</v>
      </c>
      <c r="DM161">
        <v>11.466666673333334</v>
      </c>
      <c r="DN161">
        <v>10.916666673333335</v>
      </c>
      <c r="DO161">
        <v>4.8333333333333339</v>
      </c>
      <c r="DP161">
        <v>7.0166666333333341</v>
      </c>
      <c r="DQ161">
        <v>5.7500000333333343</v>
      </c>
      <c r="DR161">
        <v>5.7666666633333339</v>
      </c>
      <c r="DS161">
        <v>5.3666666633333335</v>
      </c>
      <c r="DT161">
        <v>5.400000003333334</v>
      </c>
      <c r="DU161">
        <v>8.7666663333333332</v>
      </c>
      <c r="DV161">
        <v>6.8500000033333341</v>
      </c>
      <c r="DW161">
        <v>5.5333333333333341</v>
      </c>
      <c r="DX161">
        <v>5.4500000033333338</v>
      </c>
      <c r="DY161">
        <v>5.7500000003333342</v>
      </c>
      <c r="DZ161">
        <v>4.5500000333333332</v>
      </c>
      <c r="EA161">
        <v>6.2166667333333336</v>
      </c>
      <c r="EB161">
        <v>4.9166667333333329</v>
      </c>
      <c r="EC161">
        <v>5.3833333333333329</v>
      </c>
      <c r="ED161">
        <v>7.8833333333333329</v>
      </c>
      <c r="EE161">
        <v>7.1500000333333329</v>
      </c>
      <c r="EF161">
        <v>5.4000000333333329</v>
      </c>
      <c r="EG161">
        <v>7.2000000333333336</v>
      </c>
      <c r="EH161">
        <v>4.8333330333333331</v>
      </c>
      <c r="EI161">
        <v>7.7666667033333336</v>
      </c>
      <c r="EJ161">
        <v>6.9000000333333329</v>
      </c>
      <c r="EK161">
        <v>6.2166700333333331</v>
      </c>
      <c r="EL161">
        <v>8.2833333333333332</v>
      </c>
      <c r="EM161">
        <v>4.9500000333333336</v>
      </c>
      <c r="EN161">
        <v>6.0333333663333333</v>
      </c>
      <c r="EO161">
        <v>9.0833333633333329</v>
      </c>
      <c r="EP161">
        <v>7.3833333333333329</v>
      </c>
      <c r="EQ161">
        <v>1.1333333333333333</v>
      </c>
      <c r="ER161">
        <v>1.4666666633333332</v>
      </c>
      <c r="ES161">
        <v>1.7333333333333334</v>
      </c>
      <c r="ET161">
        <v>4.2333333333333334</v>
      </c>
      <c r="EU161">
        <v>1.8166666333333334</v>
      </c>
      <c r="EV161">
        <v>1.6500000333333333</v>
      </c>
      <c r="EW161">
        <v>1.4666666333333334</v>
      </c>
      <c r="EX161">
        <v>1.7000000003333333</v>
      </c>
      <c r="EY161">
        <v>5.2000000333333336</v>
      </c>
      <c r="EZ161">
        <v>1.5000003333333334</v>
      </c>
      <c r="FA161">
        <v>1.6833333333333333</v>
      </c>
      <c r="FB161">
        <v>2.1666663333333336</v>
      </c>
      <c r="FC161">
        <v>5.1333333333333329</v>
      </c>
      <c r="FD161">
        <v>1.9666666333333334</v>
      </c>
      <c r="FE161">
        <v>0</v>
      </c>
      <c r="FF161">
        <f>IF(FF147=0,0,FF147+1.1333333)</f>
        <v>4.2999999666666664</v>
      </c>
      <c r="FG161">
        <f t="shared" ref="FG161:FH161" si="2008">IF(FG147=0,0,FG147+1.1333333)</f>
        <v>1.8999999666666669</v>
      </c>
      <c r="FH161">
        <f t="shared" si="2008"/>
        <v>2.8499999666666671</v>
      </c>
      <c r="FI161">
        <f t="shared" ref="FI161:HT161" si="2009">IF(FI147=0,0,FI147+1.1333333)</f>
        <v>3.29999997</v>
      </c>
      <c r="FJ161">
        <f t="shared" si="2009"/>
        <v>6.466666636666667</v>
      </c>
      <c r="FK161">
        <f t="shared" si="2009"/>
        <v>4.5666666366666666</v>
      </c>
      <c r="FL161">
        <f t="shared" si="2009"/>
        <v>4.8999999699999996</v>
      </c>
      <c r="FM161">
        <f t="shared" si="2009"/>
        <v>3.216666636666667</v>
      </c>
      <c r="FN161">
        <f t="shared" si="2009"/>
        <v>5.8499999700000007</v>
      </c>
      <c r="FO161">
        <f t="shared" si="2009"/>
        <v>3.3166666366666666</v>
      </c>
      <c r="FP161">
        <f t="shared" si="2009"/>
        <v>4.0666666366666666</v>
      </c>
      <c r="FQ161">
        <f t="shared" si="2009"/>
        <v>3.29999997</v>
      </c>
      <c r="FR161">
        <f t="shared" si="2009"/>
        <v>3.2499999700000002</v>
      </c>
      <c r="FS161">
        <f t="shared" si="2009"/>
        <v>4.0666666366666666</v>
      </c>
      <c r="FT161">
        <f t="shared" si="2009"/>
        <v>4.2166666333333334</v>
      </c>
      <c r="FU161">
        <f t="shared" si="2009"/>
        <v>4.4666666299999997</v>
      </c>
      <c r="FV161">
        <f t="shared" si="2009"/>
        <v>4.4499999633333331</v>
      </c>
      <c r="FW161">
        <f t="shared" si="2009"/>
        <v>4.8333332966666669</v>
      </c>
      <c r="FX161">
        <f t="shared" si="2009"/>
        <v>4.9833332966666664</v>
      </c>
      <c r="FY161">
        <f t="shared" si="2009"/>
        <v>4.7666666300000005</v>
      </c>
      <c r="FZ161">
        <f t="shared" si="2009"/>
        <v>6.0166666300000005</v>
      </c>
      <c r="GA161">
        <f t="shared" si="2009"/>
        <v>9.0166666299999996</v>
      </c>
      <c r="GB161">
        <f t="shared" si="2009"/>
        <v>5.0999999633333335</v>
      </c>
      <c r="GC161">
        <f t="shared" si="2009"/>
        <v>5.2999999633333337</v>
      </c>
      <c r="GD161">
        <f t="shared" si="2009"/>
        <v>5.8166666300000003</v>
      </c>
      <c r="GE161">
        <f t="shared" si="2009"/>
        <v>5.5833332966666669</v>
      </c>
      <c r="GF161">
        <f t="shared" si="2009"/>
        <v>4.7999999633333337</v>
      </c>
      <c r="GG161">
        <f t="shared" si="2009"/>
        <v>6.6499999666666669</v>
      </c>
      <c r="GH161">
        <f t="shared" si="2009"/>
        <v>7.5</v>
      </c>
      <c r="GI161">
        <f t="shared" si="2009"/>
        <v>7.1333333333333337</v>
      </c>
      <c r="GJ161">
        <f t="shared" si="2009"/>
        <v>7.5500000000000007</v>
      </c>
      <c r="GK161">
        <f t="shared" si="2009"/>
        <v>9.4833333333333343</v>
      </c>
      <c r="GL161">
        <f t="shared" si="2009"/>
        <v>6.95</v>
      </c>
      <c r="GM161">
        <f t="shared" si="2009"/>
        <v>7.2166666666666668</v>
      </c>
      <c r="GN161">
        <f t="shared" si="2009"/>
        <v>9.3500000000000014</v>
      </c>
      <c r="GO161">
        <f t="shared" si="2009"/>
        <v>8.7666666666666675</v>
      </c>
      <c r="GP161">
        <f t="shared" si="2009"/>
        <v>7.2166666666666668</v>
      </c>
      <c r="GQ161">
        <f t="shared" si="2009"/>
        <v>7.666666666666667</v>
      </c>
      <c r="GR161">
        <f t="shared" si="2009"/>
        <v>10.050000000000001</v>
      </c>
      <c r="GS161">
        <f t="shared" si="2009"/>
        <v>8.0166666666666675</v>
      </c>
      <c r="GT161">
        <f t="shared" si="2009"/>
        <v>9.2166666666666668</v>
      </c>
      <c r="GU161">
        <f t="shared" si="2009"/>
        <v>8.0500000000000007</v>
      </c>
      <c r="GV161">
        <f t="shared" si="2009"/>
        <v>7.0500000000000007</v>
      </c>
      <c r="GW161">
        <f t="shared" si="2009"/>
        <v>7.1166666666666671</v>
      </c>
      <c r="GX161">
        <f t="shared" ref="GX161:HA161" si="2010">IF(GX147=0,0,GX147+1.1333333)</f>
        <v>6.95</v>
      </c>
      <c r="GY161">
        <f t="shared" si="2010"/>
        <v>14.083333333333334</v>
      </c>
      <c r="GZ161">
        <f t="shared" si="2010"/>
        <v>8.8000000000000007</v>
      </c>
      <c r="HA161">
        <f t="shared" si="2010"/>
        <v>7.5333333333333332</v>
      </c>
      <c r="HB161">
        <f t="shared" si="2009"/>
        <v>9.3166666333333339</v>
      </c>
      <c r="HC161">
        <f t="shared" si="2009"/>
        <v>10.299999933333332</v>
      </c>
      <c r="HD161">
        <f t="shared" si="2009"/>
        <v>11.699999933333332</v>
      </c>
      <c r="HE161">
        <f t="shared" si="2009"/>
        <v>10.783333266666666</v>
      </c>
      <c r="HF161">
        <f t="shared" si="2009"/>
        <v>10.533333266666666</v>
      </c>
      <c r="HG161">
        <f t="shared" si="2009"/>
        <v>10.3166666</v>
      </c>
      <c r="HH161">
        <f t="shared" si="2009"/>
        <v>9.9999999333333331</v>
      </c>
      <c r="HI161">
        <f t="shared" si="2009"/>
        <v>9.9999999333333331</v>
      </c>
      <c r="HJ161">
        <f t="shared" si="2009"/>
        <v>10.949999933333332</v>
      </c>
      <c r="HK161">
        <f t="shared" si="2009"/>
        <v>10.499999933333333</v>
      </c>
      <c r="HL161">
        <f t="shared" si="2009"/>
        <v>13.366666599999999</v>
      </c>
      <c r="HN161">
        <f t="shared" si="2009"/>
        <v>10.016666599999999</v>
      </c>
      <c r="HO161">
        <f t="shared" si="2009"/>
        <v>11.483333266666666</v>
      </c>
      <c r="HP161">
        <f t="shared" si="2009"/>
        <v>29.0833333</v>
      </c>
      <c r="HQ161">
        <f t="shared" si="2009"/>
        <v>34.0833333</v>
      </c>
      <c r="HR161">
        <f t="shared" si="2009"/>
        <v>8.5833332999999996</v>
      </c>
      <c r="HS161">
        <f t="shared" si="2009"/>
        <v>6.2333333</v>
      </c>
      <c r="HU161">
        <f t="shared" ref="HU161:KA161" si="2011">IF(HU147=0,0,HU147+1.1333333)</f>
        <v>17.6333333</v>
      </c>
      <c r="HW161">
        <f t="shared" si="2011"/>
        <v>6.6166666333333337</v>
      </c>
      <c r="HX161">
        <f t="shared" si="2011"/>
        <v>6.8333332999999996</v>
      </c>
      <c r="HY161">
        <f t="shared" si="2011"/>
        <v>7.6499999666666669</v>
      </c>
      <c r="HZ161">
        <f t="shared" si="2011"/>
        <v>7.1666666333333335</v>
      </c>
      <c r="IA161">
        <f t="shared" si="2011"/>
        <v>6.8999999666666669</v>
      </c>
      <c r="IB161">
        <f t="shared" si="2011"/>
        <v>6.9999999666666666</v>
      </c>
      <c r="IC161">
        <f t="shared" si="2011"/>
        <v>7.6999999666666668</v>
      </c>
      <c r="ID161">
        <f t="shared" si="2011"/>
        <v>6.6666666333333335</v>
      </c>
      <c r="IE161">
        <f t="shared" si="2011"/>
        <v>7.6499999666666669</v>
      </c>
      <c r="IF161">
        <f t="shared" si="2011"/>
        <v>8.3499999666666671</v>
      </c>
      <c r="IG161">
        <f t="shared" si="2011"/>
        <v>8.7999999666666664</v>
      </c>
      <c r="IH161">
        <f t="shared" si="2011"/>
        <v>7.1333333000000003</v>
      </c>
      <c r="II161">
        <f t="shared" si="2011"/>
        <v>13.866666633333333</v>
      </c>
      <c r="IJ161">
        <f t="shared" si="2011"/>
        <v>6.6499999666666669</v>
      </c>
      <c r="IK161">
        <f t="shared" si="2011"/>
        <v>7.2999999666666673</v>
      </c>
      <c r="IL161">
        <f t="shared" si="2011"/>
        <v>10.633333333333335</v>
      </c>
      <c r="IM161">
        <f t="shared" si="2011"/>
        <v>8.0666666666666664</v>
      </c>
      <c r="IN161">
        <f t="shared" si="2011"/>
        <v>7.7833333333333341</v>
      </c>
      <c r="IO161">
        <f t="shared" si="2011"/>
        <v>9.3999999666666678</v>
      </c>
      <c r="IP161">
        <f t="shared" si="2011"/>
        <v>9.8833333333333346</v>
      </c>
      <c r="IQ161">
        <f t="shared" si="2011"/>
        <v>10.533333333333335</v>
      </c>
      <c r="IW161">
        <f t="shared" si="2011"/>
        <v>38.216666633333332</v>
      </c>
      <c r="IX161">
        <f t="shared" si="2011"/>
        <v>2.9333333000000001</v>
      </c>
      <c r="IY161">
        <f t="shared" si="2011"/>
        <v>5.3833336333333337</v>
      </c>
      <c r="IZ161">
        <f t="shared" ref="IZ161" si="2012">IF(IZ147=0,0,IZ147+1.1333333)</f>
        <v>6.2000003000000001</v>
      </c>
      <c r="JA161">
        <f t="shared" si="2011"/>
        <v>4.5333336333333341</v>
      </c>
      <c r="JB161">
        <f t="shared" si="2011"/>
        <v>4.0166669666666674</v>
      </c>
      <c r="JC161">
        <f t="shared" si="2011"/>
        <v>8.9500002999999992</v>
      </c>
      <c r="JD161">
        <f t="shared" si="2011"/>
        <v>5.5500003000000007</v>
      </c>
      <c r="JE161">
        <f t="shared" si="2011"/>
        <v>10.616666966666669</v>
      </c>
      <c r="JF161">
        <f t="shared" si="2011"/>
        <v>18.383333633333336</v>
      </c>
      <c r="JH161">
        <f t="shared" si="2011"/>
        <v>5.5666666333333339</v>
      </c>
      <c r="JI161">
        <f t="shared" si="2011"/>
        <v>10.816663299666667</v>
      </c>
      <c r="JJ161">
        <f t="shared" si="2011"/>
        <v>9.1999966329999996</v>
      </c>
      <c r="JK161">
        <f t="shared" si="2011"/>
        <v>7.0666632996666667</v>
      </c>
      <c r="JL161">
        <f t="shared" si="2011"/>
        <v>6.8333299663333342</v>
      </c>
      <c r="JM161">
        <f t="shared" si="2011"/>
        <v>8.5666632996666667</v>
      </c>
      <c r="JN161">
        <f t="shared" si="2011"/>
        <v>9.5666632996666667</v>
      </c>
      <c r="JO161">
        <f t="shared" si="2011"/>
        <v>13.699996633</v>
      </c>
      <c r="JP161">
        <f t="shared" si="2011"/>
        <v>10.833329966333334</v>
      </c>
      <c r="JR161">
        <f t="shared" si="2011"/>
        <v>6.8999966330000007</v>
      </c>
      <c r="JT161">
        <f t="shared" si="2011"/>
        <v>7.6499966330000007</v>
      </c>
      <c r="JU161">
        <f t="shared" si="2011"/>
        <v>13.299996632999999</v>
      </c>
      <c r="JV161">
        <f t="shared" si="2011"/>
        <v>13.999996633</v>
      </c>
      <c r="JX161">
        <f t="shared" si="2011"/>
        <v>14.749996633000002</v>
      </c>
      <c r="JY161">
        <f t="shared" si="2011"/>
        <v>10.566663299666667</v>
      </c>
      <c r="JZ161">
        <f t="shared" si="2011"/>
        <v>17.066663299666669</v>
      </c>
      <c r="KA161">
        <f t="shared" si="2011"/>
        <v>20.516663299666668</v>
      </c>
    </row>
    <row r="162" spans="1:287" x14ac:dyDescent="0.25">
      <c r="A162" t="s">
        <v>125</v>
      </c>
      <c r="B162">
        <v>13.1</v>
      </c>
      <c r="C162">
        <v>13.6</v>
      </c>
      <c r="D162">
        <v>4.5166666666666666</v>
      </c>
      <c r="E162">
        <v>14.25</v>
      </c>
      <c r="F162">
        <v>14.86666</v>
      </c>
      <c r="G162">
        <v>5.2333336666666668</v>
      </c>
      <c r="H162">
        <v>4.9666666666666668</v>
      </c>
      <c r="I162">
        <v>5.183333666666667</v>
      </c>
      <c r="J162">
        <v>16.483332999999998</v>
      </c>
      <c r="K162">
        <v>18.666667</v>
      </c>
      <c r="L162">
        <v>13.95</v>
      </c>
      <c r="M162">
        <v>13.45</v>
      </c>
      <c r="N162">
        <v>5.1499966666666666</v>
      </c>
      <c r="O162">
        <v>6.7999999966666671</v>
      </c>
      <c r="P162">
        <v>11.249999996666666</v>
      </c>
      <c r="Q162">
        <v>7.5599999966666669</v>
      </c>
      <c r="R162">
        <v>12.229999996666667</v>
      </c>
      <c r="S162">
        <v>14.049999996666667</v>
      </c>
      <c r="T162">
        <v>10.469999996666667</v>
      </c>
      <c r="U162">
        <v>8.9833299966666669</v>
      </c>
      <c r="V162">
        <v>8.8499999966666678</v>
      </c>
      <c r="W162">
        <v>7.4166669966666667</v>
      </c>
      <c r="X162">
        <v>8.2166669966666674</v>
      </c>
      <c r="Y162">
        <v>8.2499999966666664</v>
      </c>
      <c r="Z162">
        <v>18.949999999666666</v>
      </c>
      <c r="AA162">
        <v>20.949999999666666</v>
      </c>
      <c r="AB162">
        <v>24.699999999666666</v>
      </c>
      <c r="AC162">
        <v>40.149999999666662</v>
      </c>
      <c r="AD162">
        <v>34.703332999666664</v>
      </c>
      <c r="AE162">
        <v>20.899999999666665</v>
      </c>
      <c r="AG162">
        <v>24.199999999666666</v>
      </c>
      <c r="AH162">
        <v>19.616669999666666</v>
      </c>
      <c r="AI162">
        <v>16.850000000000001</v>
      </c>
      <c r="AJ162">
        <v>18.400000000000002</v>
      </c>
      <c r="AK162">
        <v>17.233333300000002</v>
      </c>
      <c r="AL162">
        <v>17.450000000000003</v>
      </c>
      <c r="AM162">
        <v>17.366660000000003</v>
      </c>
      <c r="AN162">
        <v>18.200000000000003</v>
      </c>
      <c r="AO162">
        <v>18.116666700000003</v>
      </c>
      <c r="AP162">
        <v>17.716666700000001</v>
      </c>
      <c r="AQ162">
        <v>17.633333330000003</v>
      </c>
      <c r="AR162">
        <v>17.25</v>
      </c>
      <c r="AS162">
        <v>17.866666700000003</v>
      </c>
      <c r="AT162">
        <v>20.516666670000003</v>
      </c>
      <c r="AU162">
        <v>18.150000000000002</v>
      </c>
      <c r="AV162">
        <v>18.3833333</v>
      </c>
      <c r="AW162">
        <v>17.9166667</v>
      </c>
      <c r="AX162">
        <v>18.700000000000003</v>
      </c>
      <c r="AY162">
        <v>17.583333330000002</v>
      </c>
      <c r="AZ162">
        <v>20</v>
      </c>
      <c r="BA162">
        <v>22.05</v>
      </c>
      <c r="BB162">
        <v>24.85</v>
      </c>
      <c r="BC162">
        <v>22.566666670000004</v>
      </c>
      <c r="BD162">
        <v>22.533333300000002</v>
      </c>
      <c r="BE162">
        <v>18.850000000000001</v>
      </c>
      <c r="BF162">
        <v>20.766667000000002</v>
      </c>
      <c r="BG162">
        <v>30.033333300000002</v>
      </c>
      <c r="BH162">
        <v>32.549999999999997</v>
      </c>
      <c r="BI162">
        <v>32.783332999999999</v>
      </c>
      <c r="BJ162">
        <v>20.200000000000003</v>
      </c>
      <c r="BK162">
        <v>30.516667000000002</v>
      </c>
      <c r="BL162">
        <v>21.266666700000002</v>
      </c>
      <c r="BM162">
        <v>29.650000000000002</v>
      </c>
      <c r="BN162">
        <v>20.950000000000003</v>
      </c>
      <c r="BO162">
        <v>34.783332999999999</v>
      </c>
      <c r="BP162">
        <v>25.466666700000001</v>
      </c>
      <c r="BQ162">
        <v>7.1166666666666671</v>
      </c>
      <c r="BR162">
        <v>5.9666666666666668</v>
      </c>
      <c r="BS162">
        <v>6.683333366666667</v>
      </c>
      <c r="BT162">
        <v>7.0833333366666666</v>
      </c>
      <c r="BU162">
        <v>6.483333336666667</v>
      </c>
      <c r="BV162">
        <v>6.7166666666666668</v>
      </c>
      <c r="BW162">
        <v>8.6833333666666661</v>
      </c>
      <c r="BX162">
        <v>13.683333366666666</v>
      </c>
      <c r="BY162">
        <v>11.949999966666667</v>
      </c>
      <c r="BZ162">
        <v>8.9499999666666668</v>
      </c>
      <c r="CA162">
        <v>6.7666666666666666</v>
      </c>
      <c r="CB162">
        <v>6.2833333666666666</v>
      </c>
      <c r="CC162">
        <v>7.3333333666666665</v>
      </c>
      <c r="CE162">
        <v>7.649999966666666</v>
      </c>
      <c r="CF162">
        <v>8.4333332666666667</v>
      </c>
      <c r="CG162">
        <v>9.7333332666666657</v>
      </c>
      <c r="CH162">
        <v>8.0333332666666664</v>
      </c>
      <c r="CI162">
        <v>7.9999999666666657</v>
      </c>
      <c r="CJ162">
        <v>7.9499999666666659</v>
      </c>
      <c r="CK162">
        <v>8.3666666666666654</v>
      </c>
      <c r="CL162">
        <v>8.7499999666666657</v>
      </c>
      <c r="CN162">
        <v>9.4999999666666657</v>
      </c>
      <c r="CO162">
        <v>9.0499999666666664</v>
      </c>
      <c r="CP162">
        <v>6.7833333666666666</v>
      </c>
      <c r="CQ162">
        <v>8.2166663666666668</v>
      </c>
      <c r="CR162">
        <v>8.9666663666666668</v>
      </c>
      <c r="CS162">
        <v>7.2166663666666668</v>
      </c>
      <c r="CT162">
        <v>9.4333333666666661</v>
      </c>
      <c r="CU162">
        <v>9.2500003666666668</v>
      </c>
      <c r="CV162">
        <v>7.3833333666666663</v>
      </c>
      <c r="CW162">
        <v>8.5166666666666657</v>
      </c>
      <c r="CX162">
        <v>8.1166663666666672</v>
      </c>
      <c r="CY162">
        <v>11.600000066666666</v>
      </c>
      <c r="CZ162">
        <v>9.0666666666666664</v>
      </c>
      <c r="DA162">
        <v>7.9166663666666661</v>
      </c>
      <c r="DB162">
        <v>7.183333366666667</v>
      </c>
      <c r="DC162">
        <v>10.233333366666667</v>
      </c>
      <c r="DD162">
        <v>8.1666666666666661</v>
      </c>
      <c r="DE162">
        <v>11.000000066666667</v>
      </c>
      <c r="DF162">
        <v>11.033333336666667</v>
      </c>
      <c r="DG162">
        <v>12.333333336666668</v>
      </c>
      <c r="DH162">
        <v>11.433333336666667</v>
      </c>
      <c r="DI162">
        <v>12.266666336666667</v>
      </c>
      <c r="DJ162">
        <v>11.883333336666666</v>
      </c>
      <c r="DK162">
        <v>12.716666669666667</v>
      </c>
      <c r="DL162">
        <v>11.600000036666668</v>
      </c>
      <c r="DM162">
        <v>13.500000006666667</v>
      </c>
      <c r="DN162">
        <v>12.950000006666668</v>
      </c>
      <c r="DO162">
        <v>6.8666666666666671</v>
      </c>
      <c r="DP162">
        <v>9.0499999666666682</v>
      </c>
      <c r="DQ162">
        <v>7.7833333666666675</v>
      </c>
      <c r="DR162">
        <v>7.7999999966666671</v>
      </c>
      <c r="DS162">
        <v>7.3999999966666667</v>
      </c>
      <c r="DT162">
        <v>7.4333333366666672</v>
      </c>
      <c r="DU162">
        <v>10.799999666666668</v>
      </c>
      <c r="DV162">
        <v>8.8833333366666665</v>
      </c>
      <c r="DW162">
        <v>7.5666666666666673</v>
      </c>
      <c r="DX162">
        <v>7.483333336666667</v>
      </c>
      <c r="DY162">
        <v>7.7833333336666675</v>
      </c>
      <c r="DZ162">
        <v>6.5833333666666665</v>
      </c>
      <c r="EA162">
        <v>8.2500000666666669</v>
      </c>
      <c r="EB162">
        <v>6.9500000666666661</v>
      </c>
      <c r="EC162">
        <v>7.4166666666666661</v>
      </c>
      <c r="ED162">
        <v>9.9166666666666661</v>
      </c>
      <c r="EE162">
        <v>9.1833333666666661</v>
      </c>
      <c r="EF162">
        <v>7.4333333666666661</v>
      </c>
      <c r="EG162">
        <v>9.2333333666666668</v>
      </c>
      <c r="EH162">
        <v>6.8666663666666663</v>
      </c>
      <c r="EI162">
        <v>9.8000000366666669</v>
      </c>
      <c r="EJ162">
        <v>8.9333333666666661</v>
      </c>
      <c r="EK162">
        <v>8.2500033666666663</v>
      </c>
      <c r="EL162">
        <v>10.316666666666666</v>
      </c>
      <c r="EM162">
        <v>6.9833333666666668</v>
      </c>
      <c r="EN162">
        <v>8.0666666996666656</v>
      </c>
      <c r="EO162">
        <v>11.116666696666666</v>
      </c>
      <c r="EP162">
        <v>9.4166666666666661</v>
      </c>
      <c r="EQ162">
        <v>3.1666666666666665</v>
      </c>
      <c r="ER162">
        <v>3.4999999966666664</v>
      </c>
      <c r="ES162">
        <v>3.7666666666666666</v>
      </c>
      <c r="ET162">
        <v>6.2666666666666666</v>
      </c>
      <c r="EU162">
        <v>3.8499999666666667</v>
      </c>
      <c r="EV162">
        <v>3.6833333666666666</v>
      </c>
      <c r="EW162">
        <v>3.4999999666666666</v>
      </c>
      <c r="EX162">
        <v>3.7333333336666668</v>
      </c>
      <c r="EY162">
        <v>7.2333333666666668</v>
      </c>
      <c r="EZ162">
        <v>3.5333336666666666</v>
      </c>
      <c r="FA162">
        <v>3.7166666666666668</v>
      </c>
      <c r="FB162">
        <v>4.1999996666666668</v>
      </c>
      <c r="FC162">
        <v>7.1666666666666661</v>
      </c>
      <c r="FD162">
        <v>3.9999999666666666</v>
      </c>
      <c r="FE162">
        <v>4.2999999666666664</v>
      </c>
      <c r="FF162">
        <v>0</v>
      </c>
      <c r="FG162">
        <f>IF(FG147=0,0,FG147+3.16666667)</f>
        <v>3.9333333366666667</v>
      </c>
      <c r="FH162">
        <f>IF(FH147=0,0,FH147+3.16666667)</f>
        <v>4.8833333366666665</v>
      </c>
      <c r="FI162">
        <f t="shared" ref="FI162:HT162" si="2013">IF(FI147=0,0,FI147+3.16666667)</f>
        <v>5.3333333400000003</v>
      </c>
      <c r="FJ162">
        <f t="shared" si="2013"/>
        <v>8.5000000066666672</v>
      </c>
      <c r="FK162">
        <f t="shared" si="2013"/>
        <v>6.6000000066666669</v>
      </c>
      <c r="FL162">
        <f t="shared" si="2013"/>
        <v>6.9333333399999999</v>
      </c>
      <c r="FM162">
        <f t="shared" si="2013"/>
        <v>5.2500000066666672</v>
      </c>
      <c r="FN162">
        <f t="shared" si="2013"/>
        <v>7.8833333400000001</v>
      </c>
      <c r="FO162">
        <f t="shared" si="2013"/>
        <v>5.3500000066666669</v>
      </c>
      <c r="FP162">
        <f t="shared" si="2013"/>
        <v>6.1000000066666669</v>
      </c>
      <c r="FQ162">
        <f t="shared" si="2013"/>
        <v>5.3333333400000003</v>
      </c>
      <c r="FR162">
        <f t="shared" si="2013"/>
        <v>5.2833333400000004</v>
      </c>
      <c r="FS162">
        <f t="shared" si="2013"/>
        <v>6.1000000066666669</v>
      </c>
      <c r="FT162">
        <f t="shared" si="2013"/>
        <v>6.2500000033333336</v>
      </c>
      <c r="FU162">
        <f t="shared" si="2013"/>
        <v>6.5</v>
      </c>
      <c r="FV162">
        <f t="shared" si="2013"/>
        <v>6.4833333333333334</v>
      </c>
      <c r="FW162">
        <f t="shared" si="2013"/>
        <v>6.8666666666666671</v>
      </c>
      <c r="FX162">
        <f t="shared" si="2013"/>
        <v>7.0166666666666666</v>
      </c>
      <c r="FY162">
        <f t="shared" si="2013"/>
        <v>6.8000000000000007</v>
      </c>
      <c r="FZ162">
        <f t="shared" si="2013"/>
        <v>8.0500000000000007</v>
      </c>
      <c r="GA162">
        <f t="shared" si="2013"/>
        <v>11.049999999999999</v>
      </c>
      <c r="GB162">
        <f t="shared" si="2013"/>
        <v>7.1333333333333329</v>
      </c>
      <c r="GC162">
        <f t="shared" si="2013"/>
        <v>7.3333333333333339</v>
      </c>
      <c r="GD162">
        <f t="shared" si="2013"/>
        <v>7.85</v>
      </c>
      <c r="GE162">
        <f t="shared" si="2013"/>
        <v>7.6166666666666671</v>
      </c>
      <c r="GF162">
        <f t="shared" si="2013"/>
        <v>6.8333333333333339</v>
      </c>
      <c r="GG162">
        <f t="shared" si="2013"/>
        <v>8.6833333366666672</v>
      </c>
      <c r="GH162">
        <f t="shared" si="2013"/>
        <v>9.5333333699999994</v>
      </c>
      <c r="GI162">
        <f t="shared" si="2013"/>
        <v>9.166666703333334</v>
      </c>
      <c r="GJ162">
        <f t="shared" si="2013"/>
        <v>9.5833333700000001</v>
      </c>
      <c r="GK162">
        <f t="shared" si="2013"/>
        <v>11.516666703333334</v>
      </c>
      <c r="GL162">
        <f t="shared" si="2013"/>
        <v>8.9833333700000004</v>
      </c>
      <c r="GM162">
        <f t="shared" si="2013"/>
        <v>9.2500000366666661</v>
      </c>
      <c r="GN162">
        <f t="shared" si="2013"/>
        <v>11.383333370000001</v>
      </c>
      <c r="GO162">
        <f t="shared" si="2013"/>
        <v>10.800000036666667</v>
      </c>
      <c r="GP162">
        <f t="shared" si="2013"/>
        <v>9.2500000366666661</v>
      </c>
      <c r="GQ162">
        <f t="shared" si="2013"/>
        <v>9.7000000366666672</v>
      </c>
      <c r="GR162">
        <f t="shared" si="2013"/>
        <v>12.08333337</v>
      </c>
      <c r="GS162">
        <f t="shared" si="2013"/>
        <v>10.050000036666667</v>
      </c>
      <c r="GT162">
        <f t="shared" si="2013"/>
        <v>11.250000036666666</v>
      </c>
      <c r="GU162">
        <f t="shared" si="2013"/>
        <v>10.08333337</v>
      </c>
      <c r="GV162">
        <f t="shared" si="2013"/>
        <v>9.0833333700000001</v>
      </c>
      <c r="GW162">
        <f t="shared" si="2013"/>
        <v>9.1500000366666665</v>
      </c>
      <c r="GX162">
        <f t="shared" ref="GX162:HA162" si="2014">IF(GX147=0,0,GX147+3.16666667)</f>
        <v>8.9833333700000004</v>
      </c>
      <c r="GY162">
        <f t="shared" si="2014"/>
        <v>16.116666703333333</v>
      </c>
      <c r="GZ162">
        <f t="shared" si="2014"/>
        <v>10.83333337</v>
      </c>
      <c r="HA162">
        <f t="shared" si="2014"/>
        <v>9.5666667033333326</v>
      </c>
      <c r="HB162">
        <f t="shared" si="2013"/>
        <v>11.350000003333333</v>
      </c>
      <c r="HC162">
        <f t="shared" si="2013"/>
        <v>12.333333303333331</v>
      </c>
      <c r="HD162">
        <f t="shared" si="2013"/>
        <v>13.733333303333332</v>
      </c>
      <c r="HE162">
        <f t="shared" si="2013"/>
        <v>12.816666636666666</v>
      </c>
      <c r="HF162">
        <f t="shared" si="2013"/>
        <v>12.566666636666666</v>
      </c>
      <c r="HG162">
        <f t="shared" si="2013"/>
        <v>12.349999969999999</v>
      </c>
      <c r="HH162">
        <f t="shared" si="2013"/>
        <v>12.033333303333333</v>
      </c>
      <c r="HI162">
        <f t="shared" si="2013"/>
        <v>12.033333303333333</v>
      </c>
      <c r="HJ162">
        <f t="shared" si="2013"/>
        <v>12.983333303333332</v>
      </c>
      <c r="HK162">
        <f t="shared" si="2013"/>
        <v>12.533333303333333</v>
      </c>
      <c r="HL162">
        <f t="shared" si="2013"/>
        <v>15.399999969999998</v>
      </c>
      <c r="HN162">
        <f t="shared" si="2013"/>
        <v>12.049999969999998</v>
      </c>
      <c r="HO162">
        <f t="shared" si="2013"/>
        <v>13.516666636666665</v>
      </c>
      <c r="HP162">
        <f t="shared" si="2013"/>
        <v>31.116666670000001</v>
      </c>
      <c r="HQ162">
        <f t="shared" si="2013"/>
        <v>36.116666670000001</v>
      </c>
      <c r="HR162">
        <f t="shared" si="2013"/>
        <v>10.616666670000001</v>
      </c>
      <c r="HS162">
        <f t="shared" si="2013"/>
        <v>8.2666666699999993</v>
      </c>
      <c r="HU162">
        <f t="shared" ref="HU162:KA162" si="2015">IF(HU147=0,0,HU147+3.16666667)</f>
        <v>19.666666670000001</v>
      </c>
      <c r="HW162">
        <f t="shared" si="2015"/>
        <v>8.650000003333334</v>
      </c>
      <c r="HX162">
        <f t="shared" si="2015"/>
        <v>8.866666669999999</v>
      </c>
      <c r="HY162">
        <f t="shared" si="2015"/>
        <v>9.6833333366666672</v>
      </c>
      <c r="HZ162">
        <f t="shared" si="2015"/>
        <v>9.2000000033333329</v>
      </c>
      <c r="IA162">
        <f t="shared" si="2015"/>
        <v>8.9333333366666672</v>
      </c>
      <c r="IB162">
        <f t="shared" si="2015"/>
        <v>9.0333333366666668</v>
      </c>
      <c r="IC162">
        <f t="shared" si="2015"/>
        <v>9.7333333366666661</v>
      </c>
      <c r="ID162">
        <f t="shared" si="2015"/>
        <v>8.7000000033333329</v>
      </c>
      <c r="IE162">
        <f t="shared" si="2015"/>
        <v>9.6833333366666672</v>
      </c>
      <c r="IF162">
        <f t="shared" si="2015"/>
        <v>10.383333336666666</v>
      </c>
      <c r="IG162">
        <f t="shared" si="2015"/>
        <v>10.833333336666666</v>
      </c>
      <c r="IH162">
        <f t="shared" si="2015"/>
        <v>9.1666666699999997</v>
      </c>
      <c r="II162">
        <f t="shared" si="2015"/>
        <v>15.900000003333332</v>
      </c>
      <c r="IJ162">
        <f t="shared" si="2015"/>
        <v>8.6833333366666672</v>
      </c>
      <c r="IK162">
        <f t="shared" si="2015"/>
        <v>9.3333333366666675</v>
      </c>
      <c r="IL162">
        <f t="shared" si="2015"/>
        <v>12.666666703333334</v>
      </c>
      <c r="IM162">
        <f t="shared" si="2015"/>
        <v>10.100000036666668</v>
      </c>
      <c r="IN162">
        <f t="shared" si="2015"/>
        <v>9.8166667033333344</v>
      </c>
      <c r="IO162">
        <f t="shared" si="2015"/>
        <v>11.433333336666667</v>
      </c>
      <c r="IP162">
        <f t="shared" si="2015"/>
        <v>11.916666703333334</v>
      </c>
      <c r="IQ162">
        <f t="shared" si="2015"/>
        <v>12.566666703333334</v>
      </c>
      <c r="IW162">
        <f t="shared" si="2015"/>
        <v>40.250000003333334</v>
      </c>
      <c r="IX162">
        <f t="shared" si="2015"/>
        <v>4.9666666700000004</v>
      </c>
      <c r="IY162">
        <f t="shared" si="2015"/>
        <v>7.416667003333334</v>
      </c>
      <c r="IZ162">
        <f t="shared" ref="IZ162" si="2016">IF(IZ147=0,0,IZ147+3.16666667)</f>
        <v>8.2333336700000004</v>
      </c>
      <c r="JA162">
        <f t="shared" si="2015"/>
        <v>6.5666670033333343</v>
      </c>
      <c r="JB162">
        <f t="shared" si="2015"/>
        <v>6.0500003366666668</v>
      </c>
      <c r="JC162">
        <f t="shared" si="2015"/>
        <v>10.98333367</v>
      </c>
      <c r="JD162">
        <f t="shared" si="2015"/>
        <v>7.58333367</v>
      </c>
      <c r="JE162">
        <f t="shared" si="2015"/>
        <v>12.650000336666668</v>
      </c>
      <c r="JF162">
        <f t="shared" si="2015"/>
        <v>20.416667003333338</v>
      </c>
      <c r="JH162">
        <f t="shared" si="2015"/>
        <v>7.6000000033333333</v>
      </c>
      <c r="JI162">
        <f t="shared" si="2015"/>
        <v>12.849996669666666</v>
      </c>
      <c r="JJ162">
        <f t="shared" si="2015"/>
        <v>11.233330002999999</v>
      </c>
      <c r="JK162">
        <f t="shared" si="2015"/>
        <v>9.0999966696666661</v>
      </c>
      <c r="JL162">
        <f t="shared" si="2015"/>
        <v>8.8666633363333336</v>
      </c>
      <c r="JM162">
        <f t="shared" si="2015"/>
        <v>10.599996669666666</v>
      </c>
      <c r="JN162">
        <f t="shared" si="2015"/>
        <v>11.599996669666666</v>
      </c>
      <c r="JO162">
        <f t="shared" si="2015"/>
        <v>15.733330002999999</v>
      </c>
      <c r="JP162">
        <f t="shared" si="2015"/>
        <v>12.866663336333334</v>
      </c>
      <c r="JR162">
        <f t="shared" si="2015"/>
        <v>8.933330003</v>
      </c>
      <c r="JT162">
        <f t="shared" si="2015"/>
        <v>9.683330003</v>
      </c>
      <c r="JU162">
        <f t="shared" si="2015"/>
        <v>15.333330002999999</v>
      </c>
      <c r="JV162">
        <f t="shared" si="2015"/>
        <v>16.033330003</v>
      </c>
      <c r="JX162">
        <f t="shared" si="2015"/>
        <v>16.783330003000003</v>
      </c>
      <c r="JY162">
        <f t="shared" si="2015"/>
        <v>12.599996669666666</v>
      </c>
      <c r="JZ162">
        <f t="shared" si="2015"/>
        <v>19.09999666966667</v>
      </c>
      <c r="KA162">
        <f t="shared" si="2015"/>
        <v>22.549996669666669</v>
      </c>
    </row>
    <row r="163" spans="1:287" x14ac:dyDescent="0.25">
      <c r="A163" t="s">
        <v>124</v>
      </c>
      <c r="B163">
        <v>3.95</v>
      </c>
      <c r="C163">
        <v>4.45</v>
      </c>
      <c r="D163">
        <v>2.1166666666666667</v>
      </c>
      <c r="E163">
        <v>5.0999999999999996</v>
      </c>
      <c r="F163">
        <v>5.7166600000000001</v>
      </c>
      <c r="G163">
        <v>2.8333336666666669</v>
      </c>
      <c r="H163">
        <v>2.5666666666666669</v>
      </c>
      <c r="I163">
        <v>2.7833336666666666</v>
      </c>
      <c r="J163">
        <v>7.3333329999999997</v>
      </c>
      <c r="K163">
        <v>9.516667</v>
      </c>
      <c r="L163">
        <v>4.8</v>
      </c>
      <c r="M163">
        <v>4.3</v>
      </c>
      <c r="N163">
        <v>2.7499966666666666</v>
      </c>
      <c r="O163">
        <v>4.3999999966666667</v>
      </c>
      <c r="P163">
        <v>8.8499999966666678</v>
      </c>
      <c r="Q163">
        <v>5.1599999966666665</v>
      </c>
      <c r="R163">
        <v>9.8299999966666665</v>
      </c>
      <c r="S163">
        <v>11.649999996666667</v>
      </c>
      <c r="T163">
        <v>8.0699999966666667</v>
      </c>
      <c r="U163">
        <v>6.5833299966666665</v>
      </c>
      <c r="V163">
        <v>6.4499999966666666</v>
      </c>
      <c r="W163">
        <v>5.0166669966666664</v>
      </c>
      <c r="X163">
        <v>5.8166669966666671</v>
      </c>
      <c r="Y163">
        <v>5.8499999966666669</v>
      </c>
      <c r="Z163">
        <v>16.549999999666667</v>
      </c>
      <c r="AA163">
        <v>18.549999999666667</v>
      </c>
      <c r="AB163">
        <v>22.299999999666667</v>
      </c>
      <c r="AC163">
        <v>37.74999999966667</v>
      </c>
      <c r="AD163">
        <v>32.303332999666665</v>
      </c>
      <c r="AE163">
        <v>18.499999999666667</v>
      </c>
      <c r="AG163">
        <v>21.799999999666667</v>
      </c>
      <c r="AH163">
        <v>17.216669999666667</v>
      </c>
      <c r="AI163">
        <v>7.7</v>
      </c>
      <c r="AJ163">
        <v>9.25</v>
      </c>
      <c r="AK163">
        <v>8.0833332999999996</v>
      </c>
      <c r="AL163">
        <v>8.3000000000000007</v>
      </c>
      <c r="AM163">
        <v>8.216660000000001</v>
      </c>
      <c r="AN163">
        <v>9.0500000000000007</v>
      </c>
      <c r="AO163">
        <v>8.9666667000000011</v>
      </c>
      <c r="AP163">
        <v>8.5666667000000007</v>
      </c>
      <c r="AQ163">
        <v>8.4833333300000007</v>
      </c>
      <c r="AR163">
        <v>8.1</v>
      </c>
      <c r="AS163">
        <v>8.7166667000000011</v>
      </c>
      <c r="AT163">
        <v>11.366666670000001</v>
      </c>
      <c r="AU163">
        <v>9</v>
      </c>
      <c r="AV163">
        <v>9.2333333</v>
      </c>
      <c r="AW163">
        <v>8.7666667</v>
      </c>
      <c r="AX163">
        <v>9.5500000000000007</v>
      </c>
      <c r="AY163">
        <v>8.43333333</v>
      </c>
      <c r="AZ163">
        <v>10.85</v>
      </c>
      <c r="BA163">
        <v>12.9</v>
      </c>
      <c r="BB163">
        <v>15.7</v>
      </c>
      <c r="BC163">
        <v>13.416666670000001</v>
      </c>
      <c r="BD163">
        <v>13.3833333</v>
      </c>
      <c r="BE163">
        <v>9.6999999999999993</v>
      </c>
      <c r="BF163">
        <v>11.616667</v>
      </c>
      <c r="BG163">
        <v>20.8833333</v>
      </c>
      <c r="BH163">
        <v>23.4</v>
      </c>
      <c r="BI163">
        <v>23.633333</v>
      </c>
      <c r="BJ163">
        <v>11.05</v>
      </c>
      <c r="BK163">
        <v>21.366667</v>
      </c>
      <c r="BL163">
        <v>12.1166667</v>
      </c>
      <c r="BM163">
        <v>20.5</v>
      </c>
      <c r="BN163">
        <v>11.8</v>
      </c>
      <c r="BO163">
        <v>25.633333</v>
      </c>
      <c r="BP163">
        <v>16.316666699999999</v>
      </c>
      <c r="BQ163">
        <v>4.7166666666666668</v>
      </c>
      <c r="BR163">
        <v>3.5666666666666664</v>
      </c>
      <c r="BS163">
        <v>4.2833333666666666</v>
      </c>
      <c r="BT163">
        <v>4.6833333366666663</v>
      </c>
      <c r="BU163">
        <v>4.0833333366666666</v>
      </c>
      <c r="BV163">
        <v>4.3166666666666664</v>
      </c>
      <c r="BW163">
        <v>6.2833333666666666</v>
      </c>
      <c r="BX163">
        <v>11.283333366666668</v>
      </c>
      <c r="BY163">
        <v>9.5499999666666664</v>
      </c>
      <c r="BZ163">
        <v>6.5499999666666664</v>
      </c>
      <c r="CA163">
        <v>4.3666666666666663</v>
      </c>
      <c r="CB163">
        <v>3.8833333666666663</v>
      </c>
      <c r="CC163">
        <v>4.9333333666666661</v>
      </c>
      <c r="CE163">
        <v>5.2499999666666666</v>
      </c>
      <c r="CF163">
        <v>6.0333332666666664</v>
      </c>
      <c r="CG163">
        <v>7.3333332666666671</v>
      </c>
      <c r="CH163">
        <v>5.6333332666666669</v>
      </c>
      <c r="CI163">
        <v>5.5999999666666662</v>
      </c>
      <c r="CJ163">
        <v>5.5499999666666664</v>
      </c>
      <c r="CK163">
        <v>5.9666666666666668</v>
      </c>
      <c r="CL163">
        <v>6.3499999666666671</v>
      </c>
      <c r="CN163">
        <v>7.0999999666666671</v>
      </c>
      <c r="CO163">
        <v>6.649999966666666</v>
      </c>
      <c r="CP163">
        <v>4.3833333666666672</v>
      </c>
      <c r="CQ163">
        <v>5.8166663666666674</v>
      </c>
      <c r="CR163">
        <v>6.5666663666666674</v>
      </c>
      <c r="CS163">
        <v>4.8166663666666674</v>
      </c>
      <c r="CT163">
        <v>7.0333333666666675</v>
      </c>
      <c r="CU163">
        <v>6.8500003666666673</v>
      </c>
      <c r="CV163">
        <v>4.9833333666666668</v>
      </c>
      <c r="CW163">
        <v>6.1166666666666671</v>
      </c>
      <c r="CX163">
        <v>5.7166663666666668</v>
      </c>
      <c r="CY163">
        <v>9.2000000666666679</v>
      </c>
      <c r="CZ163">
        <v>6.666666666666667</v>
      </c>
      <c r="DA163">
        <v>5.5166663666666675</v>
      </c>
      <c r="DB163">
        <v>4.7833333666666675</v>
      </c>
      <c r="DC163">
        <v>7.8333333666666674</v>
      </c>
      <c r="DD163">
        <v>5.7666666666666675</v>
      </c>
      <c r="DE163">
        <v>8.6000000666666665</v>
      </c>
      <c r="DF163">
        <v>8.6333333366666665</v>
      </c>
      <c r="DG163">
        <v>9.9333333366666672</v>
      </c>
      <c r="DH163">
        <v>9.0333333366666668</v>
      </c>
      <c r="DI163">
        <v>9.8666663366666665</v>
      </c>
      <c r="DJ163">
        <v>9.4833333366666661</v>
      </c>
      <c r="DK163">
        <v>10.316666669666667</v>
      </c>
      <c r="DL163">
        <v>9.2000000366666672</v>
      </c>
      <c r="DM163">
        <v>11.100000006666667</v>
      </c>
      <c r="DN163">
        <v>10.550000006666668</v>
      </c>
      <c r="DO163">
        <v>4.4666666666666668</v>
      </c>
      <c r="DP163">
        <v>6.6499999666666669</v>
      </c>
      <c r="DQ163">
        <v>5.3833333666666672</v>
      </c>
      <c r="DR163">
        <v>5.3999999966666667</v>
      </c>
      <c r="DS163">
        <v>4.9999999966666664</v>
      </c>
      <c r="DT163">
        <v>5.0333333366666668</v>
      </c>
      <c r="DU163">
        <v>8.3999996666666661</v>
      </c>
      <c r="DV163">
        <v>6.483333336666667</v>
      </c>
      <c r="DW163">
        <v>5.166666666666667</v>
      </c>
      <c r="DX163">
        <v>5.0833333366666666</v>
      </c>
      <c r="DY163">
        <v>5.3833333336666671</v>
      </c>
      <c r="DZ163">
        <v>4.183333366666667</v>
      </c>
      <c r="EA163">
        <v>5.8500000666666665</v>
      </c>
      <c r="EB163">
        <v>4.5500000666666667</v>
      </c>
      <c r="EC163">
        <v>5.0166666666666675</v>
      </c>
      <c r="ED163">
        <v>7.5166666666666675</v>
      </c>
      <c r="EE163">
        <v>6.7833333666666675</v>
      </c>
      <c r="EF163">
        <v>5.0333333666666666</v>
      </c>
      <c r="EG163">
        <v>6.8333333666666665</v>
      </c>
      <c r="EH163">
        <v>4.4666663666666668</v>
      </c>
      <c r="EI163">
        <v>7.4000000366666665</v>
      </c>
      <c r="EJ163">
        <v>6.5333333666666675</v>
      </c>
      <c r="EK163">
        <v>5.8500033666666669</v>
      </c>
      <c r="EL163">
        <v>7.916666666666667</v>
      </c>
      <c r="EM163">
        <v>4.5833333666666674</v>
      </c>
      <c r="EN163">
        <v>5.666666699666667</v>
      </c>
      <c r="EO163">
        <v>8.7166666966666675</v>
      </c>
      <c r="EP163">
        <v>7.0166666666666675</v>
      </c>
      <c r="EQ163">
        <v>0.76666666666666672</v>
      </c>
      <c r="ER163">
        <v>1.0999999966666667</v>
      </c>
      <c r="ES163">
        <v>1.3666666666666667</v>
      </c>
      <c r="ET163">
        <v>3.8666666666666667</v>
      </c>
      <c r="EU163">
        <v>1.4499999666666668</v>
      </c>
      <c r="EV163">
        <v>1.2833333666666666</v>
      </c>
      <c r="EW163">
        <v>1.0999999666666667</v>
      </c>
      <c r="EX163">
        <v>1.3333333336666668</v>
      </c>
      <c r="EY163">
        <v>4.8333333666666665</v>
      </c>
      <c r="EZ163">
        <v>1.1333336666666667</v>
      </c>
      <c r="FA163">
        <v>1.3166666666666669</v>
      </c>
      <c r="FB163">
        <v>1.7999996666666669</v>
      </c>
      <c r="FC163">
        <v>4.7666666666666666</v>
      </c>
      <c r="FD163">
        <v>1.5999999666666667</v>
      </c>
      <c r="FE163">
        <v>1.8999999666666669</v>
      </c>
      <c r="FF163">
        <v>3.9333333366666667</v>
      </c>
      <c r="FG163">
        <v>0</v>
      </c>
      <c r="FH163">
        <f>IF(FH147=0,0,FH147+0.7666667)</f>
        <v>2.4833333666666668</v>
      </c>
      <c r="FI163">
        <f t="shared" ref="FI163:HT163" si="2017">IF(FI147=0,0,FI147+0.7666667)</f>
        <v>2.9333333700000002</v>
      </c>
      <c r="FJ163">
        <f t="shared" si="2017"/>
        <v>6.1000000366666667</v>
      </c>
      <c r="FK163">
        <f t="shared" si="2017"/>
        <v>4.2000000366666672</v>
      </c>
      <c r="FL163">
        <f t="shared" si="2017"/>
        <v>4.5333333699999994</v>
      </c>
      <c r="FM163">
        <f t="shared" si="2017"/>
        <v>2.8500000366666667</v>
      </c>
      <c r="FN163">
        <f t="shared" si="2017"/>
        <v>5.4833333700000004</v>
      </c>
      <c r="FO163">
        <f t="shared" si="2017"/>
        <v>2.9500000366666668</v>
      </c>
      <c r="FP163">
        <f t="shared" si="2017"/>
        <v>3.7000000366666668</v>
      </c>
      <c r="FQ163">
        <f t="shared" si="2017"/>
        <v>2.9333333700000002</v>
      </c>
      <c r="FR163">
        <f t="shared" si="2017"/>
        <v>2.8833333699999999</v>
      </c>
      <c r="FS163">
        <f t="shared" si="2017"/>
        <v>3.7000000366666668</v>
      </c>
      <c r="FT163">
        <f t="shared" si="2017"/>
        <v>3.8500000333333335</v>
      </c>
      <c r="FU163">
        <f t="shared" si="2017"/>
        <v>4.1000000300000004</v>
      </c>
      <c r="FV163">
        <f t="shared" si="2017"/>
        <v>4.0833333633333329</v>
      </c>
      <c r="FW163">
        <f t="shared" si="2017"/>
        <v>4.4666666966666666</v>
      </c>
      <c r="FX163">
        <f t="shared" si="2017"/>
        <v>4.6166666966666661</v>
      </c>
      <c r="FY163">
        <f t="shared" si="2017"/>
        <v>4.4000000300000002</v>
      </c>
      <c r="FZ163">
        <f t="shared" si="2017"/>
        <v>5.6500000300000002</v>
      </c>
      <c r="GA163">
        <f t="shared" si="2017"/>
        <v>8.6500000299999993</v>
      </c>
      <c r="GB163">
        <f t="shared" si="2017"/>
        <v>4.7333333633333332</v>
      </c>
      <c r="GC163">
        <f t="shared" si="2017"/>
        <v>4.9333333633333334</v>
      </c>
      <c r="GD163">
        <f t="shared" si="2017"/>
        <v>5.45000003</v>
      </c>
      <c r="GE163">
        <f t="shared" si="2017"/>
        <v>5.2166666966666666</v>
      </c>
      <c r="GF163">
        <f t="shared" si="2017"/>
        <v>4.4333333633333334</v>
      </c>
      <c r="GG163">
        <f t="shared" si="2017"/>
        <v>6.2833333666666666</v>
      </c>
      <c r="GH163">
        <f t="shared" si="2017"/>
        <v>7.1333333999999997</v>
      </c>
      <c r="GI163">
        <f t="shared" si="2017"/>
        <v>6.7666667333333335</v>
      </c>
      <c r="GJ163">
        <f t="shared" si="2017"/>
        <v>7.1833334000000004</v>
      </c>
      <c r="GK163">
        <f t="shared" si="2017"/>
        <v>9.116666733333334</v>
      </c>
      <c r="GL163">
        <f t="shared" si="2017"/>
        <v>6.5833333999999999</v>
      </c>
      <c r="GM163">
        <f t="shared" si="2017"/>
        <v>6.8500000666666665</v>
      </c>
      <c r="GN163">
        <f t="shared" si="2017"/>
        <v>8.9833334000000011</v>
      </c>
      <c r="GO163">
        <f t="shared" si="2017"/>
        <v>8.4000000666666672</v>
      </c>
      <c r="GP163">
        <f t="shared" si="2017"/>
        <v>6.8500000666666665</v>
      </c>
      <c r="GQ163">
        <f t="shared" si="2017"/>
        <v>7.3000000666666667</v>
      </c>
      <c r="GR163">
        <f t="shared" si="2017"/>
        <v>9.6833334000000004</v>
      </c>
      <c r="GS163">
        <f t="shared" si="2017"/>
        <v>7.6500000666666672</v>
      </c>
      <c r="GT163">
        <f t="shared" si="2017"/>
        <v>8.8500000666666665</v>
      </c>
      <c r="GU163">
        <f t="shared" si="2017"/>
        <v>7.6833334000000004</v>
      </c>
      <c r="GV163">
        <f t="shared" si="2017"/>
        <v>6.6833334000000004</v>
      </c>
      <c r="GW163">
        <f t="shared" si="2017"/>
        <v>6.7500000666666669</v>
      </c>
      <c r="GX163">
        <f t="shared" ref="GX163:HA163" si="2018">IF(GX147=0,0,GX147+0.7666667)</f>
        <v>6.5833333999999999</v>
      </c>
      <c r="GY163">
        <f t="shared" si="2018"/>
        <v>13.716666733333334</v>
      </c>
      <c r="GZ163">
        <f t="shared" si="2018"/>
        <v>8.4333334000000004</v>
      </c>
      <c r="HA163">
        <f t="shared" si="2018"/>
        <v>7.1666667333333329</v>
      </c>
      <c r="HB163">
        <f t="shared" si="2017"/>
        <v>8.9500000333333336</v>
      </c>
      <c r="HC163">
        <f t="shared" si="2017"/>
        <v>9.9333333333333318</v>
      </c>
      <c r="HD163">
        <f t="shared" si="2017"/>
        <v>11.333333333333332</v>
      </c>
      <c r="HE163">
        <f t="shared" si="2017"/>
        <v>10.416666666666666</v>
      </c>
      <c r="HF163">
        <f t="shared" si="2017"/>
        <v>10.166666666666666</v>
      </c>
      <c r="HG163">
        <f t="shared" si="2017"/>
        <v>9.9499999999999993</v>
      </c>
      <c r="HH163">
        <f t="shared" si="2017"/>
        <v>9.6333333333333329</v>
      </c>
      <c r="HI163">
        <f t="shared" si="2017"/>
        <v>9.6333333333333329</v>
      </c>
      <c r="HJ163">
        <f t="shared" si="2017"/>
        <v>10.583333333333332</v>
      </c>
      <c r="HK163">
        <f t="shared" si="2017"/>
        <v>10.133333333333333</v>
      </c>
      <c r="HL163">
        <f t="shared" si="2017"/>
        <v>12.999999999999998</v>
      </c>
      <c r="HN163">
        <f t="shared" si="2017"/>
        <v>9.6499999999999986</v>
      </c>
      <c r="HO163">
        <f t="shared" si="2017"/>
        <v>11.116666666666665</v>
      </c>
      <c r="HP163">
        <f t="shared" si="2017"/>
        <v>28.716666699999998</v>
      </c>
      <c r="HQ163">
        <f t="shared" si="2017"/>
        <v>33.716666700000005</v>
      </c>
      <c r="HR163">
        <f t="shared" si="2017"/>
        <v>8.2166667000000011</v>
      </c>
      <c r="HS163">
        <f t="shared" si="2017"/>
        <v>5.8666666999999997</v>
      </c>
      <c r="HU163">
        <f t="shared" ref="HU163:KA163" si="2019">IF(HU147=0,0,HU147+0.7666667)</f>
        <v>17.266666700000002</v>
      </c>
      <c r="HW163">
        <f t="shared" si="2019"/>
        <v>6.2500000333333334</v>
      </c>
      <c r="HX163">
        <f t="shared" si="2019"/>
        <v>6.4666666999999993</v>
      </c>
      <c r="HY163">
        <f t="shared" si="2019"/>
        <v>7.2833333666666666</v>
      </c>
      <c r="HZ163">
        <f t="shared" si="2019"/>
        <v>6.8000000333333332</v>
      </c>
      <c r="IA163">
        <f t="shared" si="2019"/>
        <v>6.5333333666666666</v>
      </c>
      <c r="IB163">
        <f t="shared" si="2019"/>
        <v>6.6333333666666663</v>
      </c>
      <c r="IC163">
        <f t="shared" si="2019"/>
        <v>7.3333333666666665</v>
      </c>
      <c r="ID163">
        <f t="shared" si="2019"/>
        <v>6.3000000333333332</v>
      </c>
      <c r="IE163">
        <f t="shared" si="2019"/>
        <v>7.2833333666666666</v>
      </c>
      <c r="IF163">
        <f t="shared" si="2019"/>
        <v>7.9833333666666668</v>
      </c>
      <c r="IG163">
        <f t="shared" si="2019"/>
        <v>8.4333333666666661</v>
      </c>
      <c r="IH163">
        <f t="shared" si="2019"/>
        <v>6.7666667</v>
      </c>
      <c r="II163">
        <f t="shared" si="2019"/>
        <v>13.500000033333333</v>
      </c>
      <c r="IJ163">
        <f t="shared" si="2019"/>
        <v>6.2833333666666666</v>
      </c>
      <c r="IK163">
        <f t="shared" si="2019"/>
        <v>6.933333366666667</v>
      </c>
      <c r="IL163">
        <f t="shared" si="2019"/>
        <v>10.266666733333334</v>
      </c>
      <c r="IM163">
        <f t="shared" si="2019"/>
        <v>7.700000066666667</v>
      </c>
      <c r="IN163">
        <f t="shared" si="2019"/>
        <v>7.4166667333333338</v>
      </c>
      <c r="IO163">
        <f t="shared" si="2019"/>
        <v>9.0333333666666675</v>
      </c>
      <c r="IP163">
        <f t="shared" si="2019"/>
        <v>9.5166667333333343</v>
      </c>
      <c r="IQ163">
        <f t="shared" si="2019"/>
        <v>10.166666733333335</v>
      </c>
      <c r="IW163">
        <f t="shared" si="2019"/>
        <v>37.850000033333338</v>
      </c>
      <c r="IX163">
        <f t="shared" si="2019"/>
        <v>2.5666666999999999</v>
      </c>
      <c r="IY163">
        <f t="shared" si="2019"/>
        <v>5.0166670333333334</v>
      </c>
      <c r="IZ163">
        <f t="shared" ref="IZ163" si="2020">IF(IZ147=0,0,IZ147+0.7666667)</f>
        <v>5.8333336999999998</v>
      </c>
      <c r="JA163">
        <f t="shared" si="2019"/>
        <v>4.1666670333333338</v>
      </c>
      <c r="JB163">
        <f t="shared" si="2019"/>
        <v>3.6500003666666672</v>
      </c>
      <c r="JC163">
        <f t="shared" si="2019"/>
        <v>8.5833337000000007</v>
      </c>
      <c r="JD163">
        <f t="shared" si="2019"/>
        <v>5.1833337000000004</v>
      </c>
      <c r="JE163">
        <f t="shared" si="2019"/>
        <v>10.250000366666669</v>
      </c>
      <c r="JF163">
        <f t="shared" si="2019"/>
        <v>18.016667033333334</v>
      </c>
      <c r="JH163">
        <f t="shared" si="2019"/>
        <v>5.2000000333333336</v>
      </c>
      <c r="JI163">
        <f t="shared" si="2019"/>
        <v>10.449996699666666</v>
      </c>
      <c r="JJ163">
        <f t="shared" si="2019"/>
        <v>8.8333300329999993</v>
      </c>
      <c r="JK163">
        <f t="shared" si="2019"/>
        <v>6.6999966996666664</v>
      </c>
      <c r="JL163">
        <f t="shared" si="2019"/>
        <v>6.4666633663333339</v>
      </c>
      <c r="JM163">
        <f t="shared" si="2019"/>
        <v>8.1999966996666664</v>
      </c>
      <c r="JN163">
        <f t="shared" si="2019"/>
        <v>9.1999966996666664</v>
      </c>
      <c r="JO163">
        <f t="shared" si="2019"/>
        <v>13.333330032999999</v>
      </c>
      <c r="JP163">
        <f t="shared" si="2019"/>
        <v>10.466663366333334</v>
      </c>
      <c r="JR163">
        <f t="shared" si="2019"/>
        <v>6.5333300330000004</v>
      </c>
      <c r="JT163">
        <f t="shared" si="2019"/>
        <v>7.2833300330000004</v>
      </c>
      <c r="JU163">
        <f t="shared" si="2019"/>
        <v>12.933330032999999</v>
      </c>
      <c r="JV163">
        <f t="shared" si="2019"/>
        <v>13.633330033</v>
      </c>
      <c r="JX163">
        <f t="shared" si="2019"/>
        <v>14.383330033000002</v>
      </c>
      <c r="JY163">
        <f t="shared" si="2019"/>
        <v>10.199996699666666</v>
      </c>
      <c r="JZ163">
        <f t="shared" si="2019"/>
        <v>16.69999669966667</v>
      </c>
      <c r="KA163">
        <f t="shared" si="2019"/>
        <v>20.149996699666666</v>
      </c>
    </row>
    <row r="164" spans="1:287" x14ac:dyDescent="0.25">
      <c r="A164" t="s">
        <v>123</v>
      </c>
      <c r="B164">
        <v>4.2833333333333332</v>
      </c>
      <c r="C164">
        <v>4.7833333333333332</v>
      </c>
      <c r="D164">
        <v>3.1333333333333333</v>
      </c>
      <c r="E164">
        <v>5.4333333333333336</v>
      </c>
      <c r="F164">
        <v>6.0499933333333331</v>
      </c>
      <c r="G164">
        <v>3.8500003333333335</v>
      </c>
      <c r="H164">
        <v>3.5833333333333335</v>
      </c>
      <c r="I164">
        <v>3.8000003333333332</v>
      </c>
      <c r="J164">
        <v>7.6666663333333336</v>
      </c>
      <c r="K164">
        <v>9.8500003333333339</v>
      </c>
      <c r="L164">
        <v>5.1333333333333329</v>
      </c>
      <c r="M164">
        <v>4.6333333333333329</v>
      </c>
      <c r="N164">
        <v>3.7666633333333333</v>
      </c>
      <c r="O164">
        <v>5.8666666666666671</v>
      </c>
      <c r="P164">
        <v>10.316666666666666</v>
      </c>
      <c r="Q164">
        <v>6.6266666666666669</v>
      </c>
      <c r="R164">
        <v>11.296666666666667</v>
      </c>
      <c r="S164">
        <v>13.116666666666667</v>
      </c>
      <c r="T164">
        <v>9.5366666666666671</v>
      </c>
      <c r="U164">
        <v>8.0499966666666669</v>
      </c>
      <c r="V164">
        <v>7.916666666666667</v>
      </c>
      <c r="W164">
        <v>6.4833336666666668</v>
      </c>
      <c r="X164">
        <v>7.2833336666666675</v>
      </c>
      <c r="Y164">
        <v>7.3166666666666673</v>
      </c>
      <c r="Z164">
        <v>20.533333333333335</v>
      </c>
      <c r="AA164">
        <v>22.533333333333335</v>
      </c>
      <c r="AB164">
        <v>26.283333333333335</v>
      </c>
      <c r="AC164">
        <v>41.733333333333334</v>
      </c>
      <c r="AD164">
        <v>36.286666333333336</v>
      </c>
      <c r="AE164">
        <v>22.483333333333334</v>
      </c>
      <c r="AG164">
        <v>25.783333333333335</v>
      </c>
      <c r="AH164">
        <v>21.200003333333335</v>
      </c>
      <c r="AI164">
        <v>8.0333333333333332</v>
      </c>
      <c r="AJ164">
        <v>9.5833333333333339</v>
      </c>
      <c r="AK164">
        <v>8.4166666333333335</v>
      </c>
      <c r="AL164">
        <v>8.6333333333333329</v>
      </c>
      <c r="AM164">
        <v>8.5499933333333331</v>
      </c>
      <c r="AN164">
        <v>9.3833333333333329</v>
      </c>
      <c r="AO164">
        <v>9.3000000333333332</v>
      </c>
      <c r="AP164">
        <v>8.9000000333333329</v>
      </c>
      <c r="AQ164">
        <v>8.8166666633333328</v>
      </c>
      <c r="AR164">
        <v>8.4333333333333336</v>
      </c>
      <c r="AS164">
        <v>9.0500000333333332</v>
      </c>
      <c r="AT164">
        <v>11.700000003333333</v>
      </c>
      <c r="AU164">
        <v>9.3333333333333339</v>
      </c>
      <c r="AV164">
        <v>9.5666666333333339</v>
      </c>
      <c r="AW164">
        <v>9.100000033333334</v>
      </c>
      <c r="AX164">
        <v>9.8833333333333329</v>
      </c>
      <c r="AY164">
        <v>8.7666666633333339</v>
      </c>
      <c r="AZ164">
        <v>11.183333333333334</v>
      </c>
      <c r="BA164">
        <v>13.233333333333334</v>
      </c>
      <c r="BB164">
        <v>16.033333333333331</v>
      </c>
      <c r="BC164">
        <v>13.750000003333334</v>
      </c>
      <c r="BD164">
        <v>13.716666633333332</v>
      </c>
      <c r="BE164">
        <v>10.033333333333333</v>
      </c>
      <c r="BF164">
        <v>11.950000333333334</v>
      </c>
      <c r="BG164">
        <v>21.216666633333332</v>
      </c>
      <c r="BH164">
        <v>23.733333333333334</v>
      </c>
      <c r="BI164">
        <v>23.966666333333333</v>
      </c>
      <c r="BJ164">
        <v>11.383333333333333</v>
      </c>
      <c r="BK164">
        <v>21.700000333333335</v>
      </c>
      <c r="BL164">
        <v>12.450000033333334</v>
      </c>
      <c r="BM164">
        <v>20.833333333333336</v>
      </c>
      <c r="BN164">
        <v>12.133333333333333</v>
      </c>
      <c r="BO164">
        <v>25.966666333333336</v>
      </c>
      <c r="BP164">
        <v>16.650000033333335</v>
      </c>
      <c r="BQ164">
        <v>3.9166666666666665</v>
      </c>
      <c r="BR164">
        <v>2.5666666666666664</v>
      </c>
      <c r="BS164">
        <v>3.2833333666666666</v>
      </c>
      <c r="BT164">
        <v>3.6833333366666663</v>
      </c>
      <c r="BU164">
        <v>3.0833333366666666</v>
      </c>
      <c r="BV164">
        <v>3.3166666666666664</v>
      </c>
      <c r="BW164">
        <v>5.2833333666666666</v>
      </c>
      <c r="BX164">
        <v>10.283333366666668</v>
      </c>
      <c r="BY164">
        <v>8.5499999666666664</v>
      </c>
      <c r="BZ164">
        <v>5.5499999666666664</v>
      </c>
      <c r="CA164">
        <v>3.3666666666666663</v>
      </c>
      <c r="CB164">
        <v>2.8833333666666663</v>
      </c>
      <c r="CC164">
        <v>3.9333333666666661</v>
      </c>
      <c r="CE164">
        <v>4.6333333333333329</v>
      </c>
      <c r="CF164">
        <v>5.4166666333333326</v>
      </c>
      <c r="CG164">
        <v>6.7166666333333325</v>
      </c>
      <c r="CH164">
        <v>5.0166666333333332</v>
      </c>
      <c r="CI164">
        <v>4.9833333333333325</v>
      </c>
      <c r="CJ164">
        <v>4.9333333333333327</v>
      </c>
      <c r="CK164">
        <v>5.3500000333333331</v>
      </c>
      <c r="CL164">
        <v>5.7333333333333325</v>
      </c>
      <c r="CN164">
        <v>6.4833333333333325</v>
      </c>
      <c r="CO164">
        <v>6.0333333333333332</v>
      </c>
      <c r="CP164">
        <v>1.6166666666666667</v>
      </c>
      <c r="CQ164">
        <v>3.0499996666666664</v>
      </c>
      <c r="CR164">
        <v>3.7999996666666664</v>
      </c>
      <c r="CS164">
        <v>2.0499996666666669</v>
      </c>
      <c r="CT164">
        <v>4.2666666666666666</v>
      </c>
      <c r="CU164">
        <v>4.0833336666666664</v>
      </c>
      <c r="CV164">
        <v>2.2166666666666668</v>
      </c>
      <c r="CW164">
        <v>3.3499999666666667</v>
      </c>
      <c r="CX164">
        <v>2.9499996666666668</v>
      </c>
      <c r="CY164">
        <v>6.4333333666666661</v>
      </c>
      <c r="CZ164">
        <v>3.8999999666666665</v>
      </c>
      <c r="DA164">
        <v>2.7499996666666666</v>
      </c>
      <c r="DB164">
        <v>2.0166666666666666</v>
      </c>
      <c r="DC164">
        <v>5.0666666666666664</v>
      </c>
      <c r="DD164">
        <v>2.9999999666666666</v>
      </c>
      <c r="DE164">
        <v>5.8333333666666665</v>
      </c>
      <c r="DF164">
        <v>5.5166666666666666</v>
      </c>
      <c r="DG164">
        <v>6.8166666666666664</v>
      </c>
      <c r="DH164">
        <v>5.916666666666667</v>
      </c>
      <c r="DI164">
        <v>6.7499996666666666</v>
      </c>
      <c r="DJ164">
        <v>6.3666666666666663</v>
      </c>
      <c r="DK164">
        <v>7.1999999996666668</v>
      </c>
      <c r="DL164">
        <v>6.0833333666666665</v>
      </c>
      <c r="DM164">
        <v>7.9833333366666661</v>
      </c>
      <c r="DN164">
        <v>7.4333333366666663</v>
      </c>
      <c r="DO164">
        <v>1.9</v>
      </c>
      <c r="DP164">
        <v>4.0833332999999996</v>
      </c>
      <c r="DQ164">
        <v>2.8166666999999999</v>
      </c>
      <c r="DR164">
        <v>2.8333333299999999</v>
      </c>
      <c r="DS164">
        <v>2.43333333</v>
      </c>
      <c r="DT164">
        <v>2.46666667</v>
      </c>
      <c r="DU164">
        <v>5.8333329999999997</v>
      </c>
      <c r="DV164">
        <v>3.9166666700000001</v>
      </c>
      <c r="DW164">
        <v>2.5999999999999996</v>
      </c>
      <c r="DX164">
        <v>2.5166666699999998</v>
      </c>
      <c r="DY164">
        <v>2.8166666669999998</v>
      </c>
      <c r="DZ164">
        <v>5.7</v>
      </c>
      <c r="EA164">
        <v>7.3666666999999997</v>
      </c>
      <c r="EB164">
        <v>6.0666666999999999</v>
      </c>
      <c r="EC164">
        <v>6.5333333000000007</v>
      </c>
      <c r="ED164">
        <v>9.0333333000000007</v>
      </c>
      <c r="EE164">
        <v>8.3000000000000007</v>
      </c>
      <c r="EF164">
        <v>6.55</v>
      </c>
      <c r="EG164">
        <v>8.35</v>
      </c>
      <c r="EH164">
        <v>5.983333</v>
      </c>
      <c r="EI164">
        <v>8.9166666699999997</v>
      </c>
      <c r="EJ164">
        <v>8.0500000000000007</v>
      </c>
      <c r="EK164">
        <v>7.3666700000000001</v>
      </c>
      <c r="EL164">
        <v>9.433333300000001</v>
      </c>
      <c r="EM164">
        <v>6.1000000000000005</v>
      </c>
      <c r="EN164">
        <v>7.1833333330000002</v>
      </c>
      <c r="EO164">
        <v>10.233333330000001</v>
      </c>
      <c r="EP164">
        <v>8.5333333000000007</v>
      </c>
      <c r="EQ164">
        <v>1.7166666666666668</v>
      </c>
      <c r="ER164">
        <v>2.0499999966666667</v>
      </c>
      <c r="ES164">
        <v>2.3166666666666669</v>
      </c>
      <c r="ET164">
        <v>4.8166666666666664</v>
      </c>
      <c r="EU164">
        <v>2.3999999666666669</v>
      </c>
      <c r="EV164">
        <v>2.2333333666666668</v>
      </c>
      <c r="EW164">
        <v>2.0499999666666668</v>
      </c>
      <c r="EX164">
        <v>2.2833333336666666</v>
      </c>
      <c r="EY164">
        <v>5.7833333666666666</v>
      </c>
      <c r="EZ164">
        <v>2.0833336666666669</v>
      </c>
      <c r="FA164">
        <v>2.2666666666666666</v>
      </c>
      <c r="FB164">
        <v>2.7499996666666666</v>
      </c>
      <c r="FC164">
        <v>5.7166666666666668</v>
      </c>
      <c r="FD164">
        <v>2.5499999666666668</v>
      </c>
      <c r="FE164">
        <v>2.8499999666666671</v>
      </c>
      <c r="FF164">
        <v>4.8833333366666665</v>
      </c>
      <c r="FG164">
        <v>2.4833333666666668</v>
      </c>
      <c r="FH164">
        <v>0</v>
      </c>
      <c r="FI164">
        <f>27/60</f>
        <v>0.45</v>
      </c>
      <c r="FJ164">
        <f>3+37/60</f>
        <v>3.6166666666666667</v>
      </c>
      <c r="FK164">
        <f>1+43/60</f>
        <v>1.7166666666666668</v>
      </c>
      <c r="FL164">
        <f>2+3/60</f>
        <v>2.0499999999999998</v>
      </c>
      <c r="FM164">
        <f>22/60</f>
        <v>0.36666666666666664</v>
      </c>
      <c r="FN164">
        <v>3</v>
      </c>
      <c r="FO164">
        <f>28/60</f>
        <v>0.46666666666666667</v>
      </c>
      <c r="FP164">
        <f>1+13/60</f>
        <v>1.2166666666666668</v>
      </c>
      <c r="FQ164">
        <f>27/60</f>
        <v>0.45</v>
      </c>
      <c r="FR164">
        <f>24/60</f>
        <v>0.4</v>
      </c>
      <c r="FS164">
        <f>1+13/60</f>
        <v>1.2166666666666668</v>
      </c>
      <c r="FT164">
        <f>1+18/60</f>
        <v>1.3</v>
      </c>
      <c r="FU164">
        <f>FU176+1.3</f>
        <v>1.55</v>
      </c>
      <c r="FV164">
        <f t="shared" ref="FV164:GF164" si="2021">FV176+1.3</f>
        <v>1.5333333333333334</v>
      </c>
      <c r="FW164">
        <f t="shared" si="2021"/>
        <v>1.9166666666666667</v>
      </c>
      <c r="FX164">
        <f t="shared" si="2021"/>
        <v>2.0666666666666669</v>
      </c>
      <c r="FY164">
        <f t="shared" si="2021"/>
        <v>1.85</v>
      </c>
      <c r="FZ164">
        <f t="shared" si="2021"/>
        <v>3.1</v>
      </c>
      <c r="GA164">
        <f t="shared" si="2021"/>
        <v>6.1</v>
      </c>
      <c r="GB164">
        <f t="shared" si="2021"/>
        <v>2.1833333333333336</v>
      </c>
      <c r="GC164">
        <f t="shared" si="2021"/>
        <v>2.3833333333333333</v>
      </c>
      <c r="GD164">
        <f t="shared" si="2021"/>
        <v>2.9000000000000004</v>
      </c>
      <c r="GE164">
        <f t="shared" si="2021"/>
        <v>2.666666666666667</v>
      </c>
      <c r="GF164">
        <f t="shared" si="2021"/>
        <v>1.8833333333333333</v>
      </c>
      <c r="GG164">
        <f>3+43/60</f>
        <v>3.7166666666666668</v>
      </c>
      <c r="GH164">
        <f>GH189+3.71666667</f>
        <v>4.56666667</v>
      </c>
      <c r="GI164">
        <f t="shared" ref="GI164:GW164" si="2022">GI189+3.71666667</f>
        <v>4.2000000033333329</v>
      </c>
      <c r="GJ164">
        <f t="shared" si="2022"/>
        <v>4.6166666699999999</v>
      </c>
      <c r="GK164">
        <f t="shared" si="2022"/>
        <v>6.5500000033333334</v>
      </c>
      <c r="GL164">
        <f t="shared" si="2022"/>
        <v>4.0166666700000002</v>
      </c>
      <c r="GM164">
        <f t="shared" si="2022"/>
        <v>4.2833333366666668</v>
      </c>
      <c r="GN164">
        <f t="shared" si="2022"/>
        <v>6.4166666699999997</v>
      </c>
      <c r="GO164">
        <f t="shared" si="2022"/>
        <v>5.8333333366666666</v>
      </c>
      <c r="GP164">
        <f t="shared" si="2022"/>
        <v>4.2833333366666668</v>
      </c>
      <c r="GQ164">
        <f t="shared" si="2022"/>
        <v>4.7333333366666661</v>
      </c>
      <c r="GR164">
        <f t="shared" si="2022"/>
        <v>7.1166666699999999</v>
      </c>
      <c r="GS164">
        <f t="shared" si="2022"/>
        <v>5.0833333366666666</v>
      </c>
      <c r="GT164">
        <f t="shared" si="2022"/>
        <v>6.2833333366666668</v>
      </c>
      <c r="GU164">
        <f t="shared" si="2022"/>
        <v>5.1166666699999999</v>
      </c>
      <c r="GV164">
        <f t="shared" si="2022"/>
        <v>4.1166666699999999</v>
      </c>
      <c r="GW164">
        <f t="shared" si="2022"/>
        <v>4.1833333366666663</v>
      </c>
      <c r="GX164">
        <f t="shared" ref="GX164:HA164" si="2023">GX189+3.71666667</f>
        <v>4.0166666700000002</v>
      </c>
      <c r="GY164">
        <f t="shared" si="2023"/>
        <v>11.150000003333334</v>
      </c>
      <c r="GZ164">
        <f t="shared" si="2023"/>
        <v>5.8666666699999999</v>
      </c>
      <c r="HA164">
        <f t="shared" si="2023"/>
        <v>4.6000000033333333</v>
      </c>
      <c r="HB164">
        <f>6+22/60</f>
        <v>6.3666666666666663</v>
      </c>
      <c r="HC164">
        <f>HC210+6.3666667</f>
        <v>7.3500000333333331</v>
      </c>
      <c r="HD164">
        <f t="shared" ref="HD164:HO164" si="2024">HD210+6.3666667</f>
        <v>8.7500000333333325</v>
      </c>
      <c r="HE164">
        <f t="shared" si="2024"/>
        <v>7.8333333666666665</v>
      </c>
      <c r="HF164">
        <f t="shared" si="2024"/>
        <v>7.5833333666666665</v>
      </c>
      <c r="HG164">
        <f t="shared" si="2024"/>
        <v>7.3666666999999997</v>
      </c>
      <c r="HH164">
        <f t="shared" si="2024"/>
        <v>7.0500000333333332</v>
      </c>
      <c r="HI164">
        <f t="shared" si="2024"/>
        <v>7.0500000333333332</v>
      </c>
      <c r="HJ164">
        <f t="shared" si="2024"/>
        <v>8.0000000333333325</v>
      </c>
      <c r="HK164">
        <f t="shared" si="2024"/>
        <v>7.5500000333333332</v>
      </c>
      <c r="HL164">
        <f t="shared" si="2024"/>
        <v>10.4166667</v>
      </c>
      <c r="HN164">
        <f t="shared" si="2024"/>
        <v>7.0666666999999999</v>
      </c>
      <c r="HO164">
        <f t="shared" si="2024"/>
        <v>8.5333333666666658</v>
      </c>
      <c r="HP164">
        <f>23+12/60</f>
        <v>23.2</v>
      </c>
      <c r="HQ164">
        <f>27+34/60</f>
        <v>27.566666666666666</v>
      </c>
      <c r="HR164">
        <f>5+54/60</f>
        <v>5.9</v>
      </c>
      <c r="HS164">
        <v>8</v>
      </c>
      <c r="HU164">
        <f>HU227+8</f>
        <v>19.399999999999999</v>
      </c>
      <c r="HW164">
        <f t="shared" ref="HW164:IJ164" si="2025">HW227+8</f>
        <v>8.3833333333333329</v>
      </c>
      <c r="HX164">
        <f t="shared" si="2025"/>
        <v>8.6</v>
      </c>
      <c r="HY164">
        <f t="shared" si="2025"/>
        <v>9.4166666666666661</v>
      </c>
      <c r="HZ164">
        <f t="shared" si="2025"/>
        <v>8.9333333333333336</v>
      </c>
      <c r="IA164">
        <f t="shared" si="2025"/>
        <v>8.6666666666666661</v>
      </c>
      <c r="IB164">
        <f t="shared" si="2025"/>
        <v>8.7666666666666675</v>
      </c>
      <c r="IC164">
        <f t="shared" si="2025"/>
        <v>9.4666666666666668</v>
      </c>
      <c r="ID164">
        <f t="shared" si="2025"/>
        <v>8.4333333333333336</v>
      </c>
      <c r="IE164">
        <f t="shared" si="2025"/>
        <v>9.4166666666666661</v>
      </c>
      <c r="IF164">
        <f t="shared" si="2025"/>
        <v>10.116666666666667</v>
      </c>
      <c r="IG164">
        <f t="shared" si="2025"/>
        <v>10.566666666666666</v>
      </c>
      <c r="IH164">
        <f t="shared" si="2025"/>
        <v>8.9</v>
      </c>
      <c r="II164">
        <f t="shared" si="2025"/>
        <v>15.633333333333333</v>
      </c>
      <c r="IJ164">
        <f t="shared" si="2025"/>
        <v>8.4166666666666661</v>
      </c>
      <c r="IK164">
        <f>4+20/60</f>
        <v>4.333333333333333</v>
      </c>
      <c r="IL164">
        <f>IL245+4.33333</f>
        <v>7.6666633333333341</v>
      </c>
      <c r="IM164">
        <f t="shared" ref="IM164:IQ164" si="2026">IM245+4.33333</f>
        <v>5.0999966666666667</v>
      </c>
      <c r="IN164">
        <f t="shared" si="2026"/>
        <v>4.8166633333333335</v>
      </c>
      <c r="IO164">
        <f>6+29/60</f>
        <v>6.4833333333333334</v>
      </c>
      <c r="IP164">
        <f t="shared" si="2026"/>
        <v>6.9166633333333341</v>
      </c>
      <c r="IQ164">
        <f t="shared" si="2026"/>
        <v>7.5666633333333335</v>
      </c>
      <c r="IW164">
        <f>41+51/60</f>
        <v>41.85</v>
      </c>
      <c r="IX164">
        <f>3+55/60</f>
        <v>3.9166666666666665</v>
      </c>
      <c r="IY164">
        <f>IY2-4.333333+3.91666667</f>
        <v>6.3666670033333332</v>
      </c>
      <c r="IZ164">
        <f>IZ2-4.333333+3.91666667</f>
        <v>7.1833336699999997</v>
      </c>
      <c r="JA164">
        <f t="shared" ref="JA164:JF164" si="2027">JA2-4.333333+3.91666667</f>
        <v>5.5166670033333336</v>
      </c>
      <c r="JB164">
        <f t="shared" si="2027"/>
        <v>5.0000003366666679</v>
      </c>
      <c r="JC164">
        <f t="shared" si="2027"/>
        <v>9.9333336699999997</v>
      </c>
      <c r="JD164">
        <f t="shared" si="2027"/>
        <v>6.5333336700000011</v>
      </c>
      <c r="JE164">
        <f t="shared" si="2027"/>
        <v>11.600000336666668</v>
      </c>
      <c r="JF164">
        <f t="shared" si="2027"/>
        <v>19.366667003333337</v>
      </c>
      <c r="JH164">
        <f>6+43/60</f>
        <v>6.7166666666666668</v>
      </c>
      <c r="JI164">
        <f>JI2-7.216666667+6.71666667</f>
        <v>11.966666669666667</v>
      </c>
      <c r="JJ164">
        <f t="shared" ref="JJ164:KA164" si="2028">JJ2-7.216666667+6.71666667</f>
        <v>10.350000003</v>
      </c>
      <c r="JK164">
        <f t="shared" si="2028"/>
        <v>8.216666669666667</v>
      </c>
      <c r="JL164">
        <f t="shared" si="2028"/>
        <v>7.9833333363333345</v>
      </c>
      <c r="JM164">
        <f t="shared" si="2028"/>
        <v>9.716666669666667</v>
      </c>
      <c r="JN164">
        <f t="shared" si="2028"/>
        <v>10.716666669666667</v>
      </c>
      <c r="JO164">
        <f t="shared" si="2028"/>
        <v>14.850000003</v>
      </c>
      <c r="JP164">
        <f t="shared" si="2028"/>
        <v>11.983333336333335</v>
      </c>
      <c r="JR164">
        <f t="shared" si="2028"/>
        <v>8.050000003000001</v>
      </c>
      <c r="JT164">
        <f t="shared" si="2028"/>
        <v>8.800000003000001</v>
      </c>
      <c r="JU164">
        <f t="shared" si="2028"/>
        <v>14.450000003</v>
      </c>
      <c r="JV164">
        <f t="shared" si="2028"/>
        <v>15.150000003000001</v>
      </c>
      <c r="JX164">
        <f t="shared" si="2028"/>
        <v>15.900000003000002</v>
      </c>
      <c r="JY164">
        <f t="shared" si="2028"/>
        <v>11.716666669666667</v>
      </c>
      <c r="JZ164">
        <f t="shared" si="2028"/>
        <v>18.216666669666669</v>
      </c>
      <c r="KA164">
        <f t="shared" si="2028"/>
        <v>21.666666669666668</v>
      </c>
    </row>
    <row r="165" spans="1:287" x14ac:dyDescent="0.25">
      <c r="A165" t="s">
        <v>122</v>
      </c>
      <c r="B165">
        <v>6.2333333333333334</v>
      </c>
      <c r="C165">
        <v>6.7333333333333334</v>
      </c>
      <c r="D165">
        <v>3.5833330000000001</v>
      </c>
      <c r="E165">
        <v>7.3833333333333329</v>
      </c>
      <c r="F165">
        <v>7.9999933333333333</v>
      </c>
      <c r="G165">
        <v>4.3</v>
      </c>
      <c r="H165">
        <v>4.0333329999999998</v>
      </c>
      <c r="I165">
        <v>4.25</v>
      </c>
      <c r="J165">
        <v>9.6166663333333329</v>
      </c>
      <c r="K165">
        <v>11.800000333333333</v>
      </c>
      <c r="L165">
        <v>7.083333333333333</v>
      </c>
      <c r="M165">
        <v>6.583333333333333</v>
      </c>
      <c r="N165">
        <v>4.2166630000000005</v>
      </c>
      <c r="O165">
        <v>6.3166666999999999</v>
      </c>
      <c r="P165">
        <v>10.7666667</v>
      </c>
      <c r="Q165">
        <v>7.0766666999999996</v>
      </c>
      <c r="R165">
        <v>11.746666699999999</v>
      </c>
      <c r="S165">
        <v>13.566666699999999</v>
      </c>
      <c r="T165">
        <v>9.9866667000000007</v>
      </c>
      <c r="U165">
        <v>8.4999967000000005</v>
      </c>
      <c r="V165">
        <v>8.3666666999999997</v>
      </c>
      <c r="W165">
        <v>6.9333336999999995</v>
      </c>
      <c r="X165">
        <v>7.7333336999999993</v>
      </c>
      <c r="Y165">
        <v>7.7666667</v>
      </c>
      <c r="Z165">
        <v>20.983332999999998</v>
      </c>
      <c r="AA165">
        <v>22.983332999999998</v>
      </c>
      <c r="AB165">
        <v>26.733332999999998</v>
      </c>
      <c r="AC165">
        <v>42.183332999999998</v>
      </c>
      <c r="AD165">
        <v>36.736666</v>
      </c>
      <c r="AE165">
        <v>22.933332999999998</v>
      </c>
      <c r="AG165">
        <v>26.233332999999998</v>
      </c>
      <c r="AH165">
        <v>21.650002999999998</v>
      </c>
      <c r="AI165">
        <v>9.9833333333333343</v>
      </c>
      <c r="AJ165">
        <v>11.533333333333335</v>
      </c>
      <c r="AK165">
        <v>10.366666633333335</v>
      </c>
      <c r="AL165">
        <v>10.583333333333334</v>
      </c>
      <c r="AM165">
        <v>10.499993333333334</v>
      </c>
      <c r="AN165">
        <v>11.333333333333334</v>
      </c>
      <c r="AO165">
        <v>11.250000033333334</v>
      </c>
      <c r="AP165">
        <v>10.850000033333334</v>
      </c>
      <c r="AQ165">
        <v>10.766666663333334</v>
      </c>
      <c r="AR165">
        <v>10.383333333333335</v>
      </c>
      <c r="AS165">
        <v>11.000000033333334</v>
      </c>
      <c r="AT165">
        <v>13.650000003333336</v>
      </c>
      <c r="AU165">
        <v>11.283333333333335</v>
      </c>
      <c r="AV165">
        <v>11.516666633333335</v>
      </c>
      <c r="AW165">
        <v>11.050000033333335</v>
      </c>
      <c r="AX165">
        <v>11.833333333333334</v>
      </c>
      <c r="AY165">
        <v>10.716666663333335</v>
      </c>
      <c r="AZ165">
        <v>13.133333333333335</v>
      </c>
      <c r="BA165">
        <v>15.183333333333334</v>
      </c>
      <c r="BB165">
        <v>17.983333333333334</v>
      </c>
      <c r="BC165">
        <v>15.700000003333335</v>
      </c>
      <c r="BD165">
        <v>15.666666633333335</v>
      </c>
      <c r="BE165">
        <v>11.983333333333334</v>
      </c>
      <c r="BF165">
        <v>13.900000333333335</v>
      </c>
      <c r="BG165">
        <v>23.166666633333335</v>
      </c>
      <c r="BH165">
        <v>25.683333333333334</v>
      </c>
      <c r="BI165">
        <v>25.916666333333332</v>
      </c>
      <c r="BJ165">
        <v>13.333333333333334</v>
      </c>
      <c r="BK165">
        <v>23.650000333333335</v>
      </c>
      <c r="BL165">
        <v>14.400000033333335</v>
      </c>
      <c r="BM165">
        <v>22.783333333333335</v>
      </c>
      <c r="BN165">
        <v>14.083333333333334</v>
      </c>
      <c r="BO165">
        <v>27.916666333333335</v>
      </c>
      <c r="BP165">
        <v>18.600000033333334</v>
      </c>
      <c r="BQ165">
        <v>4.3666666999999997</v>
      </c>
      <c r="BR165">
        <v>3.0166667</v>
      </c>
      <c r="BS165">
        <v>3.7333334000000002</v>
      </c>
      <c r="BT165">
        <v>4.1333333699999999</v>
      </c>
      <c r="BU165">
        <v>3.5333333700000003</v>
      </c>
      <c r="BV165">
        <v>3.7666667</v>
      </c>
      <c r="BW165">
        <v>5.7333334000000002</v>
      </c>
      <c r="BX165">
        <v>10.733333399999999</v>
      </c>
      <c r="BY165">
        <v>9</v>
      </c>
      <c r="BZ165">
        <v>6</v>
      </c>
      <c r="CA165">
        <v>3.8166666999999999</v>
      </c>
      <c r="CB165">
        <v>3.3333333999999999</v>
      </c>
      <c r="CC165">
        <v>4.3833333999999997</v>
      </c>
      <c r="CE165">
        <v>5.0833333300000003</v>
      </c>
      <c r="CF165">
        <v>5.8666666300000001</v>
      </c>
      <c r="CG165">
        <v>7.1666666299999999</v>
      </c>
      <c r="CH165">
        <v>5.4666666300000006</v>
      </c>
      <c r="CI165">
        <v>5.43333333</v>
      </c>
      <c r="CJ165">
        <v>5.3833333300000001</v>
      </c>
      <c r="CK165">
        <v>5.8000000300000005</v>
      </c>
      <c r="CL165">
        <v>6.18333333</v>
      </c>
      <c r="CN165">
        <v>6.93333333</v>
      </c>
      <c r="CO165">
        <v>6.4833333300000007</v>
      </c>
      <c r="CP165">
        <v>2.0666666670000002</v>
      </c>
      <c r="CQ165">
        <v>3.499999667</v>
      </c>
      <c r="CR165">
        <v>4.249999667</v>
      </c>
      <c r="CS165">
        <v>2.4999996670000004</v>
      </c>
      <c r="CT165">
        <v>4.7166666670000001</v>
      </c>
      <c r="CU165">
        <v>4.5333336670000008</v>
      </c>
      <c r="CV165">
        <v>2.6666666670000003</v>
      </c>
      <c r="CW165">
        <v>3.7999999670000002</v>
      </c>
      <c r="CX165">
        <v>3.3999996670000003</v>
      </c>
      <c r="CY165">
        <v>6.8833333670000005</v>
      </c>
      <c r="CZ165">
        <v>4.3499999670000005</v>
      </c>
      <c r="DA165">
        <v>3.1999996670000002</v>
      </c>
      <c r="DB165">
        <v>2.4666666670000001</v>
      </c>
      <c r="DC165">
        <v>5.5166666670000009</v>
      </c>
      <c r="DD165">
        <v>3.4499999670000001</v>
      </c>
      <c r="DE165">
        <v>6.2833333670000009</v>
      </c>
      <c r="DF165">
        <v>5.9666666700000004</v>
      </c>
      <c r="DG165">
        <v>7.2666666700000002</v>
      </c>
      <c r="DH165">
        <v>6.3666666700000007</v>
      </c>
      <c r="DI165">
        <v>7.1999996700000004</v>
      </c>
      <c r="DJ165">
        <v>6.81666667</v>
      </c>
      <c r="DK165">
        <v>7.6500000030000006</v>
      </c>
      <c r="DL165">
        <v>6.5333333700000003</v>
      </c>
      <c r="DM165">
        <v>8.4333333400000008</v>
      </c>
      <c r="DN165">
        <v>7.8833333400000001</v>
      </c>
      <c r="DO165">
        <v>2.35</v>
      </c>
      <c r="DP165">
        <v>4.5333333000000007</v>
      </c>
      <c r="DQ165">
        <v>3.2666667</v>
      </c>
      <c r="DR165">
        <v>3.28333333</v>
      </c>
      <c r="DS165">
        <v>2.8833333300000001</v>
      </c>
      <c r="DT165">
        <v>2.9166666700000001</v>
      </c>
      <c r="DU165">
        <v>6.2833330000000007</v>
      </c>
      <c r="DV165">
        <v>4.3666666700000007</v>
      </c>
      <c r="DW165">
        <v>3.05</v>
      </c>
      <c r="DX165">
        <v>2.96666667</v>
      </c>
      <c r="DY165">
        <v>3.266666667</v>
      </c>
      <c r="DZ165">
        <v>6.15</v>
      </c>
      <c r="EA165">
        <v>7.8166667000000007</v>
      </c>
      <c r="EB165">
        <v>6.5166667</v>
      </c>
      <c r="EC165">
        <v>6.9833333</v>
      </c>
      <c r="ED165">
        <v>9.4833333</v>
      </c>
      <c r="EE165">
        <v>8.75</v>
      </c>
      <c r="EF165">
        <v>7</v>
      </c>
      <c r="EG165">
        <v>8.8000000000000007</v>
      </c>
      <c r="EH165">
        <v>6.4333330000000002</v>
      </c>
      <c r="EI165">
        <v>9.3666666700000007</v>
      </c>
      <c r="EJ165">
        <v>8.5</v>
      </c>
      <c r="EK165">
        <v>7.8166700000000002</v>
      </c>
      <c r="EL165">
        <v>9.8833333000000003</v>
      </c>
      <c r="EM165">
        <v>6.5500000000000007</v>
      </c>
      <c r="EN165">
        <v>7.6333333330000004</v>
      </c>
      <c r="EO165">
        <v>10.68333333</v>
      </c>
      <c r="EP165">
        <v>8.9833333</v>
      </c>
      <c r="EQ165">
        <v>2.1666666700000001</v>
      </c>
      <c r="ER165">
        <v>2.5</v>
      </c>
      <c r="ES165">
        <v>2.7666666700000002</v>
      </c>
      <c r="ET165">
        <v>5.2666666700000002</v>
      </c>
      <c r="EU165">
        <v>2.8499999700000003</v>
      </c>
      <c r="EV165">
        <v>2.6833333700000002</v>
      </c>
      <c r="EW165">
        <v>2.4999999700000002</v>
      </c>
      <c r="EX165">
        <v>2.7333333370000004</v>
      </c>
      <c r="EY165">
        <v>6.2333333700000004</v>
      </c>
      <c r="EZ165">
        <v>2.5333336700000002</v>
      </c>
      <c r="FA165">
        <v>2.7166666700000004</v>
      </c>
      <c r="FB165">
        <v>3.1999996700000004</v>
      </c>
      <c r="FC165">
        <v>6.1666666699999997</v>
      </c>
      <c r="FD165">
        <v>2.9999999700000002</v>
      </c>
      <c r="FE165">
        <v>3.29999997</v>
      </c>
      <c r="FF165">
        <v>5.3333333400000003</v>
      </c>
      <c r="FG165">
        <v>2.9333333700000002</v>
      </c>
      <c r="FH165">
        <v>0.45</v>
      </c>
      <c r="FI165">
        <v>0</v>
      </c>
      <c r="FJ165">
        <f>IF(FJ164=0,0,FJ164+0.45)</f>
        <v>4.0666666666666664</v>
      </c>
      <c r="FK165">
        <f t="shared" ref="FK165:FT165" si="2029">IF(FK164=0,0,FK164+0.45)</f>
        <v>2.166666666666667</v>
      </c>
      <c r="FL165">
        <f t="shared" si="2029"/>
        <v>2.5</v>
      </c>
      <c r="FM165">
        <f t="shared" si="2029"/>
        <v>0.81666666666666665</v>
      </c>
      <c r="FN165">
        <f t="shared" si="2029"/>
        <v>3.45</v>
      </c>
      <c r="FO165">
        <f t="shared" si="2029"/>
        <v>0.91666666666666674</v>
      </c>
      <c r="FP165">
        <f t="shared" si="2029"/>
        <v>1.6666666666666667</v>
      </c>
      <c r="FQ165">
        <f t="shared" si="2029"/>
        <v>0.9</v>
      </c>
      <c r="FR165">
        <f t="shared" si="2029"/>
        <v>0.85000000000000009</v>
      </c>
      <c r="FS165">
        <f t="shared" si="2029"/>
        <v>1.6666666666666667</v>
      </c>
      <c r="FT165">
        <f t="shared" si="2029"/>
        <v>1.75</v>
      </c>
      <c r="FU165">
        <f t="shared" ref="FU165" si="2030">IF(FU164=0,0,FU164+0.45)</f>
        <v>2</v>
      </c>
      <c r="FV165">
        <f t="shared" ref="FV165" si="2031">IF(FV164=0,0,FV164+0.45)</f>
        <v>1.9833333333333334</v>
      </c>
      <c r="FW165">
        <f t="shared" ref="FW165" si="2032">IF(FW164=0,0,FW164+0.45)</f>
        <v>2.3666666666666667</v>
      </c>
      <c r="FX165">
        <f t="shared" ref="FX165" si="2033">IF(FX164=0,0,FX164+0.45)</f>
        <v>2.5166666666666671</v>
      </c>
      <c r="FY165">
        <f t="shared" ref="FY165" si="2034">IF(FY164=0,0,FY164+0.45)</f>
        <v>2.3000000000000003</v>
      </c>
      <c r="FZ165">
        <f t="shared" ref="FZ165" si="2035">IF(FZ164=0,0,FZ164+0.45)</f>
        <v>3.5500000000000003</v>
      </c>
      <c r="GA165">
        <f t="shared" ref="GA165" si="2036">IF(GA164=0,0,GA164+0.45)</f>
        <v>6.55</v>
      </c>
      <c r="GB165">
        <f t="shared" ref="GB165" si="2037">IF(GB164=0,0,GB164+0.45)</f>
        <v>2.6333333333333337</v>
      </c>
      <c r="GC165">
        <f t="shared" ref="GC165" si="2038">IF(GC164=0,0,GC164+0.45)</f>
        <v>2.8333333333333335</v>
      </c>
      <c r="GD165">
        <f t="shared" ref="GD165" si="2039">IF(GD164=0,0,GD164+0.45)</f>
        <v>3.3500000000000005</v>
      </c>
      <c r="GE165">
        <f t="shared" ref="GE165" si="2040">IF(GE164=0,0,GE164+0.45)</f>
        <v>3.1166666666666671</v>
      </c>
      <c r="GF165">
        <f t="shared" ref="GF165" si="2041">IF(GF164=0,0,GF164+0.45)</f>
        <v>2.3333333333333335</v>
      </c>
      <c r="GG165">
        <f t="shared" ref="GG165" si="2042">IF(GG164=0,0,GG164+0.45)</f>
        <v>4.166666666666667</v>
      </c>
      <c r="GH165">
        <f t="shared" ref="GH165" si="2043">IF(GH164=0,0,GH164+0.45)</f>
        <v>5.0166666700000002</v>
      </c>
      <c r="GI165">
        <f t="shared" ref="GI165" si="2044">IF(GI164=0,0,GI164+0.45)</f>
        <v>4.6500000033333331</v>
      </c>
      <c r="GJ165">
        <f t="shared" ref="GJ165" si="2045">IF(GJ164=0,0,GJ164+0.45)</f>
        <v>5.06666667</v>
      </c>
      <c r="GK165">
        <f t="shared" ref="GK165" si="2046">IF(GK164=0,0,GK164+0.45)</f>
        <v>7.0000000033333336</v>
      </c>
      <c r="GL165">
        <f t="shared" ref="GL165" si="2047">IF(GL164=0,0,GL164+0.45)</f>
        <v>4.4666666700000004</v>
      </c>
      <c r="GM165">
        <f t="shared" ref="GM165" si="2048">IF(GM164=0,0,GM164+0.45)</f>
        <v>4.733333336666667</v>
      </c>
      <c r="GN165">
        <f t="shared" ref="GN165" si="2049">IF(GN164=0,0,GN164+0.45)</f>
        <v>6.8666666699999999</v>
      </c>
      <c r="GO165">
        <f t="shared" ref="GO165" si="2050">IF(GO164=0,0,GO164+0.45)</f>
        <v>6.2833333366666668</v>
      </c>
      <c r="GP165">
        <f t="shared" ref="GP165" si="2051">IF(GP164=0,0,GP164+0.45)</f>
        <v>4.733333336666667</v>
      </c>
      <c r="GQ165">
        <f t="shared" ref="GQ165" si="2052">IF(GQ164=0,0,GQ164+0.45)</f>
        <v>5.1833333366666663</v>
      </c>
      <c r="GR165">
        <f t="shared" ref="GR165" si="2053">IF(GR164=0,0,GR164+0.45)</f>
        <v>7.56666667</v>
      </c>
      <c r="GS165">
        <f t="shared" ref="GS165" si="2054">IF(GS164=0,0,GS164+0.45)</f>
        <v>5.5333333366666668</v>
      </c>
      <c r="GT165">
        <f t="shared" ref="GT165" si="2055">IF(GT164=0,0,GT164+0.45)</f>
        <v>6.733333336666667</v>
      </c>
      <c r="GU165">
        <f t="shared" ref="GU165" si="2056">IF(GU164=0,0,GU164+0.45)</f>
        <v>5.56666667</v>
      </c>
      <c r="GV165">
        <f t="shared" ref="GV165" si="2057">IF(GV164=0,0,GV164+0.45)</f>
        <v>4.56666667</v>
      </c>
      <c r="GW165">
        <f t="shared" ref="GW165" si="2058">IF(GW164=0,0,GW164+0.45)</f>
        <v>4.6333333366666665</v>
      </c>
      <c r="GX165">
        <f t="shared" ref="GX165" si="2059">IF(GX164=0,0,GX164+0.45)</f>
        <v>4.4666666700000004</v>
      </c>
      <c r="GY165">
        <f t="shared" ref="GY165" si="2060">IF(GY164=0,0,GY164+0.45)</f>
        <v>11.600000003333333</v>
      </c>
      <c r="GZ165">
        <f t="shared" ref="GZ165" si="2061">IF(GZ164=0,0,GZ164+0.45)</f>
        <v>6.31666667</v>
      </c>
      <c r="HA165">
        <f t="shared" ref="HA165" si="2062">IF(HA164=0,0,HA164+0.45)</f>
        <v>5.0500000033333334</v>
      </c>
      <c r="HB165">
        <f t="shared" ref="HB165" si="2063">IF(HB164=0,0,HB164+0.45)</f>
        <v>6.8166666666666664</v>
      </c>
      <c r="HC165">
        <f t="shared" ref="HC165" si="2064">IF(HC164=0,0,HC164+0.45)</f>
        <v>7.8000000333333332</v>
      </c>
      <c r="HD165">
        <f t="shared" ref="HD165" si="2065">IF(HD164=0,0,HD164+0.45)</f>
        <v>9.2000000333333318</v>
      </c>
      <c r="HE165">
        <f t="shared" ref="HE165" si="2066">IF(HE164=0,0,HE164+0.45)</f>
        <v>8.2833333666666658</v>
      </c>
      <c r="HF165">
        <f t="shared" ref="HF165" si="2067">IF(HF164=0,0,HF164+0.45)</f>
        <v>8.0333333666666658</v>
      </c>
      <c r="HG165">
        <f t="shared" ref="HG165" si="2068">IF(HG164=0,0,HG164+0.45)</f>
        <v>7.8166666999999999</v>
      </c>
      <c r="HH165">
        <f t="shared" ref="HH165" si="2069">IF(HH164=0,0,HH164+0.45)</f>
        <v>7.5000000333333334</v>
      </c>
      <c r="HI165">
        <f t="shared" ref="HI165" si="2070">IF(HI164=0,0,HI164+0.45)</f>
        <v>7.5000000333333334</v>
      </c>
      <c r="HJ165">
        <f t="shared" ref="HJ165" si="2071">IF(HJ164=0,0,HJ164+0.45)</f>
        <v>8.4500000333333318</v>
      </c>
      <c r="HK165">
        <f t="shared" ref="HK165" si="2072">IF(HK164=0,0,HK164+0.45)</f>
        <v>8.0000000333333325</v>
      </c>
      <c r="HL165">
        <f t="shared" ref="HL165" si="2073">IF(HL164=0,0,HL164+0.45)</f>
        <v>10.8666667</v>
      </c>
      <c r="HN165">
        <f t="shared" ref="HN165" si="2074">IF(HN164=0,0,HN164+0.45)</f>
        <v>7.5166667</v>
      </c>
      <c r="HO165">
        <f t="shared" ref="HO165" si="2075">IF(HO164=0,0,HO164+0.45)</f>
        <v>8.983333366666665</v>
      </c>
      <c r="HP165">
        <f t="shared" ref="HP165" si="2076">IF(HP164=0,0,HP164+0.45)</f>
        <v>23.65</v>
      </c>
      <c r="HQ165">
        <f t="shared" ref="HQ165" si="2077">IF(HQ164=0,0,HQ164+0.45)</f>
        <v>28.016666666666666</v>
      </c>
      <c r="HR165">
        <f t="shared" ref="HR165" si="2078">IF(HR164=0,0,HR164+0.45)</f>
        <v>6.3500000000000005</v>
      </c>
      <c r="HS165">
        <f t="shared" ref="HS165" si="2079">IF(HS164=0,0,HS164+0.45)</f>
        <v>8.4499999999999993</v>
      </c>
      <c r="HU165">
        <f t="shared" ref="HU165" si="2080">IF(HU164=0,0,HU164+0.45)</f>
        <v>19.849999999999998</v>
      </c>
      <c r="HW165">
        <f t="shared" ref="HW165" si="2081">IF(HW164=0,0,HW164+0.45)</f>
        <v>8.8333333333333321</v>
      </c>
      <c r="HX165">
        <f t="shared" ref="HX165" si="2082">IF(HX164=0,0,HX164+0.45)</f>
        <v>9.0499999999999989</v>
      </c>
      <c r="HY165">
        <f t="shared" ref="HY165" si="2083">IF(HY164=0,0,HY164+0.45)</f>
        <v>9.8666666666666654</v>
      </c>
      <c r="HZ165">
        <f t="shared" ref="HZ165" si="2084">IF(HZ164=0,0,HZ164+0.45)</f>
        <v>9.3833333333333329</v>
      </c>
      <c r="IA165">
        <f t="shared" ref="IA165" si="2085">IF(IA164=0,0,IA164+0.45)</f>
        <v>9.1166666666666654</v>
      </c>
      <c r="IB165">
        <f t="shared" ref="IB165" si="2086">IF(IB164=0,0,IB164+0.45)</f>
        <v>9.2166666666666668</v>
      </c>
      <c r="IC165">
        <f t="shared" ref="IC165" si="2087">IF(IC164=0,0,IC164+0.45)</f>
        <v>9.9166666666666661</v>
      </c>
      <c r="ID165">
        <f t="shared" ref="ID165" si="2088">IF(ID164=0,0,ID164+0.45)</f>
        <v>8.8833333333333329</v>
      </c>
      <c r="IE165">
        <f t="shared" ref="IE165" si="2089">IF(IE164=0,0,IE164+0.45)</f>
        <v>9.8666666666666654</v>
      </c>
      <c r="IF165">
        <f t="shared" ref="IF165" si="2090">IF(IF164=0,0,IF164+0.45)</f>
        <v>10.566666666666666</v>
      </c>
      <c r="IG165">
        <f t="shared" ref="IG165" si="2091">IF(IG164=0,0,IG164+0.45)</f>
        <v>11.016666666666666</v>
      </c>
      <c r="IH165">
        <f t="shared" ref="IH165" si="2092">IF(IH164=0,0,IH164+0.45)</f>
        <v>9.35</v>
      </c>
      <c r="II165">
        <f t="shared" ref="II165" si="2093">IF(II164=0,0,II164+0.45)</f>
        <v>16.083333333333332</v>
      </c>
      <c r="IJ165">
        <f t="shared" ref="IJ165" si="2094">IF(IJ164=0,0,IJ164+0.45)</f>
        <v>8.8666666666666654</v>
      </c>
      <c r="IK165">
        <f t="shared" ref="IK165" si="2095">IF(IK164=0,0,IK164+0.45)</f>
        <v>4.7833333333333332</v>
      </c>
      <c r="IL165">
        <f t="shared" ref="IL165" si="2096">IF(IL164=0,0,IL164+0.45)</f>
        <v>8.1166633333333333</v>
      </c>
      <c r="IM165">
        <f t="shared" ref="IM165" si="2097">IF(IM164=0,0,IM164+0.45)</f>
        <v>5.5499966666666669</v>
      </c>
      <c r="IN165">
        <f t="shared" ref="IN165" si="2098">IF(IN164=0,0,IN164+0.45)</f>
        <v>5.2666633333333337</v>
      </c>
      <c r="IO165">
        <f t="shared" ref="IO165" si="2099">IF(IO164=0,0,IO164+0.45)</f>
        <v>6.9333333333333336</v>
      </c>
      <c r="IP165">
        <f t="shared" ref="IP165" si="2100">IF(IP164=0,0,IP164+0.45)</f>
        <v>7.3666633333333342</v>
      </c>
      <c r="IQ165">
        <f t="shared" ref="IQ165" si="2101">IF(IQ164=0,0,IQ164+0.45)</f>
        <v>8.0166633333333337</v>
      </c>
      <c r="IW165">
        <f t="shared" ref="IW165" si="2102">IF(IW164=0,0,IW164+0.45)</f>
        <v>42.300000000000004</v>
      </c>
      <c r="IX165">
        <f t="shared" ref="IX165" si="2103">IF(IX164=0,0,IX164+0.45)</f>
        <v>4.3666666666666663</v>
      </c>
      <c r="IY165">
        <f t="shared" ref="IY165:IZ165" si="2104">IF(IY164=0,0,IY164+0.45)</f>
        <v>6.8166670033333334</v>
      </c>
      <c r="IZ165">
        <f t="shared" si="2104"/>
        <v>7.6333336699999998</v>
      </c>
      <c r="JA165">
        <f t="shared" ref="JA165" si="2105">IF(JA164=0,0,JA164+0.45)</f>
        <v>5.9666670033333338</v>
      </c>
      <c r="JB165">
        <f t="shared" ref="JB165" si="2106">IF(JB164=0,0,JB164+0.45)</f>
        <v>5.4500003366666681</v>
      </c>
      <c r="JC165">
        <f t="shared" ref="JC165" si="2107">IF(JC164=0,0,JC164+0.45)</f>
        <v>10.383333669999999</v>
      </c>
      <c r="JD165">
        <f t="shared" ref="JD165" si="2108">IF(JD164=0,0,JD164+0.45)</f>
        <v>6.9833336700000013</v>
      </c>
      <c r="JE165">
        <f t="shared" ref="JE165" si="2109">IF(JE164=0,0,JE164+0.45)</f>
        <v>12.050000336666667</v>
      </c>
      <c r="JF165">
        <f t="shared" ref="JF165" si="2110">IF(JF164=0,0,JF164+0.45)</f>
        <v>19.816667003333336</v>
      </c>
      <c r="JH165">
        <f t="shared" ref="JH165" si="2111">IF(JH164=0,0,JH164+0.45)</f>
        <v>7.166666666666667</v>
      </c>
      <c r="JI165">
        <f t="shared" ref="JI165" si="2112">IF(JI164=0,0,JI164+0.45)</f>
        <v>12.416666669666666</v>
      </c>
      <c r="JJ165">
        <f t="shared" ref="JJ165" si="2113">IF(JJ164=0,0,JJ164+0.45)</f>
        <v>10.800000002999999</v>
      </c>
      <c r="JK165">
        <f t="shared" ref="JK165" si="2114">IF(JK164=0,0,JK164+0.45)</f>
        <v>8.6666666696666663</v>
      </c>
      <c r="JL165">
        <f t="shared" ref="JL165" si="2115">IF(JL164=0,0,JL164+0.45)</f>
        <v>8.4333333363333338</v>
      </c>
      <c r="JM165">
        <f t="shared" ref="JM165" si="2116">IF(JM164=0,0,JM164+0.45)</f>
        <v>10.166666669666666</v>
      </c>
      <c r="JN165">
        <f t="shared" ref="JN165" si="2117">IF(JN164=0,0,JN164+0.45)</f>
        <v>11.166666669666666</v>
      </c>
      <c r="JO165">
        <f t="shared" ref="JO165" si="2118">IF(JO164=0,0,JO164+0.45)</f>
        <v>15.300000002999999</v>
      </c>
      <c r="JP165">
        <f t="shared" ref="JP165" si="2119">IF(JP164=0,0,JP164+0.45)</f>
        <v>12.433333336333334</v>
      </c>
      <c r="JR165">
        <f t="shared" ref="JR165" si="2120">IF(JR164=0,0,JR164+0.45)</f>
        <v>8.5000000030000002</v>
      </c>
      <c r="JT165">
        <f t="shared" ref="JT165" si="2121">IF(JT164=0,0,JT164+0.45)</f>
        <v>9.2500000030000002</v>
      </c>
      <c r="JU165">
        <f t="shared" ref="JU165" si="2122">IF(JU164=0,0,JU164+0.45)</f>
        <v>14.900000002999999</v>
      </c>
      <c r="JV165">
        <f t="shared" ref="JV165" si="2123">IF(JV164=0,0,JV164+0.45)</f>
        <v>15.600000003</v>
      </c>
      <c r="JX165">
        <f t="shared" ref="JX165" si="2124">IF(JX164=0,0,JX164+0.45)</f>
        <v>16.350000003000002</v>
      </c>
      <c r="JY165">
        <f t="shared" ref="JY165" si="2125">IF(JY164=0,0,JY164+0.45)</f>
        <v>12.166666669666666</v>
      </c>
      <c r="JZ165">
        <f t="shared" ref="JZ165" si="2126">IF(JZ164=0,0,JZ164+0.45)</f>
        <v>18.666666669666668</v>
      </c>
      <c r="KA165">
        <f t="shared" ref="KA165" si="2127">IF(KA164=0,0,KA164+0.45)</f>
        <v>22.116666669666667</v>
      </c>
    </row>
    <row r="166" spans="1:287" x14ac:dyDescent="0.25">
      <c r="A166" t="s">
        <v>121</v>
      </c>
      <c r="B166">
        <v>16</v>
      </c>
      <c r="C166">
        <v>16.5</v>
      </c>
      <c r="D166">
        <v>6.7499996666666666</v>
      </c>
      <c r="E166">
        <v>17.149999999999999</v>
      </c>
      <c r="F166">
        <v>17.766660000000002</v>
      </c>
      <c r="G166">
        <v>7.4666666666666668</v>
      </c>
      <c r="H166">
        <v>7.1999996666666668</v>
      </c>
      <c r="I166">
        <v>7.416666666666667</v>
      </c>
      <c r="J166">
        <v>19.383333</v>
      </c>
      <c r="K166">
        <v>21.566666999999999</v>
      </c>
      <c r="L166">
        <v>16.850000000000001</v>
      </c>
      <c r="M166">
        <v>16.350000000000001</v>
      </c>
      <c r="N166">
        <v>7.3833296666666666</v>
      </c>
      <c r="O166">
        <v>6.7499996666666666</v>
      </c>
      <c r="P166">
        <v>11.199999666666667</v>
      </c>
      <c r="Q166">
        <v>7.5099996666666664</v>
      </c>
      <c r="R166">
        <v>12.179999666666667</v>
      </c>
      <c r="S166">
        <v>13.999999666666668</v>
      </c>
      <c r="T166">
        <v>10.419999666666666</v>
      </c>
      <c r="U166">
        <v>8.9333296666666673</v>
      </c>
      <c r="V166">
        <v>8.7999996666666664</v>
      </c>
      <c r="W166">
        <v>7.3666666666666663</v>
      </c>
      <c r="X166">
        <v>8.1666666666666661</v>
      </c>
      <c r="Y166">
        <v>8.1999996666666668</v>
      </c>
      <c r="Z166">
        <v>24.149999666666666</v>
      </c>
      <c r="AA166">
        <v>26.149999666666666</v>
      </c>
      <c r="AB166">
        <v>29.899999666666666</v>
      </c>
      <c r="AC166">
        <v>45.349999666666662</v>
      </c>
      <c r="AD166">
        <v>39.903332666666664</v>
      </c>
      <c r="AE166">
        <v>26.099999666666665</v>
      </c>
      <c r="AG166">
        <v>29.399999666666666</v>
      </c>
      <c r="AH166">
        <v>24.816669666666666</v>
      </c>
      <c r="AI166">
        <v>19.75</v>
      </c>
      <c r="AJ166">
        <v>21.3</v>
      </c>
      <c r="AK166">
        <v>20.1333333</v>
      </c>
      <c r="AL166">
        <v>20.350000000000001</v>
      </c>
      <c r="AM166">
        <v>20.266660000000002</v>
      </c>
      <c r="AN166">
        <v>21.1</v>
      </c>
      <c r="AO166">
        <v>21.016666700000002</v>
      </c>
      <c r="AP166">
        <v>20.6166667</v>
      </c>
      <c r="AQ166">
        <v>20.533333330000001</v>
      </c>
      <c r="AR166">
        <v>20.149999999999999</v>
      </c>
      <c r="AS166">
        <v>20.766666700000002</v>
      </c>
      <c r="AT166">
        <v>23.416666670000001</v>
      </c>
      <c r="AU166">
        <v>21.05</v>
      </c>
      <c r="AV166">
        <v>21.283333299999999</v>
      </c>
      <c r="AW166">
        <v>20.816666699999999</v>
      </c>
      <c r="AX166">
        <v>21.6</v>
      </c>
      <c r="AY166">
        <v>20.483333330000001</v>
      </c>
      <c r="AZ166">
        <v>22.9</v>
      </c>
      <c r="BA166">
        <v>24.95</v>
      </c>
      <c r="BB166">
        <v>27.75</v>
      </c>
      <c r="BC166">
        <v>25.466666670000002</v>
      </c>
      <c r="BD166">
        <v>25.433333300000001</v>
      </c>
      <c r="BE166">
        <v>21.75</v>
      </c>
      <c r="BF166">
        <v>23.666667</v>
      </c>
      <c r="BG166">
        <v>32.933333300000001</v>
      </c>
      <c r="BH166">
        <v>35.450000000000003</v>
      </c>
      <c r="BI166">
        <v>35.683332999999998</v>
      </c>
      <c r="BJ166">
        <v>23.1</v>
      </c>
      <c r="BK166">
        <v>33.416667000000004</v>
      </c>
      <c r="BL166">
        <v>24.1666667</v>
      </c>
      <c r="BM166">
        <v>32.549999999999997</v>
      </c>
      <c r="BN166">
        <v>23.85</v>
      </c>
      <c r="BO166">
        <v>37.683333000000005</v>
      </c>
      <c r="BP166">
        <v>28.3666667</v>
      </c>
      <c r="BQ166">
        <v>7.5333333666666666</v>
      </c>
      <c r="BR166">
        <v>6.1833333666666661</v>
      </c>
      <c r="BS166">
        <v>6.9000000666666663</v>
      </c>
      <c r="BT166">
        <v>7.300000036666666</v>
      </c>
      <c r="BU166">
        <v>6.7000000366666663</v>
      </c>
      <c r="BV166">
        <v>6.9333333666666661</v>
      </c>
      <c r="BW166">
        <v>8.9000000666666672</v>
      </c>
      <c r="BX166">
        <v>13.900000066666667</v>
      </c>
      <c r="BY166">
        <v>12.166666666666666</v>
      </c>
      <c r="BZ166">
        <v>9.1666666666666661</v>
      </c>
      <c r="CA166">
        <v>6.9833333666666659</v>
      </c>
      <c r="CB166">
        <v>6.500000066666666</v>
      </c>
      <c r="CC166">
        <v>7.5500000666666658</v>
      </c>
      <c r="CE166">
        <v>8.2499999966666664</v>
      </c>
      <c r="CF166">
        <v>9.0333332966666671</v>
      </c>
      <c r="CG166">
        <v>10.333333296666666</v>
      </c>
      <c r="CH166">
        <v>8.6333332966666667</v>
      </c>
      <c r="CI166">
        <v>8.599999996666666</v>
      </c>
      <c r="CJ166">
        <v>8.5499999966666671</v>
      </c>
      <c r="CK166">
        <v>8.9666666966666657</v>
      </c>
      <c r="CL166">
        <v>9.349999996666666</v>
      </c>
      <c r="CN166">
        <v>10.099999996666666</v>
      </c>
      <c r="CO166">
        <v>9.6499999966666667</v>
      </c>
      <c r="CP166">
        <v>5.2333333336666668</v>
      </c>
      <c r="CQ166">
        <v>6.6666663336666669</v>
      </c>
      <c r="CR166">
        <v>7.4166663336666669</v>
      </c>
      <c r="CS166">
        <v>5.6666663336666669</v>
      </c>
      <c r="CT166">
        <v>7.8833333336666662</v>
      </c>
      <c r="CU166">
        <v>7.7000003336666669</v>
      </c>
      <c r="CV166">
        <v>5.8333333336666664</v>
      </c>
      <c r="CW166">
        <v>6.9666666336666667</v>
      </c>
      <c r="CX166">
        <v>6.5666663336666673</v>
      </c>
      <c r="CY166">
        <v>10.050000033666667</v>
      </c>
      <c r="CZ166">
        <v>7.5166666336666665</v>
      </c>
      <c r="DA166">
        <v>6.3666663336666662</v>
      </c>
      <c r="DB166">
        <v>5.6333333336666671</v>
      </c>
      <c r="DC166">
        <v>8.6833333336666669</v>
      </c>
      <c r="DD166">
        <v>6.6166666336666671</v>
      </c>
      <c r="DE166">
        <v>9.450000033666667</v>
      </c>
      <c r="DF166">
        <v>9.1333333366666665</v>
      </c>
      <c r="DG166">
        <v>10.433333336666667</v>
      </c>
      <c r="DH166">
        <v>9.5333333366666668</v>
      </c>
      <c r="DI166">
        <v>10.366666336666666</v>
      </c>
      <c r="DJ166">
        <v>9.9833333366666661</v>
      </c>
      <c r="DK166">
        <v>10.816666669666667</v>
      </c>
      <c r="DL166">
        <v>9.7000000366666672</v>
      </c>
      <c r="DM166">
        <v>11.600000006666667</v>
      </c>
      <c r="DN166">
        <v>11.050000006666668</v>
      </c>
      <c r="DO166">
        <v>5.5166666666666666</v>
      </c>
      <c r="DP166">
        <v>7.6999999666666668</v>
      </c>
      <c r="DQ166">
        <v>6.4333333666666661</v>
      </c>
      <c r="DR166">
        <v>6.4499999966666666</v>
      </c>
      <c r="DS166">
        <v>6.0499999966666671</v>
      </c>
      <c r="DT166">
        <v>6.0833333366666666</v>
      </c>
      <c r="DU166">
        <v>9.4499996666666668</v>
      </c>
      <c r="DV166">
        <v>7.5333333366666668</v>
      </c>
      <c r="DW166">
        <v>6.2166666666666668</v>
      </c>
      <c r="DX166">
        <v>6.1333333366666665</v>
      </c>
      <c r="DY166">
        <v>6.4333333336666669</v>
      </c>
      <c r="DZ166">
        <v>9.3166666666666664</v>
      </c>
      <c r="EA166">
        <v>10.983333366666667</v>
      </c>
      <c r="EB166">
        <v>9.6833333666666661</v>
      </c>
      <c r="EC166">
        <v>10.149999966666666</v>
      </c>
      <c r="ED166">
        <v>12.649999966666666</v>
      </c>
      <c r="EE166">
        <v>11.916666666666666</v>
      </c>
      <c r="EF166">
        <v>10.166666666666666</v>
      </c>
      <c r="EG166">
        <v>11.966666666666667</v>
      </c>
      <c r="EH166">
        <v>9.5999996666666672</v>
      </c>
      <c r="EI166">
        <v>12.533333336666667</v>
      </c>
      <c r="EJ166">
        <v>11.666666666666666</v>
      </c>
      <c r="EK166">
        <v>10.983336666666666</v>
      </c>
      <c r="EL166">
        <v>13.049999966666666</v>
      </c>
      <c r="EM166">
        <v>9.7166666666666668</v>
      </c>
      <c r="EN166">
        <v>10.799999999666667</v>
      </c>
      <c r="EO166">
        <v>13.849999996666666</v>
      </c>
      <c r="EP166">
        <v>12.149999966666666</v>
      </c>
      <c r="EQ166">
        <v>5.3333333366666666</v>
      </c>
      <c r="ER166">
        <v>5.666666666666667</v>
      </c>
      <c r="ES166">
        <v>5.9333333366666663</v>
      </c>
      <c r="ET166">
        <v>8.4333333366666672</v>
      </c>
      <c r="EU166">
        <v>6.0166666366666668</v>
      </c>
      <c r="EV166">
        <v>5.8500000366666667</v>
      </c>
      <c r="EW166">
        <v>5.6666666366666663</v>
      </c>
      <c r="EX166">
        <v>5.9000000036666664</v>
      </c>
      <c r="EY166">
        <v>9.4000000366666665</v>
      </c>
      <c r="EZ166">
        <v>5.7000003366666663</v>
      </c>
      <c r="FA166">
        <v>5.8833333366666665</v>
      </c>
      <c r="FB166">
        <v>6.3666663366666665</v>
      </c>
      <c r="FC166">
        <v>9.3333333366666658</v>
      </c>
      <c r="FD166">
        <v>6.1666666366666671</v>
      </c>
      <c r="FE166">
        <v>6.466666636666667</v>
      </c>
      <c r="FF166">
        <v>8.5000000066666672</v>
      </c>
      <c r="FG166">
        <v>6.1000000366666667</v>
      </c>
      <c r="FH166">
        <v>3.6166666666666667</v>
      </c>
      <c r="FI166">
        <v>4.0666666666666664</v>
      </c>
      <c r="FJ166">
        <v>0</v>
      </c>
      <c r="FK166">
        <f>IF(FK164=0,0,FK164+3.6166667)</f>
        <v>5.3333333666666665</v>
      </c>
      <c r="FL166">
        <f t="shared" ref="FL166:FS166" si="2128">IF(FL164=0,0,FL164+3.6166667)</f>
        <v>5.6666667000000004</v>
      </c>
      <c r="FM166">
        <f t="shared" si="2128"/>
        <v>3.9833333666666668</v>
      </c>
      <c r="FN166">
        <f t="shared" si="2128"/>
        <v>6.6166666999999997</v>
      </c>
      <c r="FO166">
        <f t="shared" si="2128"/>
        <v>4.0833333666666665</v>
      </c>
      <c r="FP166">
        <f t="shared" si="2128"/>
        <v>4.8333333666666665</v>
      </c>
      <c r="FQ166">
        <f t="shared" si="2128"/>
        <v>4.0666666999999999</v>
      </c>
      <c r="FR166">
        <f t="shared" si="2128"/>
        <v>4.0166667</v>
      </c>
      <c r="FS166">
        <f t="shared" si="2128"/>
        <v>4.8333333666666665</v>
      </c>
      <c r="FT166">
        <f t="shared" ref="FT166:IE166" si="2129">IF(FT164=0,0,FT164+3.6166667)</f>
        <v>4.9166667000000004</v>
      </c>
      <c r="FU166">
        <f t="shared" si="2129"/>
        <v>5.1666667000000004</v>
      </c>
      <c r="FV166">
        <f t="shared" si="2129"/>
        <v>5.1500000333333338</v>
      </c>
      <c r="FW166">
        <f t="shared" si="2129"/>
        <v>5.5333333666666666</v>
      </c>
      <c r="FX166">
        <f t="shared" si="2129"/>
        <v>5.683333366666667</v>
      </c>
      <c r="FY166">
        <f t="shared" si="2129"/>
        <v>5.4666667000000002</v>
      </c>
      <c r="FZ166">
        <f t="shared" si="2129"/>
        <v>6.7166667000000002</v>
      </c>
      <c r="GA166">
        <f t="shared" si="2129"/>
        <v>9.7166666999999993</v>
      </c>
      <c r="GB166">
        <f t="shared" si="2129"/>
        <v>5.8000000333333332</v>
      </c>
      <c r="GC166">
        <f t="shared" si="2129"/>
        <v>6.0000000333333334</v>
      </c>
      <c r="GD166">
        <f t="shared" si="2129"/>
        <v>6.5166667</v>
      </c>
      <c r="GE166">
        <f t="shared" si="2129"/>
        <v>6.2833333666666675</v>
      </c>
      <c r="GF166">
        <f t="shared" si="2129"/>
        <v>5.5000000333333334</v>
      </c>
      <c r="GG166">
        <f t="shared" si="2129"/>
        <v>7.3333333666666665</v>
      </c>
      <c r="GH166">
        <f t="shared" si="2129"/>
        <v>8.1833333699999997</v>
      </c>
      <c r="GI166">
        <f t="shared" si="2129"/>
        <v>7.8166667033333326</v>
      </c>
      <c r="GJ166">
        <f t="shared" si="2129"/>
        <v>8.2333333700000004</v>
      </c>
      <c r="GK166">
        <f t="shared" si="2129"/>
        <v>10.166666703333334</v>
      </c>
      <c r="GL166">
        <f t="shared" si="2129"/>
        <v>7.6333333700000008</v>
      </c>
      <c r="GM166">
        <f t="shared" si="2129"/>
        <v>7.9000000366666665</v>
      </c>
      <c r="GN166">
        <f t="shared" si="2129"/>
        <v>10.033333369999999</v>
      </c>
      <c r="GO166">
        <f t="shared" si="2129"/>
        <v>9.4500000366666672</v>
      </c>
      <c r="GP166">
        <f t="shared" si="2129"/>
        <v>7.9000000366666665</v>
      </c>
      <c r="GQ166">
        <f t="shared" si="2129"/>
        <v>8.3500000366666658</v>
      </c>
      <c r="GR166">
        <f t="shared" si="2129"/>
        <v>10.73333337</v>
      </c>
      <c r="GS166">
        <f t="shared" si="2129"/>
        <v>8.7000000366666672</v>
      </c>
      <c r="GT166">
        <f t="shared" si="2129"/>
        <v>9.9000000366666665</v>
      </c>
      <c r="GU166">
        <f t="shared" si="2129"/>
        <v>8.7333333700000004</v>
      </c>
      <c r="GV166">
        <f t="shared" si="2129"/>
        <v>7.7333333700000004</v>
      </c>
      <c r="GW166">
        <f t="shared" si="2129"/>
        <v>7.8000000366666669</v>
      </c>
      <c r="GX166">
        <f t="shared" ref="GX166:HA166" si="2130">IF(GX164=0,0,GX164+3.6166667)</f>
        <v>7.6333333700000008</v>
      </c>
      <c r="GY166">
        <f t="shared" si="2130"/>
        <v>14.766666703333334</v>
      </c>
      <c r="GZ166">
        <f t="shared" si="2130"/>
        <v>9.4833333700000004</v>
      </c>
      <c r="HA166">
        <f t="shared" si="2130"/>
        <v>8.2166667033333329</v>
      </c>
      <c r="HB166">
        <f t="shared" si="2129"/>
        <v>9.9833333666666668</v>
      </c>
      <c r="HC166">
        <f t="shared" si="2129"/>
        <v>10.966666733333334</v>
      </c>
      <c r="HD166">
        <f t="shared" si="2129"/>
        <v>12.366666733333332</v>
      </c>
      <c r="HE166">
        <f t="shared" si="2129"/>
        <v>11.450000066666666</v>
      </c>
      <c r="HF166">
        <f t="shared" si="2129"/>
        <v>11.200000066666666</v>
      </c>
      <c r="HG166">
        <f t="shared" si="2129"/>
        <v>10.983333399999999</v>
      </c>
      <c r="HH166">
        <f t="shared" si="2129"/>
        <v>10.666666733333333</v>
      </c>
      <c r="HI166">
        <f t="shared" si="2129"/>
        <v>10.666666733333333</v>
      </c>
      <c r="HJ166">
        <f t="shared" si="2129"/>
        <v>11.616666733333332</v>
      </c>
      <c r="HK166">
        <f t="shared" si="2129"/>
        <v>11.166666733333333</v>
      </c>
      <c r="HL166">
        <f t="shared" si="2129"/>
        <v>14.0333334</v>
      </c>
      <c r="HN166">
        <f t="shared" si="2129"/>
        <v>10.6833334</v>
      </c>
      <c r="HO166">
        <f t="shared" si="2129"/>
        <v>12.150000066666665</v>
      </c>
      <c r="HP166">
        <f t="shared" si="2129"/>
        <v>26.816666699999999</v>
      </c>
      <c r="HQ166">
        <f t="shared" si="2129"/>
        <v>31.183333366666666</v>
      </c>
      <c r="HR166">
        <f t="shared" si="2129"/>
        <v>9.5166667</v>
      </c>
      <c r="HS166">
        <f t="shared" si="2129"/>
        <v>11.6166667</v>
      </c>
      <c r="HU166">
        <f t="shared" si="2129"/>
        <v>23.016666699999998</v>
      </c>
      <c r="HW166">
        <f t="shared" si="2129"/>
        <v>12.000000033333333</v>
      </c>
      <c r="HX166">
        <f t="shared" si="2129"/>
        <v>12.216666699999999</v>
      </c>
      <c r="HY166">
        <f t="shared" si="2129"/>
        <v>13.033333366666666</v>
      </c>
      <c r="HZ166">
        <f t="shared" si="2129"/>
        <v>12.550000033333333</v>
      </c>
      <c r="IA166">
        <f t="shared" si="2129"/>
        <v>12.283333366666666</v>
      </c>
      <c r="IB166">
        <f t="shared" si="2129"/>
        <v>12.383333366666667</v>
      </c>
      <c r="IC166">
        <f t="shared" si="2129"/>
        <v>13.083333366666666</v>
      </c>
      <c r="ID166">
        <f t="shared" si="2129"/>
        <v>12.050000033333333</v>
      </c>
      <c r="IE166">
        <f t="shared" si="2129"/>
        <v>13.033333366666666</v>
      </c>
      <c r="IF166">
        <f t="shared" ref="IF166:KA166" si="2131">IF(IF164=0,0,IF164+3.6166667)</f>
        <v>13.733333366666667</v>
      </c>
      <c r="IG166">
        <f t="shared" si="2131"/>
        <v>14.183333366666666</v>
      </c>
      <c r="IH166">
        <f t="shared" si="2131"/>
        <v>12.5166667</v>
      </c>
      <c r="II166">
        <f t="shared" si="2131"/>
        <v>19.250000033333333</v>
      </c>
      <c r="IJ166">
        <f t="shared" si="2131"/>
        <v>12.033333366666666</v>
      </c>
      <c r="IK166">
        <f t="shared" si="2131"/>
        <v>7.9500000333333336</v>
      </c>
      <c r="IL166">
        <f t="shared" si="2131"/>
        <v>11.283330033333334</v>
      </c>
      <c r="IM166">
        <f t="shared" si="2131"/>
        <v>8.7166633666666673</v>
      </c>
      <c r="IN166">
        <f t="shared" si="2131"/>
        <v>8.4333300333333341</v>
      </c>
      <c r="IO166">
        <f t="shared" si="2131"/>
        <v>10.100000033333334</v>
      </c>
      <c r="IP166">
        <f t="shared" si="2131"/>
        <v>10.533330033333334</v>
      </c>
      <c r="IQ166">
        <f t="shared" si="2131"/>
        <v>11.183330033333334</v>
      </c>
      <c r="IW166">
        <f t="shared" si="2131"/>
        <v>45.466666700000005</v>
      </c>
      <c r="IX166">
        <f t="shared" si="2131"/>
        <v>7.5333333666666666</v>
      </c>
      <c r="IY166">
        <f t="shared" si="2131"/>
        <v>9.9833337033333329</v>
      </c>
      <c r="IZ166">
        <f t="shared" ref="IZ166" si="2132">IF(IZ164=0,0,IZ164+3.6166667)</f>
        <v>10.800000369999999</v>
      </c>
      <c r="JA166">
        <f t="shared" si="2131"/>
        <v>9.1333337033333333</v>
      </c>
      <c r="JB166">
        <f t="shared" si="2131"/>
        <v>8.6166670366666676</v>
      </c>
      <c r="JC166">
        <f t="shared" si="2131"/>
        <v>13.550000369999999</v>
      </c>
      <c r="JD166">
        <f t="shared" si="2131"/>
        <v>10.150000370000001</v>
      </c>
      <c r="JE166">
        <f t="shared" si="2131"/>
        <v>15.216667036666667</v>
      </c>
      <c r="JF166">
        <f t="shared" si="2131"/>
        <v>22.983333703333336</v>
      </c>
      <c r="JH166">
        <f t="shared" si="2131"/>
        <v>10.333333366666666</v>
      </c>
      <c r="JI166">
        <f t="shared" si="2131"/>
        <v>15.583333369666667</v>
      </c>
      <c r="JJ166">
        <f t="shared" si="2131"/>
        <v>13.966666703</v>
      </c>
      <c r="JK166">
        <f t="shared" si="2131"/>
        <v>11.833333369666667</v>
      </c>
      <c r="JL166">
        <f t="shared" si="2131"/>
        <v>11.600000036333334</v>
      </c>
      <c r="JM166">
        <f t="shared" si="2131"/>
        <v>13.333333369666667</v>
      </c>
      <c r="JN166">
        <f t="shared" si="2131"/>
        <v>14.333333369666667</v>
      </c>
      <c r="JO166">
        <f t="shared" si="2131"/>
        <v>18.466666703000001</v>
      </c>
      <c r="JP166">
        <f t="shared" si="2131"/>
        <v>15.600000036333334</v>
      </c>
      <c r="JR166">
        <f t="shared" si="2131"/>
        <v>11.666666703000001</v>
      </c>
      <c r="JT166">
        <f t="shared" si="2131"/>
        <v>12.416666703000001</v>
      </c>
      <c r="JU166">
        <f t="shared" si="2131"/>
        <v>18.066666702999999</v>
      </c>
      <c r="JV166">
        <f t="shared" si="2131"/>
        <v>18.766666703000002</v>
      </c>
      <c r="JX166">
        <f t="shared" si="2131"/>
        <v>19.516666703000002</v>
      </c>
      <c r="JY166">
        <f t="shared" si="2131"/>
        <v>15.333333369666667</v>
      </c>
      <c r="JZ166">
        <f t="shared" si="2131"/>
        <v>21.833333369666668</v>
      </c>
      <c r="KA166">
        <f t="shared" si="2131"/>
        <v>25.283333369666668</v>
      </c>
    </row>
    <row r="167" spans="1:287" x14ac:dyDescent="0.25">
      <c r="A167" t="s">
        <v>120</v>
      </c>
      <c r="B167">
        <v>6.5166666666666666</v>
      </c>
      <c r="C167">
        <v>7.0166666666666666</v>
      </c>
      <c r="D167">
        <v>4.8499996666666672</v>
      </c>
      <c r="E167">
        <v>7.6666666666666661</v>
      </c>
      <c r="F167">
        <v>8.2833266666666674</v>
      </c>
      <c r="G167">
        <v>5.5666666666666673</v>
      </c>
      <c r="H167">
        <v>5.2999996666666673</v>
      </c>
      <c r="I167">
        <v>5.5166666666666675</v>
      </c>
      <c r="J167">
        <v>9.8999996666666661</v>
      </c>
      <c r="K167">
        <v>12.083333666666666</v>
      </c>
      <c r="L167">
        <v>7.3666666666666663</v>
      </c>
      <c r="M167">
        <v>6.8666666666666663</v>
      </c>
      <c r="N167">
        <v>5.4833296666666671</v>
      </c>
      <c r="O167">
        <v>4.8499996666666672</v>
      </c>
      <c r="P167">
        <v>9.2999996666666682</v>
      </c>
      <c r="Q167">
        <v>5.6099996666666669</v>
      </c>
      <c r="R167">
        <v>10.279999666666667</v>
      </c>
      <c r="S167">
        <v>12.099999666666667</v>
      </c>
      <c r="T167">
        <v>8.5199996666666671</v>
      </c>
      <c r="U167">
        <v>7.0333296666666669</v>
      </c>
      <c r="V167">
        <v>6.899999666666667</v>
      </c>
      <c r="W167">
        <v>5.4666666666666668</v>
      </c>
      <c r="X167">
        <v>6.2666666666666675</v>
      </c>
      <c r="Y167">
        <v>6.2999996666666673</v>
      </c>
      <c r="Z167">
        <v>22.249999666666668</v>
      </c>
      <c r="AA167">
        <v>24.249999666666668</v>
      </c>
      <c r="AB167">
        <v>27.999999666666668</v>
      </c>
      <c r="AC167">
        <v>43.44999966666667</v>
      </c>
      <c r="AD167">
        <v>38.003332666666665</v>
      </c>
      <c r="AE167">
        <v>24.199999666666667</v>
      </c>
      <c r="AG167">
        <v>27.499999666666668</v>
      </c>
      <c r="AH167">
        <v>22.916669666666667</v>
      </c>
      <c r="AI167">
        <v>10.266666666666666</v>
      </c>
      <c r="AJ167">
        <v>11.816666666666666</v>
      </c>
      <c r="AK167">
        <v>10.649999966666666</v>
      </c>
      <c r="AL167">
        <v>10.866666666666665</v>
      </c>
      <c r="AM167">
        <v>10.783326666666666</v>
      </c>
      <c r="AN167">
        <v>11.616666666666665</v>
      </c>
      <c r="AO167">
        <v>11.533333366666666</v>
      </c>
      <c r="AP167">
        <v>11.133333366666665</v>
      </c>
      <c r="AQ167">
        <v>11.049999996666665</v>
      </c>
      <c r="AR167">
        <v>10.666666666666666</v>
      </c>
      <c r="AS167">
        <v>11.283333366666666</v>
      </c>
      <c r="AT167">
        <v>13.933333336666667</v>
      </c>
      <c r="AU167">
        <v>11.566666666666666</v>
      </c>
      <c r="AV167">
        <v>11.799999966666666</v>
      </c>
      <c r="AW167">
        <v>11.333333366666666</v>
      </c>
      <c r="AX167">
        <v>12.116666666666665</v>
      </c>
      <c r="AY167">
        <v>10.999999996666666</v>
      </c>
      <c r="AZ167">
        <v>13.416666666666666</v>
      </c>
      <c r="BA167">
        <v>15.466666666666665</v>
      </c>
      <c r="BB167">
        <v>18.266666666666666</v>
      </c>
      <c r="BC167">
        <v>15.983333336666666</v>
      </c>
      <c r="BD167">
        <v>15.949999966666667</v>
      </c>
      <c r="BE167">
        <v>12.266666666666666</v>
      </c>
      <c r="BF167">
        <v>14.183333666666666</v>
      </c>
      <c r="BG167">
        <v>23.449999966666667</v>
      </c>
      <c r="BH167">
        <v>25.966666666666665</v>
      </c>
      <c r="BI167">
        <v>26.199999666666663</v>
      </c>
      <c r="BJ167">
        <v>13.616666666666665</v>
      </c>
      <c r="BK167">
        <v>23.933333666666666</v>
      </c>
      <c r="BL167">
        <v>14.683333366666666</v>
      </c>
      <c r="BM167">
        <v>23.066666666666666</v>
      </c>
      <c r="BN167">
        <v>14.366666666666665</v>
      </c>
      <c r="BO167">
        <v>28.199999666666667</v>
      </c>
      <c r="BP167">
        <v>18.883333366666665</v>
      </c>
      <c r="BQ167">
        <v>5.6333333666666672</v>
      </c>
      <c r="BR167">
        <v>4.2833333666666666</v>
      </c>
      <c r="BS167">
        <v>5.0000000666666669</v>
      </c>
      <c r="BT167">
        <v>5.4000000366666665</v>
      </c>
      <c r="BU167">
        <v>4.8000000366666669</v>
      </c>
      <c r="BV167">
        <v>5.0333333666666666</v>
      </c>
      <c r="BW167">
        <v>7.0000000666666669</v>
      </c>
      <c r="BX167">
        <v>12.000000066666667</v>
      </c>
      <c r="BY167">
        <v>10.266666666666666</v>
      </c>
      <c r="BZ167">
        <v>7.2666666666666666</v>
      </c>
      <c r="CA167">
        <v>5.0833333666666665</v>
      </c>
      <c r="CB167">
        <v>4.6000000666666665</v>
      </c>
      <c r="CC167">
        <v>5.6500000666666663</v>
      </c>
      <c r="CE167">
        <v>6.3499999966666669</v>
      </c>
      <c r="CF167">
        <v>7.1333332966666667</v>
      </c>
      <c r="CG167">
        <v>8.4333332966666674</v>
      </c>
      <c r="CH167">
        <v>6.7333332966666672</v>
      </c>
      <c r="CI167">
        <v>6.6999999966666666</v>
      </c>
      <c r="CJ167">
        <v>6.6499999966666667</v>
      </c>
      <c r="CK167">
        <v>7.0666666966666671</v>
      </c>
      <c r="CL167">
        <v>7.4499999966666675</v>
      </c>
      <c r="CN167">
        <v>8.1999999966666675</v>
      </c>
      <c r="CO167">
        <v>7.7499999966666664</v>
      </c>
      <c r="CP167">
        <v>3.3333333336666668</v>
      </c>
      <c r="CQ167">
        <v>4.7666663336666666</v>
      </c>
      <c r="CR167">
        <v>5.5166663336666666</v>
      </c>
      <c r="CS167">
        <v>3.766666333666667</v>
      </c>
      <c r="CT167">
        <v>5.9833333336666668</v>
      </c>
      <c r="CU167">
        <v>5.8000003336666666</v>
      </c>
      <c r="CV167">
        <v>3.9333333336666669</v>
      </c>
      <c r="CW167">
        <v>5.0666666336666673</v>
      </c>
      <c r="CX167">
        <v>4.6666663336666669</v>
      </c>
      <c r="CY167">
        <v>8.1500000336666663</v>
      </c>
      <c r="CZ167">
        <v>5.6166666336666662</v>
      </c>
      <c r="DA167">
        <v>4.4666663336666668</v>
      </c>
      <c r="DB167">
        <v>3.7333333336666668</v>
      </c>
      <c r="DC167">
        <v>6.7833333336666666</v>
      </c>
      <c r="DD167">
        <v>4.7166666336666667</v>
      </c>
      <c r="DE167">
        <v>7.5500000336666666</v>
      </c>
      <c r="DF167">
        <v>7.233333336666667</v>
      </c>
      <c r="DG167">
        <v>8.5333333366666668</v>
      </c>
      <c r="DH167">
        <v>7.6333333366666674</v>
      </c>
      <c r="DI167">
        <v>8.4666663366666661</v>
      </c>
      <c r="DJ167">
        <v>8.0833333366666675</v>
      </c>
      <c r="DK167">
        <v>8.9166666696666663</v>
      </c>
      <c r="DL167">
        <v>7.8000000366666669</v>
      </c>
      <c r="DM167">
        <v>9.7000000066666665</v>
      </c>
      <c r="DN167">
        <v>9.1500000066666676</v>
      </c>
      <c r="DO167">
        <v>3.6166666666666667</v>
      </c>
      <c r="DP167">
        <v>5.7999999666666664</v>
      </c>
      <c r="DQ167">
        <v>4.5333333666666666</v>
      </c>
      <c r="DR167">
        <v>4.5499999966666671</v>
      </c>
      <c r="DS167">
        <v>4.1499999966666667</v>
      </c>
      <c r="DT167">
        <v>4.1833333366666672</v>
      </c>
      <c r="DU167">
        <v>7.5499996666666664</v>
      </c>
      <c r="DV167">
        <v>5.6333333366666665</v>
      </c>
      <c r="DW167">
        <v>4.3166666666666664</v>
      </c>
      <c r="DX167">
        <v>4.233333336666667</v>
      </c>
      <c r="DY167">
        <v>4.5333333336666666</v>
      </c>
      <c r="DZ167">
        <v>7.416666666666667</v>
      </c>
      <c r="EA167">
        <v>9.0833333666666665</v>
      </c>
      <c r="EB167">
        <v>7.7833333666666666</v>
      </c>
      <c r="EC167">
        <v>8.2499999666666675</v>
      </c>
      <c r="ED167">
        <v>10.749999966666667</v>
      </c>
      <c r="EE167">
        <v>10.016666666666667</v>
      </c>
      <c r="EF167">
        <v>8.2666666666666675</v>
      </c>
      <c r="EG167">
        <v>10.066666666666666</v>
      </c>
      <c r="EH167">
        <v>7.6999996666666668</v>
      </c>
      <c r="EI167">
        <v>10.633333336666666</v>
      </c>
      <c r="EJ167">
        <v>9.7666666666666675</v>
      </c>
      <c r="EK167">
        <v>9.0833366666666677</v>
      </c>
      <c r="EL167">
        <v>11.149999966666666</v>
      </c>
      <c r="EM167">
        <v>7.8166666666666673</v>
      </c>
      <c r="EN167">
        <v>8.899999999666667</v>
      </c>
      <c r="EO167">
        <v>11.949999996666666</v>
      </c>
      <c r="EP167">
        <v>10.249999966666667</v>
      </c>
      <c r="EQ167">
        <v>3.4333333366666667</v>
      </c>
      <c r="ER167">
        <v>3.7666666666666666</v>
      </c>
      <c r="ES167">
        <v>4.0333333366666668</v>
      </c>
      <c r="ET167">
        <v>6.5333333366666668</v>
      </c>
      <c r="EU167">
        <v>4.1166666366666664</v>
      </c>
      <c r="EV167">
        <v>3.9500000366666668</v>
      </c>
      <c r="EW167">
        <v>3.7666666366666668</v>
      </c>
      <c r="EX167">
        <v>4.000000003666667</v>
      </c>
      <c r="EY167">
        <v>7.5000000366666661</v>
      </c>
      <c r="EZ167">
        <v>3.8000003366666668</v>
      </c>
      <c r="FA167">
        <v>3.983333336666667</v>
      </c>
      <c r="FB167">
        <v>4.466666336666667</v>
      </c>
      <c r="FC167">
        <v>7.4333333366666672</v>
      </c>
      <c r="FD167">
        <v>4.2666666366666668</v>
      </c>
      <c r="FE167">
        <v>4.5666666366666666</v>
      </c>
      <c r="FF167">
        <v>6.6000000066666669</v>
      </c>
      <c r="FG167">
        <v>4.2000000366666672</v>
      </c>
      <c r="FH167">
        <v>1.7166666666666668</v>
      </c>
      <c r="FI167">
        <v>2.166666666666667</v>
      </c>
      <c r="FJ167">
        <v>5.3333333666666665</v>
      </c>
      <c r="FK167">
        <v>0</v>
      </c>
      <c r="FL167">
        <f>IF(FL164=0,0,FL164+1.7166667)</f>
        <v>3.7666667</v>
      </c>
      <c r="FM167">
        <f t="shared" ref="FM167:FS167" si="2133">IF(FM164=0,0,FM164+1.7166667)</f>
        <v>2.0833333666666665</v>
      </c>
      <c r="FN167">
        <f t="shared" si="2133"/>
        <v>4.7166667000000002</v>
      </c>
      <c r="FO167">
        <f t="shared" si="2133"/>
        <v>2.1833333666666666</v>
      </c>
      <c r="FP167">
        <f t="shared" si="2133"/>
        <v>2.933333366666667</v>
      </c>
      <c r="FQ167">
        <f t="shared" si="2133"/>
        <v>2.1666666999999999</v>
      </c>
      <c r="FR167">
        <f t="shared" si="2133"/>
        <v>2.1166667000000001</v>
      </c>
      <c r="FS167">
        <f t="shared" si="2133"/>
        <v>2.933333366666667</v>
      </c>
      <c r="FT167">
        <f t="shared" ref="FT167:IE167" si="2134">IF(FT164=0,0,FT164+1.7166667)</f>
        <v>3.0166667</v>
      </c>
      <c r="FU167">
        <f t="shared" si="2134"/>
        <v>3.2666667</v>
      </c>
      <c r="FV167">
        <f t="shared" si="2134"/>
        <v>3.2500000333333334</v>
      </c>
      <c r="FW167">
        <f t="shared" si="2134"/>
        <v>3.6333333666666667</v>
      </c>
      <c r="FX167">
        <f t="shared" si="2134"/>
        <v>3.7833333666666666</v>
      </c>
      <c r="FY167">
        <f t="shared" si="2134"/>
        <v>3.5666666999999999</v>
      </c>
      <c r="FZ167">
        <f t="shared" si="2134"/>
        <v>4.8166666999999999</v>
      </c>
      <c r="GA167">
        <f t="shared" si="2134"/>
        <v>7.8166666999999999</v>
      </c>
      <c r="GB167">
        <f t="shared" si="2134"/>
        <v>3.9000000333333338</v>
      </c>
      <c r="GC167">
        <f t="shared" si="2134"/>
        <v>4.1000000333333331</v>
      </c>
      <c r="GD167">
        <f t="shared" si="2134"/>
        <v>4.6166667000000006</v>
      </c>
      <c r="GE167">
        <f t="shared" si="2134"/>
        <v>4.3833333666666672</v>
      </c>
      <c r="GF167">
        <f t="shared" si="2134"/>
        <v>3.6000000333333331</v>
      </c>
      <c r="GG167">
        <f t="shared" si="2134"/>
        <v>5.433333366666667</v>
      </c>
      <c r="GH167">
        <f t="shared" si="2134"/>
        <v>6.2833333700000003</v>
      </c>
      <c r="GI167">
        <f t="shared" si="2134"/>
        <v>5.9166667033333331</v>
      </c>
      <c r="GJ167">
        <f t="shared" si="2134"/>
        <v>6.3333333700000001</v>
      </c>
      <c r="GK167">
        <f t="shared" si="2134"/>
        <v>8.2666667033333336</v>
      </c>
      <c r="GL167">
        <f t="shared" si="2134"/>
        <v>5.7333333700000004</v>
      </c>
      <c r="GM167">
        <f t="shared" si="2134"/>
        <v>6.000000036666667</v>
      </c>
      <c r="GN167">
        <f t="shared" si="2134"/>
        <v>8.133333369999999</v>
      </c>
      <c r="GO167">
        <f t="shared" si="2134"/>
        <v>7.5500000366666669</v>
      </c>
      <c r="GP167">
        <f t="shared" si="2134"/>
        <v>6.000000036666667</v>
      </c>
      <c r="GQ167">
        <f t="shared" si="2134"/>
        <v>6.4500000366666663</v>
      </c>
      <c r="GR167">
        <f t="shared" si="2134"/>
        <v>8.8333333700000001</v>
      </c>
      <c r="GS167">
        <f t="shared" si="2134"/>
        <v>6.8000000366666669</v>
      </c>
      <c r="GT167">
        <f t="shared" si="2134"/>
        <v>8.0000000366666661</v>
      </c>
      <c r="GU167">
        <f t="shared" si="2134"/>
        <v>6.8333333700000001</v>
      </c>
      <c r="GV167">
        <f t="shared" si="2134"/>
        <v>5.8333333700000001</v>
      </c>
      <c r="GW167">
        <f t="shared" si="2134"/>
        <v>5.9000000366666665</v>
      </c>
      <c r="GX167">
        <f t="shared" ref="GX167:HA167" si="2135">IF(GX164=0,0,GX164+1.7166667)</f>
        <v>5.7333333700000004</v>
      </c>
      <c r="GY167">
        <f t="shared" si="2135"/>
        <v>12.866666703333333</v>
      </c>
      <c r="GZ167">
        <f t="shared" si="2135"/>
        <v>7.5833333700000001</v>
      </c>
      <c r="HA167">
        <f t="shared" si="2135"/>
        <v>6.3166667033333335</v>
      </c>
      <c r="HB167">
        <f t="shared" si="2134"/>
        <v>8.0833333666666665</v>
      </c>
      <c r="HC167">
        <f t="shared" si="2134"/>
        <v>9.0666667333333333</v>
      </c>
      <c r="HD167">
        <f t="shared" si="2134"/>
        <v>10.466666733333332</v>
      </c>
      <c r="HE167">
        <f t="shared" si="2134"/>
        <v>9.5500000666666658</v>
      </c>
      <c r="HF167">
        <f t="shared" si="2134"/>
        <v>9.3000000666666658</v>
      </c>
      <c r="HG167">
        <f t="shared" si="2134"/>
        <v>9.083333399999999</v>
      </c>
      <c r="HH167">
        <f t="shared" si="2134"/>
        <v>8.7666667333333326</v>
      </c>
      <c r="HI167">
        <f t="shared" si="2134"/>
        <v>8.7666667333333326</v>
      </c>
      <c r="HJ167">
        <f t="shared" si="2134"/>
        <v>9.7166667333333319</v>
      </c>
      <c r="HK167">
        <f t="shared" si="2134"/>
        <v>9.2666667333333326</v>
      </c>
      <c r="HL167">
        <f t="shared" si="2134"/>
        <v>12.1333334</v>
      </c>
      <c r="HN167">
        <f t="shared" si="2134"/>
        <v>8.7833334000000001</v>
      </c>
      <c r="HO167">
        <f t="shared" si="2134"/>
        <v>10.250000066666665</v>
      </c>
      <c r="HP167">
        <f t="shared" si="2134"/>
        <v>24.9166667</v>
      </c>
      <c r="HQ167">
        <f t="shared" si="2134"/>
        <v>29.283333366666668</v>
      </c>
      <c r="HR167">
        <f t="shared" si="2134"/>
        <v>7.6166667000000006</v>
      </c>
      <c r="HS167">
        <f t="shared" si="2134"/>
        <v>9.7166666999999993</v>
      </c>
      <c r="HU167">
        <f t="shared" si="2134"/>
        <v>21.1166667</v>
      </c>
      <c r="HW167">
        <f t="shared" si="2134"/>
        <v>10.100000033333332</v>
      </c>
      <c r="HX167">
        <f t="shared" si="2134"/>
        <v>10.316666699999999</v>
      </c>
      <c r="HY167">
        <f t="shared" si="2134"/>
        <v>11.133333366666665</v>
      </c>
      <c r="HZ167">
        <f t="shared" si="2134"/>
        <v>10.650000033333333</v>
      </c>
      <c r="IA167">
        <f t="shared" si="2134"/>
        <v>10.383333366666665</v>
      </c>
      <c r="IB167">
        <f t="shared" si="2134"/>
        <v>10.483333366666667</v>
      </c>
      <c r="IC167">
        <f t="shared" si="2134"/>
        <v>11.183333366666666</v>
      </c>
      <c r="ID167">
        <f t="shared" si="2134"/>
        <v>10.150000033333333</v>
      </c>
      <c r="IE167">
        <f t="shared" si="2134"/>
        <v>11.133333366666665</v>
      </c>
      <c r="IF167">
        <f t="shared" ref="IF167:KA167" si="2136">IF(IF164=0,0,IF164+1.7166667)</f>
        <v>11.833333366666666</v>
      </c>
      <c r="IG167">
        <f t="shared" si="2136"/>
        <v>12.283333366666666</v>
      </c>
      <c r="IH167">
        <f t="shared" si="2136"/>
        <v>10.6166667</v>
      </c>
      <c r="II167">
        <f t="shared" si="2136"/>
        <v>17.350000033333334</v>
      </c>
      <c r="IJ167">
        <f t="shared" si="2136"/>
        <v>10.133333366666665</v>
      </c>
      <c r="IK167">
        <f t="shared" si="2136"/>
        <v>6.0500000333333332</v>
      </c>
      <c r="IL167">
        <f t="shared" si="2136"/>
        <v>9.3833300333333334</v>
      </c>
      <c r="IM167">
        <f t="shared" si="2136"/>
        <v>6.8166633666666669</v>
      </c>
      <c r="IN167">
        <f t="shared" si="2136"/>
        <v>6.5333300333333337</v>
      </c>
      <c r="IO167">
        <f t="shared" si="2136"/>
        <v>8.2000000333333336</v>
      </c>
      <c r="IP167">
        <f t="shared" si="2136"/>
        <v>8.6333300333333334</v>
      </c>
      <c r="IQ167">
        <f t="shared" si="2136"/>
        <v>9.2833300333333337</v>
      </c>
      <c r="IW167">
        <f t="shared" si="2136"/>
        <v>43.566666699999999</v>
      </c>
      <c r="IX167">
        <f t="shared" si="2136"/>
        <v>5.6333333666666663</v>
      </c>
      <c r="IY167">
        <f t="shared" si="2136"/>
        <v>8.0833337033333326</v>
      </c>
      <c r="IZ167">
        <f t="shared" ref="IZ167" si="2137">IF(IZ164=0,0,IZ164+1.7166667)</f>
        <v>8.900000369999999</v>
      </c>
      <c r="JA167">
        <f t="shared" si="2136"/>
        <v>7.2333337033333338</v>
      </c>
      <c r="JB167">
        <f t="shared" si="2136"/>
        <v>6.7166670366666681</v>
      </c>
      <c r="JC167">
        <f t="shared" si="2136"/>
        <v>11.650000369999999</v>
      </c>
      <c r="JD167">
        <f t="shared" si="2136"/>
        <v>8.2500003700000004</v>
      </c>
      <c r="JE167">
        <f t="shared" si="2136"/>
        <v>13.316667036666667</v>
      </c>
      <c r="JF167">
        <f t="shared" si="2136"/>
        <v>21.083333703333338</v>
      </c>
      <c r="JH167">
        <f t="shared" si="2136"/>
        <v>8.4333333666666661</v>
      </c>
      <c r="JI167">
        <f t="shared" si="2136"/>
        <v>13.683333369666666</v>
      </c>
      <c r="JJ167">
        <f t="shared" si="2136"/>
        <v>12.066666702999999</v>
      </c>
      <c r="JK167">
        <f t="shared" si="2136"/>
        <v>9.9333333696666664</v>
      </c>
      <c r="JL167">
        <f t="shared" si="2136"/>
        <v>9.7000000363333339</v>
      </c>
      <c r="JM167">
        <f t="shared" si="2136"/>
        <v>11.433333369666666</v>
      </c>
      <c r="JN167">
        <f t="shared" si="2136"/>
        <v>12.433333369666666</v>
      </c>
      <c r="JO167">
        <f t="shared" si="2136"/>
        <v>16.566666702999999</v>
      </c>
      <c r="JP167">
        <f t="shared" si="2136"/>
        <v>13.700000036333334</v>
      </c>
      <c r="JR167">
        <f t="shared" si="2136"/>
        <v>9.7666667030000003</v>
      </c>
      <c r="JT167">
        <f t="shared" si="2136"/>
        <v>10.516666703</v>
      </c>
      <c r="JU167">
        <f t="shared" si="2136"/>
        <v>16.166666703000001</v>
      </c>
      <c r="JV167">
        <f t="shared" si="2136"/>
        <v>16.866666703</v>
      </c>
      <c r="JX167">
        <f t="shared" si="2136"/>
        <v>17.616666703000003</v>
      </c>
      <c r="JY167">
        <f t="shared" si="2136"/>
        <v>13.433333369666666</v>
      </c>
      <c r="JZ167">
        <f t="shared" si="2136"/>
        <v>19.93333336966667</v>
      </c>
      <c r="KA167">
        <f t="shared" si="2136"/>
        <v>23.383333369666669</v>
      </c>
    </row>
    <row r="168" spans="1:287" x14ac:dyDescent="0.25">
      <c r="A168" t="s">
        <v>119</v>
      </c>
      <c r="B168">
        <v>16.416666666666668</v>
      </c>
      <c r="C168">
        <v>16.916666666666668</v>
      </c>
      <c r="D168">
        <v>5.1833329999999993</v>
      </c>
      <c r="E168">
        <v>17.566666666666666</v>
      </c>
      <c r="F168">
        <v>18.183326666666666</v>
      </c>
      <c r="G168">
        <v>5.8999999999999995</v>
      </c>
      <c r="H168">
        <v>5.6333329999999995</v>
      </c>
      <c r="I168">
        <v>5.85</v>
      </c>
      <c r="J168">
        <v>19.799999666666668</v>
      </c>
      <c r="K168">
        <v>21.983333666666667</v>
      </c>
      <c r="L168">
        <v>17.266666666666669</v>
      </c>
      <c r="M168">
        <v>16.766666666666669</v>
      </c>
      <c r="N168">
        <v>5.8166629999999993</v>
      </c>
      <c r="O168">
        <v>5.1833329999999993</v>
      </c>
      <c r="P168">
        <v>9.6333330000000004</v>
      </c>
      <c r="Q168">
        <v>5.9433329999999991</v>
      </c>
      <c r="R168">
        <v>10.613332999999999</v>
      </c>
      <c r="S168">
        <v>12.433332999999999</v>
      </c>
      <c r="T168">
        <v>8.8533329999999992</v>
      </c>
      <c r="U168">
        <v>7.3666629999999991</v>
      </c>
      <c r="V168">
        <v>7.2333329999999991</v>
      </c>
      <c r="W168">
        <v>5.7999999999999989</v>
      </c>
      <c r="X168">
        <v>6.6</v>
      </c>
      <c r="Y168">
        <v>6.6333329999999995</v>
      </c>
      <c r="Z168">
        <v>22.583333</v>
      </c>
      <c r="AA168">
        <v>24.583333</v>
      </c>
      <c r="AB168">
        <v>28.333333</v>
      </c>
      <c r="AC168">
        <v>43.783332999999999</v>
      </c>
      <c r="AD168">
        <v>38.336666000000001</v>
      </c>
      <c r="AE168">
        <v>24.533332999999999</v>
      </c>
      <c r="AG168">
        <v>27.833333</v>
      </c>
      <c r="AH168">
        <v>23.250003</v>
      </c>
      <c r="AI168">
        <v>20.166666666666668</v>
      </c>
      <c r="AJ168">
        <v>21.716666666666669</v>
      </c>
      <c r="AK168">
        <v>20.549999966666668</v>
      </c>
      <c r="AL168">
        <v>20.766666666666669</v>
      </c>
      <c r="AM168">
        <v>20.68332666666667</v>
      </c>
      <c r="AN168">
        <v>21.516666666666669</v>
      </c>
      <c r="AO168">
        <v>21.433333366666666</v>
      </c>
      <c r="AP168">
        <v>21.033333366666668</v>
      </c>
      <c r="AQ168">
        <v>20.949999996666669</v>
      </c>
      <c r="AR168">
        <v>20.566666666666666</v>
      </c>
      <c r="AS168">
        <v>21.183333366666666</v>
      </c>
      <c r="AT168">
        <v>23.833333336666669</v>
      </c>
      <c r="AU168">
        <v>21.466666666666669</v>
      </c>
      <c r="AV168">
        <v>21.699999966666667</v>
      </c>
      <c r="AW168">
        <v>21.233333366666667</v>
      </c>
      <c r="AX168">
        <v>22.016666666666669</v>
      </c>
      <c r="AY168">
        <v>20.899999996666669</v>
      </c>
      <c r="AZ168">
        <v>23.316666666666666</v>
      </c>
      <c r="BA168">
        <v>25.366666666666667</v>
      </c>
      <c r="BB168">
        <v>28.166666666666668</v>
      </c>
      <c r="BC168">
        <v>25.883333336666666</v>
      </c>
      <c r="BD168">
        <v>25.849999966666669</v>
      </c>
      <c r="BE168">
        <v>22.166666666666668</v>
      </c>
      <c r="BF168">
        <v>24.083333666666668</v>
      </c>
      <c r="BG168">
        <v>33.349999966666665</v>
      </c>
      <c r="BH168">
        <v>35.866666666666667</v>
      </c>
      <c r="BI168">
        <v>36.099999666666669</v>
      </c>
      <c r="BJ168">
        <v>23.516666666666669</v>
      </c>
      <c r="BK168">
        <v>33.833333666666668</v>
      </c>
      <c r="BL168">
        <v>24.583333366666668</v>
      </c>
      <c r="BM168">
        <v>32.966666666666669</v>
      </c>
      <c r="BN168">
        <v>24.266666666666666</v>
      </c>
      <c r="BO168">
        <v>38.099999666666669</v>
      </c>
      <c r="BP168">
        <v>28.783333366666668</v>
      </c>
      <c r="BQ168">
        <v>5.9666666999999993</v>
      </c>
      <c r="BR168">
        <v>4.6166666999999997</v>
      </c>
      <c r="BS168">
        <v>5.3333333999999999</v>
      </c>
      <c r="BT168">
        <v>5.7333333699999995</v>
      </c>
      <c r="BU168">
        <v>5.1333333699999999</v>
      </c>
      <c r="BV168">
        <v>5.3666666999999997</v>
      </c>
      <c r="BW168">
        <v>7.3333333999999999</v>
      </c>
      <c r="BX168">
        <v>12.333333400000001</v>
      </c>
      <c r="BY168">
        <v>10.6</v>
      </c>
      <c r="BZ168">
        <v>7.6</v>
      </c>
      <c r="CA168">
        <v>5.4166666999999995</v>
      </c>
      <c r="CB168">
        <v>4.9333333999999995</v>
      </c>
      <c r="CC168">
        <v>5.9833333999999994</v>
      </c>
      <c r="CE168">
        <v>6.68333333</v>
      </c>
      <c r="CF168">
        <v>7.4666666299999997</v>
      </c>
      <c r="CG168">
        <v>8.7666666299999996</v>
      </c>
      <c r="CH168">
        <v>7.0666666300000003</v>
      </c>
      <c r="CI168">
        <v>7.0333333299999996</v>
      </c>
      <c r="CJ168">
        <v>6.9833333299999998</v>
      </c>
      <c r="CK168">
        <v>7.4000000300000002</v>
      </c>
      <c r="CL168">
        <v>7.7833333299999996</v>
      </c>
      <c r="CN168">
        <v>8.5333333299999996</v>
      </c>
      <c r="CO168">
        <v>8.0833333300000003</v>
      </c>
      <c r="CP168">
        <v>3.6666666669999999</v>
      </c>
      <c r="CQ168">
        <v>5.0999996669999996</v>
      </c>
      <c r="CR168">
        <v>5.8499996669999996</v>
      </c>
      <c r="CS168">
        <v>4.0999996669999996</v>
      </c>
      <c r="CT168">
        <v>6.3166666669999998</v>
      </c>
      <c r="CU168">
        <v>6.1333336670000005</v>
      </c>
      <c r="CV168">
        <v>4.266666667</v>
      </c>
      <c r="CW168">
        <v>5.3999999669999994</v>
      </c>
      <c r="CX168">
        <v>4.999999667</v>
      </c>
      <c r="CY168">
        <v>8.4833333670000002</v>
      </c>
      <c r="CZ168">
        <v>5.9499999670000001</v>
      </c>
      <c r="DA168">
        <v>4.7999996669999998</v>
      </c>
      <c r="DB168">
        <v>4.0666666669999998</v>
      </c>
      <c r="DC168">
        <v>7.1166666670000005</v>
      </c>
      <c r="DD168">
        <v>5.0499999669999998</v>
      </c>
      <c r="DE168">
        <v>7.8833333670000005</v>
      </c>
      <c r="DF168">
        <v>7.56666667</v>
      </c>
      <c r="DG168">
        <v>8.8666666700000007</v>
      </c>
      <c r="DH168">
        <v>7.9666666700000004</v>
      </c>
      <c r="DI168">
        <v>8.7999996700000001</v>
      </c>
      <c r="DJ168">
        <v>8.4166666699999997</v>
      </c>
      <c r="DK168">
        <v>9.2500000030000002</v>
      </c>
      <c r="DL168">
        <v>8.1333333700000008</v>
      </c>
      <c r="DM168">
        <v>10.03333334</v>
      </c>
      <c r="DN168">
        <v>9.4833333400000015</v>
      </c>
      <c r="DO168">
        <v>3.9499999999999997</v>
      </c>
      <c r="DP168">
        <v>6.1333333000000003</v>
      </c>
      <c r="DQ168">
        <v>4.8666666999999997</v>
      </c>
      <c r="DR168">
        <v>4.8833333299999993</v>
      </c>
      <c r="DS168">
        <v>4.4833333299999998</v>
      </c>
      <c r="DT168">
        <v>4.5166666699999993</v>
      </c>
      <c r="DU168">
        <v>7.8833330000000004</v>
      </c>
      <c r="DV168">
        <v>5.9666666700000004</v>
      </c>
      <c r="DW168">
        <v>4.6499999999999995</v>
      </c>
      <c r="DX168">
        <v>4.56666667</v>
      </c>
      <c r="DY168">
        <v>4.8666666669999996</v>
      </c>
      <c r="DZ168">
        <v>7.75</v>
      </c>
      <c r="EA168">
        <v>9.4166667000000004</v>
      </c>
      <c r="EB168">
        <v>8.1166666999999997</v>
      </c>
      <c r="EC168">
        <v>8.5833332999999996</v>
      </c>
      <c r="ED168">
        <v>11.0833333</v>
      </c>
      <c r="EE168">
        <v>10.35</v>
      </c>
      <c r="EF168">
        <v>8.6</v>
      </c>
      <c r="EG168">
        <v>10.4</v>
      </c>
      <c r="EH168">
        <v>8.0333330000000007</v>
      </c>
      <c r="EI168">
        <v>10.96666667</v>
      </c>
      <c r="EJ168">
        <v>10.1</v>
      </c>
      <c r="EK168">
        <v>9.4166699999999999</v>
      </c>
      <c r="EL168">
        <v>11.4833333</v>
      </c>
      <c r="EM168">
        <v>8.15</v>
      </c>
      <c r="EN168">
        <v>9.2333333330000009</v>
      </c>
      <c r="EO168">
        <v>12.28333333</v>
      </c>
      <c r="EP168">
        <v>10.5833333</v>
      </c>
      <c r="EQ168">
        <v>3.7666666699999998</v>
      </c>
      <c r="ER168">
        <v>4.0999999999999996</v>
      </c>
      <c r="ES168">
        <v>4.3666666699999999</v>
      </c>
      <c r="ET168">
        <v>6.8666666699999999</v>
      </c>
      <c r="EU168">
        <v>4.4499999699999995</v>
      </c>
      <c r="EV168">
        <v>4.2833333699999994</v>
      </c>
      <c r="EW168">
        <v>4.0999999699999998</v>
      </c>
      <c r="EX168">
        <v>4.333333337</v>
      </c>
      <c r="EY168">
        <v>7.8333333700000001</v>
      </c>
      <c r="EZ168">
        <v>4.1333336699999998</v>
      </c>
      <c r="FA168">
        <v>4.31666667</v>
      </c>
      <c r="FB168">
        <v>4.7999996700000001</v>
      </c>
      <c r="FC168">
        <v>7.7666666699999993</v>
      </c>
      <c r="FD168">
        <v>4.5999999699999998</v>
      </c>
      <c r="FE168">
        <v>4.8999999699999996</v>
      </c>
      <c r="FF168">
        <v>6.9333333399999999</v>
      </c>
      <c r="FG168">
        <v>4.5333333699999994</v>
      </c>
      <c r="FH168">
        <v>2.0499999999999998</v>
      </c>
      <c r="FI168">
        <v>2.5</v>
      </c>
      <c r="FJ168">
        <v>5.6666667000000004</v>
      </c>
      <c r="FK168">
        <v>3.7666667</v>
      </c>
      <c r="FL168">
        <v>0</v>
      </c>
      <c r="FM168">
        <f>IF(FM164=0,0,FM164+2.05)</f>
        <v>2.4166666666666665</v>
      </c>
      <c r="FN168">
        <f t="shared" ref="FN168:FS168" si="2138">IF(FN164=0,0,FN164+2.05)</f>
        <v>5.05</v>
      </c>
      <c r="FO168">
        <f t="shared" si="2138"/>
        <v>2.5166666666666666</v>
      </c>
      <c r="FP168">
        <f t="shared" si="2138"/>
        <v>3.2666666666666666</v>
      </c>
      <c r="FQ168">
        <f t="shared" si="2138"/>
        <v>2.5</v>
      </c>
      <c r="FR168">
        <f t="shared" si="2138"/>
        <v>2.4499999999999997</v>
      </c>
      <c r="FS168">
        <f t="shared" si="2138"/>
        <v>3.2666666666666666</v>
      </c>
      <c r="FT168">
        <f t="shared" ref="FT168:IE168" si="2139">IF(FT164=0,0,FT164+2.05)</f>
        <v>3.3499999999999996</v>
      </c>
      <c r="FU168">
        <f t="shared" si="2139"/>
        <v>3.5999999999999996</v>
      </c>
      <c r="FV168">
        <f t="shared" si="2139"/>
        <v>3.583333333333333</v>
      </c>
      <c r="FW168">
        <f t="shared" si="2139"/>
        <v>3.9666666666666668</v>
      </c>
      <c r="FX168">
        <f t="shared" si="2139"/>
        <v>4.1166666666666671</v>
      </c>
      <c r="FY168">
        <f t="shared" si="2139"/>
        <v>3.9</v>
      </c>
      <c r="FZ168">
        <f t="shared" si="2139"/>
        <v>5.15</v>
      </c>
      <c r="GA168">
        <f t="shared" si="2139"/>
        <v>8.1499999999999986</v>
      </c>
      <c r="GB168">
        <f t="shared" si="2139"/>
        <v>4.2333333333333334</v>
      </c>
      <c r="GC168">
        <f t="shared" si="2139"/>
        <v>4.4333333333333336</v>
      </c>
      <c r="GD168">
        <f t="shared" si="2139"/>
        <v>4.95</v>
      </c>
      <c r="GE168">
        <f t="shared" si="2139"/>
        <v>4.7166666666666668</v>
      </c>
      <c r="GF168">
        <f t="shared" si="2139"/>
        <v>3.9333333333333331</v>
      </c>
      <c r="GG168">
        <f t="shared" si="2139"/>
        <v>5.7666666666666666</v>
      </c>
      <c r="GH168">
        <f t="shared" si="2139"/>
        <v>6.6166666699999999</v>
      </c>
      <c r="GI168">
        <f t="shared" si="2139"/>
        <v>6.2500000033333327</v>
      </c>
      <c r="GJ168">
        <f t="shared" si="2139"/>
        <v>6.6666666699999997</v>
      </c>
      <c r="GK168">
        <f t="shared" si="2139"/>
        <v>8.6000000033333333</v>
      </c>
      <c r="GL168">
        <f t="shared" si="2139"/>
        <v>6.06666667</v>
      </c>
      <c r="GM168">
        <f t="shared" si="2139"/>
        <v>6.3333333366666666</v>
      </c>
      <c r="GN168">
        <f t="shared" si="2139"/>
        <v>8.4666666699999986</v>
      </c>
      <c r="GO168">
        <f t="shared" si="2139"/>
        <v>7.8833333366666665</v>
      </c>
      <c r="GP168">
        <f t="shared" si="2139"/>
        <v>6.3333333366666666</v>
      </c>
      <c r="GQ168">
        <f t="shared" si="2139"/>
        <v>6.7833333366666659</v>
      </c>
      <c r="GR168">
        <f t="shared" si="2139"/>
        <v>9.1666666699999997</v>
      </c>
      <c r="GS168">
        <f t="shared" si="2139"/>
        <v>7.1333333366666665</v>
      </c>
      <c r="GT168">
        <f t="shared" si="2139"/>
        <v>8.3333333366666658</v>
      </c>
      <c r="GU168">
        <f t="shared" si="2139"/>
        <v>7.1666666699999997</v>
      </c>
      <c r="GV168">
        <f t="shared" si="2139"/>
        <v>6.1666666699999997</v>
      </c>
      <c r="GW168">
        <f t="shared" si="2139"/>
        <v>6.2333333366666661</v>
      </c>
      <c r="GX168">
        <f t="shared" ref="GX168:HA168" si="2140">IF(GX164=0,0,GX164+2.05)</f>
        <v>6.06666667</v>
      </c>
      <c r="GY168">
        <f t="shared" si="2140"/>
        <v>13.200000003333333</v>
      </c>
      <c r="GZ168">
        <f t="shared" si="2140"/>
        <v>7.9166666699999997</v>
      </c>
      <c r="HA168">
        <f t="shared" si="2140"/>
        <v>6.6500000033333331</v>
      </c>
      <c r="HB168">
        <f t="shared" si="2139"/>
        <v>8.4166666666666661</v>
      </c>
      <c r="HC168">
        <f t="shared" si="2139"/>
        <v>9.4000000333333329</v>
      </c>
      <c r="HD168">
        <f t="shared" si="2139"/>
        <v>10.800000033333333</v>
      </c>
      <c r="HE168">
        <f t="shared" si="2139"/>
        <v>9.8833333666666654</v>
      </c>
      <c r="HF168">
        <f t="shared" si="2139"/>
        <v>9.6333333666666654</v>
      </c>
      <c r="HG168">
        <f t="shared" si="2139"/>
        <v>9.4166667000000004</v>
      </c>
      <c r="HH168">
        <f t="shared" si="2139"/>
        <v>9.100000033333334</v>
      </c>
      <c r="HI168">
        <f t="shared" si="2139"/>
        <v>9.100000033333334</v>
      </c>
      <c r="HJ168">
        <f t="shared" si="2139"/>
        <v>10.050000033333333</v>
      </c>
      <c r="HK168">
        <f t="shared" si="2139"/>
        <v>9.600000033333334</v>
      </c>
      <c r="HL168">
        <f t="shared" si="2139"/>
        <v>12.466666700000001</v>
      </c>
      <c r="HN168">
        <f t="shared" si="2139"/>
        <v>9.1166666999999997</v>
      </c>
      <c r="HO168">
        <f t="shared" si="2139"/>
        <v>10.583333366666665</v>
      </c>
      <c r="HP168">
        <f t="shared" si="2139"/>
        <v>25.25</v>
      </c>
      <c r="HQ168">
        <f t="shared" si="2139"/>
        <v>29.616666666666667</v>
      </c>
      <c r="HR168">
        <f t="shared" si="2139"/>
        <v>7.95</v>
      </c>
      <c r="HS168">
        <f t="shared" si="2139"/>
        <v>10.050000000000001</v>
      </c>
      <c r="HU168">
        <f t="shared" si="2139"/>
        <v>21.45</v>
      </c>
      <c r="HW168">
        <f t="shared" si="2139"/>
        <v>10.433333333333334</v>
      </c>
      <c r="HX168">
        <f t="shared" si="2139"/>
        <v>10.649999999999999</v>
      </c>
      <c r="HY168">
        <f t="shared" si="2139"/>
        <v>11.466666666666665</v>
      </c>
      <c r="HZ168">
        <f t="shared" si="2139"/>
        <v>10.983333333333334</v>
      </c>
      <c r="IA168">
        <f t="shared" si="2139"/>
        <v>10.716666666666665</v>
      </c>
      <c r="IB168">
        <f t="shared" si="2139"/>
        <v>10.816666666666666</v>
      </c>
      <c r="IC168">
        <f t="shared" si="2139"/>
        <v>11.516666666666666</v>
      </c>
      <c r="ID168">
        <f t="shared" si="2139"/>
        <v>10.483333333333334</v>
      </c>
      <c r="IE168">
        <f t="shared" si="2139"/>
        <v>11.466666666666665</v>
      </c>
      <c r="IF168">
        <f t="shared" ref="IF168:KA168" si="2141">IF(IF164=0,0,IF164+2.05)</f>
        <v>12.166666666666668</v>
      </c>
      <c r="IG168">
        <f t="shared" si="2141"/>
        <v>12.616666666666667</v>
      </c>
      <c r="IH168">
        <f t="shared" si="2141"/>
        <v>10.95</v>
      </c>
      <c r="II168">
        <f t="shared" si="2141"/>
        <v>17.683333333333334</v>
      </c>
      <c r="IJ168">
        <f t="shared" si="2141"/>
        <v>10.466666666666665</v>
      </c>
      <c r="IK168">
        <f t="shared" si="2141"/>
        <v>6.3833333333333329</v>
      </c>
      <c r="IL168">
        <f t="shared" si="2141"/>
        <v>9.716663333333333</v>
      </c>
      <c r="IM168">
        <f t="shared" si="2141"/>
        <v>7.1499966666666666</v>
      </c>
      <c r="IN168">
        <f t="shared" si="2141"/>
        <v>6.8666633333333333</v>
      </c>
      <c r="IO168">
        <f t="shared" si="2141"/>
        <v>8.5333333333333332</v>
      </c>
      <c r="IP168">
        <f t="shared" si="2141"/>
        <v>8.966663333333333</v>
      </c>
      <c r="IQ168">
        <f t="shared" si="2141"/>
        <v>9.6166633333333333</v>
      </c>
      <c r="IW168">
        <f t="shared" si="2141"/>
        <v>43.9</v>
      </c>
      <c r="IX168">
        <f t="shared" si="2141"/>
        <v>5.9666666666666668</v>
      </c>
      <c r="IY168">
        <f t="shared" si="2141"/>
        <v>8.416667003333334</v>
      </c>
      <c r="IZ168">
        <f t="shared" ref="IZ168" si="2142">IF(IZ164=0,0,IZ164+2.05)</f>
        <v>9.2333336700000004</v>
      </c>
      <c r="JA168">
        <f t="shared" si="2141"/>
        <v>7.5666670033333334</v>
      </c>
      <c r="JB168">
        <f t="shared" si="2141"/>
        <v>7.0500003366666677</v>
      </c>
      <c r="JC168">
        <f t="shared" si="2141"/>
        <v>11.98333367</v>
      </c>
      <c r="JD168">
        <f t="shared" si="2141"/>
        <v>8.5833336700000018</v>
      </c>
      <c r="JE168">
        <f t="shared" si="2141"/>
        <v>13.650000336666668</v>
      </c>
      <c r="JF168">
        <f t="shared" si="2141"/>
        <v>21.416667003333338</v>
      </c>
      <c r="JH168">
        <f t="shared" si="2141"/>
        <v>8.7666666666666657</v>
      </c>
      <c r="JI168">
        <f t="shared" si="2141"/>
        <v>14.016666669666666</v>
      </c>
      <c r="JJ168">
        <f t="shared" si="2141"/>
        <v>12.400000002999999</v>
      </c>
      <c r="JK168">
        <f t="shared" si="2141"/>
        <v>10.266666669666666</v>
      </c>
      <c r="JL168">
        <f t="shared" si="2141"/>
        <v>10.033333336333335</v>
      </c>
      <c r="JM168">
        <f t="shared" si="2141"/>
        <v>11.766666669666666</v>
      </c>
      <c r="JN168">
        <f t="shared" si="2141"/>
        <v>12.766666669666666</v>
      </c>
      <c r="JO168">
        <f t="shared" si="2141"/>
        <v>16.900000002999999</v>
      </c>
      <c r="JP168">
        <f t="shared" si="2141"/>
        <v>14.033333336333335</v>
      </c>
      <c r="JR168">
        <f t="shared" si="2141"/>
        <v>10.100000003000002</v>
      </c>
      <c r="JT168">
        <f t="shared" si="2141"/>
        <v>10.850000003000002</v>
      </c>
      <c r="JU168">
        <f t="shared" si="2141"/>
        <v>16.500000003</v>
      </c>
      <c r="JV168">
        <f t="shared" si="2141"/>
        <v>17.200000003</v>
      </c>
      <c r="JX168">
        <f t="shared" si="2141"/>
        <v>17.950000003000003</v>
      </c>
      <c r="JY168">
        <f t="shared" si="2141"/>
        <v>13.766666669666666</v>
      </c>
      <c r="JZ168">
        <f t="shared" si="2141"/>
        <v>20.26666666966667</v>
      </c>
      <c r="KA168">
        <f t="shared" si="2141"/>
        <v>23.716666669666669</v>
      </c>
    </row>
    <row r="169" spans="1:287" x14ac:dyDescent="0.25">
      <c r="A169" t="s">
        <v>118</v>
      </c>
      <c r="B169">
        <v>5.3666666666666663</v>
      </c>
      <c r="C169">
        <v>5.8666666666666663</v>
      </c>
      <c r="D169">
        <v>3.4999996666666666</v>
      </c>
      <c r="E169">
        <v>6.5166666666666657</v>
      </c>
      <c r="F169">
        <v>7.1333266666666661</v>
      </c>
      <c r="G169">
        <v>4.2166666666666668</v>
      </c>
      <c r="H169">
        <v>3.9499996666666668</v>
      </c>
      <c r="I169">
        <v>4.166666666666667</v>
      </c>
      <c r="J169">
        <v>8.7499996666666657</v>
      </c>
      <c r="K169">
        <v>10.933333666666666</v>
      </c>
      <c r="L169">
        <v>6.2166666666666659</v>
      </c>
      <c r="M169">
        <v>5.7166666666666659</v>
      </c>
      <c r="N169">
        <v>4.1333296666666666</v>
      </c>
      <c r="O169">
        <v>3.4999996666666666</v>
      </c>
      <c r="P169">
        <v>7.9499996666666668</v>
      </c>
      <c r="Q169">
        <v>4.2599996666666664</v>
      </c>
      <c r="R169">
        <v>8.9299996666666672</v>
      </c>
      <c r="S169">
        <v>10.749999666666668</v>
      </c>
      <c r="T169">
        <v>7.1699996666666665</v>
      </c>
      <c r="U169">
        <v>5.6833296666666673</v>
      </c>
      <c r="V169">
        <v>5.5499996666666664</v>
      </c>
      <c r="W169">
        <v>4.1166666666666663</v>
      </c>
      <c r="X169">
        <v>4.9166666666666661</v>
      </c>
      <c r="Y169">
        <v>4.9499996666666668</v>
      </c>
      <c r="Z169">
        <v>20.899999666666666</v>
      </c>
      <c r="AA169">
        <v>22.899999666666666</v>
      </c>
      <c r="AB169">
        <v>26.649999666666666</v>
      </c>
      <c r="AC169">
        <v>42.099999666666662</v>
      </c>
      <c r="AD169">
        <v>36.653332666666664</v>
      </c>
      <c r="AE169">
        <v>22.849999666666665</v>
      </c>
      <c r="AG169">
        <v>26.149999666666666</v>
      </c>
      <c r="AH169">
        <v>21.566669666666666</v>
      </c>
      <c r="AI169">
        <v>9.1166666666666671</v>
      </c>
      <c r="AJ169">
        <v>10.666666666666668</v>
      </c>
      <c r="AK169">
        <v>9.4999999666666675</v>
      </c>
      <c r="AL169">
        <v>9.7166666666666668</v>
      </c>
      <c r="AM169">
        <v>9.633326666666667</v>
      </c>
      <c r="AN169">
        <v>10.466666666666667</v>
      </c>
      <c r="AO169">
        <v>10.383333366666667</v>
      </c>
      <c r="AP169">
        <v>9.9833333666666668</v>
      </c>
      <c r="AQ169">
        <v>9.8999999966666667</v>
      </c>
      <c r="AR169">
        <v>9.5166666666666675</v>
      </c>
      <c r="AS169">
        <v>10.133333366666667</v>
      </c>
      <c r="AT169">
        <v>12.783333336666669</v>
      </c>
      <c r="AU169">
        <v>10.416666666666668</v>
      </c>
      <c r="AV169">
        <v>10.649999966666668</v>
      </c>
      <c r="AW169">
        <v>10.183333366666668</v>
      </c>
      <c r="AX169">
        <v>10.966666666666667</v>
      </c>
      <c r="AY169">
        <v>9.8499999966666678</v>
      </c>
      <c r="AZ169">
        <v>12.266666666666667</v>
      </c>
      <c r="BA169">
        <v>14.316666666666666</v>
      </c>
      <c r="BB169">
        <v>17.116666666666667</v>
      </c>
      <c r="BC169">
        <v>14.833333336666668</v>
      </c>
      <c r="BD169">
        <v>14.799999966666668</v>
      </c>
      <c r="BE169">
        <v>11.116666666666667</v>
      </c>
      <c r="BF169">
        <v>13.033333666666667</v>
      </c>
      <c r="BG169">
        <v>22.299999966666668</v>
      </c>
      <c r="BH169">
        <v>24.816666666666666</v>
      </c>
      <c r="BI169">
        <v>25.049999666666665</v>
      </c>
      <c r="BJ169">
        <v>12.466666666666667</v>
      </c>
      <c r="BK169">
        <v>22.783333666666667</v>
      </c>
      <c r="BL169">
        <v>13.533333366666668</v>
      </c>
      <c r="BM169">
        <v>21.916666666666668</v>
      </c>
      <c r="BN169">
        <v>13.216666666666667</v>
      </c>
      <c r="BO169">
        <v>27.049999666666668</v>
      </c>
      <c r="BP169">
        <v>17.733333366666667</v>
      </c>
      <c r="BQ169">
        <v>4.2833333666666666</v>
      </c>
      <c r="BR169">
        <v>2.9333333666666666</v>
      </c>
      <c r="BS169">
        <v>3.6500000666666663</v>
      </c>
      <c r="BT169">
        <v>4.0500000366666669</v>
      </c>
      <c r="BU169">
        <v>3.4500000366666663</v>
      </c>
      <c r="BV169">
        <v>3.6833333666666666</v>
      </c>
      <c r="BW169">
        <v>5.6500000666666663</v>
      </c>
      <c r="BX169">
        <v>10.650000066666667</v>
      </c>
      <c r="BY169">
        <v>8.9166666666666661</v>
      </c>
      <c r="BZ169">
        <v>5.9166666666666661</v>
      </c>
      <c r="CA169">
        <v>3.7333333666666668</v>
      </c>
      <c r="CB169">
        <v>3.2500000666666664</v>
      </c>
      <c r="CC169">
        <v>4.3000000666666667</v>
      </c>
      <c r="CE169">
        <v>4.9999999966666664</v>
      </c>
      <c r="CF169">
        <v>5.7833332966666662</v>
      </c>
      <c r="CG169">
        <v>7.083333296666666</v>
      </c>
      <c r="CH169">
        <v>5.3833332966666667</v>
      </c>
      <c r="CI169">
        <v>5.349999996666666</v>
      </c>
      <c r="CJ169">
        <v>5.2999999966666662</v>
      </c>
      <c r="CK169">
        <v>5.7166666966666666</v>
      </c>
      <c r="CL169">
        <v>6.099999996666666</v>
      </c>
      <c r="CN169">
        <v>6.849999996666666</v>
      </c>
      <c r="CO169">
        <v>6.3999999966666667</v>
      </c>
      <c r="CP169">
        <v>1.9833333336666668</v>
      </c>
      <c r="CQ169">
        <v>3.4166663336666669</v>
      </c>
      <c r="CR169">
        <v>4.1666663336666669</v>
      </c>
      <c r="CS169">
        <v>2.4166663336666669</v>
      </c>
      <c r="CT169">
        <v>4.6333333336666662</v>
      </c>
      <c r="CU169">
        <v>4.4500003336666669</v>
      </c>
      <c r="CV169">
        <v>2.5833333336666668</v>
      </c>
      <c r="CW169">
        <v>3.7166666336666667</v>
      </c>
      <c r="CX169">
        <v>3.3166663336666669</v>
      </c>
      <c r="CY169">
        <v>6.8000000336666666</v>
      </c>
      <c r="CZ169">
        <v>4.2666666336666665</v>
      </c>
      <c r="DA169">
        <v>3.1166663336666667</v>
      </c>
      <c r="DB169">
        <v>2.3833333336666667</v>
      </c>
      <c r="DC169">
        <v>5.4333333336666669</v>
      </c>
      <c r="DD169">
        <v>3.3666666336666671</v>
      </c>
      <c r="DE169">
        <v>6.200000033666667</v>
      </c>
      <c r="DF169">
        <v>5.8833333366666665</v>
      </c>
      <c r="DG169">
        <v>7.1833333366666663</v>
      </c>
      <c r="DH169">
        <v>6.2833333366666668</v>
      </c>
      <c r="DI169">
        <v>7.1166663366666665</v>
      </c>
      <c r="DJ169">
        <v>6.7333333366666661</v>
      </c>
      <c r="DK169">
        <v>7.5666666696666667</v>
      </c>
      <c r="DL169">
        <v>6.4500000366666663</v>
      </c>
      <c r="DM169">
        <v>8.3500000066666669</v>
      </c>
      <c r="DN169">
        <v>7.8000000066666662</v>
      </c>
      <c r="DO169">
        <v>2.2666666666666666</v>
      </c>
      <c r="DP169">
        <v>4.4499999666666668</v>
      </c>
      <c r="DQ169">
        <v>3.1833333666666666</v>
      </c>
      <c r="DR169">
        <v>3.1999999966666666</v>
      </c>
      <c r="DS169">
        <v>2.7999999966666667</v>
      </c>
      <c r="DT169">
        <v>2.8333333366666666</v>
      </c>
      <c r="DU169">
        <v>6.1999996666666668</v>
      </c>
      <c r="DV169">
        <v>4.2833333366666668</v>
      </c>
      <c r="DW169">
        <v>2.9666666666666668</v>
      </c>
      <c r="DX169">
        <v>2.8833333366666665</v>
      </c>
      <c r="DY169">
        <v>3.1833333336666665</v>
      </c>
      <c r="DZ169">
        <v>6.0666666666666664</v>
      </c>
      <c r="EA169">
        <v>7.7333333666666668</v>
      </c>
      <c r="EB169">
        <v>6.4333333666666661</v>
      </c>
      <c r="EC169">
        <v>6.899999966666666</v>
      </c>
      <c r="ED169">
        <v>9.399999966666666</v>
      </c>
      <c r="EE169">
        <v>8.6666666666666661</v>
      </c>
      <c r="EF169">
        <v>6.9166666666666661</v>
      </c>
      <c r="EG169">
        <v>8.7166666666666668</v>
      </c>
      <c r="EH169">
        <v>6.3499996666666663</v>
      </c>
      <c r="EI169">
        <v>9.2833333366666668</v>
      </c>
      <c r="EJ169">
        <v>8.4166666666666661</v>
      </c>
      <c r="EK169">
        <v>7.7333366666666663</v>
      </c>
      <c r="EL169">
        <v>9.7999999666666664</v>
      </c>
      <c r="EM169">
        <v>6.4666666666666668</v>
      </c>
      <c r="EN169">
        <v>7.5499999996666665</v>
      </c>
      <c r="EO169">
        <v>10.599999996666666</v>
      </c>
      <c r="EP169">
        <v>8.899999966666666</v>
      </c>
      <c r="EQ169">
        <v>2.0833333366666666</v>
      </c>
      <c r="ER169">
        <v>2.4166666666666665</v>
      </c>
      <c r="ES169">
        <v>2.6833333366666667</v>
      </c>
      <c r="ET169">
        <v>5.1833333366666672</v>
      </c>
      <c r="EU169">
        <v>2.7666666366666668</v>
      </c>
      <c r="EV169">
        <v>2.6000000366666667</v>
      </c>
      <c r="EW169">
        <v>2.4166666366666667</v>
      </c>
      <c r="EX169">
        <v>2.6500000036666664</v>
      </c>
      <c r="EY169">
        <v>6.1500000366666665</v>
      </c>
      <c r="EZ169">
        <v>2.4500003366666667</v>
      </c>
      <c r="FA169">
        <v>2.6333333366666665</v>
      </c>
      <c r="FB169">
        <v>3.1166663366666665</v>
      </c>
      <c r="FC169">
        <v>6.0833333366666666</v>
      </c>
      <c r="FD169">
        <v>2.9166666366666667</v>
      </c>
      <c r="FE169">
        <v>3.216666636666667</v>
      </c>
      <c r="FF169">
        <v>5.2500000066666672</v>
      </c>
      <c r="FG169">
        <v>2.8500000366666667</v>
      </c>
      <c r="FH169">
        <v>0.36666666666666664</v>
      </c>
      <c r="FI169">
        <v>0.81666666666666665</v>
      </c>
      <c r="FJ169">
        <v>3.9833333666666668</v>
      </c>
      <c r="FK169">
        <v>2.0833333666666665</v>
      </c>
      <c r="FL169">
        <v>2.4166666666666665</v>
      </c>
      <c r="FM169">
        <v>0</v>
      </c>
      <c r="FN169">
        <f>IF(FN164=0,0,FN164+0.3666667)</f>
        <v>3.3666667000000001</v>
      </c>
      <c r="FO169">
        <f t="shared" ref="FO169:FS169" si="2143">IF(FO164=0,0,FO164+0.3666667)</f>
        <v>0.83333336666666669</v>
      </c>
      <c r="FP169">
        <f t="shared" si="2143"/>
        <v>1.5833333666666669</v>
      </c>
      <c r="FQ169">
        <f t="shared" si="2143"/>
        <v>0.81666670000000008</v>
      </c>
      <c r="FR169">
        <f t="shared" si="2143"/>
        <v>0.76666670000000003</v>
      </c>
      <c r="FS169">
        <f t="shared" si="2143"/>
        <v>1.5833333666666669</v>
      </c>
      <c r="FT169">
        <f t="shared" ref="FT169:IE169" si="2144">IF(FT164=0,0,FT164+0.3666667)</f>
        <v>1.6666666999999999</v>
      </c>
      <c r="FU169">
        <f t="shared" si="2144"/>
        <v>1.9166666999999999</v>
      </c>
      <c r="FV169">
        <f t="shared" si="2144"/>
        <v>1.9000000333333333</v>
      </c>
      <c r="FW169">
        <f t="shared" si="2144"/>
        <v>2.2833333666666666</v>
      </c>
      <c r="FX169">
        <f t="shared" si="2144"/>
        <v>2.433333366666667</v>
      </c>
      <c r="FY169">
        <f t="shared" si="2144"/>
        <v>2.2166667000000002</v>
      </c>
      <c r="FZ169">
        <f t="shared" si="2144"/>
        <v>3.4666667000000002</v>
      </c>
      <c r="GA169">
        <f t="shared" si="2144"/>
        <v>6.4666666999999993</v>
      </c>
      <c r="GB169">
        <f t="shared" si="2144"/>
        <v>2.5500000333333337</v>
      </c>
      <c r="GC169">
        <f t="shared" si="2144"/>
        <v>2.7500000333333334</v>
      </c>
      <c r="GD169">
        <f t="shared" si="2144"/>
        <v>3.2666667000000005</v>
      </c>
      <c r="GE169">
        <f t="shared" si="2144"/>
        <v>3.0333333666666671</v>
      </c>
      <c r="GF169">
        <f t="shared" si="2144"/>
        <v>2.2500000333333334</v>
      </c>
      <c r="GG169">
        <f t="shared" si="2144"/>
        <v>4.0833333666666665</v>
      </c>
      <c r="GH169">
        <f t="shared" si="2144"/>
        <v>4.9333333699999997</v>
      </c>
      <c r="GI169">
        <f t="shared" si="2144"/>
        <v>4.5666667033333326</v>
      </c>
      <c r="GJ169">
        <f t="shared" si="2144"/>
        <v>4.9833333699999995</v>
      </c>
      <c r="GK169">
        <f t="shared" si="2144"/>
        <v>6.9166667033333331</v>
      </c>
      <c r="GL169">
        <f t="shared" si="2144"/>
        <v>4.3833333699999999</v>
      </c>
      <c r="GM169">
        <f t="shared" si="2144"/>
        <v>4.6500000366666665</v>
      </c>
      <c r="GN169">
        <f t="shared" si="2144"/>
        <v>6.7833333699999994</v>
      </c>
      <c r="GO169">
        <f t="shared" si="2144"/>
        <v>6.2000000366666663</v>
      </c>
      <c r="GP169">
        <f t="shared" si="2144"/>
        <v>4.6500000366666665</v>
      </c>
      <c r="GQ169">
        <f t="shared" si="2144"/>
        <v>5.1000000366666658</v>
      </c>
      <c r="GR169">
        <f t="shared" si="2144"/>
        <v>7.4833333699999995</v>
      </c>
      <c r="GS169">
        <f t="shared" si="2144"/>
        <v>5.4500000366666663</v>
      </c>
      <c r="GT169">
        <f t="shared" si="2144"/>
        <v>6.6500000366666665</v>
      </c>
      <c r="GU169">
        <f t="shared" si="2144"/>
        <v>5.4833333699999995</v>
      </c>
      <c r="GV169">
        <f t="shared" si="2144"/>
        <v>4.4833333699999995</v>
      </c>
      <c r="GW169">
        <f t="shared" si="2144"/>
        <v>4.550000036666666</v>
      </c>
      <c r="GX169">
        <f t="shared" ref="GX169:HA169" si="2145">IF(GX164=0,0,GX164+0.3666667)</f>
        <v>4.3833333699999999</v>
      </c>
      <c r="GY169">
        <f t="shared" si="2145"/>
        <v>11.516666703333334</v>
      </c>
      <c r="GZ169">
        <f t="shared" si="2145"/>
        <v>6.2333333699999995</v>
      </c>
      <c r="HA169">
        <f t="shared" si="2145"/>
        <v>4.9666667033333329</v>
      </c>
      <c r="HB169">
        <f t="shared" si="2144"/>
        <v>6.7333333666666659</v>
      </c>
      <c r="HC169">
        <f t="shared" si="2144"/>
        <v>7.7166667333333328</v>
      </c>
      <c r="HD169">
        <f t="shared" si="2144"/>
        <v>9.1166667333333322</v>
      </c>
      <c r="HE169">
        <f t="shared" si="2144"/>
        <v>8.2000000666666661</v>
      </c>
      <c r="HF169">
        <f t="shared" si="2144"/>
        <v>7.9500000666666661</v>
      </c>
      <c r="HG169">
        <f t="shared" si="2144"/>
        <v>7.7333333999999994</v>
      </c>
      <c r="HH169">
        <f t="shared" si="2144"/>
        <v>7.4166667333333329</v>
      </c>
      <c r="HI169">
        <f t="shared" si="2144"/>
        <v>7.4166667333333329</v>
      </c>
      <c r="HJ169">
        <f t="shared" si="2144"/>
        <v>8.3666667333333322</v>
      </c>
      <c r="HK169">
        <f t="shared" si="2144"/>
        <v>7.9166667333333329</v>
      </c>
      <c r="HL169">
        <f t="shared" si="2144"/>
        <v>10.7833334</v>
      </c>
      <c r="HN169">
        <f t="shared" si="2144"/>
        <v>7.4333333999999995</v>
      </c>
      <c r="HO169">
        <f t="shared" si="2144"/>
        <v>8.9000000666666654</v>
      </c>
      <c r="HP169">
        <f t="shared" si="2144"/>
        <v>23.566666699999999</v>
      </c>
      <c r="HQ169">
        <f t="shared" si="2144"/>
        <v>27.933333366666666</v>
      </c>
      <c r="HR169">
        <f t="shared" si="2144"/>
        <v>6.2666667</v>
      </c>
      <c r="HS169">
        <f t="shared" si="2144"/>
        <v>8.3666666999999997</v>
      </c>
      <c r="HU169">
        <f t="shared" si="2144"/>
        <v>19.766666699999998</v>
      </c>
      <c r="HW169">
        <f t="shared" si="2144"/>
        <v>8.7500000333333325</v>
      </c>
      <c r="HX169">
        <f t="shared" si="2144"/>
        <v>8.9666666999999993</v>
      </c>
      <c r="HY169">
        <f t="shared" si="2144"/>
        <v>9.7833333666666658</v>
      </c>
      <c r="HZ169">
        <f t="shared" si="2144"/>
        <v>9.3000000333333332</v>
      </c>
      <c r="IA169">
        <f t="shared" si="2144"/>
        <v>9.0333333666666658</v>
      </c>
      <c r="IB169">
        <f t="shared" si="2144"/>
        <v>9.1333333666666672</v>
      </c>
      <c r="IC169">
        <f t="shared" si="2144"/>
        <v>9.8333333666666665</v>
      </c>
      <c r="ID169">
        <f t="shared" si="2144"/>
        <v>8.8000000333333332</v>
      </c>
      <c r="IE169">
        <f t="shared" si="2144"/>
        <v>9.7833333666666658</v>
      </c>
      <c r="IF169">
        <f t="shared" ref="IF169:KA169" si="2146">IF(IF164=0,0,IF164+0.3666667)</f>
        <v>10.483333366666667</v>
      </c>
      <c r="IG169">
        <f t="shared" si="2146"/>
        <v>10.933333366666666</v>
      </c>
      <c r="IH169">
        <f t="shared" si="2146"/>
        <v>9.2666667</v>
      </c>
      <c r="II169">
        <f t="shared" si="2146"/>
        <v>16.000000033333333</v>
      </c>
      <c r="IJ169">
        <f t="shared" si="2146"/>
        <v>8.7833333666666658</v>
      </c>
      <c r="IK169">
        <f t="shared" si="2146"/>
        <v>4.7000000333333327</v>
      </c>
      <c r="IL169">
        <f t="shared" si="2146"/>
        <v>8.0333300333333337</v>
      </c>
      <c r="IM169">
        <f t="shared" si="2146"/>
        <v>5.4666633666666664</v>
      </c>
      <c r="IN169">
        <f t="shared" si="2146"/>
        <v>5.1833300333333332</v>
      </c>
      <c r="IO169">
        <f t="shared" si="2146"/>
        <v>6.8500000333333331</v>
      </c>
      <c r="IP169">
        <f t="shared" si="2146"/>
        <v>7.2833300333333337</v>
      </c>
      <c r="IQ169">
        <f t="shared" si="2146"/>
        <v>7.9333300333333332</v>
      </c>
      <c r="IW169">
        <f t="shared" si="2146"/>
        <v>42.216666700000005</v>
      </c>
      <c r="IX169">
        <f t="shared" si="2146"/>
        <v>4.2833333666666666</v>
      </c>
      <c r="IY169">
        <f t="shared" si="2146"/>
        <v>6.7333337033333329</v>
      </c>
      <c r="IZ169">
        <f t="shared" ref="IZ169" si="2147">IF(IZ164=0,0,IZ164+0.3666667)</f>
        <v>7.5500003699999994</v>
      </c>
      <c r="JA169">
        <f t="shared" si="2146"/>
        <v>5.8833337033333333</v>
      </c>
      <c r="JB169">
        <f t="shared" si="2146"/>
        <v>5.3666670366666676</v>
      </c>
      <c r="JC169">
        <f t="shared" si="2146"/>
        <v>10.300000369999999</v>
      </c>
      <c r="JD169">
        <f t="shared" si="2146"/>
        <v>6.9000003700000008</v>
      </c>
      <c r="JE169">
        <f t="shared" si="2146"/>
        <v>11.966667036666667</v>
      </c>
      <c r="JF169">
        <f t="shared" si="2146"/>
        <v>19.733333703333336</v>
      </c>
      <c r="JH169">
        <f t="shared" si="2146"/>
        <v>7.0833333666666665</v>
      </c>
      <c r="JI169">
        <f t="shared" si="2146"/>
        <v>12.333333369666667</v>
      </c>
      <c r="JJ169">
        <f t="shared" si="2146"/>
        <v>10.716666703</v>
      </c>
      <c r="JK169">
        <f t="shared" si="2146"/>
        <v>8.5833333696666667</v>
      </c>
      <c r="JL169">
        <f t="shared" si="2146"/>
        <v>8.3500000363333342</v>
      </c>
      <c r="JM169">
        <f t="shared" si="2146"/>
        <v>10.083333369666667</v>
      </c>
      <c r="JN169">
        <f t="shared" si="2146"/>
        <v>11.083333369666667</v>
      </c>
      <c r="JO169">
        <f t="shared" si="2146"/>
        <v>15.216666703</v>
      </c>
      <c r="JP169">
        <f t="shared" si="2146"/>
        <v>12.350000036333334</v>
      </c>
      <c r="JR169">
        <f t="shared" si="2146"/>
        <v>8.4166667030000006</v>
      </c>
      <c r="JT169">
        <f t="shared" si="2146"/>
        <v>9.1666667030000006</v>
      </c>
      <c r="JU169">
        <f t="shared" si="2146"/>
        <v>14.816666702999999</v>
      </c>
      <c r="JV169">
        <f t="shared" si="2146"/>
        <v>15.516666703</v>
      </c>
      <c r="JX169">
        <f t="shared" si="2146"/>
        <v>16.266666703000002</v>
      </c>
      <c r="JY169">
        <f t="shared" si="2146"/>
        <v>12.083333369666667</v>
      </c>
      <c r="JZ169">
        <f t="shared" si="2146"/>
        <v>18.583333369666668</v>
      </c>
      <c r="KA169">
        <f t="shared" si="2146"/>
        <v>22.033333369666668</v>
      </c>
    </row>
    <row r="170" spans="1:287" x14ac:dyDescent="0.25">
      <c r="A170" t="s">
        <v>117</v>
      </c>
      <c r="B170">
        <v>18.116666666666667</v>
      </c>
      <c r="C170">
        <v>18.616666666666667</v>
      </c>
      <c r="D170">
        <v>6.1333330000000004</v>
      </c>
      <c r="E170">
        <v>19.266666666666666</v>
      </c>
      <c r="F170">
        <v>19.883326666666669</v>
      </c>
      <c r="G170">
        <v>6.8500000000000005</v>
      </c>
      <c r="H170">
        <v>6.5833330000000005</v>
      </c>
      <c r="I170">
        <v>6.8000000000000007</v>
      </c>
      <c r="J170">
        <v>21.499999666666668</v>
      </c>
      <c r="K170">
        <v>23.683333666666666</v>
      </c>
      <c r="L170">
        <v>18.966666666666669</v>
      </c>
      <c r="M170">
        <v>18.466666666666669</v>
      </c>
      <c r="N170">
        <v>6.7666630000000003</v>
      </c>
      <c r="O170">
        <v>6.1333330000000004</v>
      </c>
      <c r="P170">
        <v>10.583333</v>
      </c>
      <c r="Q170">
        <v>6.8933330000000002</v>
      </c>
      <c r="R170">
        <v>11.563333</v>
      </c>
      <c r="S170">
        <v>13.383333</v>
      </c>
      <c r="T170">
        <v>9.8033330000000003</v>
      </c>
      <c r="U170">
        <v>8.3166630000000001</v>
      </c>
      <c r="V170">
        <v>8.1833330000000011</v>
      </c>
      <c r="W170">
        <v>6.75</v>
      </c>
      <c r="X170">
        <v>7.5500000000000007</v>
      </c>
      <c r="Y170">
        <v>7.5833330000000005</v>
      </c>
      <c r="Z170">
        <v>23.533332999999999</v>
      </c>
      <c r="AA170">
        <v>25.533332999999999</v>
      </c>
      <c r="AB170">
        <v>29.283332999999999</v>
      </c>
      <c r="AC170">
        <v>44.733333000000002</v>
      </c>
      <c r="AD170">
        <v>39.286665999999997</v>
      </c>
      <c r="AE170">
        <v>25.483332999999998</v>
      </c>
      <c r="AG170">
        <v>28.783332999999999</v>
      </c>
      <c r="AH170">
        <v>24.200002999999999</v>
      </c>
      <c r="AI170">
        <v>21.866666666666667</v>
      </c>
      <c r="AJ170">
        <v>23.416666666666668</v>
      </c>
      <c r="AK170">
        <v>22.249999966666667</v>
      </c>
      <c r="AL170">
        <v>22.466666666666669</v>
      </c>
      <c r="AM170">
        <v>22.383326666666669</v>
      </c>
      <c r="AN170">
        <v>23.216666666666669</v>
      </c>
      <c r="AO170">
        <v>23.133333366666669</v>
      </c>
      <c r="AP170">
        <v>22.733333366666667</v>
      </c>
      <c r="AQ170">
        <v>22.649999996666669</v>
      </c>
      <c r="AR170">
        <v>22.266666666666666</v>
      </c>
      <c r="AS170">
        <v>22.883333366666669</v>
      </c>
      <c r="AT170">
        <v>25.533333336666669</v>
      </c>
      <c r="AU170">
        <v>23.166666666666668</v>
      </c>
      <c r="AV170">
        <v>23.399999966666666</v>
      </c>
      <c r="AW170">
        <v>22.933333366666666</v>
      </c>
      <c r="AX170">
        <v>23.716666666666669</v>
      </c>
      <c r="AY170">
        <v>22.599999996666668</v>
      </c>
      <c r="AZ170">
        <v>25.016666666666666</v>
      </c>
      <c r="BA170">
        <v>27.066666666666666</v>
      </c>
      <c r="BB170">
        <v>29.866666666666667</v>
      </c>
      <c r="BC170">
        <v>27.583333336666669</v>
      </c>
      <c r="BD170">
        <v>27.549999966666668</v>
      </c>
      <c r="BE170">
        <v>23.866666666666667</v>
      </c>
      <c r="BF170">
        <v>25.783333666666667</v>
      </c>
      <c r="BG170">
        <v>35.049999966666668</v>
      </c>
      <c r="BH170">
        <v>37.566666666666663</v>
      </c>
      <c r="BI170">
        <v>37.799999666666665</v>
      </c>
      <c r="BJ170">
        <v>25.216666666666669</v>
      </c>
      <c r="BK170">
        <v>35.533333666666664</v>
      </c>
      <c r="BL170">
        <v>26.283333366666668</v>
      </c>
      <c r="BM170">
        <v>34.666666666666671</v>
      </c>
      <c r="BN170">
        <v>25.966666666666669</v>
      </c>
      <c r="BO170">
        <v>39.799999666666665</v>
      </c>
      <c r="BP170">
        <v>30.483333366666667</v>
      </c>
      <c r="BQ170">
        <v>6.9166667000000004</v>
      </c>
      <c r="BR170">
        <v>5.5666666999999999</v>
      </c>
      <c r="BS170">
        <v>6.2833334000000001</v>
      </c>
      <c r="BT170">
        <v>6.6833333699999997</v>
      </c>
      <c r="BU170">
        <v>6.0833333700000001</v>
      </c>
      <c r="BV170">
        <v>6.3166666999999999</v>
      </c>
      <c r="BW170">
        <v>8.2833334000000001</v>
      </c>
      <c r="BX170">
        <v>13.2833334</v>
      </c>
      <c r="BY170">
        <v>11.55</v>
      </c>
      <c r="BZ170">
        <v>8.5500000000000007</v>
      </c>
      <c r="CA170">
        <v>6.3666666999999997</v>
      </c>
      <c r="CB170">
        <v>5.8833333999999997</v>
      </c>
      <c r="CC170">
        <v>6.9333333999999995</v>
      </c>
      <c r="CE170">
        <v>7.6333333300000001</v>
      </c>
      <c r="CF170">
        <v>8.4166666299999999</v>
      </c>
      <c r="CG170">
        <v>9.7166666300000006</v>
      </c>
      <c r="CH170">
        <v>8.0166666299999996</v>
      </c>
      <c r="CI170">
        <v>7.9833333299999998</v>
      </c>
      <c r="CJ170">
        <v>7.93333333</v>
      </c>
      <c r="CK170">
        <v>8.3500000300000004</v>
      </c>
      <c r="CL170">
        <v>8.7333333300000007</v>
      </c>
      <c r="CN170">
        <v>9.4833333300000007</v>
      </c>
      <c r="CO170">
        <v>9.0333333299999996</v>
      </c>
      <c r="CP170">
        <v>4.6166666670000005</v>
      </c>
      <c r="CQ170">
        <v>6.0499996670000007</v>
      </c>
      <c r="CR170">
        <v>6.7999996670000007</v>
      </c>
      <c r="CS170">
        <v>5.0499996670000007</v>
      </c>
      <c r="CT170">
        <v>7.2666666670000009</v>
      </c>
      <c r="CU170">
        <v>7.0833336670000007</v>
      </c>
      <c r="CV170">
        <v>5.2166666670000001</v>
      </c>
      <c r="CW170">
        <v>6.3499999670000005</v>
      </c>
      <c r="CX170">
        <v>5.9499996670000002</v>
      </c>
      <c r="CY170">
        <v>9.4333333669999995</v>
      </c>
      <c r="CZ170">
        <v>6.8999999670000003</v>
      </c>
      <c r="DA170">
        <v>5.7499996670000009</v>
      </c>
      <c r="DB170">
        <v>5.0166666670000009</v>
      </c>
      <c r="DC170">
        <v>8.0666666669999998</v>
      </c>
      <c r="DD170">
        <v>5.9999999670000008</v>
      </c>
      <c r="DE170">
        <v>8.8333333670000016</v>
      </c>
      <c r="DF170">
        <v>8.5166666699999993</v>
      </c>
      <c r="DG170">
        <v>9.81666667</v>
      </c>
      <c r="DH170">
        <v>8.9166666699999997</v>
      </c>
      <c r="DI170">
        <v>9.7499996699999993</v>
      </c>
      <c r="DJ170">
        <v>9.366666669999999</v>
      </c>
      <c r="DK170">
        <v>10.200000003</v>
      </c>
      <c r="DL170">
        <v>9.0833333700000001</v>
      </c>
      <c r="DM170">
        <v>10.98333334</v>
      </c>
      <c r="DN170">
        <v>10.433333340000001</v>
      </c>
      <c r="DO170">
        <v>4.9000000000000004</v>
      </c>
      <c r="DP170">
        <v>7.0833333000000005</v>
      </c>
      <c r="DQ170">
        <v>5.8166667000000007</v>
      </c>
      <c r="DR170">
        <v>5.8333333300000003</v>
      </c>
      <c r="DS170">
        <v>5.43333333</v>
      </c>
      <c r="DT170">
        <v>5.4666666700000004</v>
      </c>
      <c r="DU170">
        <v>8.8333329999999997</v>
      </c>
      <c r="DV170">
        <v>6.9166666700000006</v>
      </c>
      <c r="DW170">
        <v>5.6000000000000005</v>
      </c>
      <c r="DX170">
        <v>5.5166666700000002</v>
      </c>
      <c r="DY170">
        <v>5.8166666670000007</v>
      </c>
      <c r="DZ170">
        <v>8.6999999999999993</v>
      </c>
      <c r="EA170">
        <v>10.3666667</v>
      </c>
      <c r="EB170">
        <v>9.066666699999999</v>
      </c>
      <c r="EC170">
        <v>9.5333332999999989</v>
      </c>
      <c r="ED170">
        <v>12.033333299999999</v>
      </c>
      <c r="EE170">
        <v>11.299999999999999</v>
      </c>
      <c r="EF170">
        <v>9.5499999999999989</v>
      </c>
      <c r="EG170">
        <v>11.35</v>
      </c>
      <c r="EH170">
        <v>8.983333</v>
      </c>
      <c r="EI170">
        <v>11.91666667</v>
      </c>
      <c r="EJ170">
        <v>11.049999999999999</v>
      </c>
      <c r="EK170">
        <v>10.366669999999999</v>
      </c>
      <c r="EL170">
        <v>12.433333299999999</v>
      </c>
      <c r="EM170">
        <v>9.1</v>
      </c>
      <c r="EN170">
        <v>10.183333333</v>
      </c>
      <c r="EO170">
        <v>13.233333329999999</v>
      </c>
      <c r="EP170">
        <v>11.533333299999999</v>
      </c>
      <c r="EQ170">
        <v>4.7166666700000004</v>
      </c>
      <c r="ER170">
        <v>5.0500000000000007</v>
      </c>
      <c r="ES170">
        <v>5.31666667</v>
      </c>
      <c r="ET170">
        <v>7.81666667</v>
      </c>
      <c r="EU170">
        <v>5.3999999700000005</v>
      </c>
      <c r="EV170">
        <v>5.2333333700000004</v>
      </c>
      <c r="EW170">
        <v>5.04999997</v>
      </c>
      <c r="EX170">
        <v>5.2833333370000002</v>
      </c>
      <c r="EY170">
        <v>8.7833333700000011</v>
      </c>
      <c r="EZ170">
        <v>5.08333367</v>
      </c>
      <c r="FA170">
        <v>5.2666666700000002</v>
      </c>
      <c r="FB170">
        <v>5.7499996700000002</v>
      </c>
      <c r="FC170">
        <v>8.7166666700000004</v>
      </c>
      <c r="FD170">
        <v>5.54999997</v>
      </c>
      <c r="FE170">
        <v>5.8499999700000007</v>
      </c>
      <c r="FF170">
        <v>7.8833333400000001</v>
      </c>
      <c r="FG170">
        <v>5.4833333700000004</v>
      </c>
      <c r="FH170">
        <v>3</v>
      </c>
      <c r="FI170">
        <v>3.45</v>
      </c>
      <c r="FJ170">
        <v>6.6166666999999997</v>
      </c>
      <c r="FK170">
        <v>4.7166667000000002</v>
      </c>
      <c r="FL170">
        <v>5.05</v>
      </c>
      <c r="FM170">
        <v>3.3666667000000001</v>
      </c>
      <c r="FN170">
        <v>0</v>
      </c>
      <c r="FO170">
        <f>IF(FO164=0,0,FO164+3)</f>
        <v>3.4666666666666668</v>
      </c>
      <c r="FP170">
        <f t="shared" ref="FP170:FS170" si="2148">IF(FP164=0,0,FP164+3)</f>
        <v>4.2166666666666668</v>
      </c>
      <c r="FQ170">
        <f t="shared" si="2148"/>
        <v>3.45</v>
      </c>
      <c r="FR170">
        <f t="shared" si="2148"/>
        <v>3.4</v>
      </c>
      <c r="FS170">
        <f t="shared" si="2148"/>
        <v>4.2166666666666668</v>
      </c>
      <c r="FT170">
        <f t="shared" ref="FT170:IE170" si="2149">IF(FT164=0,0,FT164+3)</f>
        <v>4.3</v>
      </c>
      <c r="FU170">
        <f t="shared" si="2149"/>
        <v>4.55</v>
      </c>
      <c r="FV170">
        <f t="shared" si="2149"/>
        <v>4.5333333333333332</v>
      </c>
      <c r="FW170">
        <f t="shared" si="2149"/>
        <v>4.916666666666667</v>
      </c>
      <c r="FX170">
        <f t="shared" si="2149"/>
        <v>5.0666666666666664</v>
      </c>
      <c r="FY170">
        <f t="shared" si="2149"/>
        <v>4.8499999999999996</v>
      </c>
      <c r="FZ170">
        <f t="shared" si="2149"/>
        <v>6.1</v>
      </c>
      <c r="GA170">
        <f t="shared" si="2149"/>
        <v>9.1</v>
      </c>
      <c r="GB170">
        <f t="shared" si="2149"/>
        <v>5.1833333333333336</v>
      </c>
      <c r="GC170">
        <f t="shared" si="2149"/>
        <v>5.3833333333333329</v>
      </c>
      <c r="GD170">
        <f t="shared" si="2149"/>
        <v>5.9</v>
      </c>
      <c r="GE170">
        <f t="shared" si="2149"/>
        <v>5.666666666666667</v>
      </c>
      <c r="GF170">
        <f t="shared" si="2149"/>
        <v>4.8833333333333329</v>
      </c>
      <c r="GG170">
        <f t="shared" si="2149"/>
        <v>6.7166666666666668</v>
      </c>
      <c r="GH170">
        <f t="shared" si="2149"/>
        <v>7.56666667</v>
      </c>
      <c r="GI170">
        <f t="shared" si="2149"/>
        <v>7.2000000033333329</v>
      </c>
      <c r="GJ170">
        <f t="shared" si="2149"/>
        <v>7.6166666699999999</v>
      </c>
      <c r="GK170">
        <f t="shared" si="2149"/>
        <v>9.5500000033333343</v>
      </c>
      <c r="GL170">
        <f t="shared" si="2149"/>
        <v>7.0166666700000002</v>
      </c>
      <c r="GM170">
        <f t="shared" si="2149"/>
        <v>7.2833333366666668</v>
      </c>
      <c r="GN170">
        <f t="shared" si="2149"/>
        <v>9.4166666699999997</v>
      </c>
      <c r="GO170">
        <f t="shared" si="2149"/>
        <v>8.8333333366666658</v>
      </c>
      <c r="GP170">
        <f t="shared" si="2149"/>
        <v>7.2833333366666668</v>
      </c>
      <c r="GQ170">
        <f t="shared" si="2149"/>
        <v>7.7333333366666661</v>
      </c>
      <c r="GR170">
        <f t="shared" si="2149"/>
        <v>10.116666670000001</v>
      </c>
      <c r="GS170">
        <f t="shared" si="2149"/>
        <v>8.0833333366666658</v>
      </c>
      <c r="GT170">
        <f t="shared" si="2149"/>
        <v>9.2833333366666668</v>
      </c>
      <c r="GU170">
        <f t="shared" si="2149"/>
        <v>8.1166666700000007</v>
      </c>
      <c r="GV170">
        <f t="shared" si="2149"/>
        <v>7.1166666699999999</v>
      </c>
      <c r="GW170">
        <f t="shared" si="2149"/>
        <v>7.1833333366666663</v>
      </c>
      <c r="GX170">
        <f t="shared" ref="GX170:HA170" si="2150">IF(GX164=0,0,GX164+3)</f>
        <v>7.0166666700000002</v>
      </c>
      <c r="GY170">
        <f t="shared" si="2150"/>
        <v>14.150000003333334</v>
      </c>
      <c r="GZ170">
        <f t="shared" si="2150"/>
        <v>8.8666666700000007</v>
      </c>
      <c r="HA170">
        <f t="shared" si="2150"/>
        <v>7.6000000033333333</v>
      </c>
      <c r="HB170">
        <f t="shared" si="2149"/>
        <v>9.3666666666666671</v>
      </c>
      <c r="HC170">
        <f t="shared" si="2149"/>
        <v>10.350000033333334</v>
      </c>
      <c r="HD170">
        <f t="shared" si="2149"/>
        <v>11.750000033333333</v>
      </c>
      <c r="HE170">
        <f t="shared" si="2149"/>
        <v>10.833333366666666</v>
      </c>
      <c r="HF170">
        <f t="shared" si="2149"/>
        <v>10.583333366666666</v>
      </c>
      <c r="HG170">
        <f t="shared" si="2149"/>
        <v>10.3666667</v>
      </c>
      <c r="HH170">
        <f t="shared" si="2149"/>
        <v>10.050000033333333</v>
      </c>
      <c r="HI170">
        <f t="shared" si="2149"/>
        <v>10.050000033333333</v>
      </c>
      <c r="HJ170">
        <f t="shared" si="2149"/>
        <v>11.000000033333333</v>
      </c>
      <c r="HK170">
        <f t="shared" si="2149"/>
        <v>10.550000033333333</v>
      </c>
      <c r="HL170">
        <f t="shared" si="2149"/>
        <v>13.4166667</v>
      </c>
      <c r="HN170">
        <f t="shared" si="2149"/>
        <v>10.066666699999999</v>
      </c>
      <c r="HO170">
        <f t="shared" si="2149"/>
        <v>11.533333366666666</v>
      </c>
      <c r="HP170">
        <f t="shared" si="2149"/>
        <v>26.2</v>
      </c>
      <c r="HQ170">
        <f t="shared" si="2149"/>
        <v>30.566666666666666</v>
      </c>
      <c r="HR170">
        <f t="shared" si="2149"/>
        <v>8.9</v>
      </c>
      <c r="HS170">
        <f t="shared" si="2149"/>
        <v>11</v>
      </c>
      <c r="HU170">
        <f t="shared" si="2149"/>
        <v>22.4</v>
      </c>
      <c r="HW170">
        <f t="shared" si="2149"/>
        <v>11.383333333333333</v>
      </c>
      <c r="HX170">
        <f t="shared" si="2149"/>
        <v>11.6</v>
      </c>
      <c r="HY170">
        <f t="shared" si="2149"/>
        <v>12.416666666666666</v>
      </c>
      <c r="HZ170">
        <f t="shared" si="2149"/>
        <v>11.933333333333334</v>
      </c>
      <c r="IA170">
        <f t="shared" si="2149"/>
        <v>11.666666666666666</v>
      </c>
      <c r="IB170">
        <f t="shared" si="2149"/>
        <v>11.766666666666667</v>
      </c>
      <c r="IC170">
        <f t="shared" si="2149"/>
        <v>12.466666666666667</v>
      </c>
      <c r="ID170">
        <f t="shared" si="2149"/>
        <v>11.433333333333334</v>
      </c>
      <c r="IE170">
        <f t="shared" si="2149"/>
        <v>12.416666666666666</v>
      </c>
      <c r="IF170">
        <f t="shared" ref="IF170:KA170" si="2151">IF(IF164=0,0,IF164+3)</f>
        <v>13.116666666666667</v>
      </c>
      <c r="IG170">
        <f t="shared" si="2151"/>
        <v>13.566666666666666</v>
      </c>
      <c r="IH170">
        <f t="shared" si="2151"/>
        <v>11.9</v>
      </c>
      <c r="II170">
        <f t="shared" si="2151"/>
        <v>18.633333333333333</v>
      </c>
      <c r="IJ170">
        <f t="shared" si="2151"/>
        <v>11.416666666666666</v>
      </c>
      <c r="IK170">
        <f t="shared" si="2151"/>
        <v>7.333333333333333</v>
      </c>
      <c r="IL170">
        <f t="shared" si="2151"/>
        <v>10.666663333333334</v>
      </c>
      <c r="IM170">
        <f t="shared" si="2151"/>
        <v>8.0999966666666658</v>
      </c>
      <c r="IN170">
        <f t="shared" si="2151"/>
        <v>7.8166633333333335</v>
      </c>
      <c r="IO170">
        <f t="shared" si="2151"/>
        <v>9.4833333333333343</v>
      </c>
      <c r="IP170">
        <f t="shared" si="2151"/>
        <v>9.9166633333333341</v>
      </c>
      <c r="IQ170">
        <f t="shared" si="2151"/>
        <v>10.566663333333334</v>
      </c>
      <c r="IW170">
        <f t="shared" si="2151"/>
        <v>44.85</v>
      </c>
      <c r="IX170">
        <f t="shared" si="2151"/>
        <v>6.9166666666666661</v>
      </c>
      <c r="IY170">
        <f t="shared" si="2151"/>
        <v>9.3666670033333332</v>
      </c>
      <c r="IZ170">
        <f t="shared" ref="IZ170" si="2152">IF(IZ164=0,0,IZ164+3)</f>
        <v>10.18333367</v>
      </c>
      <c r="JA170">
        <f t="shared" si="2151"/>
        <v>8.5166670033333336</v>
      </c>
      <c r="JB170">
        <f t="shared" si="2151"/>
        <v>8.0000003366666679</v>
      </c>
      <c r="JC170">
        <f t="shared" si="2151"/>
        <v>12.93333367</v>
      </c>
      <c r="JD170">
        <f t="shared" si="2151"/>
        <v>9.5333336700000011</v>
      </c>
      <c r="JE170">
        <f t="shared" si="2151"/>
        <v>14.600000336666668</v>
      </c>
      <c r="JF170">
        <f t="shared" si="2151"/>
        <v>22.366667003333337</v>
      </c>
      <c r="JH170">
        <f t="shared" si="2151"/>
        <v>9.7166666666666668</v>
      </c>
      <c r="JI170">
        <f t="shared" si="2151"/>
        <v>14.966666669666667</v>
      </c>
      <c r="JJ170">
        <f t="shared" si="2151"/>
        <v>13.350000003</v>
      </c>
      <c r="JK170">
        <f t="shared" si="2151"/>
        <v>11.216666669666667</v>
      </c>
      <c r="JL170">
        <f t="shared" si="2151"/>
        <v>10.983333336333335</v>
      </c>
      <c r="JM170">
        <f t="shared" si="2151"/>
        <v>12.716666669666667</v>
      </c>
      <c r="JN170">
        <f t="shared" si="2151"/>
        <v>13.716666669666667</v>
      </c>
      <c r="JO170">
        <f t="shared" si="2151"/>
        <v>17.850000002999998</v>
      </c>
      <c r="JP170">
        <f t="shared" si="2151"/>
        <v>14.983333336333335</v>
      </c>
      <c r="JR170">
        <f t="shared" si="2151"/>
        <v>11.050000003000001</v>
      </c>
      <c r="JT170">
        <f t="shared" si="2151"/>
        <v>11.800000003000001</v>
      </c>
      <c r="JU170">
        <f t="shared" si="2151"/>
        <v>17.450000003</v>
      </c>
      <c r="JV170">
        <f t="shared" si="2151"/>
        <v>18.150000003000002</v>
      </c>
      <c r="JX170">
        <f t="shared" si="2151"/>
        <v>18.900000003000002</v>
      </c>
      <c r="JY170">
        <f t="shared" si="2151"/>
        <v>14.716666669666667</v>
      </c>
      <c r="JZ170">
        <f t="shared" si="2151"/>
        <v>21.216666669666669</v>
      </c>
      <c r="KA170">
        <f t="shared" si="2151"/>
        <v>24.666666669666668</v>
      </c>
    </row>
    <row r="171" spans="1:287" x14ac:dyDescent="0.25">
      <c r="A171" t="s">
        <v>116</v>
      </c>
      <c r="B171">
        <v>4.3833333333333337</v>
      </c>
      <c r="C171">
        <v>4.8833333333333337</v>
      </c>
      <c r="D171">
        <v>3.5999996666666667</v>
      </c>
      <c r="E171">
        <v>5.5333333333333332</v>
      </c>
      <c r="F171">
        <v>6.1499933333333336</v>
      </c>
      <c r="G171">
        <v>4.3166666666666664</v>
      </c>
      <c r="H171">
        <v>4.0499996666666664</v>
      </c>
      <c r="I171">
        <v>4.2666666666666666</v>
      </c>
      <c r="J171">
        <v>7.7666663333333332</v>
      </c>
      <c r="K171">
        <v>9.9500003333333336</v>
      </c>
      <c r="L171">
        <v>5.2333333333333334</v>
      </c>
      <c r="M171">
        <v>4.7333333333333334</v>
      </c>
      <c r="N171">
        <v>4.2333296666666662</v>
      </c>
      <c r="O171">
        <v>3.5999996666666667</v>
      </c>
      <c r="P171">
        <v>8.0499996666666664</v>
      </c>
      <c r="Q171">
        <v>4.3599996666666669</v>
      </c>
      <c r="R171">
        <v>9.0299996666666669</v>
      </c>
      <c r="S171">
        <v>10.849999666666667</v>
      </c>
      <c r="T171">
        <v>7.2699996666666671</v>
      </c>
      <c r="U171">
        <v>5.7833296666666669</v>
      </c>
      <c r="V171">
        <v>5.6499996666666661</v>
      </c>
      <c r="W171">
        <v>4.2166666666666668</v>
      </c>
      <c r="X171">
        <v>5.0166666666666666</v>
      </c>
      <c r="Y171">
        <v>5.0499996666666664</v>
      </c>
      <c r="Z171">
        <v>20.999999666666664</v>
      </c>
      <c r="AA171">
        <v>22.999999666666664</v>
      </c>
      <c r="AB171">
        <v>26.749999666666664</v>
      </c>
      <c r="AC171">
        <v>42.199999666666663</v>
      </c>
      <c r="AD171">
        <v>36.753332666666665</v>
      </c>
      <c r="AE171">
        <v>22.949999666666663</v>
      </c>
      <c r="AG171">
        <v>26.249999666666664</v>
      </c>
      <c r="AH171">
        <v>21.666669666666664</v>
      </c>
      <c r="AI171">
        <v>8.1333333333333329</v>
      </c>
      <c r="AJ171">
        <v>9.6833333333333336</v>
      </c>
      <c r="AK171">
        <v>8.5166666333333332</v>
      </c>
      <c r="AL171">
        <v>8.7333333333333325</v>
      </c>
      <c r="AM171">
        <v>8.6499933333333328</v>
      </c>
      <c r="AN171">
        <v>9.4833333333333325</v>
      </c>
      <c r="AO171">
        <v>9.4000000333333329</v>
      </c>
      <c r="AP171">
        <v>9.0000000333333325</v>
      </c>
      <c r="AQ171">
        <v>8.9166666633333325</v>
      </c>
      <c r="AR171">
        <v>8.5333333333333332</v>
      </c>
      <c r="AS171">
        <v>9.1500000333333329</v>
      </c>
      <c r="AT171">
        <v>11.800000003333334</v>
      </c>
      <c r="AU171">
        <v>9.4333333333333336</v>
      </c>
      <c r="AV171">
        <v>9.6666666333333335</v>
      </c>
      <c r="AW171">
        <v>9.2000000333333336</v>
      </c>
      <c r="AX171">
        <v>9.9833333333333325</v>
      </c>
      <c r="AY171">
        <v>8.8666666633333335</v>
      </c>
      <c r="AZ171">
        <v>11.283333333333333</v>
      </c>
      <c r="BA171">
        <v>13.333333333333332</v>
      </c>
      <c r="BB171">
        <v>16.133333333333333</v>
      </c>
      <c r="BC171">
        <v>13.850000003333333</v>
      </c>
      <c r="BD171">
        <v>13.816666633333334</v>
      </c>
      <c r="BE171">
        <v>10.133333333333333</v>
      </c>
      <c r="BF171">
        <v>12.050000333333333</v>
      </c>
      <c r="BG171">
        <v>21.316666633333334</v>
      </c>
      <c r="BH171">
        <v>23.833333333333332</v>
      </c>
      <c r="BI171">
        <v>24.06666633333333</v>
      </c>
      <c r="BJ171">
        <v>11.483333333333333</v>
      </c>
      <c r="BK171">
        <v>21.800000333333333</v>
      </c>
      <c r="BL171">
        <v>12.550000033333333</v>
      </c>
      <c r="BM171">
        <v>20.933333333333334</v>
      </c>
      <c r="BN171">
        <v>12.233333333333333</v>
      </c>
      <c r="BO171">
        <v>26.066666333333334</v>
      </c>
      <c r="BP171">
        <v>16.750000033333333</v>
      </c>
      <c r="BQ171">
        <v>4.3833333666666663</v>
      </c>
      <c r="BR171">
        <v>3.0333333666666666</v>
      </c>
      <c r="BS171">
        <v>3.7500000666666669</v>
      </c>
      <c r="BT171">
        <v>4.1500000366666665</v>
      </c>
      <c r="BU171">
        <v>3.5500000366666669</v>
      </c>
      <c r="BV171">
        <v>3.7833333666666666</v>
      </c>
      <c r="BW171">
        <v>5.7500000666666669</v>
      </c>
      <c r="BX171">
        <v>10.750000066666667</v>
      </c>
      <c r="BY171">
        <v>9.0166666666666657</v>
      </c>
      <c r="BZ171">
        <v>6.0166666666666666</v>
      </c>
      <c r="CA171">
        <v>3.8333333666666665</v>
      </c>
      <c r="CB171">
        <v>3.3500000666666665</v>
      </c>
      <c r="CC171">
        <v>4.4000000666666663</v>
      </c>
      <c r="CE171">
        <v>5.0999999966666669</v>
      </c>
      <c r="CF171">
        <v>5.8833332966666667</v>
      </c>
      <c r="CG171">
        <v>7.1833332966666674</v>
      </c>
      <c r="CH171">
        <v>5.4833332966666672</v>
      </c>
      <c r="CI171">
        <v>5.4499999966666666</v>
      </c>
      <c r="CJ171">
        <v>5.3999999966666667</v>
      </c>
      <c r="CK171">
        <v>5.8166666966666671</v>
      </c>
      <c r="CL171">
        <v>6.1999999966666675</v>
      </c>
      <c r="CN171">
        <v>6.9499999966666675</v>
      </c>
      <c r="CO171">
        <v>6.4999999966666664</v>
      </c>
      <c r="CP171">
        <v>2.0833333336666668</v>
      </c>
      <c r="CQ171">
        <v>3.5166663336666666</v>
      </c>
      <c r="CR171">
        <v>4.2666663336666666</v>
      </c>
      <c r="CS171">
        <v>2.516666333666667</v>
      </c>
      <c r="CT171">
        <v>4.7333333336666668</v>
      </c>
      <c r="CU171">
        <v>4.5500003336666666</v>
      </c>
      <c r="CV171">
        <v>2.6833333336666669</v>
      </c>
      <c r="CW171">
        <v>3.8166666336666668</v>
      </c>
      <c r="CX171">
        <v>3.4166663336666669</v>
      </c>
      <c r="CY171">
        <v>6.9000000336666663</v>
      </c>
      <c r="CZ171">
        <v>4.3666666336666662</v>
      </c>
      <c r="DA171">
        <v>3.2166663336666668</v>
      </c>
      <c r="DB171">
        <v>2.4833333336666668</v>
      </c>
      <c r="DC171">
        <v>5.5333333336666666</v>
      </c>
      <c r="DD171">
        <v>3.4666666336666667</v>
      </c>
      <c r="DE171">
        <v>6.3000000336666666</v>
      </c>
      <c r="DF171">
        <v>5.983333336666667</v>
      </c>
      <c r="DG171">
        <v>7.2833333366666668</v>
      </c>
      <c r="DH171">
        <v>6.3833333366666674</v>
      </c>
      <c r="DI171">
        <v>7.216666336666667</v>
      </c>
      <c r="DJ171">
        <v>6.8333333366666666</v>
      </c>
      <c r="DK171">
        <v>7.6666666696666672</v>
      </c>
      <c r="DL171">
        <v>6.5500000366666669</v>
      </c>
      <c r="DM171">
        <v>8.4500000066666665</v>
      </c>
      <c r="DN171">
        <v>7.9000000066666667</v>
      </c>
      <c r="DO171">
        <v>2.3666666666666667</v>
      </c>
      <c r="DP171">
        <v>4.5499999666666664</v>
      </c>
      <c r="DQ171">
        <v>3.2833333666666666</v>
      </c>
      <c r="DR171">
        <v>3.2999999966666667</v>
      </c>
      <c r="DS171">
        <v>2.8999999966666667</v>
      </c>
      <c r="DT171">
        <v>2.9333333366666667</v>
      </c>
      <c r="DU171">
        <v>6.2999996666666664</v>
      </c>
      <c r="DV171">
        <v>4.3833333366666665</v>
      </c>
      <c r="DW171">
        <v>3.0666666666666664</v>
      </c>
      <c r="DX171">
        <v>2.9833333366666666</v>
      </c>
      <c r="DY171">
        <v>3.2833333336666666</v>
      </c>
      <c r="DZ171">
        <v>6.166666666666667</v>
      </c>
      <c r="EA171">
        <v>7.8333333666666665</v>
      </c>
      <c r="EB171">
        <v>6.5333333666666666</v>
      </c>
      <c r="EC171">
        <v>6.9999999666666675</v>
      </c>
      <c r="ED171">
        <v>9.4999999666666675</v>
      </c>
      <c r="EE171">
        <v>8.7666666666666675</v>
      </c>
      <c r="EF171">
        <v>7.0166666666666666</v>
      </c>
      <c r="EG171">
        <v>8.8166666666666664</v>
      </c>
      <c r="EH171">
        <v>6.4499996666666668</v>
      </c>
      <c r="EI171">
        <v>9.3833333366666665</v>
      </c>
      <c r="EJ171">
        <v>8.5166666666666675</v>
      </c>
      <c r="EK171">
        <v>7.8333366666666668</v>
      </c>
      <c r="EL171">
        <v>9.899999966666666</v>
      </c>
      <c r="EM171">
        <v>6.5666666666666673</v>
      </c>
      <c r="EN171">
        <v>7.649999999666667</v>
      </c>
      <c r="EO171">
        <v>10.699999996666666</v>
      </c>
      <c r="EP171">
        <v>8.9999999666666675</v>
      </c>
      <c r="EQ171">
        <v>2.1833333366666667</v>
      </c>
      <c r="ER171">
        <v>2.5166666666666666</v>
      </c>
      <c r="ES171">
        <v>2.7833333366666668</v>
      </c>
      <c r="ET171">
        <v>5.2833333366666668</v>
      </c>
      <c r="EU171">
        <v>2.8666666366666669</v>
      </c>
      <c r="EV171">
        <v>2.7000000366666668</v>
      </c>
      <c r="EW171">
        <v>2.5166666366666668</v>
      </c>
      <c r="EX171">
        <v>2.750000003666667</v>
      </c>
      <c r="EY171">
        <v>6.2500000366666661</v>
      </c>
      <c r="EZ171">
        <v>2.5500003366666668</v>
      </c>
      <c r="FA171">
        <v>2.733333336666667</v>
      </c>
      <c r="FB171">
        <v>3.216666336666667</v>
      </c>
      <c r="FC171">
        <v>6.1833333366666672</v>
      </c>
      <c r="FD171">
        <v>3.0166666366666668</v>
      </c>
      <c r="FE171">
        <v>3.3166666366666666</v>
      </c>
      <c r="FF171">
        <v>5.3500000066666669</v>
      </c>
      <c r="FG171">
        <v>2.9500000366666668</v>
      </c>
      <c r="FH171">
        <v>0.46666666666666667</v>
      </c>
      <c r="FI171">
        <v>0.91666666666666674</v>
      </c>
      <c r="FJ171">
        <v>4.0833333666666665</v>
      </c>
      <c r="FK171">
        <v>2.1833333666666666</v>
      </c>
      <c r="FL171">
        <v>2.5166666666666666</v>
      </c>
      <c r="FM171">
        <v>0.83333336666666669</v>
      </c>
      <c r="FN171">
        <v>3.4666666666666668</v>
      </c>
      <c r="FO171">
        <v>0</v>
      </c>
      <c r="FP171">
        <f>IF(FP164=0,0,FP164+0.46666667)</f>
        <v>1.6833333366666667</v>
      </c>
      <c r="FQ171">
        <f t="shared" ref="FQ171:FS171" si="2153">IF(FQ164=0,0,FQ164+0.46666667)</f>
        <v>0.91666667000000002</v>
      </c>
      <c r="FR171">
        <f t="shared" si="2153"/>
        <v>0.86666667000000008</v>
      </c>
      <c r="FS171">
        <f t="shared" si="2153"/>
        <v>1.6833333366666667</v>
      </c>
      <c r="FT171">
        <f t="shared" ref="FT171:IE171" si="2154">IF(FT164=0,0,FT164+0.46666667)</f>
        <v>1.76666667</v>
      </c>
      <c r="FU171">
        <f t="shared" si="2154"/>
        <v>2.0166666700000002</v>
      </c>
      <c r="FV171">
        <f t="shared" si="2154"/>
        <v>2.0000000033333336</v>
      </c>
      <c r="FW171">
        <f t="shared" si="2154"/>
        <v>2.3833333366666669</v>
      </c>
      <c r="FX171">
        <f t="shared" si="2154"/>
        <v>2.5333333366666668</v>
      </c>
      <c r="FY171">
        <f t="shared" si="2154"/>
        <v>2.31666667</v>
      </c>
      <c r="FZ171">
        <f t="shared" si="2154"/>
        <v>3.56666667</v>
      </c>
      <c r="GA171">
        <f t="shared" si="2154"/>
        <v>6.56666667</v>
      </c>
      <c r="GB171">
        <f t="shared" si="2154"/>
        <v>2.6500000033333335</v>
      </c>
      <c r="GC171">
        <f t="shared" si="2154"/>
        <v>2.8500000033333333</v>
      </c>
      <c r="GD171">
        <f t="shared" si="2154"/>
        <v>3.3666666700000003</v>
      </c>
      <c r="GE171">
        <f t="shared" si="2154"/>
        <v>3.1333333366666669</v>
      </c>
      <c r="GF171">
        <f t="shared" si="2154"/>
        <v>2.3500000033333333</v>
      </c>
      <c r="GG171">
        <f t="shared" si="2154"/>
        <v>4.1833333366666672</v>
      </c>
      <c r="GH171">
        <f t="shared" si="2154"/>
        <v>5.0333333400000004</v>
      </c>
      <c r="GI171">
        <f t="shared" si="2154"/>
        <v>4.6666666733333333</v>
      </c>
      <c r="GJ171">
        <f t="shared" si="2154"/>
        <v>5.0833333400000003</v>
      </c>
      <c r="GK171">
        <f t="shared" si="2154"/>
        <v>7.0166666733333338</v>
      </c>
      <c r="GL171">
        <f t="shared" si="2154"/>
        <v>4.4833333400000006</v>
      </c>
      <c r="GM171">
        <f t="shared" si="2154"/>
        <v>4.7500000066666672</v>
      </c>
      <c r="GN171">
        <f t="shared" si="2154"/>
        <v>6.8833333400000001</v>
      </c>
      <c r="GO171">
        <f t="shared" si="2154"/>
        <v>6.300000006666667</v>
      </c>
      <c r="GP171">
        <f t="shared" si="2154"/>
        <v>4.7500000066666672</v>
      </c>
      <c r="GQ171">
        <f t="shared" si="2154"/>
        <v>5.2000000066666665</v>
      </c>
      <c r="GR171">
        <f t="shared" si="2154"/>
        <v>7.5833333400000003</v>
      </c>
      <c r="GS171">
        <f t="shared" si="2154"/>
        <v>5.550000006666667</v>
      </c>
      <c r="GT171">
        <f t="shared" si="2154"/>
        <v>6.7500000066666672</v>
      </c>
      <c r="GU171">
        <f t="shared" si="2154"/>
        <v>5.5833333400000003</v>
      </c>
      <c r="GV171">
        <f t="shared" si="2154"/>
        <v>4.5833333400000003</v>
      </c>
      <c r="GW171">
        <f t="shared" si="2154"/>
        <v>4.6500000066666667</v>
      </c>
      <c r="GX171">
        <f t="shared" ref="GX171:HA171" si="2155">IF(GX164=0,0,GX164+0.46666667)</f>
        <v>4.4833333400000006</v>
      </c>
      <c r="GY171">
        <f t="shared" si="2155"/>
        <v>11.616666673333334</v>
      </c>
      <c r="GZ171">
        <f t="shared" si="2155"/>
        <v>6.3333333400000003</v>
      </c>
      <c r="HA171">
        <f t="shared" si="2155"/>
        <v>5.0666666733333336</v>
      </c>
      <c r="HB171">
        <f t="shared" si="2154"/>
        <v>6.8333333366666666</v>
      </c>
      <c r="HC171">
        <f t="shared" si="2154"/>
        <v>7.8166667033333335</v>
      </c>
      <c r="HD171">
        <f t="shared" si="2154"/>
        <v>9.2166667033333329</v>
      </c>
      <c r="HE171">
        <f t="shared" si="2154"/>
        <v>8.3000000366666669</v>
      </c>
      <c r="HF171">
        <f t="shared" si="2154"/>
        <v>8.0500000366666669</v>
      </c>
      <c r="HG171">
        <f t="shared" si="2154"/>
        <v>7.8333333700000001</v>
      </c>
      <c r="HH171">
        <f t="shared" si="2154"/>
        <v>7.5166667033333336</v>
      </c>
      <c r="HI171">
        <f t="shared" si="2154"/>
        <v>7.5166667033333336</v>
      </c>
      <c r="HJ171">
        <f t="shared" si="2154"/>
        <v>8.4666667033333329</v>
      </c>
      <c r="HK171">
        <f t="shared" si="2154"/>
        <v>8.0166667033333336</v>
      </c>
      <c r="HL171">
        <f t="shared" si="2154"/>
        <v>10.883333370000001</v>
      </c>
      <c r="HN171">
        <f t="shared" si="2154"/>
        <v>7.5333333700000003</v>
      </c>
      <c r="HO171">
        <f t="shared" si="2154"/>
        <v>9.0000000366666661</v>
      </c>
      <c r="HP171">
        <f t="shared" si="2154"/>
        <v>23.666666669999998</v>
      </c>
      <c r="HQ171">
        <f t="shared" si="2154"/>
        <v>28.033333336666665</v>
      </c>
      <c r="HR171">
        <f t="shared" si="2154"/>
        <v>6.3666666700000007</v>
      </c>
      <c r="HS171">
        <f t="shared" si="2154"/>
        <v>8.4666666700000004</v>
      </c>
      <c r="HU171">
        <f t="shared" si="2154"/>
        <v>19.866666669999997</v>
      </c>
      <c r="HW171">
        <f t="shared" si="2154"/>
        <v>8.8500000033333333</v>
      </c>
      <c r="HX171">
        <f t="shared" si="2154"/>
        <v>9.06666667</v>
      </c>
      <c r="HY171">
        <f t="shared" si="2154"/>
        <v>9.8833333366666665</v>
      </c>
      <c r="HZ171">
        <f t="shared" si="2154"/>
        <v>9.400000003333334</v>
      </c>
      <c r="IA171">
        <f t="shared" si="2154"/>
        <v>9.1333333366666665</v>
      </c>
      <c r="IB171">
        <f t="shared" si="2154"/>
        <v>9.2333333366666679</v>
      </c>
      <c r="IC171">
        <f t="shared" si="2154"/>
        <v>9.9333333366666672</v>
      </c>
      <c r="ID171">
        <f t="shared" si="2154"/>
        <v>8.900000003333334</v>
      </c>
      <c r="IE171">
        <f t="shared" si="2154"/>
        <v>9.8833333366666665</v>
      </c>
      <c r="IF171">
        <f t="shared" ref="IF171:KA171" si="2156">IF(IF164=0,0,IF164+0.46666667)</f>
        <v>10.583333336666668</v>
      </c>
      <c r="IG171">
        <f t="shared" si="2156"/>
        <v>11.033333336666667</v>
      </c>
      <c r="IH171">
        <f t="shared" si="2156"/>
        <v>9.3666666700000007</v>
      </c>
      <c r="II171">
        <f t="shared" si="2156"/>
        <v>16.100000003333331</v>
      </c>
      <c r="IJ171">
        <f t="shared" si="2156"/>
        <v>8.8833333366666665</v>
      </c>
      <c r="IK171">
        <f t="shared" si="2156"/>
        <v>4.8000000033333334</v>
      </c>
      <c r="IL171">
        <f t="shared" si="2156"/>
        <v>8.1333300033333344</v>
      </c>
      <c r="IM171">
        <f t="shared" si="2156"/>
        <v>5.5666633366666671</v>
      </c>
      <c r="IN171">
        <f t="shared" si="2156"/>
        <v>5.2833300033333339</v>
      </c>
      <c r="IO171">
        <f t="shared" si="2156"/>
        <v>6.9500000033333338</v>
      </c>
      <c r="IP171">
        <f t="shared" si="2156"/>
        <v>7.3833300033333344</v>
      </c>
      <c r="IQ171">
        <f t="shared" si="2156"/>
        <v>8.033330003333333</v>
      </c>
      <c r="IW171">
        <f t="shared" si="2156"/>
        <v>42.316666670000004</v>
      </c>
      <c r="IX171">
        <f t="shared" si="2156"/>
        <v>4.3833333366666665</v>
      </c>
      <c r="IY171">
        <f t="shared" si="2156"/>
        <v>6.8333336733333336</v>
      </c>
      <c r="IZ171">
        <f t="shared" ref="IZ171" si="2157">IF(IZ164=0,0,IZ164+0.46666667)</f>
        <v>7.6500003400000001</v>
      </c>
      <c r="JA171">
        <f t="shared" si="2156"/>
        <v>5.983333673333334</v>
      </c>
      <c r="JB171">
        <f t="shared" si="2156"/>
        <v>5.4666670066666683</v>
      </c>
      <c r="JC171">
        <f t="shared" si="2156"/>
        <v>10.40000034</v>
      </c>
      <c r="JD171">
        <f t="shared" si="2156"/>
        <v>7.0000003400000015</v>
      </c>
      <c r="JE171">
        <f t="shared" si="2156"/>
        <v>12.066667006666668</v>
      </c>
      <c r="JF171">
        <f t="shared" si="2156"/>
        <v>19.833333673333335</v>
      </c>
      <c r="JH171">
        <f t="shared" si="2156"/>
        <v>7.1833333366666672</v>
      </c>
      <c r="JI171">
        <f t="shared" si="2156"/>
        <v>12.433333339666667</v>
      </c>
      <c r="JJ171">
        <f t="shared" si="2156"/>
        <v>10.816666673</v>
      </c>
      <c r="JK171">
        <f t="shared" si="2156"/>
        <v>8.6833333396666674</v>
      </c>
      <c r="JL171">
        <f t="shared" si="2156"/>
        <v>8.4500000063333349</v>
      </c>
      <c r="JM171">
        <f t="shared" si="2156"/>
        <v>10.183333339666667</v>
      </c>
      <c r="JN171">
        <f t="shared" si="2156"/>
        <v>11.183333339666667</v>
      </c>
      <c r="JO171">
        <f t="shared" si="2156"/>
        <v>15.316666673</v>
      </c>
      <c r="JP171">
        <f t="shared" si="2156"/>
        <v>12.450000006333335</v>
      </c>
      <c r="JR171">
        <f t="shared" si="2156"/>
        <v>8.5166666730000014</v>
      </c>
      <c r="JT171">
        <f t="shared" si="2156"/>
        <v>9.2666666730000014</v>
      </c>
      <c r="JU171">
        <f t="shared" si="2156"/>
        <v>14.916666673</v>
      </c>
      <c r="JV171">
        <f t="shared" si="2156"/>
        <v>15.616666673000001</v>
      </c>
      <c r="JX171">
        <f t="shared" si="2156"/>
        <v>16.366666673000001</v>
      </c>
      <c r="JY171">
        <f t="shared" si="2156"/>
        <v>12.183333339666667</v>
      </c>
      <c r="JZ171">
        <f t="shared" si="2156"/>
        <v>18.683333339666667</v>
      </c>
      <c r="KA171">
        <f t="shared" si="2156"/>
        <v>22.133333339666667</v>
      </c>
    </row>
    <row r="172" spans="1:287" x14ac:dyDescent="0.25">
      <c r="A172" t="s">
        <v>115</v>
      </c>
      <c r="B172">
        <v>5.8166666666666664</v>
      </c>
      <c r="C172">
        <v>6.3166666666666664</v>
      </c>
      <c r="D172">
        <v>4.3499996666666672</v>
      </c>
      <c r="E172">
        <v>6.9666666666666668</v>
      </c>
      <c r="F172">
        <v>7.5833266666666663</v>
      </c>
      <c r="G172">
        <v>5.0666666666666673</v>
      </c>
      <c r="H172">
        <v>4.7999996666666673</v>
      </c>
      <c r="I172">
        <v>5.0166666666666675</v>
      </c>
      <c r="J172">
        <v>9.1999996666666668</v>
      </c>
      <c r="K172">
        <v>11.383333666666665</v>
      </c>
      <c r="L172">
        <v>6.6666666666666661</v>
      </c>
      <c r="M172">
        <v>6.1666666666666661</v>
      </c>
      <c r="N172">
        <v>4.9833296666666671</v>
      </c>
      <c r="O172">
        <v>4.3499996666666672</v>
      </c>
      <c r="P172">
        <v>8.7999996666666682</v>
      </c>
      <c r="Q172">
        <v>5.1099996666666669</v>
      </c>
      <c r="R172">
        <v>9.7799996666666669</v>
      </c>
      <c r="S172">
        <v>11.599999666666667</v>
      </c>
      <c r="T172">
        <v>8.0199996666666671</v>
      </c>
      <c r="U172">
        <v>6.5333296666666669</v>
      </c>
      <c r="V172">
        <v>6.399999666666667</v>
      </c>
      <c r="W172">
        <v>4.9666666666666668</v>
      </c>
      <c r="X172">
        <v>5.7666666666666675</v>
      </c>
      <c r="Y172">
        <v>5.7999996666666673</v>
      </c>
      <c r="Z172">
        <v>21.749999666666668</v>
      </c>
      <c r="AA172">
        <v>23.749999666666668</v>
      </c>
      <c r="AB172">
        <v>27.499999666666668</v>
      </c>
      <c r="AC172">
        <v>42.94999966666667</v>
      </c>
      <c r="AD172">
        <v>37.503332666666665</v>
      </c>
      <c r="AE172">
        <v>23.699999666666667</v>
      </c>
      <c r="AG172">
        <v>26.999999666666668</v>
      </c>
      <c r="AH172">
        <v>22.416669666666667</v>
      </c>
      <c r="AI172">
        <v>9.5666666666666664</v>
      </c>
      <c r="AJ172">
        <v>11.116666666666667</v>
      </c>
      <c r="AK172">
        <v>9.9499999666666668</v>
      </c>
      <c r="AL172">
        <v>10.166666666666666</v>
      </c>
      <c r="AM172">
        <v>10.083326666666666</v>
      </c>
      <c r="AN172">
        <v>10.916666666666666</v>
      </c>
      <c r="AO172">
        <v>10.833333366666666</v>
      </c>
      <c r="AP172">
        <v>10.433333366666666</v>
      </c>
      <c r="AQ172">
        <v>10.349999996666666</v>
      </c>
      <c r="AR172">
        <v>9.9666666666666668</v>
      </c>
      <c r="AS172">
        <v>10.583333366666666</v>
      </c>
      <c r="AT172">
        <v>13.233333336666668</v>
      </c>
      <c r="AU172">
        <v>10.866666666666667</v>
      </c>
      <c r="AV172">
        <v>11.099999966666667</v>
      </c>
      <c r="AW172">
        <v>10.633333366666667</v>
      </c>
      <c r="AX172">
        <v>11.416666666666666</v>
      </c>
      <c r="AY172">
        <v>10.299999996666667</v>
      </c>
      <c r="AZ172">
        <v>12.716666666666667</v>
      </c>
      <c r="BA172">
        <v>14.766666666666666</v>
      </c>
      <c r="BB172">
        <v>17.566666666666666</v>
      </c>
      <c r="BC172">
        <v>15.283333336666667</v>
      </c>
      <c r="BD172">
        <v>15.249999966666667</v>
      </c>
      <c r="BE172">
        <v>11.566666666666666</v>
      </c>
      <c r="BF172">
        <v>13.483333666666667</v>
      </c>
      <c r="BG172">
        <v>22.749999966666664</v>
      </c>
      <c r="BH172">
        <v>25.266666666666666</v>
      </c>
      <c r="BI172">
        <v>25.499999666666668</v>
      </c>
      <c r="BJ172">
        <v>12.916666666666666</v>
      </c>
      <c r="BK172">
        <v>23.233333666666667</v>
      </c>
      <c r="BL172">
        <v>13.983333366666667</v>
      </c>
      <c r="BM172">
        <v>22.366666666666667</v>
      </c>
      <c r="BN172">
        <v>13.666666666666666</v>
      </c>
      <c r="BO172">
        <v>27.499999666666668</v>
      </c>
      <c r="BP172">
        <v>18.183333366666666</v>
      </c>
      <c r="BQ172">
        <v>5.1333333666666672</v>
      </c>
      <c r="BR172">
        <v>3.7833333666666666</v>
      </c>
      <c r="BS172">
        <v>4.5000000666666669</v>
      </c>
      <c r="BT172">
        <v>4.9000000366666665</v>
      </c>
      <c r="BU172">
        <v>4.3000000366666669</v>
      </c>
      <c r="BV172">
        <v>4.5333333666666666</v>
      </c>
      <c r="BW172">
        <v>6.5000000666666669</v>
      </c>
      <c r="BX172">
        <v>11.500000066666667</v>
      </c>
      <c r="BY172">
        <v>9.7666666666666657</v>
      </c>
      <c r="BZ172">
        <v>6.7666666666666666</v>
      </c>
      <c r="CA172">
        <v>4.5833333666666665</v>
      </c>
      <c r="CB172">
        <v>4.1000000666666665</v>
      </c>
      <c r="CC172">
        <v>5.1500000666666663</v>
      </c>
      <c r="CE172">
        <v>5.8499999966666669</v>
      </c>
      <c r="CF172">
        <v>6.6333332966666667</v>
      </c>
      <c r="CG172">
        <v>7.9333332966666674</v>
      </c>
      <c r="CH172">
        <v>6.2333332966666672</v>
      </c>
      <c r="CI172">
        <v>6.1999999966666666</v>
      </c>
      <c r="CJ172">
        <v>6.1499999966666667</v>
      </c>
      <c r="CK172">
        <v>6.5666666966666671</v>
      </c>
      <c r="CL172">
        <v>6.9499999966666675</v>
      </c>
      <c r="CN172">
        <v>7.6999999966666675</v>
      </c>
      <c r="CO172">
        <v>7.2499999966666664</v>
      </c>
      <c r="CP172">
        <v>2.8333333336666668</v>
      </c>
      <c r="CQ172">
        <v>4.2666663336666666</v>
      </c>
      <c r="CR172">
        <v>5.0166663336666666</v>
      </c>
      <c r="CS172">
        <v>3.266666333666667</v>
      </c>
      <c r="CT172">
        <v>5.4833333336666668</v>
      </c>
      <c r="CU172">
        <v>5.3000003336666666</v>
      </c>
      <c r="CV172">
        <v>3.4333333336666669</v>
      </c>
      <c r="CW172">
        <v>4.5666666336666673</v>
      </c>
      <c r="CX172">
        <v>4.1666663336666669</v>
      </c>
      <c r="CY172">
        <v>7.6500000336666663</v>
      </c>
      <c r="CZ172">
        <v>5.1166666336666662</v>
      </c>
      <c r="DA172">
        <v>3.9666663336666668</v>
      </c>
      <c r="DB172">
        <v>3.2333333336666668</v>
      </c>
      <c r="DC172">
        <v>6.2833333336666666</v>
      </c>
      <c r="DD172">
        <v>4.2166666336666667</v>
      </c>
      <c r="DE172">
        <v>7.0500000336666666</v>
      </c>
      <c r="DF172">
        <v>6.733333336666667</v>
      </c>
      <c r="DG172">
        <v>8.0333333366666668</v>
      </c>
      <c r="DH172">
        <v>7.1333333366666674</v>
      </c>
      <c r="DI172">
        <v>7.966666336666667</v>
      </c>
      <c r="DJ172">
        <v>7.5833333366666666</v>
      </c>
      <c r="DK172">
        <v>8.4166666696666663</v>
      </c>
      <c r="DL172">
        <v>7.3000000366666669</v>
      </c>
      <c r="DM172">
        <v>9.2000000066666665</v>
      </c>
      <c r="DN172">
        <v>8.6500000066666676</v>
      </c>
      <c r="DO172">
        <v>3.1166666666666667</v>
      </c>
      <c r="DP172">
        <v>5.2999999666666664</v>
      </c>
      <c r="DQ172">
        <v>4.0333333666666666</v>
      </c>
      <c r="DR172">
        <v>4.0499999966666671</v>
      </c>
      <c r="DS172">
        <v>3.6499999966666667</v>
      </c>
      <c r="DT172">
        <v>3.6833333366666667</v>
      </c>
      <c r="DU172">
        <v>7.0499996666666664</v>
      </c>
      <c r="DV172">
        <v>5.1333333366666665</v>
      </c>
      <c r="DW172">
        <v>3.8166666666666664</v>
      </c>
      <c r="DX172">
        <v>3.7333333366666666</v>
      </c>
      <c r="DY172">
        <v>4.0333333336666666</v>
      </c>
      <c r="DZ172">
        <v>6.916666666666667</v>
      </c>
      <c r="EA172">
        <v>8.5833333666666665</v>
      </c>
      <c r="EB172">
        <v>7.2833333666666666</v>
      </c>
      <c r="EC172">
        <v>7.7499999666666675</v>
      </c>
      <c r="ED172">
        <v>10.249999966666667</v>
      </c>
      <c r="EE172">
        <v>9.5166666666666675</v>
      </c>
      <c r="EF172">
        <v>7.7666666666666666</v>
      </c>
      <c r="EG172">
        <v>9.5666666666666664</v>
      </c>
      <c r="EH172">
        <v>7.1999996666666668</v>
      </c>
      <c r="EI172">
        <v>10.133333336666666</v>
      </c>
      <c r="EJ172">
        <v>9.2666666666666675</v>
      </c>
      <c r="EK172">
        <v>8.5833366666666677</v>
      </c>
      <c r="EL172">
        <v>10.649999966666666</v>
      </c>
      <c r="EM172">
        <v>7.3166666666666673</v>
      </c>
      <c r="EN172">
        <v>8.399999999666667</v>
      </c>
      <c r="EO172">
        <v>11.449999996666666</v>
      </c>
      <c r="EP172">
        <v>9.7499999666666675</v>
      </c>
      <c r="EQ172">
        <v>2.9333333366666667</v>
      </c>
      <c r="ER172">
        <v>3.2666666666666666</v>
      </c>
      <c r="ES172">
        <v>3.5333333366666668</v>
      </c>
      <c r="ET172">
        <v>6.0333333366666668</v>
      </c>
      <c r="EU172">
        <v>3.6166666366666669</v>
      </c>
      <c r="EV172">
        <v>3.4500000366666668</v>
      </c>
      <c r="EW172">
        <v>3.2666666366666668</v>
      </c>
      <c r="EX172">
        <v>3.500000003666667</v>
      </c>
      <c r="EY172">
        <v>7.0000000366666661</v>
      </c>
      <c r="EZ172">
        <v>3.3000003366666668</v>
      </c>
      <c r="FA172">
        <v>3.483333336666667</v>
      </c>
      <c r="FB172">
        <v>3.966666336666667</v>
      </c>
      <c r="FC172">
        <v>6.9333333366666672</v>
      </c>
      <c r="FD172">
        <v>3.7666666366666668</v>
      </c>
      <c r="FE172">
        <v>4.0666666366666666</v>
      </c>
      <c r="FF172">
        <v>6.1000000066666669</v>
      </c>
      <c r="FG172">
        <v>3.7000000366666668</v>
      </c>
      <c r="FH172">
        <v>1.2166666666666668</v>
      </c>
      <c r="FI172">
        <v>1.6666666666666667</v>
      </c>
      <c r="FJ172">
        <v>4.8333333666666665</v>
      </c>
      <c r="FK172">
        <v>2.933333366666667</v>
      </c>
      <c r="FL172">
        <v>3.2666666666666666</v>
      </c>
      <c r="FM172">
        <v>1.5833333666666669</v>
      </c>
      <c r="FN172">
        <v>4.2166666666666668</v>
      </c>
      <c r="FO172">
        <v>1.6833333366666667</v>
      </c>
      <c r="FP172">
        <v>0</v>
      </c>
      <c r="FQ172">
        <f>IF(FQ164=0,0,FQ164+1.2166667)</f>
        <v>1.6666666999999999</v>
      </c>
      <c r="FR172">
        <f t="shared" ref="FR172:FS172" si="2158">IF(FR164=0,0,FR164+1.2166667)</f>
        <v>1.6166667000000001</v>
      </c>
      <c r="FS172">
        <f t="shared" si="2158"/>
        <v>2.433333366666667</v>
      </c>
      <c r="FT172">
        <f t="shared" ref="FT172:IE172" si="2159">IF(FT164=0,0,FT164+1.2166667)</f>
        <v>2.5166667</v>
      </c>
      <c r="FU172">
        <f t="shared" si="2159"/>
        <v>2.7666667</v>
      </c>
      <c r="FV172">
        <f t="shared" si="2159"/>
        <v>2.7500000333333334</v>
      </c>
      <c r="FW172">
        <f t="shared" si="2159"/>
        <v>3.1333333666666667</v>
      </c>
      <c r="FX172">
        <f t="shared" si="2159"/>
        <v>3.2833333666666666</v>
      </c>
      <c r="FY172">
        <f t="shared" si="2159"/>
        <v>3.0666666999999999</v>
      </c>
      <c r="FZ172">
        <f t="shared" si="2159"/>
        <v>4.3166666999999999</v>
      </c>
      <c r="GA172">
        <f t="shared" si="2159"/>
        <v>7.3166666999999999</v>
      </c>
      <c r="GB172">
        <f t="shared" si="2159"/>
        <v>3.4000000333333338</v>
      </c>
      <c r="GC172">
        <f t="shared" si="2159"/>
        <v>3.6000000333333331</v>
      </c>
      <c r="GD172">
        <f t="shared" si="2159"/>
        <v>4.1166667000000006</v>
      </c>
      <c r="GE172">
        <f t="shared" si="2159"/>
        <v>3.8833333666666672</v>
      </c>
      <c r="GF172">
        <f t="shared" si="2159"/>
        <v>3.1000000333333331</v>
      </c>
      <c r="GG172">
        <f t="shared" si="2159"/>
        <v>4.933333366666667</v>
      </c>
      <c r="GH172">
        <f t="shared" si="2159"/>
        <v>5.7833333700000003</v>
      </c>
      <c r="GI172">
        <f t="shared" si="2159"/>
        <v>5.4166667033333331</v>
      </c>
      <c r="GJ172">
        <f t="shared" si="2159"/>
        <v>5.8333333700000001</v>
      </c>
      <c r="GK172">
        <f t="shared" si="2159"/>
        <v>7.7666667033333336</v>
      </c>
      <c r="GL172">
        <f t="shared" si="2159"/>
        <v>5.2333333700000004</v>
      </c>
      <c r="GM172">
        <f t="shared" si="2159"/>
        <v>5.500000036666667</v>
      </c>
      <c r="GN172">
        <f t="shared" si="2159"/>
        <v>7.6333333699999999</v>
      </c>
      <c r="GO172">
        <f t="shared" si="2159"/>
        <v>7.0500000366666669</v>
      </c>
      <c r="GP172">
        <f t="shared" si="2159"/>
        <v>5.500000036666667</v>
      </c>
      <c r="GQ172">
        <f t="shared" si="2159"/>
        <v>5.9500000366666663</v>
      </c>
      <c r="GR172">
        <f t="shared" si="2159"/>
        <v>8.3333333700000001</v>
      </c>
      <c r="GS172">
        <f t="shared" si="2159"/>
        <v>6.3000000366666669</v>
      </c>
      <c r="GT172">
        <f t="shared" si="2159"/>
        <v>7.500000036666667</v>
      </c>
      <c r="GU172">
        <f t="shared" si="2159"/>
        <v>6.3333333700000001</v>
      </c>
      <c r="GV172">
        <f t="shared" si="2159"/>
        <v>5.3333333700000001</v>
      </c>
      <c r="GW172">
        <f t="shared" si="2159"/>
        <v>5.4000000366666665</v>
      </c>
      <c r="GX172">
        <f t="shared" ref="GX172:HA172" si="2160">IF(GX164=0,0,GX164+1.2166667)</f>
        <v>5.2333333700000004</v>
      </c>
      <c r="GY172">
        <f t="shared" si="2160"/>
        <v>12.366666703333333</v>
      </c>
      <c r="GZ172">
        <f t="shared" si="2160"/>
        <v>7.0833333700000001</v>
      </c>
      <c r="HA172">
        <f t="shared" si="2160"/>
        <v>5.8166667033333335</v>
      </c>
      <c r="HB172">
        <f t="shared" si="2159"/>
        <v>7.5833333666666665</v>
      </c>
      <c r="HC172">
        <f t="shared" si="2159"/>
        <v>8.5666667333333333</v>
      </c>
      <c r="HD172">
        <f t="shared" si="2159"/>
        <v>9.9666667333333319</v>
      </c>
      <c r="HE172">
        <f t="shared" si="2159"/>
        <v>9.0500000666666658</v>
      </c>
      <c r="HF172">
        <f t="shared" si="2159"/>
        <v>8.8000000666666658</v>
      </c>
      <c r="HG172">
        <f t="shared" si="2159"/>
        <v>8.583333399999999</v>
      </c>
      <c r="HH172">
        <f t="shared" si="2159"/>
        <v>8.2666667333333326</v>
      </c>
      <c r="HI172">
        <f t="shared" si="2159"/>
        <v>8.2666667333333326</v>
      </c>
      <c r="HJ172">
        <f t="shared" si="2159"/>
        <v>9.2166667333333319</v>
      </c>
      <c r="HK172">
        <f t="shared" si="2159"/>
        <v>8.7666667333333326</v>
      </c>
      <c r="HL172">
        <f t="shared" si="2159"/>
        <v>11.6333334</v>
      </c>
      <c r="HN172">
        <f t="shared" si="2159"/>
        <v>8.2833334000000001</v>
      </c>
      <c r="HO172">
        <f t="shared" si="2159"/>
        <v>9.7500000666666651</v>
      </c>
      <c r="HP172">
        <f t="shared" si="2159"/>
        <v>24.4166667</v>
      </c>
      <c r="HQ172">
        <f t="shared" si="2159"/>
        <v>28.783333366666668</v>
      </c>
      <c r="HR172">
        <f t="shared" si="2159"/>
        <v>7.1166667000000006</v>
      </c>
      <c r="HS172">
        <f t="shared" si="2159"/>
        <v>9.2166666999999993</v>
      </c>
      <c r="HU172">
        <f t="shared" si="2159"/>
        <v>20.6166667</v>
      </c>
      <c r="HW172">
        <f t="shared" si="2159"/>
        <v>9.6000000333333322</v>
      </c>
      <c r="HX172">
        <f t="shared" si="2159"/>
        <v>9.816666699999999</v>
      </c>
      <c r="HY172">
        <f t="shared" si="2159"/>
        <v>10.633333366666665</v>
      </c>
      <c r="HZ172">
        <f t="shared" si="2159"/>
        <v>10.150000033333333</v>
      </c>
      <c r="IA172">
        <f t="shared" si="2159"/>
        <v>9.8833333666666654</v>
      </c>
      <c r="IB172">
        <f t="shared" si="2159"/>
        <v>9.9833333666666668</v>
      </c>
      <c r="IC172">
        <f t="shared" si="2159"/>
        <v>10.683333366666666</v>
      </c>
      <c r="ID172">
        <f t="shared" si="2159"/>
        <v>9.6500000333333329</v>
      </c>
      <c r="IE172">
        <f t="shared" si="2159"/>
        <v>10.633333366666665</v>
      </c>
      <c r="IF172">
        <f t="shared" ref="IF172:KA172" si="2161">IF(IF164=0,0,IF164+1.2166667)</f>
        <v>11.333333366666666</v>
      </c>
      <c r="IG172">
        <f t="shared" si="2161"/>
        <v>11.783333366666666</v>
      </c>
      <c r="IH172">
        <f t="shared" si="2161"/>
        <v>10.1166667</v>
      </c>
      <c r="II172">
        <f t="shared" si="2161"/>
        <v>16.850000033333334</v>
      </c>
      <c r="IJ172">
        <f t="shared" si="2161"/>
        <v>9.6333333666666654</v>
      </c>
      <c r="IK172">
        <f t="shared" si="2161"/>
        <v>5.5500000333333332</v>
      </c>
      <c r="IL172">
        <f t="shared" si="2161"/>
        <v>8.8833300333333334</v>
      </c>
      <c r="IM172">
        <f t="shared" si="2161"/>
        <v>6.3166633666666669</v>
      </c>
      <c r="IN172">
        <f t="shared" si="2161"/>
        <v>6.0333300333333337</v>
      </c>
      <c r="IO172">
        <f t="shared" si="2161"/>
        <v>7.7000000333333336</v>
      </c>
      <c r="IP172">
        <f t="shared" si="2161"/>
        <v>8.1333300333333334</v>
      </c>
      <c r="IQ172">
        <f t="shared" si="2161"/>
        <v>8.7833300333333337</v>
      </c>
      <c r="IW172">
        <f t="shared" si="2161"/>
        <v>43.066666699999999</v>
      </c>
      <c r="IX172">
        <f t="shared" si="2161"/>
        <v>5.1333333666666663</v>
      </c>
      <c r="IY172">
        <f t="shared" si="2161"/>
        <v>7.5833337033333335</v>
      </c>
      <c r="IZ172">
        <f t="shared" ref="IZ172" si="2162">IF(IZ164=0,0,IZ164+1.2166667)</f>
        <v>8.400000369999999</v>
      </c>
      <c r="JA172">
        <f t="shared" si="2161"/>
        <v>6.7333337033333338</v>
      </c>
      <c r="JB172">
        <f t="shared" si="2161"/>
        <v>6.2166670366666681</v>
      </c>
      <c r="JC172">
        <f t="shared" si="2161"/>
        <v>11.150000369999999</v>
      </c>
      <c r="JD172">
        <f t="shared" si="2161"/>
        <v>7.7500003700000013</v>
      </c>
      <c r="JE172">
        <f t="shared" si="2161"/>
        <v>12.816667036666667</v>
      </c>
      <c r="JF172">
        <f t="shared" si="2161"/>
        <v>20.583333703333338</v>
      </c>
      <c r="JH172">
        <f t="shared" si="2161"/>
        <v>7.933333366666667</v>
      </c>
      <c r="JI172">
        <f t="shared" si="2161"/>
        <v>13.183333369666666</v>
      </c>
      <c r="JJ172">
        <f t="shared" si="2161"/>
        <v>11.566666702999999</v>
      </c>
      <c r="JK172">
        <f t="shared" si="2161"/>
        <v>9.4333333696666664</v>
      </c>
      <c r="JL172">
        <f t="shared" si="2161"/>
        <v>9.2000000363333339</v>
      </c>
      <c r="JM172">
        <f t="shared" si="2161"/>
        <v>10.933333369666666</v>
      </c>
      <c r="JN172">
        <f t="shared" si="2161"/>
        <v>11.933333369666666</v>
      </c>
      <c r="JO172">
        <f t="shared" si="2161"/>
        <v>16.066666702999999</v>
      </c>
      <c r="JP172">
        <f t="shared" si="2161"/>
        <v>13.200000036333334</v>
      </c>
      <c r="JR172">
        <f t="shared" si="2161"/>
        <v>9.2666667030000003</v>
      </c>
      <c r="JT172">
        <f t="shared" si="2161"/>
        <v>10.016666703</v>
      </c>
      <c r="JU172">
        <f t="shared" si="2161"/>
        <v>15.666666702999999</v>
      </c>
      <c r="JV172">
        <f t="shared" si="2161"/>
        <v>16.366666703</v>
      </c>
      <c r="JX172">
        <f t="shared" si="2161"/>
        <v>17.116666703000003</v>
      </c>
      <c r="JY172">
        <f t="shared" si="2161"/>
        <v>12.933333369666666</v>
      </c>
      <c r="JZ172">
        <f t="shared" si="2161"/>
        <v>19.43333336966667</v>
      </c>
      <c r="KA172">
        <f t="shared" si="2161"/>
        <v>22.883333369666669</v>
      </c>
    </row>
    <row r="173" spans="1:287" x14ac:dyDescent="0.25">
      <c r="A173" t="s">
        <v>114</v>
      </c>
      <c r="B173">
        <v>5.75</v>
      </c>
      <c r="C173">
        <v>6.25</v>
      </c>
      <c r="D173">
        <v>3.5833330000000001</v>
      </c>
      <c r="E173">
        <v>6.9</v>
      </c>
      <c r="F173">
        <v>7.5166599999999999</v>
      </c>
      <c r="G173">
        <v>4.3</v>
      </c>
      <c r="H173">
        <v>4.0333329999999998</v>
      </c>
      <c r="I173">
        <v>4.25</v>
      </c>
      <c r="J173">
        <v>9.1333330000000004</v>
      </c>
      <c r="K173">
        <v>11.316666999999999</v>
      </c>
      <c r="L173">
        <v>6.6</v>
      </c>
      <c r="M173">
        <v>6.1</v>
      </c>
      <c r="N173">
        <v>4.2166630000000005</v>
      </c>
      <c r="O173">
        <v>3.5833330000000001</v>
      </c>
      <c r="P173">
        <v>8.0333330000000007</v>
      </c>
      <c r="Q173">
        <v>4.3433330000000003</v>
      </c>
      <c r="R173">
        <v>9.0133329999999994</v>
      </c>
      <c r="S173">
        <v>10.833333</v>
      </c>
      <c r="T173">
        <v>7.2533329999999996</v>
      </c>
      <c r="U173">
        <v>5.7666630000000003</v>
      </c>
      <c r="V173">
        <v>5.6333330000000004</v>
      </c>
      <c r="W173">
        <v>4.2</v>
      </c>
      <c r="X173">
        <v>5</v>
      </c>
      <c r="Y173">
        <v>5.0333329999999998</v>
      </c>
      <c r="Z173">
        <v>20.983332999999998</v>
      </c>
      <c r="AA173">
        <v>22.983332999999998</v>
      </c>
      <c r="AB173">
        <v>26.733332999999998</v>
      </c>
      <c r="AC173">
        <v>42.183332999999998</v>
      </c>
      <c r="AD173">
        <v>36.736666</v>
      </c>
      <c r="AE173">
        <v>22.933332999999998</v>
      </c>
      <c r="AG173">
        <v>26.233332999999998</v>
      </c>
      <c r="AH173">
        <v>21.650002999999998</v>
      </c>
      <c r="AI173">
        <v>9.5</v>
      </c>
      <c r="AJ173">
        <v>11.05</v>
      </c>
      <c r="AK173">
        <v>9.8833333000000003</v>
      </c>
      <c r="AL173">
        <v>10.1</v>
      </c>
      <c r="AM173">
        <v>10.01666</v>
      </c>
      <c r="AN173">
        <v>10.85</v>
      </c>
      <c r="AO173">
        <v>10.7666667</v>
      </c>
      <c r="AP173">
        <v>10.3666667</v>
      </c>
      <c r="AQ173">
        <v>10.28333333</v>
      </c>
      <c r="AR173">
        <v>9.9</v>
      </c>
      <c r="AS173">
        <v>10.5166667</v>
      </c>
      <c r="AT173">
        <v>13.166666670000001</v>
      </c>
      <c r="AU173">
        <v>10.8</v>
      </c>
      <c r="AV173">
        <v>11.033333300000001</v>
      </c>
      <c r="AW173">
        <v>10.566666700000001</v>
      </c>
      <c r="AX173">
        <v>11.35</v>
      </c>
      <c r="AY173">
        <v>10.233333330000001</v>
      </c>
      <c r="AZ173">
        <v>12.65</v>
      </c>
      <c r="BA173">
        <v>14.7</v>
      </c>
      <c r="BB173">
        <v>17.5</v>
      </c>
      <c r="BC173">
        <v>15.21666667</v>
      </c>
      <c r="BD173">
        <v>15.183333300000001</v>
      </c>
      <c r="BE173">
        <v>11.5</v>
      </c>
      <c r="BF173">
        <v>13.416667</v>
      </c>
      <c r="BG173">
        <v>22.683333300000001</v>
      </c>
      <c r="BH173">
        <v>25.2</v>
      </c>
      <c r="BI173">
        <v>25.433332999999998</v>
      </c>
      <c r="BJ173">
        <v>12.85</v>
      </c>
      <c r="BK173">
        <v>23.166667</v>
      </c>
      <c r="BL173">
        <v>13.9166667</v>
      </c>
      <c r="BM173">
        <v>22.3</v>
      </c>
      <c r="BN173">
        <v>13.6</v>
      </c>
      <c r="BO173">
        <v>27.433333000000001</v>
      </c>
      <c r="BP173">
        <v>18.1166667</v>
      </c>
      <c r="BQ173">
        <v>4.3666666999999997</v>
      </c>
      <c r="BR173">
        <v>3.0166667</v>
      </c>
      <c r="BS173">
        <v>3.7333334000000002</v>
      </c>
      <c r="BT173">
        <v>4.1333333699999999</v>
      </c>
      <c r="BU173">
        <v>3.5333333700000003</v>
      </c>
      <c r="BV173">
        <v>3.7666667</v>
      </c>
      <c r="BW173">
        <v>5.7333334000000002</v>
      </c>
      <c r="BX173">
        <v>10.733333399999999</v>
      </c>
      <c r="BY173">
        <v>9</v>
      </c>
      <c r="BZ173">
        <v>6</v>
      </c>
      <c r="CA173">
        <v>3.8166666999999999</v>
      </c>
      <c r="CB173">
        <v>3.3333333999999999</v>
      </c>
      <c r="CC173">
        <v>4.3833333999999997</v>
      </c>
      <c r="CE173">
        <v>5.0833333300000003</v>
      </c>
      <c r="CF173">
        <v>5.8666666300000001</v>
      </c>
      <c r="CG173">
        <v>7.1666666299999999</v>
      </c>
      <c r="CH173">
        <v>5.4666666300000006</v>
      </c>
      <c r="CI173">
        <v>5.43333333</v>
      </c>
      <c r="CJ173">
        <v>5.3833333300000001</v>
      </c>
      <c r="CK173">
        <v>5.8000000300000005</v>
      </c>
      <c r="CL173">
        <v>6.18333333</v>
      </c>
      <c r="CN173">
        <v>6.93333333</v>
      </c>
      <c r="CO173">
        <v>6.4833333300000007</v>
      </c>
      <c r="CP173">
        <v>2.0666666670000002</v>
      </c>
      <c r="CQ173">
        <v>3.499999667</v>
      </c>
      <c r="CR173">
        <v>4.249999667</v>
      </c>
      <c r="CS173">
        <v>2.4999996670000004</v>
      </c>
      <c r="CT173">
        <v>4.7166666670000001</v>
      </c>
      <c r="CU173">
        <v>4.5333336670000008</v>
      </c>
      <c r="CV173">
        <v>2.6666666670000003</v>
      </c>
      <c r="CW173">
        <v>3.7999999670000002</v>
      </c>
      <c r="CX173">
        <v>3.3999996670000003</v>
      </c>
      <c r="CY173">
        <v>6.8833333670000005</v>
      </c>
      <c r="CZ173">
        <v>4.3499999670000005</v>
      </c>
      <c r="DA173">
        <v>3.1999996670000002</v>
      </c>
      <c r="DB173">
        <v>2.4666666670000001</v>
      </c>
      <c r="DC173">
        <v>5.5166666670000009</v>
      </c>
      <c r="DD173">
        <v>3.4499999670000001</v>
      </c>
      <c r="DE173">
        <v>6.2833333670000009</v>
      </c>
      <c r="DF173">
        <v>5.9666666700000004</v>
      </c>
      <c r="DG173">
        <v>7.2666666700000002</v>
      </c>
      <c r="DH173">
        <v>6.3666666700000007</v>
      </c>
      <c r="DI173">
        <v>7.1999996700000004</v>
      </c>
      <c r="DJ173">
        <v>6.81666667</v>
      </c>
      <c r="DK173">
        <v>7.6500000030000006</v>
      </c>
      <c r="DL173">
        <v>6.5333333700000003</v>
      </c>
      <c r="DM173">
        <v>8.4333333400000008</v>
      </c>
      <c r="DN173">
        <v>7.8833333400000001</v>
      </c>
      <c r="DO173">
        <v>2.35</v>
      </c>
      <c r="DP173">
        <v>4.5333333000000007</v>
      </c>
      <c r="DQ173">
        <v>3.2666667</v>
      </c>
      <c r="DR173">
        <v>3.28333333</v>
      </c>
      <c r="DS173">
        <v>2.8833333300000001</v>
      </c>
      <c r="DT173">
        <v>2.9166666700000001</v>
      </c>
      <c r="DU173">
        <v>6.2833330000000007</v>
      </c>
      <c r="DV173">
        <v>4.3666666700000007</v>
      </c>
      <c r="DW173">
        <v>3.05</v>
      </c>
      <c r="DX173">
        <v>2.96666667</v>
      </c>
      <c r="DY173">
        <v>3.266666667</v>
      </c>
      <c r="DZ173">
        <v>6.15</v>
      </c>
      <c r="EA173">
        <v>7.8166667000000007</v>
      </c>
      <c r="EB173">
        <v>6.5166667</v>
      </c>
      <c r="EC173">
        <v>6.9833333</v>
      </c>
      <c r="ED173">
        <v>9.4833333</v>
      </c>
      <c r="EE173">
        <v>8.75</v>
      </c>
      <c r="EF173">
        <v>7</v>
      </c>
      <c r="EG173">
        <v>8.8000000000000007</v>
      </c>
      <c r="EH173">
        <v>6.4333330000000002</v>
      </c>
      <c r="EI173">
        <v>9.3666666700000007</v>
      </c>
      <c r="EJ173">
        <v>8.5</v>
      </c>
      <c r="EK173">
        <v>7.8166700000000002</v>
      </c>
      <c r="EL173">
        <v>9.8833333000000003</v>
      </c>
      <c r="EM173">
        <v>6.5500000000000007</v>
      </c>
      <c r="EN173">
        <v>7.6333333330000004</v>
      </c>
      <c r="EO173">
        <v>10.68333333</v>
      </c>
      <c r="EP173">
        <v>8.9833333</v>
      </c>
      <c r="EQ173">
        <v>2.1666666700000001</v>
      </c>
      <c r="ER173">
        <v>2.5</v>
      </c>
      <c r="ES173">
        <v>2.7666666700000002</v>
      </c>
      <c r="ET173">
        <v>5.2666666700000002</v>
      </c>
      <c r="EU173">
        <v>2.8499999700000003</v>
      </c>
      <c r="EV173">
        <v>2.6833333700000002</v>
      </c>
      <c r="EW173">
        <v>2.4999999700000002</v>
      </c>
      <c r="EX173">
        <v>2.7333333370000004</v>
      </c>
      <c r="EY173">
        <v>6.2333333700000004</v>
      </c>
      <c r="EZ173">
        <v>2.5333336700000002</v>
      </c>
      <c r="FA173">
        <v>2.7166666700000004</v>
      </c>
      <c r="FB173">
        <v>3.1999996700000004</v>
      </c>
      <c r="FC173">
        <v>6.1666666699999997</v>
      </c>
      <c r="FD173">
        <v>2.9999999700000002</v>
      </c>
      <c r="FE173">
        <v>3.29999997</v>
      </c>
      <c r="FF173">
        <v>5.3333333400000003</v>
      </c>
      <c r="FG173">
        <v>2.9333333700000002</v>
      </c>
      <c r="FH173">
        <v>0.45</v>
      </c>
      <c r="FI173">
        <v>0.9</v>
      </c>
      <c r="FJ173">
        <v>4.0666666999999999</v>
      </c>
      <c r="FK173">
        <v>2.1666666999999999</v>
      </c>
      <c r="FL173">
        <v>2.5</v>
      </c>
      <c r="FM173">
        <v>0.81666670000000008</v>
      </c>
      <c r="FN173">
        <v>3.45</v>
      </c>
      <c r="FO173">
        <v>0.91666667000000002</v>
      </c>
      <c r="FP173">
        <v>1.6666666999999999</v>
      </c>
      <c r="FQ173">
        <v>0</v>
      </c>
      <c r="FR173">
        <f>IF(FR164=0,0,FR164+0.45)</f>
        <v>0.85000000000000009</v>
      </c>
      <c r="FS173">
        <f>IF(FS164=0,0,FS164+0.45)</f>
        <v>1.6666666666666667</v>
      </c>
      <c r="FT173">
        <f>IF(FT164=0,0,FT164+0.45)</f>
        <v>1.75</v>
      </c>
      <c r="FU173">
        <f t="shared" ref="FU173:IF173" si="2163">IF(FU164=0,0,FU164+0.45)</f>
        <v>2</v>
      </c>
      <c r="FV173">
        <f t="shared" si="2163"/>
        <v>1.9833333333333334</v>
      </c>
      <c r="FW173">
        <f t="shared" si="2163"/>
        <v>2.3666666666666667</v>
      </c>
      <c r="FX173">
        <f t="shared" si="2163"/>
        <v>2.5166666666666671</v>
      </c>
      <c r="FY173">
        <f t="shared" si="2163"/>
        <v>2.3000000000000003</v>
      </c>
      <c r="FZ173">
        <f t="shared" si="2163"/>
        <v>3.5500000000000003</v>
      </c>
      <c r="GA173">
        <f t="shared" si="2163"/>
        <v>6.55</v>
      </c>
      <c r="GB173">
        <f t="shared" si="2163"/>
        <v>2.6333333333333337</v>
      </c>
      <c r="GC173">
        <f t="shared" si="2163"/>
        <v>2.8333333333333335</v>
      </c>
      <c r="GD173">
        <f t="shared" si="2163"/>
        <v>3.3500000000000005</v>
      </c>
      <c r="GE173">
        <f t="shared" si="2163"/>
        <v>3.1166666666666671</v>
      </c>
      <c r="GF173">
        <f t="shared" si="2163"/>
        <v>2.3333333333333335</v>
      </c>
      <c r="GG173">
        <f t="shared" si="2163"/>
        <v>4.166666666666667</v>
      </c>
      <c r="GH173">
        <f t="shared" si="2163"/>
        <v>5.0166666700000002</v>
      </c>
      <c r="GI173">
        <f t="shared" si="2163"/>
        <v>4.6500000033333331</v>
      </c>
      <c r="GJ173">
        <f t="shared" si="2163"/>
        <v>5.06666667</v>
      </c>
      <c r="GK173">
        <f t="shared" si="2163"/>
        <v>7.0000000033333336</v>
      </c>
      <c r="GL173">
        <f t="shared" si="2163"/>
        <v>4.4666666700000004</v>
      </c>
      <c r="GM173">
        <f t="shared" si="2163"/>
        <v>4.733333336666667</v>
      </c>
      <c r="GN173">
        <f t="shared" si="2163"/>
        <v>6.8666666699999999</v>
      </c>
      <c r="GO173">
        <f t="shared" si="2163"/>
        <v>6.2833333366666668</v>
      </c>
      <c r="GP173">
        <f t="shared" si="2163"/>
        <v>4.733333336666667</v>
      </c>
      <c r="GQ173">
        <f t="shared" si="2163"/>
        <v>5.1833333366666663</v>
      </c>
      <c r="GR173">
        <f t="shared" si="2163"/>
        <v>7.56666667</v>
      </c>
      <c r="GS173">
        <f t="shared" si="2163"/>
        <v>5.5333333366666668</v>
      </c>
      <c r="GT173">
        <f t="shared" si="2163"/>
        <v>6.733333336666667</v>
      </c>
      <c r="GU173">
        <f t="shared" si="2163"/>
        <v>5.56666667</v>
      </c>
      <c r="GV173">
        <f t="shared" si="2163"/>
        <v>4.56666667</v>
      </c>
      <c r="GW173">
        <f t="shared" si="2163"/>
        <v>4.6333333366666665</v>
      </c>
      <c r="GX173">
        <f t="shared" ref="GX173:HA173" si="2164">IF(GX164=0,0,GX164+0.45)</f>
        <v>4.4666666700000004</v>
      </c>
      <c r="GY173">
        <f t="shared" si="2164"/>
        <v>11.600000003333333</v>
      </c>
      <c r="GZ173">
        <f t="shared" si="2164"/>
        <v>6.31666667</v>
      </c>
      <c r="HA173">
        <f t="shared" si="2164"/>
        <v>5.0500000033333334</v>
      </c>
      <c r="HB173">
        <f t="shared" si="2163"/>
        <v>6.8166666666666664</v>
      </c>
      <c r="HC173">
        <f t="shared" si="2163"/>
        <v>7.8000000333333332</v>
      </c>
      <c r="HD173">
        <f t="shared" si="2163"/>
        <v>9.2000000333333318</v>
      </c>
      <c r="HE173">
        <f t="shared" si="2163"/>
        <v>8.2833333666666658</v>
      </c>
      <c r="HF173">
        <f t="shared" si="2163"/>
        <v>8.0333333666666658</v>
      </c>
      <c r="HG173">
        <f t="shared" si="2163"/>
        <v>7.8166666999999999</v>
      </c>
      <c r="HH173">
        <f t="shared" si="2163"/>
        <v>7.5000000333333334</v>
      </c>
      <c r="HI173">
        <f t="shared" si="2163"/>
        <v>7.5000000333333334</v>
      </c>
      <c r="HJ173">
        <f t="shared" si="2163"/>
        <v>8.4500000333333318</v>
      </c>
      <c r="HK173">
        <f t="shared" si="2163"/>
        <v>8.0000000333333325</v>
      </c>
      <c r="HL173">
        <f t="shared" si="2163"/>
        <v>10.8666667</v>
      </c>
      <c r="HN173">
        <f t="shared" si="2163"/>
        <v>7.5166667</v>
      </c>
      <c r="HO173">
        <f t="shared" si="2163"/>
        <v>8.983333366666665</v>
      </c>
      <c r="HP173">
        <f t="shared" si="2163"/>
        <v>23.65</v>
      </c>
      <c r="HQ173">
        <f t="shared" si="2163"/>
        <v>28.016666666666666</v>
      </c>
      <c r="HR173">
        <f t="shared" si="2163"/>
        <v>6.3500000000000005</v>
      </c>
      <c r="HS173">
        <f t="shared" si="2163"/>
        <v>8.4499999999999993</v>
      </c>
      <c r="HU173">
        <f t="shared" si="2163"/>
        <v>19.849999999999998</v>
      </c>
      <c r="HW173">
        <f t="shared" si="2163"/>
        <v>8.8333333333333321</v>
      </c>
      <c r="HX173">
        <f t="shared" si="2163"/>
        <v>9.0499999999999989</v>
      </c>
      <c r="HY173">
        <f t="shared" si="2163"/>
        <v>9.8666666666666654</v>
      </c>
      <c r="HZ173">
        <f t="shared" si="2163"/>
        <v>9.3833333333333329</v>
      </c>
      <c r="IA173">
        <f t="shared" si="2163"/>
        <v>9.1166666666666654</v>
      </c>
      <c r="IB173">
        <f t="shared" si="2163"/>
        <v>9.2166666666666668</v>
      </c>
      <c r="IC173">
        <f t="shared" si="2163"/>
        <v>9.9166666666666661</v>
      </c>
      <c r="ID173">
        <f t="shared" si="2163"/>
        <v>8.8833333333333329</v>
      </c>
      <c r="IE173">
        <f t="shared" si="2163"/>
        <v>9.8666666666666654</v>
      </c>
      <c r="IF173">
        <f t="shared" si="2163"/>
        <v>10.566666666666666</v>
      </c>
      <c r="IG173">
        <f t="shared" ref="IG173:KA173" si="2165">IF(IG164=0,0,IG164+0.45)</f>
        <v>11.016666666666666</v>
      </c>
      <c r="IH173">
        <f t="shared" si="2165"/>
        <v>9.35</v>
      </c>
      <c r="II173">
        <f t="shared" si="2165"/>
        <v>16.083333333333332</v>
      </c>
      <c r="IJ173">
        <f t="shared" si="2165"/>
        <v>8.8666666666666654</v>
      </c>
      <c r="IK173">
        <f t="shared" si="2165"/>
        <v>4.7833333333333332</v>
      </c>
      <c r="IL173">
        <f t="shared" si="2165"/>
        <v>8.1166633333333333</v>
      </c>
      <c r="IM173">
        <f t="shared" si="2165"/>
        <v>5.5499966666666669</v>
      </c>
      <c r="IN173">
        <f t="shared" si="2165"/>
        <v>5.2666633333333337</v>
      </c>
      <c r="IO173">
        <f t="shared" si="2165"/>
        <v>6.9333333333333336</v>
      </c>
      <c r="IP173">
        <f t="shared" si="2165"/>
        <v>7.3666633333333342</v>
      </c>
      <c r="IQ173">
        <f t="shared" si="2165"/>
        <v>8.0166633333333337</v>
      </c>
      <c r="IW173">
        <f t="shared" si="2165"/>
        <v>42.300000000000004</v>
      </c>
      <c r="IX173">
        <f t="shared" si="2165"/>
        <v>4.3666666666666663</v>
      </c>
      <c r="IY173">
        <f t="shared" si="2165"/>
        <v>6.8166670033333334</v>
      </c>
      <c r="IZ173">
        <f t="shared" ref="IZ173" si="2166">IF(IZ164=0,0,IZ164+0.45)</f>
        <v>7.6333336699999998</v>
      </c>
      <c r="JA173">
        <f t="shared" si="2165"/>
        <v>5.9666670033333338</v>
      </c>
      <c r="JB173">
        <f t="shared" si="2165"/>
        <v>5.4500003366666681</v>
      </c>
      <c r="JC173">
        <f t="shared" si="2165"/>
        <v>10.383333669999999</v>
      </c>
      <c r="JD173">
        <f t="shared" si="2165"/>
        <v>6.9833336700000013</v>
      </c>
      <c r="JE173">
        <f t="shared" si="2165"/>
        <v>12.050000336666667</v>
      </c>
      <c r="JF173">
        <f t="shared" si="2165"/>
        <v>19.816667003333336</v>
      </c>
      <c r="JH173">
        <f t="shared" si="2165"/>
        <v>7.166666666666667</v>
      </c>
      <c r="JI173">
        <f t="shared" si="2165"/>
        <v>12.416666669666666</v>
      </c>
      <c r="JJ173">
        <f t="shared" si="2165"/>
        <v>10.800000002999999</v>
      </c>
      <c r="JK173">
        <f t="shared" si="2165"/>
        <v>8.6666666696666663</v>
      </c>
      <c r="JL173">
        <f t="shared" si="2165"/>
        <v>8.4333333363333338</v>
      </c>
      <c r="JM173">
        <f t="shared" si="2165"/>
        <v>10.166666669666666</v>
      </c>
      <c r="JN173">
        <f t="shared" si="2165"/>
        <v>11.166666669666666</v>
      </c>
      <c r="JO173">
        <f t="shared" si="2165"/>
        <v>15.300000002999999</v>
      </c>
      <c r="JP173">
        <f t="shared" si="2165"/>
        <v>12.433333336333334</v>
      </c>
      <c r="JR173">
        <f t="shared" si="2165"/>
        <v>8.5000000030000002</v>
      </c>
      <c r="JT173">
        <f t="shared" si="2165"/>
        <v>9.2500000030000002</v>
      </c>
      <c r="JU173">
        <f t="shared" si="2165"/>
        <v>14.900000002999999</v>
      </c>
      <c r="JV173">
        <f t="shared" si="2165"/>
        <v>15.600000003</v>
      </c>
      <c r="JX173">
        <f t="shared" si="2165"/>
        <v>16.350000003000002</v>
      </c>
      <c r="JY173">
        <f t="shared" si="2165"/>
        <v>12.166666669666666</v>
      </c>
      <c r="JZ173">
        <f t="shared" si="2165"/>
        <v>18.666666669666668</v>
      </c>
      <c r="KA173">
        <f t="shared" si="2165"/>
        <v>22.116666669666667</v>
      </c>
    </row>
    <row r="174" spans="1:287" x14ac:dyDescent="0.25">
      <c r="A174" t="s">
        <v>113</v>
      </c>
      <c r="B174">
        <v>5.9333333333333336</v>
      </c>
      <c r="C174">
        <v>6.4333333333333336</v>
      </c>
      <c r="D174">
        <v>3.5333329999999998</v>
      </c>
      <c r="E174">
        <v>7.0833333333333339</v>
      </c>
      <c r="F174">
        <v>7.6999933333333335</v>
      </c>
      <c r="G174">
        <v>4.25</v>
      </c>
      <c r="H174">
        <v>3.983333</v>
      </c>
      <c r="I174">
        <v>4.2</v>
      </c>
      <c r="J174">
        <v>9.3166663333333339</v>
      </c>
      <c r="K174">
        <v>11.500000333333332</v>
      </c>
      <c r="L174">
        <v>6.7833333333333332</v>
      </c>
      <c r="M174">
        <v>6.2833333333333332</v>
      </c>
      <c r="N174">
        <v>4.1666629999999998</v>
      </c>
      <c r="O174">
        <v>3.5333329999999998</v>
      </c>
      <c r="P174">
        <v>7.983333</v>
      </c>
      <c r="Q174">
        <v>4.2933329999999996</v>
      </c>
      <c r="R174">
        <v>8.9633329999999987</v>
      </c>
      <c r="S174">
        <v>10.783332999999999</v>
      </c>
      <c r="T174">
        <v>7.2033329999999998</v>
      </c>
      <c r="U174">
        <v>5.7166630000000005</v>
      </c>
      <c r="V174">
        <v>5.5833329999999997</v>
      </c>
      <c r="W174">
        <v>4.1499999999999995</v>
      </c>
      <c r="X174">
        <v>4.9499999999999993</v>
      </c>
      <c r="Y174">
        <v>4.983333</v>
      </c>
      <c r="Z174">
        <v>20.933332999999998</v>
      </c>
      <c r="AA174">
        <v>22.933332999999998</v>
      </c>
      <c r="AB174">
        <v>26.683332999999998</v>
      </c>
      <c r="AC174">
        <v>42.133332999999993</v>
      </c>
      <c r="AD174">
        <v>36.686665999999995</v>
      </c>
      <c r="AE174">
        <v>22.883332999999997</v>
      </c>
      <c r="AG174">
        <v>26.183332999999998</v>
      </c>
      <c r="AH174">
        <v>21.600002999999997</v>
      </c>
      <c r="AI174">
        <v>9.6833333333333336</v>
      </c>
      <c r="AJ174">
        <v>11.233333333333334</v>
      </c>
      <c r="AK174">
        <v>10.066666633333334</v>
      </c>
      <c r="AL174">
        <v>10.283333333333333</v>
      </c>
      <c r="AM174">
        <v>10.199993333333333</v>
      </c>
      <c r="AN174">
        <v>11.033333333333333</v>
      </c>
      <c r="AO174">
        <v>10.950000033333334</v>
      </c>
      <c r="AP174">
        <v>10.550000033333333</v>
      </c>
      <c r="AQ174">
        <v>10.466666663333333</v>
      </c>
      <c r="AR174">
        <v>10.083333333333334</v>
      </c>
      <c r="AS174">
        <v>10.700000033333334</v>
      </c>
      <c r="AT174">
        <v>13.350000003333335</v>
      </c>
      <c r="AU174">
        <v>10.983333333333334</v>
      </c>
      <c r="AV174">
        <v>11.216666633333334</v>
      </c>
      <c r="AW174">
        <v>10.750000033333334</v>
      </c>
      <c r="AX174">
        <v>11.533333333333333</v>
      </c>
      <c r="AY174">
        <v>10.416666663333334</v>
      </c>
      <c r="AZ174">
        <v>12.833333333333334</v>
      </c>
      <c r="BA174">
        <v>14.883333333333333</v>
      </c>
      <c r="BB174">
        <v>17.683333333333334</v>
      </c>
      <c r="BC174">
        <v>15.400000003333334</v>
      </c>
      <c r="BD174">
        <v>15.366666633333335</v>
      </c>
      <c r="BE174">
        <v>11.683333333333334</v>
      </c>
      <c r="BF174">
        <v>13.600000333333334</v>
      </c>
      <c r="BG174">
        <v>22.866666633333331</v>
      </c>
      <c r="BH174">
        <v>25.383333333333333</v>
      </c>
      <c r="BI174">
        <v>25.616666333333335</v>
      </c>
      <c r="BJ174">
        <v>13.033333333333333</v>
      </c>
      <c r="BK174">
        <v>23.350000333333334</v>
      </c>
      <c r="BL174">
        <v>14.100000033333334</v>
      </c>
      <c r="BM174">
        <v>22.483333333333334</v>
      </c>
      <c r="BN174">
        <v>13.783333333333333</v>
      </c>
      <c r="BO174">
        <v>27.616666333333335</v>
      </c>
      <c r="BP174">
        <v>18.300000033333333</v>
      </c>
      <c r="BQ174">
        <v>4.3166666999999999</v>
      </c>
      <c r="BR174">
        <v>2.9666666999999998</v>
      </c>
      <c r="BS174">
        <v>3.6833333999999995</v>
      </c>
      <c r="BT174">
        <v>4.0833333700000001</v>
      </c>
      <c r="BU174">
        <v>3.4833333699999995</v>
      </c>
      <c r="BV174">
        <v>3.7166666999999998</v>
      </c>
      <c r="BW174">
        <v>5.6833333999999995</v>
      </c>
      <c r="BX174">
        <v>10.683333399999999</v>
      </c>
      <c r="BY174">
        <v>8.9499999999999993</v>
      </c>
      <c r="BZ174">
        <v>5.9499999999999993</v>
      </c>
      <c r="CA174">
        <v>3.7666667</v>
      </c>
      <c r="CB174">
        <v>3.2833333999999996</v>
      </c>
      <c r="CC174">
        <v>4.3333333999999999</v>
      </c>
      <c r="CE174">
        <v>5.0333333300000005</v>
      </c>
      <c r="CF174">
        <v>5.8166666300000003</v>
      </c>
      <c r="CG174">
        <v>7.116666630000001</v>
      </c>
      <c r="CH174">
        <v>5.4166666300000008</v>
      </c>
      <c r="CI174">
        <v>5.3833333300000001</v>
      </c>
      <c r="CJ174">
        <v>5.3333333300000003</v>
      </c>
      <c r="CK174">
        <v>5.7500000300000007</v>
      </c>
      <c r="CL174">
        <v>6.133333330000001</v>
      </c>
      <c r="CN174">
        <v>6.883333330000001</v>
      </c>
      <c r="CO174">
        <v>6.43333333</v>
      </c>
      <c r="CP174">
        <v>2.016666667</v>
      </c>
      <c r="CQ174">
        <v>3.4499996670000002</v>
      </c>
      <c r="CR174">
        <v>4.1999996670000002</v>
      </c>
      <c r="CS174">
        <v>2.4499996670000002</v>
      </c>
      <c r="CT174">
        <v>4.6666666669999994</v>
      </c>
      <c r="CU174">
        <v>4.4833336670000001</v>
      </c>
      <c r="CV174">
        <v>2.6166666670000001</v>
      </c>
      <c r="CW174">
        <v>3.7499999669999999</v>
      </c>
      <c r="CX174">
        <v>3.3499996670000001</v>
      </c>
      <c r="CY174">
        <v>6.8333333669999998</v>
      </c>
      <c r="CZ174">
        <v>4.2999999669999998</v>
      </c>
      <c r="DA174">
        <v>3.1499996669999999</v>
      </c>
      <c r="DB174">
        <v>2.4166666669999999</v>
      </c>
      <c r="DC174">
        <v>5.4666666670000001</v>
      </c>
      <c r="DD174">
        <v>3.3999999670000003</v>
      </c>
      <c r="DE174">
        <v>6.2333333670000002</v>
      </c>
      <c r="DF174">
        <v>5.9166666700000006</v>
      </c>
      <c r="DG174">
        <v>7.2166666700000004</v>
      </c>
      <c r="DH174">
        <v>6.3166666700000009</v>
      </c>
      <c r="DI174">
        <v>7.1499996700000006</v>
      </c>
      <c r="DJ174">
        <v>6.7666666700000002</v>
      </c>
      <c r="DK174">
        <v>7.6000000030000008</v>
      </c>
      <c r="DL174">
        <v>6.4833333700000004</v>
      </c>
      <c r="DM174">
        <v>8.3833333400000001</v>
      </c>
      <c r="DN174">
        <v>7.8333333400000003</v>
      </c>
      <c r="DO174">
        <v>2.2999999999999998</v>
      </c>
      <c r="DP174">
        <v>4.4833333</v>
      </c>
      <c r="DQ174">
        <v>3.2166666999999998</v>
      </c>
      <c r="DR174">
        <v>3.2333333299999998</v>
      </c>
      <c r="DS174">
        <v>2.8333333299999999</v>
      </c>
      <c r="DT174">
        <v>2.8666666699999999</v>
      </c>
      <c r="DU174">
        <v>6.233333</v>
      </c>
      <c r="DV174">
        <v>4.31666667</v>
      </c>
      <c r="DW174">
        <v>3</v>
      </c>
      <c r="DX174">
        <v>2.9166666699999997</v>
      </c>
      <c r="DY174">
        <v>3.2166666669999997</v>
      </c>
      <c r="DZ174">
        <v>6.1000000000000005</v>
      </c>
      <c r="EA174">
        <v>7.7666667</v>
      </c>
      <c r="EB174">
        <v>6.4666667000000002</v>
      </c>
      <c r="EC174">
        <v>6.933333300000001</v>
      </c>
      <c r="ED174">
        <v>9.433333300000001</v>
      </c>
      <c r="EE174">
        <v>8.7000000000000011</v>
      </c>
      <c r="EF174">
        <v>6.95</v>
      </c>
      <c r="EG174">
        <v>8.75</v>
      </c>
      <c r="EH174">
        <v>6.3833330000000004</v>
      </c>
      <c r="EI174">
        <v>9.31666667</v>
      </c>
      <c r="EJ174">
        <v>8.4500000000000011</v>
      </c>
      <c r="EK174">
        <v>7.7666700000000004</v>
      </c>
      <c r="EL174">
        <v>9.8333332999999996</v>
      </c>
      <c r="EM174">
        <v>6.5000000000000009</v>
      </c>
      <c r="EN174">
        <v>7.5833333330000006</v>
      </c>
      <c r="EO174">
        <v>10.633333329999999</v>
      </c>
      <c r="EP174">
        <v>8.933333300000001</v>
      </c>
      <c r="EQ174">
        <v>2.1166666699999999</v>
      </c>
      <c r="ER174">
        <v>2.4499999999999997</v>
      </c>
      <c r="ES174">
        <v>2.71666667</v>
      </c>
      <c r="ET174">
        <v>5.2166666700000004</v>
      </c>
      <c r="EU174">
        <v>2.79999997</v>
      </c>
      <c r="EV174">
        <v>2.6333333699999999</v>
      </c>
      <c r="EW174">
        <v>2.4499999699999999</v>
      </c>
      <c r="EX174">
        <v>2.6833333369999997</v>
      </c>
      <c r="EY174">
        <v>6.1833333699999997</v>
      </c>
      <c r="EZ174">
        <v>2.4833336699999999</v>
      </c>
      <c r="FA174">
        <v>2.6666666699999997</v>
      </c>
      <c r="FB174">
        <v>3.1499996699999997</v>
      </c>
      <c r="FC174">
        <v>6.1166666699999999</v>
      </c>
      <c r="FD174">
        <v>2.9499999699999999</v>
      </c>
      <c r="FE174">
        <v>3.2499999700000002</v>
      </c>
      <c r="FF174">
        <v>5.2833333400000004</v>
      </c>
      <c r="FG174">
        <v>2.8833333699999999</v>
      </c>
      <c r="FH174">
        <v>0.4</v>
      </c>
      <c r="FI174">
        <v>0.85000000000000009</v>
      </c>
      <c r="FJ174">
        <v>4.0166667</v>
      </c>
      <c r="FK174">
        <v>2.1166667000000001</v>
      </c>
      <c r="FL174">
        <v>2.4499999999999997</v>
      </c>
      <c r="FM174">
        <v>0.76666670000000003</v>
      </c>
      <c r="FN174">
        <v>3.4</v>
      </c>
      <c r="FO174">
        <v>0.86666667000000008</v>
      </c>
      <c r="FP174">
        <v>1.6166667000000001</v>
      </c>
      <c r="FQ174">
        <v>0.85000000000000009</v>
      </c>
      <c r="FR174">
        <v>0</v>
      </c>
      <c r="FS174">
        <f>IF(FS164=0,0,FS164+0.4)</f>
        <v>1.6166666666666667</v>
      </c>
      <c r="FT174">
        <f>IF(FT164=0,0,FT164+0.4)</f>
        <v>1.7000000000000002</v>
      </c>
      <c r="FU174">
        <f t="shared" ref="FU174:IF174" si="2167">IF(FU164=0,0,FU164+0.4)</f>
        <v>1.9500000000000002</v>
      </c>
      <c r="FV174">
        <f t="shared" si="2167"/>
        <v>1.9333333333333336</v>
      </c>
      <c r="FW174">
        <f t="shared" si="2167"/>
        <v>2.3166666666666669</v>
      </c>
      <c r="FX174">
        <f t="shared" si="2167"/>
        <v>2.4666666666666668</v>
      </c>
      <c r="FY174">
        <f t="shared" si="2167"/>
        <v>2.25</v>
      </c>
      <c r="FZ174">
        <f t="shared" si="2167"/>
        <v>3.5</v>
      </c>
      <c r="GA174">
        <f t="shared" si="2167"/>
        <v>6.5</v>
      </c>
      <c r="GB174">
        <f t="shared" si="2167"/>
        <v>2.5833333333333335</v>
      </c>
      <c r="GC174">
        <f t="shared" si="2167"/>
        <v>2.7833333333333332</v>
      </c>
      <c r="GD174">
        <f t="shared" si="2167"/>
        <v>3.3000000000000003</v>
      </c>
      <c r="GE174">
        <f t="shared" si="2167"/>
        <v>3.0666666666666669</v>
      </c>
      <c r="GF174">
        <f t="shared" si="2167"/>
        <v>2.2833333333333332</v>
      </c>
      <c r="GG174">
        <f t="shared" si="2167"/>
        <v>4.1166666666666671</v>
      </c>
      <c r="GH174">
        <f t="shared" si="2167"/>
        <v>4.9666666700000004</v>
      </c>
      <c r="GI174">
        <f t="shared" si="2167"/>
        <v>4.6000000033333333</v>
      </c>
      <c r="GJ174">
        <f t="shared" si="2167"/>
        <v>5.0166666700000002</v>
      </c>
      <c r="GK174">
        <f t="shared" si="2167"/>
        <v>6.9500000033333338</v>
      </c>
      <c r="GL174">
        <f t="shared" si="2167"/>
        <v>4.4166666700000006</v>
      </c>
      <c r="GM174">
        <f t="shared" si="2167"/>
        <v>4.6833333366666672</v>
      </c>
      <c r="GN174">
        <f t="shared" si="2167"/>
        <v>6.81666667</v>
      </c>
      <c r="GO174">
        <f t="shared" si="2167"/>
        <v>6.233333336666667</v>
      </c>
      <c r="GP174">
        <f t="shared" si="2167"/>
        <v>4.6833333366666672</v>
      </c>
      <c r="GQ174">
        <f t="shared" si="2167"/>
        <v>5.1333333366666665</v>
      </c>
      <c r="GR174">
        <f t="shared" si="2167"/>
        <v>7.5166666700000002</v>
      </c>
      <c r="GS174">
        <f t="shared" si="2167"/>
        <v>5.483333336666667</v>
      </c>
      <c r="GT174">
        <f t="shared" si="2167"/>
        <v>6.6833333366666672</v>
      </c>
      <c r="GU174">
        <f t="shared" si="2167"/>
        <v>5.5166666700000002</v>
      </c>
      <c r="GV174">
        <f t="shared" si="2167"/>
        <v>4.5166666700000002</v>
      </c>
      <c r="GW174">
        <f t="shared" si="2167"/>
        <v>4.5833333366666666</v>
      </c>
      <c r="GX174">
        <f t="shared" ref="GX174:HA174" si="2168">IF(GX164=0,0,GX164+0.4)</f>
        <v>4.4166666700000006</v>
      </c>
      <c r="GY174">
        <f t="shared" si="2168"/>
        <v>11.550000003333334</v>
      </c>
      <c r="GZ174">
        <f t="shared" si="2168"/>
        <v>6.2666666700000002</v>
      </c>
      <c r="HA174">
        <f t="shared" si="2168"/>
        <v>5.0000000033333336</v>
      </c>
      <c r="HB174">
        <f t="shared" si="2167"/>
        <v>6.7666666666666666</v>
      </c>
      <c r="HC174">
        <f t="shared" si="2167"/>
        <v>7.7500000333333334</v>
      </c>
      <c r="HD174">
        <f t="shared" si="2167"/>
        <v>9.1500000333333329</v>
      </c>
      <c r="HE174">
        <f t="shared" si="2167"/>
        <v>8.2333333666666668</v>
      </c>
      <c r="HF174">
        <f t="shared" si="2167"/>
        <v>7.9833333666666668</v>
      </c>
      <c r="HG174">
        <f t="shared" si="2167"/>
        <v>7.7666667</v>
      </c>
      <c r="HH174">
        <f t="shared" si="2167"/>
        <v>7.4500000333333336</v>
      </c>
      <c r="HI174">
        <f t="shared" si="2167"/>
        <v>7.4500000333333336</v>
      </c>
      <c r="HJ174">
        <f t="shared" si="2167"/>
        <v>8.4000000333333329</v>
      </c>
      <c r="HK174">
        <f t="shared" si="2167"/>
        <v>7.9500000333333336</v>
      </c>
      <c r="HL174">
        <f t="shared" si="2167"/>
        <v>10.816666700000001</v>
      </c>
      <c r="HN174">
        <f t="shared" si="2167"/>
        <v>7.4666667000000002</v>
      </c>
      <c r="HO174">
        <f t="shared" si="2167"/>
        <v>8.9333333666666661</v>
      </c>
      <c r="HP174">
        <f t="shared" si="2167"/>
        <v>23.599999999999998</v>
      </c>
      <c r="HQ174">
        <f t="shared" si="2167"/>
        <v>27.966666666666665</v>
      </c>
      <c r="HR174">
        <f t="shared" si="2167"/>
        <v>6.3000000000000007</v>
      </c>
      <c r="HS174">
        <f t="shared" si="2167"/>
        <v>8.4</v>
      </c>
      <c r="HU174">
        <f t="shared" si="2167"/>
        <v>19.799999999999997</v>
      </c>
      <c r="HW174">
        <f t="shared" si="2167"/>
        <v>8.7833333333333332</v>
      </c>
      <c r="HX174">
        <f t="shared" si="2167"/>
        <v>9</v>
      </c>
      <c r="HY174">
        <f t="shared" si="2167"/>
        <v>9.8166666666666664</v>
      </c>
      <c r="HZ174">
        <f t="shared" si="2167"/>
        <v>9.3333333333333339</v>
      </c>
      <c r="IA174">
        <f t="shared" si="2167"/>
        <v>9.0666666666666664</v>
      </c>
      <c r="IB174">
        <f t="shared" si="2167"/>
        <v>9.1666666666666679</v>
      </c>
      <c r="IC174">
        <f t="shared" si="2167"/>
        <v>9.8666666666666671</v>
      </c>
      <c r="ID174">
        <f t="shared" si="2167"/>
        <v>8.8333333333333339</v>
      </c>
      <c r="IE174">
        <f t="shared" si="2167"/>
        <v>9.8166666666666664</v>
      </c>
      <c r="IF174">
        <f t="shared" si="2167"/>
        <v>10.516666666666667</v>
      </c>
      <c r="IG174">
        <f t="shared" ref="IG174:KA174" si="2169">IF(IG164=0,0,IG164+0.4)</f>
        <v>10.966666666666667</v>
      </c>
      <c r="IH174">
        <f t="shared" si="2169"/>
        <v>9.3000000000000007</v>
      </c>
      <c r="II174">
        <f t="shared" si="2169"/>
        <v>16.033333333333331</v>
      </c>
      <c r="IJ174">
        <f t="shared" si="2169"/>
        <v>8.8166666666666664</v>
      </c>
      <c r="IK174">
        <f t="shared" si="2169"/>
        <v>4.7333333333333334</v>
      </c>
      <c r="IL174">
        <f t="shared" si="2169"/>
        <v>8.0666633333333344</v>
      </c>
      <c r="IM174">
        <f t="shared" si="2169"/>
        <v>5.4999966666666671</v>
      </c>
      <c r="IN174">
        <f t="shared" si="2169"/>
        <v>5.2166633333333339</v>
      </c>
      <c r="IO174">
        <f t="shared" si="2169"/>
        <v>6.8833333333333337</v>
      </c>
      <c r="IP174">
        <f t="shared" si="2169"/>
        <v>7.3166633333333344</v>
      </c>
      <c r="IQ174">
        <f t="shared" si="2169"/>
        <v>7.9666633333333339</v>
      </c>
      <c r="IW174">
        <f t="shared" si="2169"/>
        <v>42.25</v>
      </c>
      <c r="IX174">
        <f t="shared" si="2169"/>
        <v>4.3166666666666664</v>
      </c>
      <c r="IY174">
        <f t="shared" si="2169"/>
        <v>6.7666670033333336</v>
      </c>
      <c r="IZ174">
        <f t="shared" ref="IZ174" si="2170">IF(IZ164=0,0,IZ164+0.4)</f>
        <v>7.58333367</v>
      </c>
      <c r="JA174">
        <f t="shared" si="2169"/>
        <v>5.916667003333334</v>
      </c>
      <c r="JB174">
        <f t="shared" si="2169"/>
        <v>5.4000003366666682</v>
      </c>
      <c r="JC174">
        <f t="shared" si="2169"/>
        <v>10.33333367</v>
      </c>
      <c r="JD174">
        <f t="shared" si="2169"/>
        <v>6.9333336700000014</v>
      </c>
      <c r="JE174">
        <f t="shared" si="2169"/>
        <v>12.000000336666668</v>
      </c>
      <c r="JF174">
        <f t="shared" si="2169"/>
        <v>19.766667003333335</v>
      </c>
      <c r="JH174">
        <f t="shared" si="2169"/>
        <v>7.1166666666666671</v>
      </c>
      <c r="JI174">
        <f t="shared" si="2169"/>
        <v>12.366666669666667</v>
      </c>
      <c r="JJ174">
        <f t="shared" si="2169"/>
        <v>10.750000003</v>
      </c>
      <c r="JK174">
        <f t="shared" si="2169"/>
        <v>8.6166666696666674</v>
      </c>
      <c r="JL174">
        <f t="shared" si="2169"/>
        <v>8.3833333363333349</v>
      </c>
      <c r="JM174">
        <f t="shared" si="2169"/>
        <v>10.116666669666667</v>
      </c>
      <c r="JN174">
        <f t="shared" si="2169"/>
        <v>11.116666669666667</v>
      </c>
      <c r="JO174">
        <f t="shared" si="2169"/>
        <v>15.250000003</v>
      </c>
      <c r="JP174">
        <f t="shared" si="2169"/>
        <v>12.383333336333335</v>
      </c>
      <c r="JR174">
        <f t="shared" si="2169"/>
        <v>8.4500000030000013</v>
      </c>
      <c r="JT174">
        <f t="shared" si="2169"/>
        <v>9.2000000030000013</v>
      </c>
      <c r="JU174">
        <f t="shared" si="2169"/>
        <v>14.850000003</v>
      </c>
      <c r="JV174">
        <f t="shared" si="2169"/>
        <v>15.550000003000001</v>
      </c>
      <c r="JX174">
        <f t="shared" si="2169"/>
        <v>16.300000003000001</v>
      </c>
      <c r="JY174">
        <f t="shared" si="2169"/>
        <v>12.116666669666667</v>
      </c>
      <c r="JZ174">
        <f t="shared" si="2169"/>
        <v>18.616666669666667</v>
      </c>
      <c r="KA174">
        <f t="shared" si="2169"/>
        <v>22.066666669666667</v>
      </c>
    </row>
    <row r="175" spans="1:287" x14ac:dyDescent="0.25">
      <c r="A175" t="s">
        <v>112</v>
      </c>
      <c r="B175">
        <v>6.4</v>
      </c>
      <c r="C175">
        <v>6.9</v>
      </c>
      <c r="D175">
        <v>4.3499996666666672</v>
      </c>
      <c r="E175">
        <v>7.5500000000000007</v>
      </c>
      <c r="F175">
        <v>8.1666600000000003</v>
      </c>
      <c r="G175">
        <v>5.0666666666666673</v>
      </c>
      <c r="H175">
        <v>4.7999996666666673</v>
      </c>
      <c r="I175">
        <v>5.0166666666666675</v>
      </c>
      <c r="J175">
        <v>9.7833330000000007</v>
      </c>
      <c r="K175">
        <v>11.966667000000001</v>
      </c>
      <c r="L175">
        <v>7.25</v>
      </c>
      <c r="M175">
        <v>6.75</v>
      </c>
      <c r="N175">
        <v>4.9833296666666671</v>
      </c>
      <c r="O175">
        <v>4.3499996666666672</v>
      </c>
      <c r="P175">
        <v>8.7999996666666682</v>
      </c>
      <c r="Q175">
        <v>5.1099996666666669</v>
      </c>
      <c r="R175">
        <v>9.7799996666666669</v>
      </c>
      <c r="S175">
        <v>11.599999666666667</v>
      </c>
      <c r="T175">
        <v>8.0199996666666671</v>
      </c>
      <c r="U175">
        <v>6.5333296666666669</v>
      </c>
      <c r="V175">
        <v>6.399999666666667</v>
      </c>
      <c r="W175">
        <v>4.9666666666666668</v>
      </c>
      <c r="X175">
        <v>5.7666666666666675</v>
      </c>
      <c r="Y175">
        <v>5.7999996666666673</v>
      </c>
      <c r="Z175">
        <v>21.749999666666668</v>
      </c>
      <c r="AA175">
        <v>23.749999666666668</v>
      </c>
      <c r="AB175">
        <v>27.499999666666668</v>
      </c>
      <c r="AC175">
        <v>42.94999966666667</v>
      </c>
      <c r="AD175">
        <v>37.503332666666665</v>
      </c>
      <c r="AE175">
        <v>23.699999666666667</v>
      </c>
      <c r="AG175">
        <v>26.999999666666668</v>
      </c>
      <c r="AH175">
        <v>22.416669666666667</v>
      </c>
      <c r="AI175">
        <v>10.15</v>
      </c>
      <c r="AJ175">
        <v>11.700000000000001</v>
      </c>
      <c r="AK175">
        <v>10.533333300000001</v>
      </c>
      <c r="AL175">
        <v>10.75</v>
      </c>
      <c r="AM175">
        <v>10.66666</v>
      </c>
      <c r="AN175">
        <v>11.5</v>
      </c>
      <c r="AO175">
        <v>11.4166667</v>
      </c>
      <c r="AP175">
        <v>11.0166667</v>
      </c>
      <c r="AQ175">
        <v>10.93333333</v>
      </c>
      <c r="AR175">
        <v>10.55</v>
      </c>
      <c r="AS175">
        <v>11.1666667</v>
      </c>
      <c r="AT175">
        <v>13.81666667</v>
      </c>
      <c r="AU175">
        <v>11.450000000000001</v>
      </c>
      <c r="AV175">
        <v>11.683333300000001</v>
      </c>
      <c r="AW175">
        <v>11.216666700000001</v>
      </c>
      <c r="AX175">
        <v>12</v>
      </c>
      <c r="AY175">
        <v>10.883333330000001</v>
      </c>
      <c r="AZ175">
        <v>13.3</v>
      </c>
      <c r="BA175">
        <v>15.350000000000001</v>
      </c>
      <c r="BB175">
        <v>18.149999999999999</v>
      </c>
      <c r="BC175">
        <v>15.866666670000001</v>
      </c>
      <c r="BD175">
        <v>15.8333333</v>
      </c>
      <c r="BE175">
        <v>12.15</v>
      </c>
      <c r="BF175">
        <v>14.066667000000001</v>
      </c>
      <c r="BG175">
        <v>23.3333333</v>
      </c>
      <c r="BH175">
        <v>25.85</v>
      </c>
      <c r="BI175">
        <v>26.083333</v>
      </c>
      <c r="BJ175">
        <v>13.5</v>
      </c>
      <c r="BK175">
        <v>23.816667000000002</v>
      </c>
      <c r="BL175">
        <v>14.566666700000001</v>
      </c>
      <c r="BM175">
        <v>22.950000000000003</v>
      </c>
      <c r="BN175">
        <v>14.25</v>
      </c>
      <c r="BO175">
        <v>28.083333000000003</v>
      </c>
      <c r="BP175">
        <v>18.766666700000002</v>
      </c>
      <c r="BQ175">
        <v>5.1333333666666672</v>
      </c>
      <c r="BR175">
        <v>3.7833333666666666</v>
      </c>
      <c r="BS175">
        <v>4.5000000666666669</v>
      </c>
      <c r="BT175">
        <v>4.9000000366666665</v>
      </c>
      <c r="BU175">
        <v>4.3000000366666669</v>
      </c>
      <c r="BV175">
        <v>4.5333333666666666</v>
      </c>
      <c r="BW175">
        <v>6.5000000666666669</v>
      </c>
      <c r="BX175">
        <v>11.500000066666667</v>
      </c>
      <c r="BY175">
        <v>9.7666666666666657</v>
      </c>
      <c r="BZ175">
        <v>6.7666666666666666</v>
      </c>
      <c r="CA175">
        <v>4.5833333666666665</v>
      </c>
      <c r="CB175">
        <v>4.1000000666666665</v>
      </c>
      <c r="CC175">
        <v>5.1500000666666663</v>
      </c>
      <c r="CE175">
        <v>5.8499999966666669</v>
      </c>
      <c r="CF175">
        <v>6.6333332966666667</v>
      </c>
      <c r="CG175">
        <v>7.9333332966666674</v>
      </c>
      <c r="CH175">
        <v>6.2333332966666672</v>
      </c>
      <c r="CI175">
        <v>6.1999999966666666</v>
      </c>
      <c r="CJ175">
        <v>6.1499999966666667</v>
      </c>
      <c r="CK175">
        <v>6.5666666966666671</v>
      </c>
      <c r="CL175">
        <v>6.9499999966666675</v>
      </c>
      <c r="CN175">
        <v>7.6999999966666675</v>
      </c>
      <c r="CO175">
        <v>7.2499999966666664</v>
      </c>
      <c r="CP175">
        <v>2.8333333336666668</v>
      </c>
      <c r="CQ175">
        <v>4.2666663336666666</v>
      </c>
      <c r="CR175">
        <v>5.0166663336666666</v>
      </c>
      <c r="CS175">
        <v>3.266666333666667</v>
      </c>
      <c r="CT175">
        <v>5.4833333336666668</v>
      </c>
      <c r="CU175">
        <v>5.3000003336666666</v>
      </c>
      <c r="CV175">
        <v>3.4333333336666669</v>
      </c>
      <c r="CW175">
        <v>4.5666666336666673</v>
      </c>
      <c r="CX175">
        <v>4.1666663336666669</v>
      </c>
      <c r="CY175">
        <v>7.6500000336666663</v>
      </c>
      <c r="CZ175">
        <v>5.1166666336666662</v>
      </c>
      <c r="DA175">
        <v>3.9666663336666668</v>
      </c>
      <c r="DB175">
        <v>3.2333333336666668</v>
      </c>
      <c r="DC175">
        <v>6.2833333336666666</v>
      </c>
      <c r="DD175">
        <v>4.2166666336666667</v>
      </c>
      <c r="DE175">
        <v>7.0500000336666666</v>
      </c>
      <c r="DF175">
        <v>6.733333336666667</v>
      </c>
      <c r="DG175">
        <v>8.0333333366666668</v>
      </c>
      <c r="DH175">
        <v>7.1333333366666674</v>
      </c>
      <c r="DI175">
        <v>7.966666336666667</v>
      </c>
      <c r="DJ175">
        <v>7.5833333366666666</v>
      </c>
      <c r="DK175">
        <v>8.4166666696666663</v>
      </c>
      <c r="DL175">
        <v>7.3000000366666669</v>
      </c>
      <c r="DM175">
        <v>9.2000000066666665</v>
      </c>
      <c r="DN175">
        <v>8.6500000066666676</v>
      </c>
      <c r="DO175">
        <v>3.1166666666666667</v>
      </c>
      <c r="DP175">
        <v>5.2999999666666664</v>
      </c>
      <c r="DQ175">
        <v>4.0333333666666666</v>
      </c>
      <c r="DR175">
        <v>4.0499999966666671</v>
      </c>
      <c r="DS175">
        <v>3.6499999966666667</v>
      </c>
      <c r="DT175">
        <v>3.6833333366666667</v>
      </c>
      <c r="DU175">
        <v>7.0499996666666664</v>
      </c>
      <c r="DV175">
        <v>5.1333333366666665</v>
      </c>
      <c r="DW175">
        <v>3.8166666666666664</v>
      </c>
      <c r="DX175">
        <v>3.7333333366666666</v>
      </c>
      <c r="DY175">
        <v>4.0333333336666666</v>
      </c>
      <c r="DZ175">
        <v>6.916666666666667</v>
      </c>
      <c r="EA175">
        <v>8.5833333666666665</v>
      </c>
      <c r="EB175">
        <v>7.2833333666666666</v>
      </c>
      <c r="EC175">
        <v>7.7499999666666675</v>
      </c>
      <c r="ED175">
        <v>10.249999966666667</v>
      </c>
      <c r="EE175">
        <v>9.5166666666666675</v>
      </c>
      <c r="EF175">
        <v>7.7666666666666666</v>
      </c>
      <c r="EG175">
        <v>9.5666666666666664</v>
      </c>
      <c r="EH175">
        <v>7.1999996666666668</v>
      </c>
      <c r="EI175">
        <v>10.133333336666666</v>
      </c>
      <c r="EJ175">
        <v>9.2666666666666675</v>
      </c>
      <c r="EK175">
        <v>8.5833366666666677</v>
      </c>
      <c r="EL175">
        <v>10.649999966666666</v>
      </c>
      <c r="EM175">
        <v>7.3166666666666673</v>
      </c>
      <c r="EN175">
        <v>8.399999999666667</v>
      </c>
      <c r="EO175">
        <v>11.449999996666666</v>
      </c>
      <c r="EP175">
        <v>9.7499999666666675</v>
      </c>
      <c r="EQ175">
        <v>2.9333333366666667</v>
      </c>
      <c r="ER175">
        <v>3.2666666666666666</v>
      </c>
      <c r="ES175">
        <v>3.5333333366666668</v>
      </c>
      <c r="ET175">
        <v>6.0333333366666668</v>
      </c>
      <c r="EU175">
        <v>3.6166666366666669</v>
      </c>
      <c r="EV175">
        <v>3.4500000366666668</v>
      </c>
      <c r="EW175">
        <v>3.2666666366666668</v>
      </c>
      <c r="EX175">
        <v>3.500000003666667</v>
      </c>
      <c r="EY175">
        <v>7.0000000366666661</v>
      </c>
      <c r="EZ175">
        <v>3.3000003366666668</v>
      </c>
      <c r="FA175">
        <v>3.483333336666667</v>
      </c>
      <c r="FB175">
        <v>3.966666336666667</v>
      </c>
      <c r="FC175">
        <v>6.9333333366666672</v>
      </c>
      <c r="FD175">
        <v>3.7666666366666668</v>
      </c>
      <c r="FE175">
        <v>4.0666666366666666</v>
      </c>
      <c r="FF175">
        <v>6.1000000066666669</v>
      </c>
      <c r="FG175">
        <v>3.7000000366666668</v>
      </c>
      <c r="FH175">
        <v>1.2166666666666668</v>
      </c>
      <c r="FI175">
        <v>1.6666666666666667</v>
      </c>
      <c r="FJ175">
        <v>4.8333333666666665</v>
      </c>
      <c r="FK175">
        <v>2.933333366666667</v>
      </c>
      <c r="FL175">
        <v>3.2666666666666666</v>
      </c>
      <c r="FM175">
        <v>1.5833333666666669</v>
      </c>
      <c r="FN175">
        <v>4.2166666666666668</v>
      </c>
      <c r="FO175">
        <v>1.6833333366666667</v>
      </c>
      <c r="FP175">
        <v>2.433333366666667</v>
      </c>
      <c r="FQ175">
        <v>1.6666666666666667</v>
      </c>
      <c r="FR175">
        <v>1.6166666666666667</v>
      </c>
      <c r="FS175">
        <v>0</v>
      </c>
      <c r="FT175">
        <f>IF(FT164=0,0,FT164+1.21666667)</f>
        <v>2.5166666700000002</v>
      </c>
      <c r="FU175">
        <f t="shared" ref="FU175:IF175" si="2171">IF(FU164=0,0,FU164+1.21666667)</f>
        <v>2.7666666700000002</v>
      </c>
      <c r="FV175">
        <f t="shared" si="2171"/>
        <v>2.7500000033333336</v>
      </c>
      <c r="FW175">
        <f t="shared" si="2171"/>
        <v>3.1333333366666665</v>
      </c>
      <c r="FX175">
        <f t="shared" si="2171"/>
        <v>3.2833333366666668</v>
      </c>
      <c r="FY175">
        <f t="shared" si="2171"/>
        <v>3.06666667</v>
      </c>
      <c r="FZ175">
        <f t="shared" si="2171"/>
        <v>4.31666667</v>
      </c>
      <c r="GA175">
        <f t="shared" si="2171"/>
        <v>7.31666667</v>
      </c>
      <c r="GB175">
        <f t="shared" si="2171"/>
        <v>3.4000000033333335</v>
      </c>
      <c r="GC175">
        <f t="shared" si="2171"/>
        <v>3.6000000033333333</v>
      </c>
      <c r="GD175">
        <f t="shared" si="2171"/>
        <v>4.1166666700000007</v>
      </c>
      <c r="GE175">
        <f t="shared" si="2171"/>
        <v>3.8833333366666669</v>
      </c>
      <c r="GF175">
        <f t="shared" si="2171"/>
        <v>3.1000000033333333</v>
      </c>
      <c r="GG175">
        <f t="shared" si="2171"/>
        <v>4.9333333366666672</v>
      </c>
      <c r="GH175">
        <f t="shared" si="2171"/>
        <v>5.7833333400000004</v>
      </c>
      <c r="GI175">
        <f t="shared" si="2171"/>
        <v>5.4166666733333333</v>
      </c>
      <c r="GJ175">
        <f t="shared" si="2171"/>
        <v>5.8333333399999994</v>
      </c>
      <c r="GK175">
        <f t="shared" si="2171"/>
        <v>7.7666666733333329</v>
      </c>
      <c r="GL175">
        <f t="shared" si="2171"/>
        <v>5.2333333399999997</v>
      </c>
      <c r="GM175">
        <f t="shared" si="2171"/>
        <v>5.5000000066666672</v>
      </c>
      <c r="GN175">
        <f t="shared" si="2171"/>
        <v>7.6333333400000001</v>
      </c>
      <c r="GO175">
        <f t="shared" si="2171"/>
        <v>7.0500000066666662</v>
      </c>
      <c r="GP175">
        <f t="shared" si="2171"/>
        <v>5.5000000066666672</v>
      </c>
      <c r="GQ175">
        <f t="shared" si="2171"/>
        <v>5.9500000066666665</v>
      </c>
      <c r="GR175">
        <f t="shared" si="2171"/>
        <v>8.3333333399999994</v>
      </c>
      <c r="GS175">
        <f t="shared" si="2171"/>
        <v>6.3000000066666662</v>
      </c>
      <c r="GT175">
        <f t="shared" si="2171"/>
        <v>7.5000000066666672</v>
      </c>
      <c r="GU175">
        <f t="shared" si="2171"/>
        <v>6.3333333399999994</v>
      </c>
      <c r="GV175">
        <f t="shared" si="2171"/>
        <v>5.3333333399999994</v>
      </c>
      <c r="GW175">
        <f t="shared" si="2171"/>
        <v>5.4000000066666658</v>
      </c>
      <c r="GX175">
        <f t="shared" ref="GX175:HA175" si="2172">IF(GX164=0,0,GX164+1.21666667)</f>
        <v>5.2333333399999997</v>
      </c>
      <c r="GY175">
        <f t="shared" si="2172"/>
        <v>12.366666673333334</v>
      </c>
      <c r="GZ175">
        <f t="shared" si="2172"/>
        <v>7.0833333399999994</v>
      </c>
      <c r="HA175">
        <f t="shared" si="2172"/>
        <v>5.8166666733333336</v>
      </c>
      <c r="HB175">
        <f t="shared" si="2171"/>
        <v>7.5833333366666658</v>
      </c>
      <c r="HC175">
        <f t="shared" si="2171"/>
        <v>8.5666667033333326</v>
      </c>
      <c r="HD175">
        <f t="shared" si="2171"/>
        <v>9.9666667033333329</v>
      </c>
      <c r="HE175">
        <f t="shared" si="2171"/>
        <v>9.0500000366666669</v>
      </c>
      <c r="HF175">
        <f t="shared" si="2171"/>
        <v>8.8000000366666669</v>
      </c>
      <c r="HG175">
        <f t="shared" si="2171"/>
        <v>8.5833333700000001</v>
      </c>
      <c r="HH175">
        <f t="shared" si="2171"/>
        <v>8.2666667033333336</v>
      </c>
      <c r="HI175">
        <f t="shared" si="2171"/>
        <v>8.2666667033333336</v>
      </c>
      <c r="HJ175">
        <f t="shared" si="2171"/>
        <v>9.2166667033333329</v>
      </c>
      <c r="HK175">
        <f t="shared" si="2171"/>
        <v>8.7666667033333336</v>
      </c>
      <c r="HL175">
        <f t="shared" si="2171"/>
        <v>11.633333370000001</v>
      </c>
      <c r="HN175">
        <f t="shared" si="2171"/>
        <v>8.2833333699999994</v>
      </c>
      <c r="HO175">
        <f t="shared" si="2171"/>
        <v>9.7500000366666661</v>
      </c>
      <c r="HP175">
        <f t="shared" si="2171"/>
        <v>24.416666669999998</v>
      </c>
      <c r="HQ175">
        <f t="shared" si="2171"/>
        <v>28.783333336666665</v>
      </c>
      <c r="HR175">
        <f t="shared" si="2171"/>
        <v>7.1166666700000007</v>
      </c>
      <c r="HS175">
        <f t="shared" si="2171"/>
        <v>9.2166666700000004</v>
      </c>
      <c r="HU175">
        <f t="shared" si="2171"/>
        <v>20.616666669999997</v>
      </c>
      <c r="HW175">
        <f t="shared" si="2171"/>
        <v>9.6000000033333333</v>
      </c>
      <c r="HX175">
        <f t="shared" si="2171"/>
        <v>9.81666667</v>
      </c>
      <c r="HY175">
        <f t="shared" si="2171"/>
        <v>10.633333336666666</v>
      </c>
      <c r="HZ175">
        <f t="shared" si="2171"/>
        <v>10.150000003333334</v>
      </c>
      <c r="IA175">
        <f t="shared" si="2171"/>
        <v>9.8833333366666665</v>
      </c>
      <c r="IB175">
        <f t="shared" si="2171"/>
        <v>9.9833333366666679</v>
      </c>
      <c r="IC175">
        <f t="shared" si="2171"/>
        <v>10.683333336666667</v>
      </c>
      <c r="ID175">
        <f t="shared" si="2171"/>
        <v>9.650000003333334</v>
      </c>
      <c r="IE175">
        <f t="shared" si="2171"/>
        <v>10.633333336666666</v>
      </c>
      <c r="IF175">
        <f t="shared" si="2171"/>
        <v>11.333333336666668</v>
      </c>
      <c r="IG175">
        <f t="shared" ref="IG175:KA175" si="2173">IF(IG164=0,0,IG164+1.21666667)</f>
        <v>11.783333336666667</v>
      </c>
      <c r="IH175">
        <f t="shared" si="2173"/>
        <v>10.116666670000001</v>
      </c>
      <c r="II175">
        <f t="shared" si="2173"/>
        <v>16.850000003333331</v>
      </c>
      <c r="IJ175">
        <f t="shared" si="2173"/>
        <v>9.6333333366666665</v>
      </c>
      <c r="IK175">
        <f t="shared" si="2173"/>
        <v>5.5500000033333325</v>
      </c>
      <c r="IL175">
        <f t="shared" si="2173"/>
        <v>8.8833300033333344</v>
      </c>
      <c r="IM175">
        <f t="shared" si="2173"/>
        <v>6.3166633366666662</v>
      </c>
      <c r="IN175">
        <f t="shared" si="2173"/>
        <v>6.033330003333333</v>
      </c>
      <c r="IO175">
        <f t="shared" si="2173"/>
        <v>7.7000000033333329</v>
      </c>
      <c r="IP175">
        <f t="shared" si="2173"/>
        <v>8.1333300033333344</v>
      </c>
      <c r="IQ175">
        <f t="shared" si="2173"/>
        <v>8.783330003333333</v>
      </c>
      <c r="IW175">
        <f t="shared" si="2173"/>
        <v>43.066666670000004</v>
      </c>
      <c r="IX175">
        <f t="shared" si="2173"/>
        <v>5.1333333366666665</v>
      </c>
      <c r="IY175">
        <f t="shared" si="2173"/>
        <v>7.5833336733333336</v>
      </c>
      <c r="IZ175">
        <f t="shared" ref="IZ175" si="2174">IF(IZ164=0,0,IZ164+1.21666667)</f>
        <v>8.4000003400000001</v>
      </c>
      <c r="JA175">
        <f t="shared" si="2173"/>
        <v>6.733333673333334</v>
      </c>
      <c r="JB175">
        <f t="shared" si="2173"/>
        <v>6.2166670066666683</v>
      </c>
      <c r="JC175">
        <f t="shared" si="2173"/>
        <v>11.15000034</v>
      </c>
      <c r="JD175">
        <f t="shared" si="2173"/>
        <v>7.7500003400000015</v>
      </c>
      <c r="JE175">
        <f t="shared" si="2173"/>
        <v>12.816667006666668</v>
      </c>
      <c r="JF175">
        <f t="shared" si="2173"/>
        <v>20.583333673333335</v>
      </c>
      <c r="JH175">
        <f t="shared" si="2173"/>
        <v>7.9333333366666672</v>
      </c>
      <c r="JI175">
        <f t="shared" si="2173"/>
        <v>13.183333339666667</v>
      </c>
      <c r="JJ175">
        <f t="shared" si="2173"/>
        <v>11.566666673</v>
      </c>
      <c r="JK175">
        <f t="shared" si="2173"/>
        <v>9.4333333396666674</v>
      </c>
      <c r="JL175">
        <f t="shared" si="2173"/>
        <v>9.2000000063333349</v>
      </c>
      <c r="JM175">
        <f t="shared" si="2173"/>
        <v>10.933333339666667</v>
      </c>
      <c r="JN175">
        <f t="shared" si="2173"/>
        <v>11.933333339666667</v>
      </c>
      <c r="JO175">
        <f t="shared" si="2173"/>
        <v>16.066666673</v>
      </c>
      <c r="JP175">
        <f t="shared" si="2173"/>
        <v>13.200000006333335</v>
      </c>
      <c r="JR175">
        <f t="shared" si="2173"/>
        <v>9.2666666730000014</v>
      </c>
      <c r="JT175">
        <f t="shared" si="2173"/>
        <v>10.016666673000001</v>
      </c>
      <c r="JU175">
        <f t="shared" si="2173"/>
        <v>15.666666673</v>
      </c>
      <c r="JV175">
        <f t="shared" si="2173"/>
        <v>16.366666673000001</v>
      </c>
      <c r="JX175">
        <f t="shared" si="2173"/>
        <v>17.116666673000001</v>
      </c>
      <c r="JY175">
        <f t="shared" si="2173"/>
        <v>12.933333339666667</v>
      </c>
      <c r="JZ175">
        <f t="shared" si="2173"/>
        <v>19.433333339666667</v>
      </c>
      <c r="KA175">
        <f t="shared" si="2173"/>
        <v>22.883333339666667</v>
      </c>
    </row>
    <row r="176" spans="1:287" x14ac:dyDescent="0.25">
      <c r="A176" t="s">
        <v>111</v>
      </c>
      <c r="B176">
        <v>5.6333333333333329</v>
      </c>
      <c r="C176">
        <v>6.1333333333333329</v>
      </c>
      <c r="D176">
        <v>4.4333330000000002</v>
      </c>
      <c r="E176">
        <v>6.7833333333333332</v>
      </c>
      <c r="F176">
        <v>7.3999933333333328</v>
      </c>
      <c r="G176">
        <v>5.15</v>
      </c>
      <c r="H176">
        <v>4.8833330000000004</v>
      </c>
      <c r="I176">
        <v>5.1000000000000005</v>
      </c>
      <c r="J176">
        <v>9.0166663333333332</v>
      </c>
      <c r="K176">
        <v>11.200000333333332</v>
      </c>
      <c r="L176">
        <v>6.4833333333333325</v>
      </c>
      <c r="M176">
        <v>5.9833333333333325</v>
      </c>
      <c r="N176">
        <v>5.0666630000000001</v>
      </c>
      <c r="O176">
        <v>7.1666699999999999</v>
      </c>
      <c r="P176">
        <v>11.616669999999999</v>
      </c>
      <c r="Q176">
        <v>7.9266699999999997</v>
      </c>
      <c r="R176">
        <v>12.59667</v>
      </c>
      <c r="S176">
        <v>14.41667</v>
      </c>
      <c r="T176">
        <v>10.83667</v>
      </c>
      <c r="U176">
        <v>9.35</v>
      </c>
      <c r="V176">
        <v>9.2166700000000006</v>
      </c>
      <c r="W176">
        <v>7.7833369999999995</v>
      </c>
      <c r="X176">
        <v>8.5833370000000002</v>
      </c>
      <c r="Y176">
        <v>8.6166699999999992</v>
      </c>
      <c r="Z176">
        <v>21.833333330000002</v>
      </c>
      <c r="AA176">
        <v>23.833333330000002</v>
      </c>
      <c r="AB176">
        <v>27.583333330000002</v>
      </c>
      <c r="AC176">
        <v>43.033333330000005</v>
      </c>
      <c r="AD176">
        <v>37.58666633</v>
      </c>
      <c r="AE176">
        <v>23.783333330000001</v>
      </c>
      <c r="AG176">
        <v>27.083333330000002</v>
      </c>
      <c r="AH176">
        <v>22.500003330000002</v>
      </c>
      <c r="AI176">
        <v>9.3833333333333329</v>
      </c>
      <c r="AJ176">
        <v>10.933333333333334</v>
      </c>
      <c r="AK176">
        <v>9.7666666333333332</v>
      </c>
      <c r="AL176">
        <v>9.9833333333333325</v>
      </c>
      <c r="AM176">
        <v>9.8999933333333328</v>
      </c>
      <c r="AN176">
        <v>10.733333333333333</v>
      </c>
      <c r="AO176">
        <v>10.650000033333333</v>
      </c>
      <c r="AP176">
        <v>10.250000033333333</v>
      </c>
      <c r="AQ176">
        <v>10.166666663333332</v>
      </c>
      <c r="AR176">
        <v>9.7833333333333332</v>
      </c>
      <c r="AS176">
        <v>10.400000033333333</v>
      </c>
      <c r="AT176">
        <v>13.050000003333334</v>
      </c>
      <c r="AU176">
        <v>10.683333333333334</v>
      </c>
      <c r="AV176">
        <v>10.916666633333334</v>
      </c>
      <c r="AW176">
        <v>10.450000033333334</v>
      </c>
      <c r="AX176">
        <v>11.233333333333333</v>
      </c>
      <c r="AY176">
        <v>10.116666663333334</v>
      </c>
      <c r="AZ176">
        <v>12.533333333333333</v>
      </c>
      <c r="BA176">
        <v>14.583333333333332</v>
      </c>
      <c r="BB176">
        <v>17.383333333333333</v>
      </c>
      <c r="BC176">
        <v>15.100000003333333</v>
      </c>
      <c r="BD176">
        <v>15.066666633333334</v>
      </c>
      <c r="BE176">
        <v>11.383333333333333</v>
      </c>
      <c r="BF176">
        <v>13.300000333333333</v>
      </c>
      <c r="BG176">
        <v>22.566666633333334</v>
      </c>
      <c r="BH176">
        <v>25.083333333333332</v>
      </c>
      <c r="BI176">
        <v>25.31666633333333</v>
      </c>
      <c r="BJ176">
        <v>12.733333333333333</v>
      </c>
      <c r="BK176">
        <v>23.050000333333333</v>
      </c>
      <c r="BL176">
        <v>13.800000033333333</v>
      </c>
      <c r="BM176">
        <v>22.183333333333334</v>
      </c>
      <c r="BN176">
        <v>13.483333333333333</v>
      </c>
      <c r="BO176">
        <v>27.316666333333334</v>
      </c>
      <c r="BP176">
        <v>18.000000033333333</v>
      </c>
      <c r="BQ176">
        <v>4.416666666666667</v>
      </c>
      <c r="BR176">
        <v>4.3499999999999996</v>
      </c>
      <c r="BS176">
        <v>5.0666666999999999</v>
      </c>
      <c r="BT176">
        <v>5.4666666699999995</v>
      </c>
      <c r="BU176">
        <v>4.8666666699999999</v>
      </c>
      <c r="BV176">
        <v>5.0999999999999996</v>
      </c>
      <c r="BW176">
        <v>7.0666666999999999</v>
      </c>
      <c r="BX176">
        <v>12.066666699999999</v>
      </c>
      <c r="BY176">
        <v>10.3333333</v>
      </c>
      <c r="BZ176">
        <v>7.3333332999999996</v>
      </c>
      <c r="CA176">
        <v>5.1499999999999995</v>
      </c>
      <c r="CB176">
        <v>4.6666666999999995</v>
      </c>
      <c r="CC176">
        <v>5.7166666999999993</v>
      </c>
      <c r="CE176">
        <v>3.6333333333333333</v>
      </c>
      <c r="CF176">
        <v>4.4166666333333335</v>
      </c>
      <c r="CG176">
        <v>5.7166666333333334</v>
      </c>
      <c r="CH176">
        <v>4.0166666333333332</v>
      </c>
      <c r="CI176">
        <v>3.9833333333333334</v>
      </c>
      <c r="CJ176">
        <v>3.9333333333333331</v>
      </c>
      <c r="CK176">
        <v>4.3500000333333331</v>
      </c>
      <c r="CL176">
        <v>4.7333333333333334</v>
      </c>
      <c r="CN176">
        <v>5.4833333333333334</v>
      </c>
      <c r="CO176">
        <v>5.0333333333333332</v>
      </c>
      <c r="CP176">
        <v>3.3166666666666664</v>
      </c>
      <c r="CQ176">
        <v>4.7499996666666666</v>
      </c>
      <c r="CR176">
        <v>5.4999996666666666</v>
      </c>
      <c r="CS176">
        <v>3.7499996666666666</v>
      </c>
      <c r="CT176">
        <v>5.9666666666666668</v>
      </c>
      <c r="CU176">
        <v>5.7833336666666666</v>
      </c>
      <c r="CV176">
        <v>3.9166666666666665</v>
      </c>
      <c r="CW176">
        <v>5.0499999666666664</v>
      </c>
      <c r="CX176">
        <v>4.6499996666666661</v>
      </c>
      <c r="CY176">
        <v>8.1333333666666654</v>
      </c>
      <c r="CZ176">
        <v>5.5999999666666662</v>
      </c>
      <c r="DA176">
        <v>4.4499996666666668</v>
      </c>
      <c r="DB176">
        <v>3.7166666666666663</v>
      </c>
      <c r="DC176">
        <v>6.7666666666666666</v>
      </c>
      <c r="DD176">
        <v>4.6999999666666668</v>
      </c>
      <c r="DE176">
        <v>7.5333333666666666</v>
      </c>
      <c r="DF176">
        <v>4.583333333333333</v>
      </c>
      <c r="DG176">
        <v>5.8833333333333329</v>
      </c>
      <c r="DH176">
        <v>4.9833333333333334</v>
      </c>
      <c r="DI176">
        <v>5.816666333333333</v>
      </c>
      <c r="DJ176">
        <v>5.4333333333333327</v>
      </c>
      <c r="DK176">
        <v>6.2666666663333332</v>
      </c>
      <c r="DL176">
        <v>5.1500000333333329</v>
      </c>
      <c r="DM176">
        <v>7.0500000033333325</v>
      </c>
      <c r="DN176">
        <v>6.5000000033333327</v>
      </c>
      <c r="DO176">
        <v>1.35</v>
      </c>
      <c r="DP176">
        <v>3.5333333000000002</v>
      </c>
      <c r="DQ176">
        <v>2.2666667</v>
      </c>
      <c r="DR176">
        <v>2.28333333</v>
      </c>
      <c r="DS176">
        <v>1.8833333300000001</v>
      </c>
      <c r="DT176">
        <v>1.9166666700000001</v>
      </c>
      <c r="DU176">
        <v>5.2833330000000007</v>
      </c>
      <c r="DV176">
        <v>3.3666666700000003</v>
      </c>
      <c r="DW176">
        <v>2.0499999999999998</v>
      </c>
      <c r="DX176">
        <v>1.96666667</v>
      </c>
      <c r="DY176">
        <v>2.266666667</v>
      </c>
      <c r="DZ176">
        <v>7.2</v>
      </c>
      <c r="EA176">
        <v>8.8666666999999997</v>
      </c>
      <c r="EB176">
        <v>7.5666666999999999</v>
      </c>
      <c r="EC176">
        <v>8.0333333000000007</v>
      </c>
      <c r="ED176">
        <v>10.533333300000001</v>
      </c>
      <c r="EE176">
        <v>9.8000000000000007</v>
      </c>
      <c r="EF176">
        <v>8.0500000000000007</v>
      </c>
      <c r="EG176">
        <v>9.85</v>
      </c>
      <c r="EH176">
        <v>7.483333</v>
      </c>
      <c r="EI176">
        <v>10.41666667</v>
      </c>
      <c r="EJ176">
        <v>9.5500000000000007</v>
      </c>
      <c r="EK176">
        <v>8.8666700000000009</v>
      </c>
      <c r="EL176">
        <v>10.933333300000001</v>
      </c>
      <c r="EM176">
        <v>7.6000000000000005</v>
      </c>
      <c r="EN176">
        <v>8.6833333330000002</v>
      </c>
      <c r="EO176">
        <v>11.733333330000001</v>
      </c>
      <c r="EP176">
        <v>10.033333300000001</v>
      </c>
      <c r="EQ176">
        <v>3.0833333333333335</v>
      </c>
      <c r="ER176">
        <v>3.4166666633333334</v>
      </c>
      <c r="ES176">
        <v>3.6833333333333336</v>
      </c>
      <c r="ET176">
        <v>6.1833333333333336</v>
      </c>
      <c r="EU176">
        <v>3.7666666333333336</v>
      </c>
      <c r="EV176">
        <v>3.6000000333333335</v>
      </c>
      <c r="EW176">
        <v>3.4166666333333335</v>
      </c>
      <c r="EX176">
        <v>3.6500000003333337</v>
      </c>
      <c r="EY176">
        <v>7.1500000333333329</v>
      </c>
      <c r="EZ176">
        <v>3.4500003333333336</v>
      </c>
      <c r="FA176">
        <v>3.6333333333333337</v>
      </c>
      <c r="FB176">
        <v>4.1166663333333338</v>
      </c>
      <c r="FC176">
        <v>7.0833333333333339</v>
      </c>
      <c r="FD176">
        <v>3.9166666333333335</v>
      </c>
      <c r="FE176">
        <v>4.2166666333333334</v>
      </c>
      <c r="FF176">
        <v>6.2500000033333336</v>
      </c>
      <c r="FG176">
        <v>3.8500000333333335</v>
      </c>
      <c r="FH176">
        <v>1.3</v>
      </c>
      <c r="FI176">
        <v>1.75</v>
      </c>
      <c r="FJ176">
        <v>4.9166667000000004</v>
      </c>
      <c r="FK176">
        <v>3.0166667</v>
      </c>
      <c r="FL176">
        <v>3.3499999999999996</v>
      </c>
      <c r="FM176">
        <v>1.6666666999999999</v>
      </c>
      <c r="FN176">
        <v>4.3</v>
      </c>
      <c r="FO176">
        <v>1.76666667</v>
      </c>
      <c r="FP176">
        <v>2.5166667</v>
      </c>
      <c r="FQ176">
        <v>1.75</v>
      </c>
      <c r="FR176">
        <v>1.7000000000000002</v>
      </c>
      <c r="FS176">
        <v>2.5166666700000002</v>
      </c>
      <c r="FT176">
        <v>0</v>
      </c>
      <c r="FU176">
        <f>15/60</f>
        <v>0.25</v>
      </c>
      <c r="FV176">
        <f>14/60</f>
        <v>0.23333333333333334</v>
      </c>
      <c r="FW176">
        <f>37/60</f>
        <v>0.6166666666666667</v>
      </c>
      <c r="FX176">
        <f>46/60</f>
        <v>0.76666666666666672</v>
      </c>
      <c r="FY176">
        <f>33/60</f>
        <v>0.55000000000000004</v>
      </c>
      <c r="FZ176">
        <f>1+48/60</f>
        <v>1.8</v>
      </c>
      <c r="GA176">
        <f>4+48/60</f>
        <v>4.8</v>
      </c>
      <c r="GB176">
        <f>53/60</f>
        <v>0.8833333333333333</v>
      </c>
      <c r="GC176">
        <f>1+5/60</f>
        <v>1.0833333333333333</v>
      </c>
      <c r="GD176">
        <f>1+36/60</f>
        <v>1.6</v>
      </c>
      <c r="GE176">
        <f>1+22/60</f>
        <v>1.3666666666666667</v>
      </c>
      <c r="GF176">
        <f>35/60</f>
        <v>0.58333333333333337</v>
      </c>
      <c r="GG176">
        <f>2+19/60</f>
        <v>2.3166666666666664</v>
      </c>
      <c r="GH176">
        <f>GH189+2.31666667</f>
        <v>3.1666666700000001</v>
      </c>
      <c r="GI176">
        <f t="shared" ref="GI176:GW176" si="2175">GI189+2.31666667</f>
        <v>2.8000000033333334</v>
      </c>
      <c r="GJ176">
        <f t="shared" si="2175"/>
        <v>3.21666667</v>
      </c>
      <c r="GK176">
        <f t="shared" si="2175"/>
        <v>5.150000003333334</v>
      </c>
      <c r="GL176">
        <f t="shared" si="2175"/>
        <v>2.6166666699999999</v>
      </c>
      <c r="GM176">
        <f t="shared" si="2175"/>
        <v>2.8833333366666665</v>
      </c>
      <c r="GN176">
        <f t="shared" si="2175"/>
        <v>5.0166666700000002</v>
      </c>
      <c r="GO176">
        <f t="shared" si="2175"/>
        <v>4.4333333366666672</v>
      </c>
      <c r="GP176">
        <f t="shared" si="2175"/>
        <v>2.8833333366666665</v>
      </c>
      <c r="GQ176">
        <f t="shared" si="2175"/>
        <v>3.3333333366666666</v>
      </c>
      <c r="GR176">
        <f t="shared" si="2175"/>
        <v>5.7166666700000004</v>
      </c>
      <c r="GS176">
        <f t="shared" si="2175"/>
        <v>3.6833333366666667</v>
      </c>
      <c r="GT176">
        <f t="shared" si="2175"/>
        <v>4.8833333366666665</v>
      </c>
      <c r="GU176">
        <f t="shared" si="2175"/>
        <v>3.71666667</v>
      </c>
      <c r="GV176">
        <f t="shared" si="2175"/>
        <v>2.71666667</v>
      </c>
      <c r="GW176">
        <f t="shared" si="2175"/>
        <v>2.7833333366666668</v>
      </c>
      <c r="GX176">
        <f t="shared" ref="GX176:HA176" si="2176">GX189+2.31666667</f>
        <v>2.6166666699999999</v>
      </c>
      <c r="GY176">
        <f t="shared" si="2176"/>
        <v>9.7500000033333336</v>
      </c>
      <c r="GZ176">
        <f t="shared" si="2176"/>
        <v>4.4666666700000004</v>
      </c>
      <c r="HA176">
        <f t="shared" si="2176"/>
        <v>3.2000000033333333</v>
      </c>
      <c r="HB176">
        <f>5+1/60</f>
        <v>5.0166666666666666</v>
      </c>
      <c r="HC176">
        <f>HC210+5.01666667</f>
        <v>6.0000000033333336</v>
      </c>
      <c r="HD176">
        <f t="shared" ref="HD176:HO176" si="2177">HD210+5.01666667</f>
        <v>7.400000003333334</v>
      </c>
      <c r="HE176">
        <f t="shared" si="2177"/>
        <v>6.483333336666667</v>
      </c>
      <c r="HF176">
        <f t="shared" si="2177"/>
        <v>6.233333336666667</v>
      </c>
      <c r="HG176">
        <f t="shared" si="2177"/>
        <v>6.0166666700000002</v>
      </c>
      <c r="HH176">
        <f t="shared" si="2177"/>
        <v>5.7000000033333338</v>
      </c>
      <c r="HI176">
        <f t="shared" si="2177"/>
        <v>5.7000000033333338</v>
      </c>
      <c r="HJ176">
        <f t="shared" si="2177"/>
        <v>6.650000003333334</v>
      </c>
      <c r="HK176">
        <f t="shared" si="2177"/>
        <v>6.2000000033333338</v>
      </c>
      <c r="HL176">
        <f t="shared" si="2177"/>
        <v>9.06666667</v>
      </c>
      <c r="HN176">
        <f t="shared" si="2177"/>
        <v>5.7166666700000004</v>
      </c>
      <c r="HO176">
        <f t="shared" si="2177"/>
        <v>7.1833333366666672</v>
      </c>
      <c r="HP176">
        <f>19+43/60</f>
        <v>19.716666666666665</v>
      </c>
      <c r="HQ176">
        <f>24+5/60</f>
        <v>24.083333333333332</v>
      </c>
      <c r="HR176">
        <f>5+21/60</f>
        <v>5.35</v>
      </c>
      <c r="HS176">
        <f>7+2/60</f>
        <v>7.0333333333333332</v>
      </c>
      <c r="HU176">
        <f>HU227+7.033333</f>
        <v>18.433333000000001</v>
      </c>
      <c r="HW176">
        <f t="shared" ref="HW176:IJ176" si="2178">HW227+7.033333</f>
        <v>7.4166663333333336</v>
      </c>
      <c r="HX176">
        <f t="shared" si="2178"/>
        <v>7.6333329999999995</v>
      </c>
      <c r="HY176">
        <f t="shared" si="2178"/>
        <v>8.4499996666666668</v>
      </c>
      <c r="HZ176">
        <f t="shared" si="2178"/>
        <v>7.9666663333333334</v>
      </c>
      <c r="IA176">
        <f t="shared" si="2178"/>
        <v>7.6999996666666668</v>
      </c>
      <c r="IB176">
        <f t="shared" si="2178"/>
        <v>7.7999996666666664</v>
      </c>
      <c r="IC176">
        <f t="shared" si="2178"/>
        <v>8.4999996666666675</v>
      </c>
      <c r="ID176">
        <f t="shared" si="2178"/>
        <v>7.4666663333333334</v>
      </c>
      <c r="IE176">
        <f t="shared" si="2178"/>
        <v>8.4499996666666668</v>
      </c>
      <c r="IF176">
        <f t="shared" si="2178"/>
        <v>9.1499996666666661</v>
      </c>
      <c r="IG176">
        <f t="shared" si="2178"/>
        <v>9.5999996666666654</v>
      </c>
      <c r="IH176">
        <f t="shared" si="2178"/>
        <v>7.9333330000000002</v>
      </c>
      <c r="II176">
        <f t="shared" si="2178"/>
        <v>14.666666333333332</v>
      </c>
      <c r="IJ176">
        <f t="shared" si="2178"/>
        <v>7.4499996666666668</v>
      </c>
      <c r="IK176">
        <f>2+57/60</f>
        <v>2.95</v>
      </c>
      <c r="IL176">
        <f>IL245+0.95</f>
        <v>4.2833333333333332</v>
      </c>
      <c r="IM176">
        <f t="shared" ref="IM176:IQ176" si="2179">IM245+0.95</f>
        <v>1.7166666666666668</v>
      </c>
      <c r="IN176">
        <f t="shared" si="2179"/>
        <v>1.4333333333333333</v>
      </c>
      <c r="IO176">
        <f>5+5/60</f>
        <v>5.083333333333333</v>
      </c>
      <c r="IP176">
        <f t="shared" si="2179"/>
        <v>3.5333333333333332</v>
      </c>
      <c r="IQ176">
        <f t="shared" si="2179"/>
        <v>4.1833333333333336</v>
      </c>
      <c r="IW176">
        <f>45+29/60</f>
        <v>45.483333333333334</v>
      </c>
      <c r="IX176">
        <f>5+16/60</f>
        <v>5.2666666666666666</v>
      </c>
      <c r="IY176">
        <f>IY2-4.333333+5.2666667</f>
        <v>7.7166670333333336</v>
      </c>
      <c r="IZ176">
        <f>IZ2-4.333333+5.2666667</f>
        <v>8.5333337</v>
      </c>
      <c r="JA176">
        <f>JA2-4.333333+5.2666667</f>
        <v>6.8666670333333339</v>
      </c>
      <c r="JB176">
        <f t="shared" ref="JB176:JF176" si="2180">JB2-4.333333+5.2666667</f>
        <v>6.3500003666666673</v>
      </c>
      <c r="JC176">
        <f t="shared" si="2180"/>
        <v>11.2833337</v>
      </c>
      <c r="JD176">
        <f t="shared" si="2180"/>
        <v>7.8833337000000006</v>
      </c>
      <c r="JE176">
        <f t="shared" si="2180"/>
        <v>12.950000366666668</v>
      </c>
      <c r="JF176">
        <f t="shared" si="2180"/>
        <v>20.716667033333337</v>
      </c>
      <c r="JH176">
        <f>8+4/60</f>
        <v>8.0666666666666664</v>
      </c>
      <c r="JI176">
        <f>JI2-7.216666667+8.066667</f>
        <v>13.316666999666667</v>
      </c>
      <c r="JJ176">
        <f t="shared" ref="JJ176:KA176" si="2181">JJ2-7.216666667+8.066667</f>
        <v>11.700000333</v>
      </c>
      <c r="JK176">
        <f t="shared" si="2181"/>
        <v>9.5666669996666673</v>
      </c>
      <c r="JL176">
        <f t="shared" si="2181"/>
        <v>9.3333336663333348</v>
      </c>
      <c r="JM176">
        <f t="shared" si="2181"/>
        <v>11.066666999666667</v>
      </c>
      <c r="JN176">
        <f t="shared" si="2181"/>
        <v>12.066666999666667</v>
      </c>
      <c r="JO176">
        <f t="shared" si="2181"/>
        <v>16.200000332999998</v>
      </c>
      <c r="JP176">
        <f t="shared" si="2181"/>
        <v>13.333333666333335</v>
      </c>
      <c r="JR176">
        <f t="shared" si="2181"/>
        <v>9.4000003330000013</v>
      </c>
      <c r="JT176">
        <f t="shared" si="2181"/>
        <v>10.150000333000001</v>
      </c>
      <c r="JU176">
        <f t="shared" si="2181"/>
        <v>15.800000333</v>
      </c>
      <c r="JV176">
        <f t="shared" si="2181"/>
        <v>16.500000333000003</v>
      </c>
      <c r="JX176">
        <f t="shared" si="2181"/>
        <v>17.250000333000003</v>
      </c>
      <c r="JY176">
        <f t="shared" si="2181"/>
        <v>13.066666999666667</v>
      </c>
      <c r="JZ176">
        <f t="shared" si="2181"/>
        <v>19.566666999666669</v>
      </c>
      <c r="KA176">
        <f t="shared" si="2181"/>
        <v>23.016666999666668</v>
      </c>
    </row>
    <row r="177" spans="1:287" x14ac:dyDescent="0.25">
      <c r="A177" t="s">
        <v>110</v>
      </c>
      <c r="B177">
        <v>7.45</v>
      </c>
      <c r="C177">
        <v>7.95</v>
      </c>
      <c r="D177">
        <v>4.6833333000000001</v>
      </c>
      <c r="E177">
        <v>8.6</v>
      </c>
      <c r="F177">
        <v>9.216660000000001</v>
      </c>
      <c r="G177">
        <v>5.4000003000000003</v>
      </c>
      <c r="H177">
        <v>5.1333333000000003</v>
      </c>
      <c r="I177">
        <v>5.3500003000000005</v>
      </c>
      <c r="J177">
        <v>10.833333</v>
      </c>
      <c r="K177">
        <v>13.016667</v>
      </c>
      <c r="L177">
        <v>8.3000000000000007</v>
      </c>
      <c r="M177">
        <v>7.8</v>
      </c>
      <c r="N177">
        <v>5.3166633000000001</v>
      </c>
      <c r="O177">
        <v>7.4166667000000004</v>
      </c>
      <c r="P177">
        <v>11.8666667</v>
      </c>
      <c r="Q177">
        <v>8.1766667000000002</v>
      </c>
      <c r="R177">
        <v>12.8466667</v>
      </c>
      <c r="S177">
        <v>14.6666667</v>
      </c>
      <c r="T177">
        <v>11.0866667</v>
      </c>
      <c r="U177">
        <v>9.5999967000000002</v>
      </c>
      <c r="V177">
        <v>9.4666667000000011</v>
      </c>
      <c r="W177">
        <v>8.0333337</v>
      </c>
      <c r="X177">
        <v>8.8333337000000007</v>
      </c>
      <c r="Y177">
        <v>8.8666666999999997</v>
      </c>
      <c r="Z177">
        <v>22.083333329999999</v>
      </c>
      <c r="AA177">
        <v>24.083333329999999</v>
      </c>
      <c r="AB177">
        <v>27.833333329999999</v>
      </c>
      <c r="AC177">
        <v>43.283333329999998</v>
      </c>
      <c r="AD177">
        <v>37.83666633</v>
      </c>
      <c r="AE177">
        <v>24.033333329999998</v>
      </c>
      <c r="AG177">
        <v>27.333333329999999</v>
      </c>
      <c r="AH177">
        <v>22.750003329999998</v>
      </c>
      <c r="AI177">
        <v>11.2</v>
      </c>
      <c r="AJ177">
        <v>12.75</v>
      </c>
      <c r="AK177">
        <v>11.5833333</v>
      </c>
      <c r="AL177">
        <v>11.799999999999999</v>
      </c>
      <c r="AM177">
        <v>11.716659999999999</v>
      </c>
      <c r="AN177">
        <v>12.549999999999999</v>
      </c>
      <c r="AO177">
        <v>12.466666699999999</v>
      </c>
      <c r="AP177">
        <v>12.066666699999999</v>
      </c>
      <c r="AQ177">
        <v>11.983333329999999</v>
      </c>
      <c r="AR177">
        <v>11.6</v>
      </c>
      <c r="AS177">
        <v>12.216666699999999</v>
      </c>
      <c r="AT177">
        <v>14.866666670000001</v>
      </c>
      <c r="AU177">
        <v>12.5</v>
      </c>
      <c r="AV177">
        <v>12.7333333</v>
      </c>
      <c r="AW177">
        <v>12.2666667</v>
      </c>
      <c r="AX177">
        <v>13.049999999999999</v>
      </c>
      <c r="AY177">
        <v>11.93333333</v>
      </c>
      <c r="AZ177">
        <v>14.35</v>
      </c>
      <c r="BA177">
        <v>16.399999999999999</v>
      </c>
      <c r="BB177">
        <v>19.2</v>
      </c>
      <c r="BC177">
        <v>16.916666669999998</v>
      </c>
      <c r="BD177">
        <v>16.8833333</v>
      </c>
      <c r="BE177">
        <v>13.2</v>
      </c>
      <c r="BF177">
        <v>15.116667</v>
      </c>
      <c r="BG177">
        <v>24.383333299999997</v>
      </c>
      <c r="BH177">
        <v>26.9</v>
      </c>
      <c r="BI177">
        <v>27.133333</v>
      </c>
      <c r="BJ177">
        <v>14.549999999999999</v>
      </c>
      <c r="BK177">
        <v>24.866667</v>
      </c>
      <c r="BL177">
        <v>15.6166667</v>
      </c>
      <c r="BM177">
        <v>24</v>
      </c>
      <c r="BN177">
        <v>15.299999999999999</v>
      </c>
      <c r="BO177">
        <v>29.133333</v>
      </c>
      <c r="BP177">
        <v>19.816666699999999</v>
      </c>
      <c r="BQ177">
        <v>4.6666667000000004</v>
      </c>
      <c r="BR177">
        <v>4.5999999999999996</v>
      </c>
      <c r="BS177">
        <v>5.3166666999999999</v>
      </c>
      <c r="BT177">
        <v>5.7166666699999995</v>
      </c>
      <c r="BU177">
        <v>5.1166666699999999</v>
      </c>
      <c r="BV177">
        <v>5.35</v>
      </c>
      <c r="BW177">
        <v>7.3166666999999999</v>
      </c>
      <c r="BX177">
        <v>12.316666699999999</v>
      </c>
      <c r="BY177">
        <v>10.5833333</v>
      </c>
      <c r="BZ177">
        <v>7.5833332999999996</v>
      </c>
      <c r="CA177">
        <v>5.3999999999999995</v>
      </c>
      <c r="CB177">
        <v>4.9166666999999995</v>
      </c>
      <c r="CC177">
        <v>5.9666666999999993</v>
      </c>
      <c r="CE177">
        <v>3.8833299999999999</v>
      </c>
      <c r="CF177">
        <v>4.6666632999999997</v>
      </c>
      <c r="CG177">
        <v>5.9666633000000004</v>
      </c>
      <c r="CH177">
        <v>4.2666633000000003</v>
      </c>
      <c r="CI177">
        <v>4.2333299999999996</v>
      </c>
      <c r="CJ177">
        <v>4.1833299999999998</v>
      </c>
      <c r="CK177">
        <v>4.5999967000000002</v>
      </c>
      <c r="CL177">
        <v>4.9833300000000005</v>
      </c>
      <c r="CN177">
        <v>5.7333300000000005</v>
      </c>
      <c r="CO177">
        <v>5.2833299999999994</v>
      </c>
      <c r="CP177">
        <v>3.4166666999999999</v>
      </c>
      <c r="CQ177">
        <v>4.8499996999999997</v>
      </c>
      <c r="CR177">
        <v>5.5999996999999997</v>
      </c>
      <c r="CS177">
        <v>3.8499997000000001</v>
      </c>
      <c r="CT177">
        <v>6.0666666999999999</v>
      </c>
      <c r="CU177">
        <v>5.8833336999999997</v>
      </c>
      <c r="CV177">
        <v>4.0166667</v>
      </c>
      <c r="CW177">
        <v>5.15</v>
      </c>
      <c r="CX177">
        <v>4.7499997</v>
      </c>
      <c r="CY177">
        <v>8.2333333999999994</v>
      </c>
      <c r="CZ177">
        <v>5.6999999999999993</v>
      </c>
      <c r="DA177">
        <v>4.5499996999999999</v>
      </c>
      <c r="DB177">
        <v>3.8166666999999999</v>
      </c>
      <c r="DC177">
        <v>6.8666666999999997</v>
      </c>
      <c r="DD177">
        <v>4.8</v>
      </c>
      <c r="DE177">
        <v>7.6333333999999997</v>
      </c>
      <c r="DF177">
        <v>4.8333332999999996</v>
      </c>
      <c r="DG177">
        <v>6.1333332999999994</v>
      </c>
      <c r="DH177">
        <v>5.2333333</v>
      </c>
      <c r="DI177">
        <v>6.0666662999999996</v>
      </c>
      <c r="DJ177">
        <v>5.6833332999999993</v>
      </c>
      <c r="DK177">
        <v>6.5166666329999998</v>
      </c>
      <c r="DL177">
        <v>5.3999999999999995</v>
      </c>
      <c r="DM177">
        <v>7.29999997</v>
      </c>
      <c r="DN177">
        <v>6.7499999699999993</v>
      </c>
      <c r="DO177">
        <v>1.6</v>
      </c>
      <c r="DP177">
        <v>3.7833333000000002</v>
      </c>
      <c r="DQ177">
        <v>2.5166667</v>
      </c>
      <c r="DR177">
        <v>2.53333333</v>
      </c>
      <c r="DS177">
        <v>2.1333333300000001</v>
      </c>
      <c r="DT177">
        <v>2.1666666700000001</v>
      </c>
      <c r="DU177">
        <v>5.5333330000000007</v>
      </c>
      <c r="DV177">
        <v>3.6166666700000003</v>
      </c>
      <c r="DW177">
        <v>2.2999999999999998</v>
      </c>
      <c r="DX177">
        <v>2.21666667</v>
      </c>
      <c r="DY177">
        <v>2.516666667</v>
      </c>
      <c r="DZ177">
        <v>7.45</v>
      </c>
      <c r="EA177">
        <v>9.1166666999999997</v>
      </c>
      <c r="EB177">
        <v>7.8166666999999999</v>
      </c>
      <c r="EC177">
        <v>8.2833333000000007</v>
      </c>
      <c r="ED177">
        <v>10.783333300000001</v>
      </c>
      <c r="EE177">
        <v>10.050000000000001</v>
      </c>
      <c r="EF177">
        <v>8.3000000000000007</v>
      </c>
      <c r="EG177">
        <v>10.1</v>
      </c>
      <c r="EH177">
        <v>7.733333</v>
      </c>
      <c r="EI177">
        <v>10.66666667</v>
      </c>
      <c r="EJ177">
        <v>9.8000000000000007</v>
      </c>
      <c r="EK177">
        <v>9.1166700000000009</v>
      </c>
      <c r="EL177">
        <v>11.183333300000001</v>
      </c>
      <c r="EM177">
        <v>7.8500000000000005</v>
      </c>
      <c r="EN177">
        <v>8.9333333330000002</v>
      </c>
      <c r="EO177">
        <v>11.983333330000001</v>
      </c>
      <c r="EP177">
        <v>10.283333300000001</v>
      </c>
      <c r="EQ177">
        <v>3.3333333299999999</v>
      </c>
      <c r="ER177">
        <v>3.6666666599999997</v>
      </c>
      <c r="ES177">
        <v>3.93333333</v>
      </c>
      <c r="ET177">
        <v>6.43333333</v>
      </c>
      <c r="EU177">
        <v>4.0166666299999996</v>
      </c>
      <c r="EV177">
        <v>3.8500000299999999</v>
      </c>
      <c r="EW177">
        <v>3.6666666299999999</v>
      </c>
      <c r="EX177">
        <v>3.8999999970000001</v>
      </c>
      <c r="EY177">
        <v>7.4000000299999993</v>
      </c>
      <c r="EZ177">
        <v>3.7000003299999999</v>
      </c>
      <c r="FA177">
        <v>3.8833333300000001</v>
      </c>
      <c r="FB177">
        <v>4.3666663300000002</v>
      </c>
      <c r="FC177">
        <v>7.3333333300000003</v>
      </c>
      <c r="FD177">
        <v>4.1666666299999999</v>
      </c>
      <c r="FE177">
        <v>4.4666666299999997</v>
      </c>
      <c r="FF177">
        <v>6.5</v>
      </c>
      <c r="FG177">
        <v>4.1000000300000004</v>
      </c>
      <c r="FH177">
        <v>1.55</v>
      </c>
      <c r="FI177">
        <v>2</v>
      </c>
      <c r="FJ177">
        <v>5.1666667000000004</v>
      </c>
      <c r="FK177">
        <v>3.2666667</v>
      </c>
      <c r="FL177">
        <v>3.5999999999999996</v>
      </c>
      <c r="FM177">
        <v>1.9166666999999999</v>
      </c>
      <c r="FN177">
        <v>4.55</v>
      </c>
      <c r="FO177">
        <v>2.0166666700000002</v>
      </c>
      <c r="FP177">
        <v>2.7666667</v>
      </c>
      <c r="FQ177">
        <v>2</v>
      </c>
      <c r="FR177">
        <v>1.9500000000000002</v>
      </c>
      <c r="FS177">
        <v>2.7666666700000002</v>
      </c>
      <c r="FT177">
        <v>0.25</v>
      </c>
      <c r="FU177">
        <v>0</v>
      </c>
      <c r="FV177">
        <f>IF(FV176=0,0,FV176+0.25)</f>
        <v>0.48333333333333334</v>
      </c>
      <c r="FW177">
        <f t="shared" ref="FW177:GG177" si="2182">IF(FW176=0,0,FW176+0.25)</f>
        <v>0.8666666666666667</v>
      </c>
      <c r="FX177">
        <f t="shared" si="2182"/>
        <v>1.0166666666666666</v>
      </c>
      <c r="FY177">
        <f t="shared" si="2182"/>
        <v>0.8</v>
      </c>
      <c r="FZ177">
        <f t="shared" si="2182"/>
        <v>2.0499999999999998</v>
      </c>
      <c r="GA177">
        <f t="shared" si="2182"/>
        <v>5.05</v>
      </c>
      <c r="GB177">
        <f t="shared" si="2182"/>
        <v>1.1333333333333333</v>
      </c>
      <c r="GC177">
        <f t="shared" si="2182"/>
        <v>1.3333333333333333</v>
      </c>
      <c r="GD177">
        <f t="shared" si="2182"/>
        <v>1.85</v>
      </c>
      <c r="GE177">
        <f t="shared" si="2182"/>
        <v>1.6166666666666667</v>
      </c>
      <c r="GF177">
        <f t="shared" si="2182"/>
        <v>0.83333333333333337</v>
      </c>
      <c r="GG177">
        <f t="shared" si="2182"/>
        <v>2.5666666666666664</v>
      </c>
      <c r="GH177">
        <f t="shared" ref="GH177" si="2183">IF(GH176=0,0,GH176+0.25)</f>
        <v>3.4166666700000001</v>
      </c>
      <c r="GI177">
        <f t="shared" ref="GI177" si="2184">IF(GI176=0,0,GI176+0.25)</f>
        <v>3.0500000033333334</v>
      </c>
      <c r="GJ177">
        <f t="shared" ref="GJ177" si="2185">IF(GJ176=0,0,GJ176+0.25)</f>
        <v>3.46666667</v>
      </c>
      <c r="GK177">
        <f t="shared" ref="GK177" si="2186">IF(GK176=0,0,GK176+0.25)</f>
        <v>5.400000003333334</v>
      </c>
      <c r="GL177">
        <f t="shared" ref="GL177" si="2187">IF(GL176=0,0,GL176+0.25)</f>
        <v>2.8666666699999999</v>
      </c>
      <c r="GM177">
        <f t="shared" ref="GM177" si="2188">IF(GM176=0,0,GM176+0.25)</f>
        <v>3.1333333366666665</v>
      </c>
      <c r="GN177">
        <f t="shared" ref="GN177" si="2189">IF(GN176=0,0,GN176+0.25)</f>
        <v>5.2666666700000002</v>
      </c>
      <c r="GO177">
        <f t="shared" ref="GO177" si="2190">IF(GO176=0,0,GO176+0.25)</f>
        <v>4.6833333366666672</v>
      </c>
      <c r="GP177">
        <f t="shared" ref="GP177" si="2191">IF(GP176=0,0,GP176+0.25)</f>
        <v>3.1333333366666665</v>
      </c>
      <c r="GQ177">
        <f t="shared" ref="GQ177" si="2192">IF(GQ176=0,0,GQ176+0.25)</f>
        <v>3.5833333366666666</v>
      </c>
      <c r="GR177">
        <f t="shared" ref="GR177" si="2193">IF(GR176=0,0,GR176+0.25)</f>
        <v>5.9666666700000004</v>
      </c>
      <c r="GS177">
        <f t="shared" ref="GS177" si="2194">IF(GS176=0,0,GS176+0.25)</f>
        <v>3.9333333366666667</v>
      </c>
      <c r="GT177">
        <f t="shared" ref="GT177" si="2195">IF(GT176=0,0,GT176+0.25)</f>
        <v>5.1333333366666665</v>
      </c>
      <c r="GU177">
        <f t="shared" ref="GU177" si="2196">IF(GU176=0,0,GU176+0.25)</f>
        <v>3.96666667</v>
      </c>
      <c r="GV177">
        <f t="shared" ref="GV177" si="2197">IF(GV176=0,0,GV176+0.25)</f>
        <v>2.96666667</v>
      </c>
      <c r="GW177">
        <f t="shared" ref="GW177" si="2198">IF(GW176=0,0,GW176+0.25)</f>
        <v>3.0333333366666668</v>
      </c>
      <c r="GX177">
        <f t="shared" ref="GX177" si="2199">IF(GX176=0,0,GX176+0.25)</f>
        <v>2.8666666699999999</v>
      </c>
      <c r="GY177">
        <f t="shared" ref="GY177" si="2200">IF(GY176=0,0,GY176+0.25)</f>
        <v>10.000000003333334</v>
      </c>
      <c r="GZ177">
        <f t="shared" ref="GZ177" si="2201">IF(GZ176=0,0,GZ176+0.25)</f>
        <v>4.7166666700000004</v>
      </c>
      <c r="HA177">
        <f t="shared" ref="HA177" si="2202">IF(HA176=0,0,HA176+0.25)</f>
        <v>3.4500000033333333</v>
      </c>
      <c r="HB177">
        <f t="shared" ref="HB177" si="2203">IF(HB176=0,0,HB176+0.25)</f>
        <v>5.2666666666666666</v>
      </c>
      <c r="HC177">
        <f t="shared" ref="HC177" si="2204">IF(HC176=0,0,HC176+0.25)</f>
        <v>6.2500000033333336</v>
      </c>
      <c r="HD177">
        <f t="shared" ref="HD177" si="2205">IF(HD176=0,0,HD176+0.25)</f>
        <v>7.650000003333334</v>
      </c>
      <c r="HE177">
        <f t="shared" ref="HE177" si="2206">IF(HE176=0,0,HE176+0.25)</f>
        <v>6.733333336666667</v>
      </c>
      <c r="HF177">
        <f t="shared" ref="HF177" si="2207">IF(HF176=0,0,HF176+0.25)</f>
        <v>6.483333336666667</v>
      </c>
      <c r="HG177">
        <f t="shared" ref="HG177" si="2208">IF(HG176=0,0,HG176+0.25)</f>
        <v>6.2666666700000002</v>
      </c>
      <c r="HH177">
        <f t="shared" ref="HH177" si="2209">IF(HH176=0,0,HH176+0.25)</f>
        <v>5.9500000033333338</v>
      </c>
      <c r="HI177">
        <f t="shared" ref="HI177" si="2210">IF(HI176=0,0,HI176+0.25)</f>
        <v>5.9500000033333338</v>
      </c>
      <c r="HJ177">
        <f t="shared" ref="HJ177" si="2211">IF(HJ176=0,0,HJ176+0.25)</f>
        <v>6.900000003333334</v>
      </c>
      <c r="HK177">
        <f t="shared" ref="HK177" si="2212">IF(HK176=0,0,HK176+0.25)</f>
        <v>6.4500000033333338</v>
      </c>
      <c r="HL177">
        <f t="shared" ref="HL177" si="2213">IF(HL176=0,0,HL176+0.25)</f>
        <v>9.31666667</v>
      </c>
      <c r="HN177">
        <f t="shared" ref="HN177" si="2214">IF(HN176=0,0,HN176+0.25)</f>
        <v>5.9666666700000004</v>
      </c>
      <c r="HO177">
        <f t="shared" ref="HO177" si="2215">IF(HO176=0,0,HO176+0.25)</f>
        <v>7.4333333366666672</v>
      </c>
      <c r="HP177">
        <f t="shared" ref="HP177" si="2216">IF(HP176=0,0,HP176+0.25)</f>
        <v>19.966666666666665</v>
      </c>
      <c r="HQ177">
        <f t="shared" ref="HQ177" si="2217">IF(HQ176=0,0,HQ176+0.25)</f>
        <v>24.333333333333332</v>
      </c>
      <c r="HR177">
        <f t="shared" ref="HR177" si="2218">IF(HR176=0,0,HR176+0.25)</f>
        <v>5.6</v>
      </c>
      <c r="HS177">
        <f t="shared" ref="HS177" si="2219">IF(HS176=0,0,HS176+0.25)</f>
        <v>7.2833333333333332</v>
      </c>
      <c r="HU177">
        <f t="shared" ref="HU177" si="2220">IF(HU176=0,0,HU176+0.25)</f>
        <v>18.683333000000001</v>
      </c>
      <c r="HW177">
        <f t="shared" ref="HW177" si="2221">IF(HW176=0,0,HW176+0.25)</f>
        <v>7.6666663333333336</v>
      </c>
      <c r="HX177">
        <f t="shared" ref="HX177" si="2222">IF(HX176=0,0,HX176+0.25)</f>
        <v>7.8833329999999995</v>
      </c>
      <c r="HY177">
        <f t="shared" ref="HY177" si="2223">IF(HY176=0,0,HY176+0.25)</f>
        <v>8.6999996666666668</v>
      </c>
      <c r="HZ177">
        <f t="shared" ref="HZ177" si="2224">IF(HZ176=0,0,HZ176+0.25)</f>
        <v>8.2166663333333325</v>
      </c>
      <c r="IA177">
        <f t="shared" ref="IA177" si="2225">IF(IA176=0,0,IA176+0.25)</f>
        <v>7.9499996666666668</v>
      </c>
      <c r="IB177">
        <f t="shared" ref="IB177" si="2226">IF(IB176=0,0,IB176+0.25)</f>
        <v>8.0499996666666664</v>
      </c>
      <c r="IC177">
        <f t="shared" ref="IC177" si="2227">IF(IC176=0,0,IC176+0.25)</f>
        <v>8.7499996666666675</v>
      </c>
      <c r="ID177">
        <f t="shared" ref="ID177" si="2228">IF(ID176=0,0,ID176+0.25)</f>
        <v>7.7166663333333334</v>
      </c>
      <c r="IE177">
        <f t="shared" ref="IE177" si="2229">IF(IE176=0,0,IE176+0.25)</f>
        <v>8.6999996666666668</v>
      </c>
      <c r="IF177">
        <f t="shared" ref="IF177" si="2230">IF(IF176=0,0,IF176+0.25)</f>
        <v>9.3999996666666661</v>
      </c>
      <c r="IG177">
        <f t="shared" ref="IG177" si="2231">IF(IG176=0,0,IG176+0.25)</f>
        <v>9.8499996666666654</v>
      </c>
      <c r="IH177">
        <f t="shared" ref="IH177" si="2232">IF(IH176=0,0,IH176+0.25)</f>
        <v>8.1833330000000011</v>
      </c>
      <c r="II177">
        <f t="shared" ref="II177" si="2233">IF(II176=0,0,II176+0.25)</f>
        <v>14.916666333333332</v>
      </c>
      <c r="IJ177">
        <f t="shared" ref="IJ177" si="2234">IF(IJ176=0,0,IJ176+0.25)</f>
        <v>7.6999996666666668</v>
      </c>
      <c r="IK177">
        <f t="shared" ref="IK177" si="2235">IF(IK176=0,0,IK176+0.25)</f>
        <v>3.2</v>
      </c>
      <c r="IL177">
        <f t="shared" ref="IL177" si="2236">IF(IL176=0,0,IL176+0.25)</f>
        <v>4.5333333333333332</v>
      </c>
      <c r="IM177">
        <f t="shared" ref="IM177" si="2237">IF(IM176=0,0,IM176+0.25)</f>
        <v>1.9666666666666668</v>
      </c>
      <c r="IN177">
        <f t="shared" ref="IN177" si="2238">IF(IN176=0,0,IN176+0.25)</f>
        <v>1.6833333333333333</v>
      </c>
      <c r="IO177">
        <f t="shared" ref="IO177" si="2239">IF(IO176=0,0,IO176+0.25)</f>
        <v>5.333333333333333</v>
      </c>
      <c r="IP177">
        <f t="shared" ref="IP177" si="2240">IF(IP176=0,0,IP176+0.25)</f>
        <v>3.7833333333333332</v>
      </c>
      <c r="IQ177">
        <f t="shared" ref="IQ177" si="2241">IF(IQ176=0,0,IQ176+0.25)</f>
        <v>4.4333333333333336</v>
      </c>
      <c r="IW177">
        <f t="shared" ref="IW177" si="2242">IF(IW176=0,0,IW176+0.25)</f>
        <v>45.733333333333334</v>
      </c>
      <c r="IX177">
        <f t="shared" ref="IX177" si="2243">IF(IX176=0,0,IX176+0.25)</f>
        <v>5.5166666666666666</v>
      </c>
      <c r="IY177">
        <f t="shared" ref="IY177:IZ177" si="2244">IF(IY176=0,0,IY176+0.25)</f>
        <v>7.9666670333333336</v>
      </c>
      <c r="IZ177">
        <f t="shared" si="2244"/>
        <v>8.7833337</v>
      </c>
      <c r="JA177">
        <f t="shared" ref="JA177" si="2245">IF(JA176=0,0,JA176+0.25)</f>
        <v>7.1166670333333339</v>
      </c>
      <c r="JB177">
        <f t="shared" ref="JB177" si="2246">IF(JB176=0,0,JB176+0.25)</f>
        <v>6.6000003666666673</v>
      </c>
      <c r="JC177">
        <f t="shared" ref="JC177" si="2247">IF(JC176=0,0,JC176+0.25)</f>
        <v>11.5333337</v>
      </c>
      <c r="JD177">
        <f t="shared" ref="JD177" si="2248">IF(JD176=0,0,JD176+0.25)</f>
        <v>8.1333337000000014</v>
      </c>
      <c r="JE177">
        <f t="shared" ref="JE177" si="2249">IF(JE176=0,0,JE176+0.25)</f>
        <v>13.200000366666668</v>
      </c>
      <c r="JF177">
        <f t="shared" ref="JF177" si="2250">IF(JF176=0,0,JF176+0.25)</f>
        <v>20.966667033333337</v>
      </c>
      <c r="JH177">
        <f t="shared" ref="JH177" si="2251">IF(JH176=0,0,JH176+0.25)</f>
        <v>8.3166666666666664</v>
      </c>
      <c r="JI177">
        <f t="shared" ref="JI177" si="2252">IF(JI176=0,0,JI176+0.25)</f>
        <v>13.566666999666667</v>
      </c>
      <c r="JJ177">
        <f t="shared" ref="JJ177" si="2253">IF(JJ176=0,0,JJ176+0.25)</f>
        <v>11.950000333</v>
      </c>
      <c r="JK177">
        <f t="shared" ref="JK177" si="2254">IF(JK176=0,0,JK176+0.25)</f>
        <v>9.8166669996666673</v>
      </c>
      <c r="JL177">
        <f t="shared" ref="JL177" si="2255">IF(JL176=0,0,JL176+0.25)</f>
        <v>9.5833336663333348</v>
      </c>
      <c r="JM177">
        <f t="shared" ref="JM177" si="2256">IF(JM176=0,0,JM176+0.25)</f>
        <v>11.316666999666667</v>
      </c>
      <c r="JN177">
        <f t="shared" ref="JN177" si="2257">IF(JN176=0,0,JN176+0.25)</f>
        <v>12.316666999666667</v>
      </c>
      <c r="JO177">
        <f t="shared" ref="JO177" si="2258">IF(JO176=0,0,JO176+0.25)</f>
        <v>16.450000332999998</v>
      </c>
      <c r="JP177">
        <f t="shared" ref="JP177" si="2259">IF(JP176=0,0,JP176+0.25)</f>
        <v>13.583333666333335</v>
      </c>
      <c r="JR177">
        <f t="shared" ref="JR177" si="2260">IF(JR176=0,0,JR176+0.25)</f>
        <v>9.6500003330000013</v>
      </c>
      <c r="JT177">
        <f t="shared" ref="JT177" si="2261">IF(JT176=0,0,JT176+0.25)</f>
        <v>10.400000333000001</v>
      </c>
      <c r="JU177">
        <f t="shared" ref="JU177" si="2262">IF(JU176=0,0,JU176+0.25)</f>
        <v>16.050000333</v>
      </c>
      <c r="JV177">
        <f t="shared" ref="JV177" si="2263">IF(JV176=0,0,JV176+0.25)</f>
        <v>16.750000333000003</v>
      </c>
      <c r="JX177">
        <f t="shared" ref="JX177" si="2264">IF(JX176=0,0,JX176+0.25)</f>
        <v>17.500000333000003</v>
      </c>
      <c r="JY177">
        <f t="shared" ref="JY177" si="2265">IF(JY176=0,0,JY176+0.25)</f>
        <v>13.316666999666667</v>
      </c>
      <c r="JZ177">
        <f t="shared" ref="JZ177" si="2266">IF(JZ176=0,0,JZ176+0.25)</f>
        <v>19.816666999666669</v>
      </c>
      <c r="KA177">
        <f t="shared" ref="KA177" si="2267">IF(KA176=0,0,KA176+0.25)</f>
        <v>23.266666999666668</v>
      </c>
    </row>
    <row r="178" spans="1:287" x14ac:dyDescent="0.25">
      <c r="A178" t="s">
        <v>109</v>
      </c>
      <c r="B178">
        <v>7.35</v>
      </c>
      <c r="C178">
        <v>7.85</v>
      </c>
      <c r="D178">
        <v>4.6666666333333335</v>
      </c>
      <c r="E178">
        <v>8.5</v>
      </c>
      <c r="F178">
        <v>9.1166599999999995</v>
      </c>
      <c r="G178">
        <v>5.3833336333333337</v>
      </c>
      <c r="H178">
        <v>5.1166666333333337</v>
      </c>
      <c r="I178">
        <v>5.3333336333333339</v>
      </c>
      <c r="J178">
        <v>10.733333</v>
      </c>
      <c r="K178">
        <v>12.916667</v>
      </c>
      <c r="L178">
        <v>8.1999999999999993</v>
      </c>
      <c r="M178">
        <v>7.6999999999999993</v>
      </c>
      <c r="N178">
        <v>5.2999966333333335</v>
      </c>
      <c r="O178">
        <v>4.6666666333333335</v>
      </c>
      <c r="P178">
        <v>9.1166666333333346</v>
      </c>
      <c r="Q178">
        <v>5.4266666333333333</v>
      </c>
      <c r="R178">
        <v>10.096666633333333</v>
      </c>
      <c r="S178">
        <v>11.916666633333334</v>
      </c>
      <c r="T178">
        <v>8.3366666333333335</v>
      </c>
      <c r="U178">
        <v>6.8499966333333333</v>
      </c>
      <c r="V178">
        <v>6.7166666333333334</v>
      </c>
      <c r="W178">
        <v>5.2833336333333332</v>
      </c>
      <c r="X178">
        <v>6.0833336333333339</v>
      </c>
      <c r="Y178">
        <v>6.1166666333333337</v>
      </c>
      <c r="Z178">
        <v>22.066666663333333</v>
      </c>
      <c r="AA178">
        <v>24.066666663333333</v>
      </c>
      <c r="AB178">
        <v>27.816666663333333</v>
      </c>
      <c r="AC178">
        <v>43.266666663333332</v>
      </c>
      <c r="AD178">
        <v>37.819999663333334</v>
      </c>
      <c r="AE178">
        <v>24.016666663333332</v>
      </c>
      <c r="AG178">
        <v>27.316666663333333</v>
      </c>
      <c r="AH178">
        <v>22.733336663333333</v>
      </c>
      <c r="AI178">
        <v>11.1</v>
      </c>
      <c r="AJ178">
        <v>12.65</v>
      </c>
      <c r="AK178">
        <v>11.4833333</v>
      </c>
      <c r="AL178">
        <v>11.7</v>
      </c>
      <c r="AM178">
        <v>11.61666</v>
      </c>
      <c r="AN178">
        <v>12.45</v>
      </c>
      <c r="AO178">
        <v>12.3666667</v>
      </c>
      <c r="AP178">
        <v>11.966666699999999</v>
      </c>
      <c r="AQ178">
        <v>11.883333329999999</v>
      </c>
      <c r="AR178">
        <v>11.5</v>
      </c>
      <c r="AS178">
        <v>12.1166667</v>
      </c>
      <c r="AT178">
        <v>14.766666669999999</v>
      </c>
      <c r="AU178">
        <v>12.4</v>
      </c>
      <c r="AV178">
        <v>12.6333333</v>
      </c>
      <c r="AW178">
        <v>12.1666667</v>
      </c>
      <c r="AX178">
        <v>12.95</v>
      </c>
      <c r="AY178">
        <v>11.83333333</v>
      </c>
      <c r="AZ178">
        <v>14.25</v>
      </c>
      <c r="BA178">
        <v>16.3</v>
      </c>
      <c r="BB178">
        <v>19.100000000000001</v>
      </c>
      <c r="BC178">
        <v>16.81666667</v>
      </c>
      <c r="BD178">
        <v>16.783333299999999</v>
      </c>
      <c r="BE178">
        <v>13.1</v>
      </c>
      <c r="BF178">
        <v>15.016667</v>
      </c>
      <c r="BG178">
        <v>24.283333299999999</v>
      </c>
      <c r="BH178">
        <v>26.799999999999997</v>
      </c>
      <c r="BI178">
        <v>27.033332999999999</v>
      </c>
      <c r="BJ178">
        <v>14.45</v>
      </c>
      <c r="BK178">
        <v>24.766666999999998</v>
      </c>
      <c r="BL178">
        <v>15.5166667</v>
      </c>
      <c r="BM178">
        <v>23.9</v>
      </c>
      <c r="BN178">
        <v>15.2</v>
      </c>
      <c r="BO178">
        <v>29.033332999999999</v>
      </c>
      <c r="BP178">
        <v>19.716666699999998</v>
      </c>
      <c r="BQ178">
        <v>4.6500000333333338</v>
      </c>
      <c r="BR178">
        <v>4.583333333333333</v>
      </c>
      <c r="BS178">
        <v>5.3000000333333332</v>
      </c>
      <c r="BT178">
        <v>5.7000000033333329</v>
      </c>
      <c r="BU178">
        <v>5.1000000033333333</v>
      </c>
      <c r="BV178">
        <v>5.333333333333333</v>
      </c>
      <c r="BW178">
        <v>7.3000000333333332</v>
      </c>
      <c r="BX178">
        <v>12.300000033333333</v>
      </c>
      <c r="BY178">
        <v>10.566666633333334</v>
      </c>
      <c r="BZ178">
        <v>7.566666633333333</v>
      </c>
      <c r="CA178">
        <v>5.3833333333333329</v>
      </c>
      <c r="CB178">
        <v>4.9000000333333329</v>
      </c>
      <c r="CC178">
        <v>5.9500000333333327</v>
      </c>
      <c r="CE178">
        <v>3.8666633333333333</v>
      </c>
      <c r="CF178">
        <v>4.6499966333333331</v>
      </c>
      <c r="CG178">
        <v>5.949996633333333</v>
      </c>
      <c r="CH178">
        <v>4.2499966333333337</v>
      </c>
      <c r="CI178">
        <v>4.216663333333333</v>
      </c>
      <c r="CJ178">
        <v>4.1666633333333332</v>
      </c>
      <c r="CK178">
        <v>4.5833300333333336</v>
      </c>
      <c r="CL178">
        <v>4.966663333333333</v>
      </c>
      <c r="CN178">
        <v>5.716663333333333</v>
      </c>
      <c r="CO178">
        <v>5.2666633333333337</v>
      </c>
      <c r="CP178">
        <v>3.4000000333333333</v>
      </c>
      <c r="CQ178">
        <v>4.8333330333333331</v>
      </c>
      <c r="CR178">
        <v>5.5833330333333331</v>
      </c>
      <c r="CS178">
        <v>3.8333330333333335</v>
      </c>
      <c r="CT178">
        <v>6.0500000333333332</v>
      </c>
      <c r="CU178">
        <v>5.8666670333333339</v>
      </c>
      <c r="CV178">
        <v>4.0000000333333334</v>
      </c>
      <c r="CW178">
        <v>5.1333333333333329</v>
      </c>
      <c r="CX178">
        <v>4.7333330333333334</v>
      </c>
      <c r="CY178">
        <v>8.2166667333333336</v>
      </c>
      <c r="CZ178">
        <v>5.6833333333333336</v>
      </c>
      <c r="DA178">
        <v>4.5333330333333333</v>
      </c>
      <c r="DB178">
        <v>3.8000000333333332</v>
      </c>
      <c r="DC178">
        <v>6.850000033333334</v>
      </c>
      <c r="DD178">
        <v>4.7833333333333332</v>
      </c>
      <c r="DE178">
        <v>7.616666733333334</v>
      </c>
      <c r="DF178">
        <v>4.816666633333333</v>
      </c>
      <c r="DG178">
        <v>6.1166666333333328</v>
      </c>
      <c r="DH178">
        <v>5.2166666333333334</v>
      </c>
      <c r="DI178">
        <v>6.049999633333333</v>
      </c>
      <c r="DJ178">
        <v>5.6666666333333326</v>
      </c>
      <c r="DK178">
        <v>6.4999999663333332</v>
      </c>
      <c r="DL178">
        <v>5.3833333333333329</v>
      </c>
      <c r="DM178">
        <v>7.2833333033333325</v>
      </c>
      <c r="DN178">
        <v>6.7333333033333327</v>
      </c>
      <c r="DO178">
        <v>1.5833333333333335</v>
      </c>
      <c r="DP178">
        <v>3.7666666333333336</v>
      </c>
      <c r="DQ178">
        <v>2.5000000333333334</v>
      </c>
      <c r="DR178">
        <v>2.5166666633333334</v>
      </c>
      <c r="DS178">
        <v>2.1166666633333335</v>
      </c>
      <c r="DT178">
        <v>2.1500000033333335</v>
      </c>
      <c r="DU178">
        <v>5.5166663333333332</v>
      </c>
      <c r="DV178">
        <v>3.6000000033333337</v>
      </c>
      <c r="DW178">
        <v>2.2833333333333332</v>
      </c>
      <c r="DX178">
        <v>2.2000000033333333</v>
      </c>
      <c r="DY178">
        <v>2.5000000003333334</v>
      </c>
      <c r="DZ178">
        <v>7.4333333333333336</v>
      </c>
      <c r="EA178">
        <v>9.100000033333334</v>
      </c>
      <c r="EB178">
        <v>7.8000000333333332</v>
      </c>
      <c r="EC178">
        <v>8.2666666333333332</v>
      </c>
      <c r="ED178">
        <v>10.766666633333333</v>
      </c>
      <c r="EE178">
        <v>10.033333333333333</v>
      </c>
      <c r="EF178">
        <v>8.2833333333333332</v>
      </c>
      <c r="EG178">
        <v>10.083333333333334</v>
      </c>
      <c r="EH178">
        <v>7.7166663333333334</v>
      </c>
      <c r="EI178">
        <v>10.650000003333334</v>
      </c>
      <c r="EJ178">
        <v>9.7833333333333332</v>
      </c>
      <c r="EK178">
        <v>9.1000033333333334</v>
      </c>
      <c r="EL178">
        <v>11.166666633333334</v>
      </c>
      <c r="EM178">
        <v>7.8333333333333339</v>
      </c>
      <c r="EN178">
        <v>8.9166666663333345</v>
      </c>
      <c r="EO178">
        <v>11.966666663333333</v>
      </c>
      <c r="EP178">
        <v>10.266666633333333</v>
      </c>
      <c r="EQ178">
        <v>3.3166666633333333</v>
      </c>
      <c r="ER178">
        <v>3.6499999933333331</v>
      </c>
      <c r="ES178">
        <v>3.9166666633333334</v>
      </c>
      <c r="ET178">
        <v>6.4166666633333334</v>
      </c>
      <c r="EU178">
        <v>3.9999999633333334</v>
      </c>
      <c r="EV178">
        <v>3.8333333633333333</v>
      </c>
      <c r="EW178">
        <v>3.6499999633333333</v>
      </c>
      <c r="EX178">
        <v>3.8833333303333335</v>
      </c>
      <c r="EY178">
        <v>7.3833333633333336</v>
      </c>
      <c r="EZ178">
        <v>3.6833336633333333</v>
      </c>
      <c r="FA178">
        <v>3.8666666633333335</v>
      </c>
      <c r="FB178">
        <v>4.3499996633333335</v>
      </c>
      <c r="FC178">
        <v>7.3166666633333328</v>
      </c>
      <c r="FD178">
        <v>4.1499999633333333</v>
      </c>
      <c r="FE178">
        <v>4.4499999633333331</v>
      </c>
      <c r="FF178">
        <v>6.4833333333333334</v>
      </c>
      <c r="FG178">
        <v>4.0833333633333329</v>
      </c>
      <c r="FH178">
        <v>1.5333333333333334</v>
      </c>
      <c r="FI178">
        <v>1.9833333333333334</v>
      </c>
      <c r="FJ178">
        <v>5.1500000333333338</v>
      </c>
      <c r="FK178">
        <v>3.2500000333333334</v>
      </c>
      <c r="FL178">
        <v>3.583333333333333</v>
      </c>
      <c r="FM178">
        <v>1.9000000333333333</v>
      </c>
      <c r="FN178">
        <v>4.5333333333333332</v>
      </c>
      <c r="FO178">
        <v>2.0000000033333336</v>
      </c>
      <c r="FP178">
        <v>2.7500000333333334</v>
      </c>
      <c r="FQ178">
        <v>1.9833333333333334</v>
      </c>
      <c r="FR178">
        <v>1.9333333333333336</v>
      </c>
      <c r="FS178">
        <v>2.7500000033333336</v>
      </c>
      <c r="FT178">
        <v>0.23333333333333334</v>
      </c>
      <c r="FU178">
        <v>0.48333333333333334</v>
      </c>
      <c r="FV178">
        <v>0</v>
      </c>
      <c r="FW178">
        <f>IF(FW176=0,0,FW176+0.23333333)</f>
        <v>0.8499999966666667</v>
      </c>
      <c r="FX178">
        <f t="shared" ref="FX178:GF178" si="2268">IF(FX176=0,0,FX176+0.23333333)</f>
        <v>0.99999999666666672</v>
      </c>
      <c r="FY178">
        <f t="shared" si="2268"/>
        <v>0.78333333000000005</v>
      </c>
      <c r="FZ178">
        <f t="shared" si="2268"/>
        <v>2.03333333</v>
      </c>
      <c r="GA178">
        <f t="shared" si="2268"/>
        <v>5.0333333299999996</v>
      </c>
      <c r="GB178">
        <f t="shared" si="2268"/>
        <v>1.1166666633333333</v>
      </c>
      <c r="GC178">
        <f t="shared" si="2268"/>
        <v>1.3166666633333333</v>
      </c>
      <c r="GD178">
        <f t="shared" si="2268"/>
        <v>1.8333333300000001</v>
      </c>
      <c r="GE178">
        <f t="shared" si="2268"/>
        <v>1.5999999966666667</v>
      </c>
      <c r="GF178">
        <f t="shared" si="2268"/>
        <v>0.81666666333333338</v>
      </c>
      <c r="GG178">
        <f t="shared" ref="GG178:IQ178" si="2269">IF(GG176=0,0,GG176+0.23333333)</f>
        <v>2.5499999966666662</v>
      </c>
      <c r="GH178">
        <f t="shared" si="2269"/>
        <v>3.4000000000000004</v>
      </c>
      <c r="GI178">
        <f t="shared" si="2269"/>
        <v>3.0333333333333332</v>
      </c>
      <c r="GJ178">
        <f t="shared" si="2269"/>
        <v>3.45</v>
      </c>
      <c r="GK178">
        <f t="shared" si="2269"/>
        <v>5.3833333333333337</v>
      </c>
      <c r="GL178">
        <f t="shared" si="2269"/>
        <v>2.8499999999999996</v>
      </c>
      <c r="GM178">
        <f t="shared" si="2269"/>
        <v>3.1166666666666663</v>
      </c>
      <c r="GN178">
        <f t="shared" si="2269"/>
        <v>5.25</v>
      </c>
      <c r="GO178">
        <f t="shared" si="2269"/>
        <v>4.666666666666667</v>
      </c>
      <c r="GP178">
        <f t="shared" si="2269"/>
        <v>3.1166666666666663</v>
      </c>
      <c r="GQ178">
        <f t="shared" si="2269"/>
        <v>3.5666666666666664</v>
      </c>
      <c r="GR178">
        <f t="shared" si="2269"/>
        <v>5.95</v>
      </c>
      <c r="GS178">
        <f t="shared" si="2269"/>
        <v>3.916666666666667</v>
      </c>
      <c r="GT178">
        <f t="shared" si="2269"/>
        <v>5.1166666666666663</v>
      </c>
      <c r="GU178">
        <f t="shared" si="2269"/>
        <v>3.95</v>
      </c>
      <c r="GV178">
        <f t="shared" si="2269"/>
        <v>2.95</v>
      </c>
      <c r="GW178">
        <f t="shared" si="2269"/>
        <v>3.0166666666666666</v>
      </c>
      <c r="GX178">
        <f t="shared" ref="GX178:HA178" si="2270">IF(GX176=0,0,GX176+0.23333333)</f>
        <v>2.8499999999999996</v>
      </c>
      <c r="GY178">
        <f t="shared" si="2270"/>
        <v>9.9833333333333343</v>
      </c>
      <c r="GZ178">
        <f t="shared" si="2270"/>
        <v>4.7</v>
      </c>
      <c r="HA178">
        <f t="shared" si="2270"/>
        <v>3.4333333333333336</v>
      </c>
      <c r="HB178">
        <f t="shared" si="2269"/>
        <v>5.2499999966666664</v>
      </c>
      <c r="HC178">
        <f t="shared" si="2269"/>
        <v>6.2333333333333334</v>
      </c>
      <c r="HD178">
        <f t="shared" si="2269"/>
        <v>7.6333333333333337</v>
      </c>
      <c r="HE178">
        <f t="shared" si="2269"/>
        <v>6.7166666666666668</v>
      </c>
      <c r="HF178">
        <f t="shared" si="2269"/>
        <v>6.4666666666666668</v>
      </c>
      <c r="HG178">
        <f t="shared" si="2269"/>
        <v>6.25</v>
      </c>
      <c r="HH178">
        <f t="shared" si="2269"/>
        <v>5.9333333333333336</v>
      </c>
      <c r="HI178">
        <f t="shared" si="2269"/>
        <v>5.9333333333333336</v>
      </c>
      <c r="HJ178">
        <f t="shared" si="2269"/>
        <v>6.8833333333333337</v>
      </c>
      <c r="HK178">
        <f t="shared" si="2269"/>
        <v>6.4333333333333336</v>
      </c>
      <c r="HL178">
        <f t="shared" si="2269"/>
        <v>9.3000000000000007</v>
      </c>
      <c r="HN178">
        <f t="shared" si="2269"/>
        <v>5.95</v>
      </c>
      <c r="HO178">
        <f t="shared" si="2269"/>
        <v>7.416666666666667</v>
      </c>
      <c r="HP178">
        <f t="shared" si="2269"/>
        <v>19.949999996666666</v>
      </c>
      <c r="HQ178">
        <f t="shared" si="2269"/>
        <v>24.316666663333333</v>
      </c>
      <c r="HR178">
        <f t="shared" si="2269"/>
        <v>5.5833333299999994</v>
      </c>
      <c r="HS178">
        <f t="shared" si="2269"/>
        <v>7.266666663333333</v>
      </c>
      <c r="HU178">
        <f t="shared" si="2269"/>
        <v>18.666666330000002</v>
      </c>
      <c r="HW178">
        <f t="shared" si="2269"/>
        <v>7.6499996633333334</v>
      </c>
      <c r="HX178">
        <f t="shared" si="2269"/>
        <v>7.8666663299999993</v>
      </c>
      <c r="HY178">
        <f t="shared" si="2269"/>
        <v>8.6833329966666675</v>
      </c>
      <c r="HZ178">
        <f t="shared" si="2269"/>
        <v>8.1999996633333332</v>
      </c>
      <c r="IA178">
        <f t="shared" si="2269"/>
        <v>7.9333329966666666</v>
      </c>
      <c r="IB178">
        <f t="shared" si="2269"/>
        <v>8.0333329966666671</v>
      </c>
      <c r="IC178">
        <f t="shared" si="2269"/>
        <v>8.7333329966666682</v>
      </c>
      <c r="ID178">
        <f t="shared" si="2269"/>
        <v>7.6999996633333332</v>
      </c>
      <c r="IE178">
        <f t="shared" si="2269"/>
        <v>8.6833329966666675</v>
      </c>
      <c r="IF178">
        <f t="shared" si="2269"/>
        <v>9.3833329966666668</v>
      </c>
      <c r="IG178">
        <f t="shared" si="2269"/>
        <v>9.833332996666666</v>
      </c>
      <c r="IH178">
        <f t="shared" si="2269"/>
        <v>8.16666633</v>
      </c>
      <c r="II178">
        <f t="shared" si="2269"/>
        <v>14.899999663333332</v>
      </c>
      <c r="IJ178">
        <f t="shared" si="2269"/>
        <v>7.6833329966666666</v>
      </c>
      <c r="IK178">
        <f t="shared" si="2269"/>
        <v>3.18333333</v>
      </c>
      <c r="IL178">
        <f t="shared" si="2269"/>
        <v>4.516666663333333</v>
      </c>
      <c r="IM178">
        <f t="shared" si="2269"/>
        <v>1.9499999966666668</v>
      </c>
      <c r="IN178">
        <f t="shared" si="2269"/>
        <v>1.6666666633333334</v>
      </c>
      <c r="IO178">
        <f t="shared" si="2269"/>
        <v>5.3166666633333328</v>
      </c>
      <c r="IP178">
        <f t="shared" si="2269"/>
        <v>3.766666663333333</v>
      </c>
      <c r="IQ178">
        <f t="shared" si="2269"/>
        <v>4.4166666633333334</v>
      </c>
      <c r="IW178">
        <f t="shared" ref="IW178:KA178" si="2271">IF(IW176=0,0,IW176+0.23333333)</f>
        <v>45.716666663333335</v>
      </c>
      <c r="IX178">
        <f t="shared" si="2271"/>
        <v>5.4999999966666664</v>
      </c>
      <c r="IY178">
        <f t="shared" si="2271"/>
        <v>7.9500003633333334</v>
      </c>
      <c r="IZ178">
        <f t="shared" ref="IZ178" si="2272">IF(IZ176=0,0,IZ176+0.23333333)</f>
        <v>8.7666670300000007</v>
      </c>
      <c r="JA178">
        <f t="shared" si="2271"/>
        <v>7.1000003633333337</v>
      </c>
      <c r="JB178">
        <f t="shared" si="2271"/>
        <v>6.5833336966666671</v>
      </c>
      <c r="JC178">
        <f t="shared" si="2271"/>
        <v>11.516667030000001</v>
      </c>
      <c r="JD178">
        <f t="shared" si="2271"/>
        <v>8.1166670300000003</v>
      </c>
      <c r="JE178">
        <f t="shared" si="2271"/>
        <v>13.183333696666669</v>
      </c>
      <c r="JF178">
        <f t="shared" si="2271"/>
        <v>20.950000363333338</v>
      </c>
      <c r="JH178">
        <f t="shared" si="2271"/>
        <v>8.2999999966666671</v>
      </c>
      <c r="JI178">
        <f t="shared" si="2271"/>
        <v>13.550000329666668</v>
      </c>
      <c r="JJ178">
        <f t="shared" si="2271"/>
        <v>11.933333663000001</v>
      </c>
      <c r="JK178">
        <f t="shared" si="2271"/>
        <v>9.800000329666668</v>
      </c>
      <c r="JL178">
        <f t="shared" si="2271"/>
        <v>9.5666669963333355</v>
      </c>
      <c r="JM178">
        <f t="shared" si="2271"/>
        <v>11.300000329666668</v>
      </c>
      <c r="JN178">
        <f t="shared" si="2271"/>
        <v>12.300000329666668</v>
      </c>
      <c r="JO178">
        <f t="shared" si="2271"/>
        <v>16.433333662999999</v>
      </c>
      <c r="JP178">
        <f t="shared" si="2271"/>
        <v>13.566666996333336</v>
      </c>
      <c r="JR178">
        <f t="shared" si="2271"/>
        <v>9.6333336630000019</v>
      </c>
      <c r="JT178">
        <f t="shared" si="2271"/>
        <v>10.383333663000002</v>
      </c>
      <c r="JU178">
        <f t="shared" si="2271"/>
        <v>16.033333663000001</v>
      </c>
      <c r="JV178">
        <f t="shared" si="2271"/>
        <v>16.733333663000003</v>
      </c>
      <c r="JX178">
        <f t="shared" si="2271"/>
        <v>17.483333663000003</v>
      </c>
      <c r="JY178">
        <f t="shared" si="2271"/>
        <v>13.300000329666668</v>
      </c>
      <c r="JZ178">
        <f t="shared" si="2271"/>
        <v>19.80000032966667</v>
      </c>
      <c r="KA178">
        <f t="shared" si="2271"/>
        <v>23.250000329666669</v>
      </c>
    </row>
    <row r="179" spans="1:287" x14ac:dyDescent="0.25">
      <c r="A179" t="s">
        <v>108</v>
      </c>
      <c r="B179">
        <v>7.4333333333333336</v>
      </c>
      <c r="C179">
        <v>7.9333333333333336</v>
      </c>
      <c r="D179">
        <v>5.0499999666666664</v>
      </c>
      <c r="E179">
        <v>8.5833333333333339</v>
      </c>
      <c r="F179">
        <v>9.1999933333333335</v>
      </c>
      <c r="G179">
        <v>5.7666669666666666</v>
      </c>
      <c r="H179">
        <v>5.4999999666666666</v>
      </c>
      <c r="I179">
        <v>5.7166669666666667</v>
      </c>
      <c r="J179">
        <v>10.816666333333334</v>
      </c>
      <c r="K179">
        <v>13.000000333333332</v>
      </c>
      <c r="L179">
        <v>8.2833333333333332</v>
      </c>
      <c r="M179">
        <v>7.7833333333333332</v>
      </c>
      <c r="N179">
        <v>5.6833299666666663</v>
      </c>
      <c r="O179">
        <v>5.0499999666666664</v>
      </c>
      <c r="P179">
        <v>9.4999999666666675</v>
      </c>
      <c r="Q179">
        <v>5.8099999666666662</v>
      </c>
      <c r="R179">
        <v>10.479999966666666</v>
      </c>
      <c r="S179">
        <v>12.299999966666666</v>
      </c>
      <c r="T179">
        <v>8.7199999666666663</v>
      </c>
      <c r="U179">
        <v>7.2333299666666662</v>
      </c>
      <c r="V179">
        <v>7.0999999666666662</v>
      </c>
      <c r="W179">
        <v>5.666666966666666</v>
      </c>
      <c r="X179">
        <v>6.4666669666666667</v>
      </c>
      <c r="Y179">
        <v>6.4999999666666666</v>
      </c>
      <c r="Z179">
        <v>22.449999996666666</v>
      </c>
      <c r="AA179">
        <v>24.449999996666666</v>
      </c>
      <c r="AB179">
        <v>28.199999996666666</v>
      </c>
      <c r="AC179">
        <v>43.649999996666665</v>
      </c>
      <c r="AD179">
        <v>38.203332996666667</v>
      </c>
      <c r="AE179">
        <v>24.399999996666665</v>
      </c>
      <c r="AG179">
        <v>27.699999996666666</v>
      </c>
      <c r="AH179">
        <v>23.116669996666666</v>
      </c>
      <c r="AI179">
        <v>11.183333333333334</v>
      </c>
      <c r="AJ179">
        <v>12.733333333333334</v>
      </c>
      <c r="AK179">
        <v>11.566666633333334</v>
      </c>
      <c r="AL179">
        <v>11.783333333333333</v>
      </c>
      <c r="AM179">
        <v>11.699993333333333</v>
      </c>
      <c r="AN179">
        <v>12.533333333333333</v>
      </c>
      <c r="AO179">
        <v>12.450000033333334</v>
      </c>
      <c r="AP179">
        <v>12.050000033333333</v>
      </c>
      <c r="AQ179">
        <v>11.966666663333333</v>
      </c>
      <c r="AR179">
        <v>11.583333333333334</v>
      </c>
      <c r="AS179">
        <v>12.200000033333334</v>
      </c>
      <c r="AT179">
        <v>14.850000003333335</v>
      </c>
      <c r="AU179">
        <v>12.483333333333334</v>
      </c>
      <c r="AV179">
        <v>12.716666633333334</v>
      </c>
      <c r="AW179">
        <v>12.250000033333334</v>
      </c>
      <c r="AX179">
        <v>13.033333333333333</v>
      </c>
      <c r="AY179">
        <v>11.916666663333334</v>
      </c>
      <c r="AZ179">
        <v>14.333333333333334</v>
      </c>
      <c r="BA179">
        <v>16.383333333333333</v>
      </c>
      <c r="BB179">
        <v>19.183333333333334</v>
      </c>
      <c r="BC179">
        <v>16.900000003333332</v>
      </c>
      <c r="BD179">
        <v>16.866666633333335</v>
      </c>
      <c r="BE179">
        <v>13.183333333333334</v>
      </c>
      <c r="BF179">
        <v>15.100000333333334</v>
      </c>
      <c r="BG179">
        <v>24.366666633333331</v>
      </c>
      <c r="BH179">
        <v>26.883333333333333</v>
      </c>
      <c r="BI179">
        <v>27.116666333333335</v>
      </c>
      <c r="BJ179">
        <v>14.533333333333333</v>
      </c>
      <c r="BK179">
        <v>24.850000333333334</v>
      </c>
      <c r="BL179">
        <v>15.600000033333334</v>
      </c>
      <c r="BM179">
        <v>23.983333333333334</v>
      </c>
      <c r="BN179">
        <v>15.283333333333333</v>
      </c>
      <c r="BO179">
        <v>29.116666333333335</v>
      </c>
      <c r="BP179">
        <v>19.800000033333333</v>
      </c>
      <c r="BQ179">
        <v>5.0333333666666675</v>
      </c>
      <c r="BR179">
        <v>4.9666666666666668</v>
      </c>
      <c r="BS179">
        <v>5.683333366666667</v>
      </c>
      <c r="BT179">
        <v>6.0833333366666666</v>
      </c>
      <c r="BU179">
        <v>5.483333336666667</v>
      </c>
      <c r="BV179">
        <v>5.7166666666666668</v>
      </c>
      <c r="BW179">
        <v>7.683333366666667</v>
      </c>
      <c r="BX179">
        <v>12.683333366666666</v>
      </c>
      <c r="BY179">
        <v>10.949999966666667</v>
      </c>
      <c r="BZ179">
        <v>7.9499999666666668</v>
      </c>
      <c r="CA179">
        <v>5.7666666666666666</v>
      </c>
      <c r="CB179">
        <v>5.2833333666666666</v>
      </c>
      <c r="CC179">
        <v>6.3333333666666665</v>
      </c>
      <c r="CE179">
        <v>4.2499966666666662</v>
      </c>
      <c r="CF179">
        <v>5.033329966666666</v>
      </c>
      <c r="CG179">
        <v>6.3333299666666658</v>
      </c>
      <c r="CH179">
        <v>4.6333299666666665</v>
      </c>
      <c r="CI179">
        <v>4.5999966666666658</v>
      </c>
      <c r="CJ179">
        <v>4.549996666666666</v>
      </c>
      <c r="CK179">
        <v>4.9666633666666664</v>
      </c>
      <c r="CL179">
        <v>5.3499966666666658</v>
      </c>
      <c r="CN179">
        <v>6.0999966666666658</v>
      </c>
      <c r="CO179">
        <v>5.6499966666666666</v>
      </c>
      <c r="CP179">
        <v>3.7833333666666666</v>
      </c>
      <c r="CQ179">
        <v>5.2166663666666668</v>
      </c>
      <c r="CR179">
        <v>5.9666663666666668</v>
      </c>
      <c r="CS179">
        <v>4.2166663666666668</v>
      </c>
      <c r="CT179">
        <v>6.4333333666666661</v>
      </c>
      <c r="CU179">
        <v>6.2500003666666668</v>
      </c>
      <c r="CV179">
        <v>4.3833333666666663</v>
      </c>
      <c r="CW179">
        <v>5.5166666666666666</v>
      </c>
      <c r="CX179">
        <v>5.1166663666666672</v>
      </c>
      <c r="CY179">
        <v>8.6000000666666665</v>
      </c>
      <c r="CZ179">
        <v>6.0666666666666664</v>
      </c>
      <c r="DA179">
        <v>4.9166663666666661</v>
      </c>
      <c r="DB179">
        <v>4.183333366666667</v>
      </c>
      <c r="DC179">
        <v>7.2333333666666668</v>
      </c>
      <c r="DD179">
        <v>5.166666666666667</v>
      </c>
      <c r="DE179">
        <v>8.0000000666666669</v>
      </c>
      <c r="DF179">
        <v>5.1999999666666668</v>
      </c>
      <c r="DG179">
        <v>6.4999999666666666</v>
      </c>
      <c r="DH179">
        <v>5.5999999666666671</v>
      </c>
      <c r="DI179">
        <v>6.4333329666666668</v>
      </c>
      <c r="DJ179">
        <v>6.0499999666666664</v>
      </c>
      <c r="DK179">
        <v>6.883333299666667</v>
      </c>
      <c r="DL179">
        <v>5.7666666666666666</v>
      </c>
      <c r="DM179">
        <v>7.6666666366666671</v>
      </c>
      <c r="DN179">
        <v>7.1166666366666664</v>
      </c>
      <c r="DO179">
        <v>1.9666666666666668</v>
      </c>
      <c r="DP179">
        <v>4.1499999666666669</v>
      </c>
      <c r="DQ179">
        <v>2.8833333666666667</v>
      </c>
      <c r="DR179">
        <v>2.8999999966666667</v>
      </c>
      <c r="DS179">
        <v>2.4999999966666668</v>
      </c>
      <c r="DT179">
        <v>2.5333333366666668</v>
      </c>
      <c r="DU179">
        <v>5.899999666666667</v>
      </c>
      <c r="DV179">
        <v>3.983333336666667</v>
      </c>
      <c r="DW179">
        <v>2.666666666666667</v>
      </c>
      <c r="DX179">
        <v>2.5833333366666666</v>
      </c>
      <c r="DY179">
        <v>2.8833333336666667</v>
      </c>
      <c r="DZ179">
        <v>7.8166666666666664</v>
      </c>
      <c r="EA179">
        <v>9.4833333666666668</v>
      </c>
      <c r="EB179">
        <v>8.1833333666666661</v>
      </c>
      <c r="EC179">
        <v>8.649999966666666</v>
      </c>
      <c r="ED179">
        <v>11.149999966666666</v>
      </c>
      <c r="EE179">
        <v>10.416666666666666</v>
      </c>
      <c r="EF179">
        <v>8.6666666666666661</v>
      </c>
      <c r="EG179">
        <v>10.466666666666667</v>
      </c>
      <c r="EH179">
        <v>8.0999996666666672</v>
      </c>
      <c r="EI179">
        <v>11.033333336666667</v>
      </c>
      <c r="EJ179">
        <v>10.166666666666666</v>
      </c>
      <c r="EK179">
        <v>9.4833366666666663</v>
      </c>
      <c r="EL179">
        <v>11.549999966666666</v>
      </c>
      <c r="EM179">
        <v>8.2166666666666668</v>
      </c>
      <c r="EN179">
        <v>9.2999999996666673</v>
      </c>
      <c r="EO179">
        <v>12.349999996666666</v>
      </c>
      <c r="EP179">
        <v>10.649999966666666</v>
      </c>
      <c r="EQ179">
        <v>3.6999999966666666</v>
      </c>
      <c r="ER179">
        <v>4.0333333266666669</v>
      </c>
      <c r="ES179">
        <v>4.2999999966666662</v>
      </c>
      <c r="ET179">
        <v>6.7999999966666671</v>
      </c>
      <c r="EU179">
        <v>4.3833332966666667</v>
      </c>
      <c r="EV179">
        <v>4.2166666966666666</v>
      </c>
      <c r="EW179">
        <v>4.0333332966666662</v>
      </c>
      <c r="EX179">
        <v>4.2666666636666664</v>
      </c>
      <c r="EY179">
        <v>7.7666666966666664</v>
      </c>
      <c r="EZ179">
        <v>4.0666669966666662</v>
      </c>
      <c r="FA179">
        <v>4.2499999966666664</v>
      </c>
      <c r="FB179">
        <v>4.7333329966666664</v>
      </c>
      <c r="FC179">
        <v>7.6999999966666666</v>
      </c>
      <c r="FD179">
        <v>4.5333332966666671</v>
      </c>
      <c r="FE179">
        <v>4.8333332966666669</v>
      </c>
      <c r="FF179">
        <v>6.8666666666666671</v>
      </c>
      <c r="FG179">
        <v>4.4666666966666666</v>
      </c>
      <c r="FH179">
        <v>1.9166666666666667</v>
      </c>
      <c r="FI179">
        <v>2.3666666666666667</v>
      </c>
      <c r="FJ179">
        <v>5.5333333666666666</v>
      </c>
      <c r="FK179">
        <v>3.6333333666666667</v>
      </c>
      <c r="FL179">
        <v>3.9666666666666668</v>
      </c>
      <c r="FM179">
        <v>2.2833333666666666</v>
      </c>
      <c r="FN179">
        <v>4.916666666666667</v>
      </c>
      <c r="FO179">
        <v>2.3833333366666669</v>
      </c>
      <c r="FP179">
        <v>3.1333333666666667</v>
      </c>
      <c r="FQ179">
        <v>2.3666666666666667</v>
      </c>
      <c r="FR179">
        <v>2.3166666666666669</v>
      </c>
      <c r="FS179">
        <v>3.1333333366666665</v>
      </c>
      <c r="FT179">
        <v>0.6166666666666667</v>
      </c>
      <c r="FU179">
        <v>0.8666666666666667</v>
      </c>
      <c r="FV179">
        <v>0.8499999966666667</v>
      </c>
      <c r="FW179">
        <v>0</v>
      </c>
      <c r="FX179">
        <f>IF(FX176=0,0,FX176+0.616666667)</f>
        <v>1.3833333336666667</v>
      </c>
      <c r="FY179">
        <f t="shared" ref="FY179:GF179" si="2273">IF(FY176=0,0,FY176+0.616666667)</f>
        <v>1.1666666669999999</v>
      </c>
      <c r="FZ179">
        <f t="shared" si="2273"/>
        <v>2.4166666669999999</v>
      </c>
      <c r="GA179">
        <f t="shared" si="2273"/>
        <v>5.4166666669999994</v>
      </c>
      <c r="GB179">
        <f t="shared" si="2273"/>
        <v>1.5000000003333334</v>
      </c>
      <c r="GC179">
        <f t="shared" si="2273"/>
        <v>1.7000000003333331</v>
      </c>
      <c r="GD179">
        <f t="shared" si="2273"/>
        <v>2.2166666670000001</v>
      </c>
      <c r="GE179">
        <f t="shared" si="2273"/>
        <v>1.9833333336666668</v>
      </c>
      <c r="GF179">
        <f t="shared" si="2273"/>
        <v>1.2000000003333333</v>
      </c>
      <c r="GG179">
        <f t="shared" ref="GG179:IQ179" si="2274">IF(GG176=0,0,GG176+0.616666667)</f>
        <v>2.9333333336666665</v>
      </c>
      <c r="GH179">
        <f t="shared" si="2274"/>
        <v>3.7833333370000002</v>
      </c>
      <c r="GI179">
        <f t="shared" si="2274"/>
        <v>3.4166666703333335</v>
      </c>
      <c r="GJ179">
        <f t="shared" si="2274"/>
        <v>3.833333337</v>
      </c>
      <c r="GK179">
        <f t="shared" si="2274"/>
        <v>5.7666666703333336</v>
      </c>
      <c r="GL179">
        <f t="shared" si="2274"/>
        <v>3.2333333369999999</v>
      </c>
      <c r="GM179">
        <f t="shared" si="2274"/>
        <v>3.5000000036666665</v>
      </c>
      <c r="GN179">
        <f t="shared" si="2274"/>
        <v>5.6333333369999998</v>
      </c>
      <c r="GO179">
        <f t="shared" si="2274"/>
        <v>5.0500000036666668</v>
      </c>
      <c r="GP179">
        <f t="shared" si="2274"/>
        <v>3.5000000036666665</v>
      </c>
      <c r="GQ179">
        <f t="shared" si="2274"/>
        <v>3.9500000036666667</v>
      </c>
      <c r="GR179">
        <f t="shared" si="2274"/>
        <v>6.333333337</v>
      </c>
      <c r="GS179">
        <f t="shared" si="2274"/>
        <v>4.3000000036666668</v>
      </c>
      <c r="GT179">
        <f t="shared" si="2274"/>
        <v>5.5000000036666661</v>
      </c>
      <c r="GU179">
        <f t="shared" si="2274"/>
        <v>4.333333337</v>
      </c>
      <c r="GV179">
        <f t="shared" si="2274"/>
        <v>3.333333337</v>
      </c>
      <c r="GW179">
        <f t="shared" si="2274"/>
        <v>3.4000000036666669</v>
      </c>
      <c r="GX179">
        <f t="shared" ref="GX179:HA179" si="2275">IF(GX176=0,0,GX176+0.616666667)</f>
        <v>3.2333333369999999</v>
      </c>
      <c r="GY179">
        <f t="shared" si="2275"/>
        <v>10.366666670333334</v>
      </c>
      <c r="GZ179">
        <f t="shared" si="2275"/>
        <v>5.083333337</v>
      </c>
      <c r="HA179">
        <f t="shared" si="2275"/>
        <v>3.8166666703333334</v>
      </c>
      <c r="HB179">
        <f t="shared" si="2274"/>
        <v>5.6333333336666662</v>
      </c>
      <c r="HC179">
        <f t="shared" si="2274"/>
        <v>6.6166666703333332</v>
      </c>
      <c r="HD179">
        <f t="shared" si="2274"/>
        <v>8.0166666703333345</v>
      </c>
      <c r="HE179">
        <f t="shared" si="2274"/>
        <v>7.1000000036666666</v>
      </c>
      <c r="HF179">
        <f t="shared" si="2274"/>
        <v>6.8500000036666666</v>
      </c>
      <c r="HG179">
        <f t="shared" si="2274"/>
        <v>6.6333333369999998</v>
      </c>
      <c r="HH179">
        <f t="shared" si="2274"/>
        <v>6.3166666703333334</v>
      </c>
      <c r="HI179">
        <f t="shared" si="2274"/>
        <v>6.3166666703333334</v>
      </c>
      <c r="HJ179">
        <f t="shared" si="2274"/>
        <v>7.2666666703333336</v>
      </c>
      <c r="HK179">
        <f t="shared" si="2274"/>
        <v>6.8166666703333334</v>
      </c>
      <c r="HL179">
        <f t="shared" si="2274"/>
        <v>9.6833333370000005</v>
      </c>
      <c r="HN179">
        <f t="shared" si="2274"/>
        <v>6.333333337</v>
      </c>
      <c r="HO179">
        <f t="shared" si="2274"/>
        <v>7.8000000036666668</v>
      </c>
      <c r="HP179">
        <f t="shared" si="2274"/>
        <v>20.333333333666666</v>
      </c>
      <c r="HQ179">
        <f t="shared" si="2274"/>
        <v>24.700000000333333</v>
      </c>
      <c r="HR179">
        <f t="shared" si="2274"/>
        <v>5.9666666669999993</v>
      </c>
      <c r="HS179">
        <f t="shared" si="2274"/>
        <v>7.6500000003333328</v>
      </c>
      <c r="HU179">
        <f t="shared" si="2274"/>
        <v>19.049999667000002</v>
      </c>
      <c r="HW179">
        <f t="shared" si="2274"/>
        <v>8.0333330003333341</v>
      </c>
      <c r="HX179">
        <f t="shared" si="2274"/>
        <v>8.2499996669999991</v>
      </c>
      <c r="HY179">
        <f t="shared" si="2274"/>
        <v>9.0666663336666673</v>
      </c>
      <c r="HZ179">
        <f t="shared" si="2274"/>
        <v>8.583333000333333</v>
      </c>
      <c r="IA179">
        <f t="shared" si="2274"/>
        <v>8.3166663336666673</v>
      </c>
      <c r="IB179">
        <f t="shared" si="2274"/>
        <v>8.4166663336666669</v>
      </c>
      <c r="IC179">
        <f t="shared" si="2274"/>
        <v>9.116666333666668</v>
      </c>
      <c r="ID179">
        <f t="shared" si="2274"/>
        <v>8.083333000333333</v>
      </c>
      <c r="IE179">
        <f t="shared" si="2274"/>
        <v>9.0666663336666673</v>
      </c>
      <c r="IF179">
        <f t="shared" si="2274"/>
        <v>9.7666663336666666</v>
      </c>
      <c r="IG179">
        <f t="shared" si="2274"/>
        <v>10.216666333666666</v>
      </c>
      <c r="IH179">
        <f t="shared" si="2274"/>
        <v>8.5499996669999998</v>
      </c>
      <c r="II179">
        <f t="shared" si="2274"/>
        <v>15.283333000333332</v>
      </c>
      <c r="IJ179">
        <f t="shared" si="2274"/>
        <v>8.0666663336666673</v>
      </c>
      <c r="IK179">
        <f t="shared" si="2274"/>
        <v>3.5666666670000002</v>
      </c>
      <c r="IL179">
        <f t="shared" si="2274"/>
        <v>4.9000000003333328</v>
      </c>
      <c r="IM179">
        <f t="shared" si="2274"/>
        <v>2.3333333336666668</v>
      </c>
      <c r="IN179">
        <f t="shared" si="2274"/>
        <v>2.0500000003333332</v>
      </c>
      <c r="IO179">
        <f t="shared" si="2274"/>
        <v>5.7000000003333327</v>
      </c>
      <c r="IP179">
        <f t="shared" si="2274"/>
        <v>4.1500000003333328</v>
      </c>
      <c r="IQ179">
        <f t="shared" si="2274"/>
        <v>4.8000000003333332</v>
      </c>
      <c r="IW179">
        <f t="shared" ref="IW179:KA179" si="2276">IF(IW176=0,0,IW176+0.616666667)</f>
        <v>46.100000000333331</v>
      </c>
      <c r="IX179">
        <f t="shared" si="2276"/>
        <v>5.8833333336666662</v>
      </c>
      <c r="IY179">
        <f t="shared" si="2276"/>
        <v>8.3333337003333341</v>
      </c>
      <c r="IZ179">
        <f t="shared" ref="IZ179" si="2277">IF(IZ176=0,0,IZ176+0.616666667)</f>
        <v>9.1500003670000005</v>
      </c>
      <c r="JA179">
        <f t="shared" si="2276"/>
        <v>7.4833337003333336</v>
      </c>
      <c r="JB179">
        <f t="shared" si="2276"/>
        <v>6.966667033666667</v>
      </c>
      <c r="JC179">
        <f t="shared" si="2276"/>
        <v>11.900000367000001</v>
      </c>
      <c r="JD179">
        <f t="shared" si="2276"/>
        <v>8.5000003670000002</v>
      </c>
      <c r="JE179">
        <f t="shared" si="2276"/>
        <v>13.566667033666668</v>
      </c>
      <c r="JF179">
        <f t="shared" si="2276"/>
        <v>21.333333700333338</v>
      </c>
      <c r="JH179">
        <f t="shared" si="2276"/>
        <v>8.6833333336666669</v>
      </c>
      <c r="JI179">
        <f t="shared" si="2276"/>
        <v>13.933333666666668</v>
      </c>
      <c r="JJ179">
        <f t="shared" si="2276"/>
        <v>12.316667000000001</v>
      </c>
      <c r="JK179">
        <f t="shared" si="2276"/>
        <v>10.183333666666668</v>
      </c>
      <c r="JL179">
        <f t="shared" si="2276"/>
        <v>9.9500003333333353</v>
      </c>
      <c r="JM179">
        <f t="shared" si="2276"/>
        <v>11.683333666666668</v>
      </c>
      <c r="JN179">
        <f t="shared" si="2276"/>
        <v>12.683333666666668</v>
      </c>
      <c r="JO179">
        <f t="shared" si="2276"/>
        <v>16.816666999999999</v>
      </c>
      <c r="JP179">
        <f t="shared" si="2276"/>
        <v>13.950000333333335</v>
      </c>
      <c r="JR179">
        <f t="shared" si="2276"/>
        <v>10.016667000000002</v>
      </c>
      <c r="JT179">
        <f t="shared" si="2276"/>
        <v>10.766667000000002</v>
      </c>
      <c r="JU179">
        <f t="shared" si="2276"/>
        <v>16.416667</v>
      </c>
      <c r="JV179">
        <f t="shared" si="2276"/>
        <v>17.116667000000003</v>
      </c>
      <c r="JX179">
        <f t="shared" si="2276"/>
        <v>17.866667000000003</v>
      </c>
      <c r="JY179">
        <f t="shared" si="2276"/>
        <v>13.683333666666668</v>
      </c>
      <c r="JZ179">
        <f t="shared" si="2276"/>
        <v>20.18333366666667</v>
      </c>
      <c r="KA179">
        <f t="shared" si="2276"/>
        <v>23.633333666666669</v>
      </c>
    </row>
    <row r="180" spans="1:287" x14ac:dyDescent="0.25">
      <c r="A180" t="s">
        <v>107</v>
      </c>
      <c r="B180">
        <v>7.5166666666666666</v>
      </c>
      <c r="C180">
        <v>8.0166666666666657</v>
      </c>
      <c r="D180">
        <v>5.1999999666666668</v>
      </c>
      <c r="E180">
        <v>8.6666666666666661</v>
      </c>
      <c r="F180">
        <v>9.2833266666666674</v>
      </c>
      <c r="G180">
        <v>5.9166669666666669</v>
      </c>
      <c r="H180">
        <v>5.6499999666666669</v>
      </c>
      <c r="I180">
        <v>5.8666669666666671</v>
      </c>
      <c r="J180">
        <v>10.899999666666666</v>
      </c>
      <c r="K180">
        <v>13.083333666666666</v>
      </c>
      <c r="L180">
        <v>8.3666666666666671</v>
      </c>
      <c r="M180">
        <v>7.8666666666666663</v>
      </c>
      <c r="N180">
        <v>5.8333299666666667</v>
      </c>
      <c r="O180">
        <v>5.1999999666666668</v>
      </c>
      <c r="P180">
        <v>9.649999966666666</v>
      </c>
      <c r="Q180">
        <v>5.9599999666666665</v>
      </c>
      <c r="R180">
        <v>10.629999966666666</v>
      </c>
      <c r="S180">
        <v>12.449999966666667</v>
      </c>
      <c r="T180">
        <v>8.8699999666666667</v>
      </c>
      <c r="U180">
        <v>7.3833299666666665</v>
      </c>
      <c r="V180">
        <v>7.2499999666666666</v>
      </c>
      <c r="W180">
        <v>5.8166669666666664</v>
      </c>
      <c r="X180">
        <v>6.6166669666666671</v>
      </c>
      <c r="Y180">
        <v>6.6499999666666669</v>
      </c>
      <c r="Z180">
        <v>22.599999996666664</v>
      </c>
      <c r="AA180">
        <v>24.599999996666664</v>
      </c>
      <c r="AB180">
        <v>28.349999996666664</v>
      </c>
      <c r="AC180">
        <v>43.799999996666664</v>
      </c>
      <c r="AD180">
        <v>38.353332996666666</v>
      </c>
      <c r="AE180">
        <v>24.549999996666664</v>
      </c>
      <c r="AG180">
        <v>27.849999996666664</v>
      </c>
      <c r="AH180">
        <v>23.266669996666664</v>
      </c>
      <c r="AI180">
        <v>11.266666666666666</v>
      </c>
      <c r="AJ180">
        <v>12.816666666666666</v>
      </c>
      <c r="AK180">
        <v>11.649999966666666</v>
      </c>
      <c r="AL180">
        <v>11.866666666666665</v>
      </c>
      <c r="AM180">
        <v>11.783326666666666</v>
      </c>
      <c r="AN180">
        <v>12.616666666666665</v>
      </c>
      <c r="AO180">
        <v>12.533333366666666</v>
      </c>
      <c r="AP180">
        <v>12.133333366666665</v>
      </c>
      <c r="AQ180">
        <v>12.049999996666665</v>
      </c>
      <c r="AR180">
        <v>11.666666666666666</v>
      </c>
      <c r="AS180">
        <v>12.283333366666666</v>
      </c>
      <c r="AT180">
        <v>14.933333336666667</v>
      </c>
      <c r="AU180">
        <v>12.566666666666666</v>
      </c>
      <c r="AV180">
        <v>12.799999966666666</v>
      </c>
      <c r="AW180">
        <v>12.333333366666666</v>
      </c>
      <c r="AX180">
        <v>13.116666666666665</v>
      </c>
      <c r="AY180">
        <v>11.999999996666666</v>
      </c>
      <c r="AZ180">
        <v>14.416666666666666</v>
      </c>
      <c r="BA180">
        <v>16.466666666666665</v>
      </c>
      <c r="BB180">
        <v>19.266666666666666</v>
      </c>
      <c r="BC180">
        <v>16.983333336666668</v>
      </c>
      <c r="BD180">
        <v>16.949999966666667</v>
      </c>
      <c r="BE180">
        <v>13.266666666666666</v>
      </c>
      <c r="BF180">
        <v>15.183333666666666</v>
      </c>
      <c r="BG180">
        <v>24.449999966666667</v>
      </c>
      <c r="BH180">
        <v>26.966666666666665</v>
      </c>
      <c r="BI180">
        <v>27.199999666666663</v>
      </c>
      <c r="BJ180">
        <v>14.616666666666665</v>
      </c>
      <c r="BK180">
        <v>24.933333666666666</v>
      </c>
      <c r="BL180">
        <v>15.683333366666666</v>
      </c>
      <c r="BM180">
        <v>24.066666666666666</v>
      </c>
      <c r="BN180">
        <v>15.366666666666665</v>
      </c>
      <c r="BO180">
        <v>29.199999666666667</v>
      </c>
      <c r="BP180">
        <v>19.883333366666665</v>
      </c>
      <c r="BQ180">
        <v>5.183333366666667</v>
      </c>
      <c r="BR180">
        <v>5.1166666666666663</v>
      </c>
      <c r="BS180">
        <v>5.8333333666666665</v>
      </c>
      <c r="BT180">
        <v>6.2333333366666661</v>
      </c>
      <c r="BU180">
        <v>5.6333333366666665</v>
      </c>
      <c r="BV180">
        <v>5.8666666666666663</v>
      </c>
      <c r="BW180">
        <v>7.8333333666666665</v>
      </c>
      <c r="BX180">
        <v>12.833333366666666</v>
      </c>
      <c r="BY180">
        <v>11.099999966666665</v>
      </c>
      <c r="BZ180">
        <v>8.0999999666666653</v>
      </c>
      <c r="CA180">
        <v>5.9166666666666661</v>
      </c>
      <c r="CB180">
        <v>5.4333333666666661</v>
      </c>
      <c r="CC180">
        <v>6.4833333666666659</v>
      </c>
      <c r="CE180">
        <v>4.3999966666666666</v>
      </c>
      <c r="CF180">
        <v>5.1833299666666663</v>
      </c>
      <c r="CG180">
        <v>6.4833299666666662</v>
      </c>
      <c r="CH180">
        <v>4.7833299666666669</v>
      </c>
      <c r="CI180">
        <v>4.7499966666666662</v>
      </c>
      <c r="CJ180">
        <v>4.6999966666666664</v>
      </c>
      <c r="CK180">
        <v>5.1166633666666668</v>
      </c>
      <c r="CL180">
        <v>5.4999966666666662</v>
      </c>
      <c r="CN180">
        <v>6.2499966666666662</v>
      </c>
      <c r="CO180">
        <v>5.7999966666666669</v>
      </c>
      <c r="CP180">
        <v>3.9333333666666666</v>
      </c>
      <c r="CQ180">
        <v>5.3666663666666663</v>
      </c>
      <c r="CR180">
        <v>6.1166663666666663</v>
      </c>
      <c r="CS180">
        <v>4.3666663666666663</v>
      </c>
      <c r="CT180">
        <v>6.5833333666666665</v>
      </c>
      <c r="CU180">
        <v>6.4000003666666672</v>
      </c>
      <c r="CV180">
        <v>4.5333333666666666</v>
      </c>
      <c r="CW180">
        <v>5.6666666666666661</v>
      </c>
      <c r="CX180">
        <v>5.2666663666666667</v>
      </c>
      <c r="CY180">
        <v>8.7500000666666669</v>
      </c>
      <c r="CZ180">
        <v>6.2166666666666668</v>
      </c>
      <c r="DA180">
        <v>5.0666663666666665</v>
      </c>
      <c r="DB180">
        <v>4.3333333666666665</v>
      </c>
      <c r="DC180">
        <v>7.3833333666666672</v>
      </c>
      <c r="DD180">
        <v>5.3166666666666664</v>
      </c>
      <c r="DE180">
        <v>8.1500000666666672</v>
      </c>
      <c r="DF180">
        <v>5.3499999666666662</v>
      </c>
      <c r="DG180">
        <v>6.649999966666666</v>
      </c>
      <c r="DH180">
        <v>5.7499999666666666</v>
      </c>
      <c r="DI180">
        <v>6.5833329666666662</v>
      </c>
      <c r="DJ180">
        <v>6.1999999666666659</v>
      </c>
      <c r="DK180">
        <v>7.0333332996666664</v>
      </c>
      <c r="DL180">
        <v>5.9166666666666661</v>
      </c>
      <c r="DM180">
        <v>7.8166666366666657</v>
      </c>
      <c r="DN180">
        <v>7.2666666366666659</v>
      </c>
      <c r="DO180">
        <v>2.1166666666666667</v>
      </c>
      <c r="DP180">
        <v>4.2999999666666664</v>
      </c>
      <c r="DQ180">
        <v>3.0333333666666666</v>
      </c>
      <c r="DR180">
        <v>3.0499999966666667</v>
      </c>
      <c r="DS180">
        <v>2.6499999966666667</v>
      </c>
      <c r="DT180">
        <v>2.6833333366666667</v>
      </c>
      <c r="DU180">
        <v>6.0499996666666664</v>
      </c>
      <c r="DV180">
        <v>4.1333333366666665</v>
      </c>
      <c r="DW180">
        <v>2.8166666666666664</v>
      </c>
      <c r="DX180">
        <v>2.7333333366666666</v>
      </c>
      <c r="DY180">
        <v>3.0333333336666666</v>
      </c>
      <c r="DZ180">
        <v>7.9666666666666668</v>
      </c>
      <c r="EA180">
        <v>9.6333333666666672</v>
      </c>
      <c r="EB180">
        <v>8.3333333666666665</v>
      </c>
      <c r="EC180">
        <v>8.7999999666666664</v>
      </c>
      <c r="ED180">
        <v>11.299999966666666</v>
      </c>
      <c r="EE180">
        <v>10.566666666666666</v>
      </c>
      <c r="EF180">
        <v>8.8166666666666664</v>
      </c>
      <c r="EG180">
        <v>10.616666666666667</v>
      </c>
      <c r="EH180">
        <v>8.2499996666666675</v>
      </c>
      <c r="EI180">
        <v>11.183333336666667</v>
      </c>
      <c r="EJ180">
        <v>10.316666666666666</v>
      </c>
      <c r="EK180">
        <v>9.6333366666666667</v>
      </c>
      <c r="EL180">
        <v>11.699999966666667</v>
      </c>
      <c r="EM180">
        <v>8.3666666666666671</v>
      </c>
      <c r="EN180">
        <v>9.4499999996666659</v>
      </c>
      <c r="EO180">
        <v>12.499999996666666</v>
      </c>
      <c r="EP180">
        <v>10.799999966666666</v>
      </c>
      <c r="EQ180">
        <v>3.8499999966666665</v>
      </c>
      <c r="ER180">
        <v>4.1833333266666664</v>
      </c>
      <c r="ES180">
        <v>4.4499999966666666</v>
      </c>
      <c r="ET180">
        <v>6.9499999966666666</v>
      </c>
      <c r="EU180">
        <v>4.5333332966666662</v>
      </c>
      <c r="EV180">
        <v>4.3666666966666661</v>
      </c>
      <c r="EW180">
        <v>4.1833332966666665</v>
      </c>
      <c r="EX180">
        <v>4.4166666636666667</v>
      </c>
      <c r="EY180">
        <v>7.9166666966666668</v>
      </c>
      <c r="EZ180">
        <v>4.2166669966666666</v>
      </c>
      <c r="FA180">
        <v>4.3999999966666667</v>
      </c>
      <c r="FB180">
        <v>4.8833329966666668</v>
      </c>
      <c r="FC180">
        <v>7.849999996666666</v>
      </c>
      <c r="FD180">
        <v>4.6833332966666665</v>
      </c>
      <c r="FE180">
        <v>4.9833332966666664</v>
      </c>
      <c r="FF180">
        <v>7.0166666666666666</v>
      </c>
      <c r="FG180">
        <v>4.6166666966666661</v>
      </c>
      <c r="FH180">
        <v>2.0666666666666669</v>
      </c>
      <c r="FI180">
        <v>2.5166666666666671</v>
      </c>
      <c r="FJ180">
        <v>5.683333366666667</v>
      </c>
      <c r="FK180">
        <v>3.7833333666666666</v>
      </c>
      <c r="FL180">
        <v>4.1166666666666671</v>
      </c>
      <c r="FM180">
        <v>2.433333366666667</v>
      </c>
      <c r="FN180">
        <v>5.0666666666666664</v>
      </c>
      <c r="FO180">
        <v>2.5333333366666668</v>
      </c>
      <c r="FP180">
        <v>3.2833333666666666</v>
      </c>
      <c r="FQ180">
        <v>2.5166666666666671</v>
      </c>
      <c r="FR180">
        <v>2.4666666666666668</v>
      </c>
      <c r="FS180">
        <v>3.2833333366666668</v>
      </c>
      <c r="FT180">
        <v>0.76666666666666672</v>
      </c>
      <c r="FU180">
        <v>1.0166666666666666</v>
      </c>
      <c r="FV180">
        <v>0.99999999666666672</v>
      </c>
      <c r="FW180">
        <v>1.3833333336666667</v>
      </c>
      <c r="FX180">
        <v>0</v>
      </c>
      <c r="FY180">
        <f>IF(FY176=0,0,FY176+0.76666667)</f>
        <v>1.31666667</v>
      </c>
      <c r="FZ180">
        <f t="shared" ref="FZ180:GF180" si="2278">IF(FZ176=0,0,FZ176+0.76666667)</f>
        <v>2.56666667</v>
      </c>
      <c r="GA180">
        <f t="shared" si="2278"/>
        <v>5.56666667</v>
      </c>
      <c r="GB180">
        <f t="shared" si="2278"/>
        <v>1.6500000033333333</v>
      </c>
      <c r="GC180">
        <f t="shared" si="2278"/>
        <v>1.8500000033333333</v>
      </c>
      <c r="GD180">
        <f t="shared" si="2278"/>
        <v>2.3666666699999999</v>
      </c>
      <c r="GE180">
        <f t="shared" si="2278"/>
        <v>2.1333333366666665</v>
      </c>
      <c r="GF180">
        <f t="shared" si="2278"/>
        <v>1.3500000033333333</v>
      </c>
      <c r="GG180">
        <f t="shared" ref="GG180:IQ180" si="2279">IF(GG176=0,0,GG176+0.76666667)</f>
        <v>3.0833333366666666</v>
      </c>
      <c r="GH180">
        <f t="shared" si="2279"/>
        <v>3.9333333399999999</v>
      </c>
      <c r="GI180">
        <f t="shared" si="2279"/>
        <v>3.5666666733333336</v>
      </c>
      <c r="GJ180">
        <f t="shared" si="2279"/>
        <v>3.9833333399999997</v>
      </c>
      <c r="GK180">
        <f t="shared" si="2279"/>
        <v>5.9166666733333342</v>
      </c>
      <c r="GL180">
        <f t="shared" si="2279"/>
        <v>3.3833333400000001</v>
      </c>
      <c r="GM180">
        <f t="shared" si="2279"/>
        <v>3.6500000066666667</v>
      </c>
      <c r="GN180">
        <f t="shared" si="2279"/>
        <v>5.7833333400000004</v>
      </c>
      <c r="GO180">
        <f t="shared" si="2279"/>
        <v>5.2000000066666674</v>
      </c>
      <c r="GP180">
        <f t="shared" si="2279"/>
        <v>3.6500000066666667</v>
      </c>
      <c r="GQ180">
        <f t="shared" si="2279"/>
        <v>4.1000000066666669</v>
      </c>
      <c r="GR180">
        <f t="shared" si="2279"/>
        <v>6.4833333400000006</v>
      </c>
      <c r="GS180">
        <f t="shared" si="2279"/>
        <v>4.4500000066666665</v>
      </c>
      <c r="GT180">
        <f t="shared" si="2279"/>
        <v>5.6500000066666667</v>
      </c>
      <c r="GU180">
        <f t="shared" si="2279"/>
        <v>4.4833333399999997</v>
      </c>
      <c r="GV180">
        <f t="shared" si="2279"/>
        <v>3.4833333399999997</v>
      </c>
      <c r="GW180">
        <f t="shared" si="2279"/>
        <v>3.550000006666667</v>
      </c>
      <c r="GX180">
        <f t="shared" ref="GX180:HA180" si="2280">IF(GX176=0,0,GX176+0.76666667)</f>
        <v>3.3833333400000001</v>
      </c>
      <c r="GY180">
        <f t="shared" si="2280"/>
        <v>10.516666673333333</v>
      </c>
      <c r="GZ180">
        <f t="shared" si="2280"/>
        <v>5.2333333400000006</v>
      </c>
      <c r="HA180">
        <f t="shared" si="2280"/>
        <v>3.9666666733333331</v>
      </c>
      <c r="HB180">
        <f t="shared" si="2279"/>
        <v>5.7833333366666668</v>
      </c>
      <c r="HC180">
        <f t="shared" si="2279"/>
        <v>6.7666666733333338</v>
      </c>
      <c r="HD180">
        <f t="shared" si="2279"/>
        <v>8.1666666733333333</v>
      </c>
      <c r="HE180">
        <f t="shared" si="2279"/>
        <v>7.2500000066666672</v>
      </c>
      <c r="HF180">
        <f t="shared" si="2279"/>
        <v>7.0000000066666672</v>
      </c>
      <c r="HG180">
        <f t="shared" si="2279"/>
        <v>6.7833333400000004</v>
      </c>
      <c r="HH180">
        <f t="shared" si="2279"/>
        <v>6.466666673333334</v>
      </c>
      <c r="HI180">
        <f t="shared" si="2279"/>
        <v>6.466666673333334</v>
      </c>
      <c r="HJ180">
        <f t="shared" si="2279"/>
        <v>7.4166666733333342</v>
      </c>
      <c r="HK180">
        <f t="shared" si="2279"/>
        <v>6.966666673333334</v>
      </c>
      <c r="HL180">
        <f t="shared" si="2279"/>
        <v>9.8333333399999994</v>
      </c>
      <c r="HN180">
        <f t="shared" si="2279"/>
        <v>6.4833333400000006</v>
      </c>
      <c r="HO180">
        <f t="shared" si="2279"/>
        <v>7.9500000066666674</v>
      </c>
      <c r="HP180">
        <f t="shared" si="2279"/>
        <v>20.483333336666664</v>
      </c>
      <c r="HQ180">
        <f t="shared" si="2279"/>
        <v>24.850000003333331</v>
      </c>
      <c r="HR180">
        <f t="shared" si="2279"/>
        <v>6.1166666699999999</v>
      </c>
      <c r="HS180">
        <f t="shared" si="2279"/>
        <v>7.8000000033333334</v>
      </c>
      <c r="HU180">
        <f t="shared" si="2279"/>
        <v>19.19999967</v>
      </c>
      <c r="HW180">
        <f t="shared" si="2279"/>
        <v>8.1833330033333329</v>
      </c>
      <c r="HX180">
        <f t="shared" si="2279"/>
        <v>8.3999996699999997</v>
      </c>
      <c r="HY180">
        <f t="shared" si="2279"/>
        <v>9.2166663366666661</v>
      </c>
      <c r="HZ180">
        <f t="shared" si="2279"/>
        <v>8.7333330033333336</v>
      </c>
      <c r="IA180">
        <f t="shared" si="2279"/>
        <v>8.4666663366666661</v>
      </c>
      <c r="IB180">
        <f t="shared" si="2279"/>
        <v>8.5666663366666658</v>
      </c>
      <c r="IC180">
        <f t="shared" si="2279"/>
        <v>9.2666663366666668</v>
      </c>
      <c r="ID180">
        <f t="shared" si="2279"/>
        <v>8.2333330033333336</v>
      </c>
      <c r="IE180">
        <f t="shared" si="2279"/>
        <v>9.2166663366666661</v>
      </c>
      <c r="IF180">
        <f t="shared" si="2279"/>
        <v>9.9166663366666654</v>
      </c>
      <c r="IG180">
        <f t="shared" si="2279"/>
        <v>10.366666336666665</v>
      </c>
      <c r="IH180">
        <f t="shared" si="2279"/>
        <v>8.6999996700000004</v>
      </c>
      <c r="II180">
        <f t="shared" si="2279"/>
        <v>15.433333003333331</v>
      </c>
      <c r="IJ180">
        <f t="shared" si="2279"/>
        <v>8.2166663366666661</v>
      </c>
      <c r="IK180">
        <f t="shared" si="2279"/>
        <v>3.7166666700000004</v>
      </c>
      <c r="IL180">
        <f t="shared" si="2279"/>
        <v>5.0500000033333334</v>
      </c>
      <c r="IM180">
        <f t="shared" si="2279"/>
        <v>2.483333336666667</v>
      </c>
      <c r="IN180">
        <f t="shared" si="2279"/>
        <v>2.2000000033333333</v>
      </c>
      <c r="IO180">
        <f t="shared" si="2279"/>
        <v>5.8500000033333333</v>
      </c>
      <c r="IP180">
        <f t="shared" si="2279"/>
        <v>4.3000000033333334</v>
      </c>
      <c r="IQ180">
        <f t="shared" si="2279"/>
        <v>4.9500000033333338</v>
      </c>
      <c r="IW180">
        <f t="shared" ref="IW180:KA180" si="2281">IF(IW176=0,0,IW176+0.76666667)</f>
        <v>46.250000003333334</v>
      </c>
      <c r="IX180">
        <f t="shared" si="2281"/>
        <v>6.0333333366666668</v>
      </c>
      <c r="IY180">
        <f t="shared" si="2281"/>
        <v>8.4833337033333329</v>
      </c>
      <c r="IZ180">
        <f t="shared" ref="IZ180" si="2282">IF(IZ176=0,0,IZ176+0.76666667)</f>
        <v>9.3000003699999994</v>
      </c>
      <c r="JA180">
        <f t="shared" si="2281"/>
        <v>7.6333337033333342</v>
      </c>
      <c r="JB180">
        <f t="shared" si="2281"/>
        <v>7.1166670366666676</v>
      </c>
      <c r="JC180">
        <f t="shared" si="2281"/>
        <v>12.050000369999999</v>
      </c>
      <c r="JD180">
        <f t="shared" si="2281"/>
        <v>8.6500003700000008</v>
      </c>
      <c r="JE180">
        <f t="shared" si="2281"/>
        <v>13.716667036666667</v>
      </c>
      <c r="JF180">
        <f t="shared" si="2281"/>
        <v>21.483333703333336</v>
      </c>
      <c r="JH180">
        <f t="shared" si="2281"/>
        <v>8.8333333366666658</v>
      </c>
      <c r="JI180">
        <f t="shared" si="2281"/>
        <v>14.083333669666667</v>
      </c>
      <c r="JJ180">
        <f t="shared" si="2281"/>
        <v>12.466667003</v>
      </c>
      <c r="JK180">
        <f t="shared" si="2281"/>
        <v>10.333333669666667</v>
      </c>
      <c r="JL180">
        <f t="shared" si="2281"/>
        <v>10.100000336333334</v>
      </c>
      <c r="JM180">
        <f t="shared" si="2281"/>
        <v>11.833333669666667</v>
      </c>
      <c r="JN180">
        <f t="shared" si="2281"/>
        <v>12.833333669666667</v>
      </c>
      <c r="JO180">
        <f t="shared" si="2281"/>
        <v>16.966667002999998</v>
      </c>
      <c r="JP180">
        <f t="shared" si="2281"/>
        <v>14.100000336333334</v>
      </c>
      <c r="JR180">
        <f t="shared" si="2281"/>
        <v>10.166667003000001</v>
      </c>
      <c r="JT180">
        <f t="shared" si="2281"/>
        <v>10.916667003000001</v>
      </c>
      <c r="JU180">
        <f t="shared" si="2281"/>
        <v>16.566667002999999</v>
      </c>
      <c r="JV180">
        <f t="shared" si="2281"/>
        <v>17.266667003000002</v>
      </c>
      <c r="JX180">
        <f t="shared" si="2281"/>
        <v>18.016667003000002</v>
      </c>
      <c r="JY180">
        <f t="shared" si="2281"/>
        <v>13.833333669666667</v>
      </c>
      <c r="JZ180">
        <f t="shared" si="2281"/>
        <v>20.333333669666668</v>
      </c>
      <c r="KA180">
        <f t="shared" si="2281"/>
        <v>23.783333669666668</v>
      </c>
    </row>
    <row r="181" spans="1:287" x14ac:dyDescent="0.25">
      <c r="A181" t="s">
        <v>106</v>
      </c>
      <c r="B181">
        <v>6.05</v>
      </c>
      <c r="C181">
        <v>6.55</v>
      </c>
      <c r="D181">
        <v>4.9833333</v>
      </c>
      <c r="E181">
        <v>7.1999999999999993</v>
      </c>
      <c r="F181">
        <v>7.8166599999999997</v>
      </c>
      <c r="G181">
        <v>5.7000003000000001</v>
      </c>
      <c r="H181">
        <v>5.4333333000000001</v>
      </c>
      <c r="I181">
        <v>5.6500003000000003</v>
      </c>
      <c r="J181">
        <v>9.4333329999999993</v>
      </c>
      <c r="K181">
        <v>11.616667</v>
      </c>
      <c r="L181">
        <v>6.8999999999999995</v>
      </c>
      <c r="M181">
        <v>6.3999999999999995</v>
      </c>
      <c r="N181">
        <v>5.6166632999999999</v>
      </c>
      <c r="O181">
        <v>4.9833333</v>
      </c>
      <c r="P181">
        <v>9.433333300000001</v>
      </c>
      <c r="Q181">
        <v>5.7433332999999998</v>
      </c>
      <c r="R181">
        <v>10.4133333</v>
      </c>
      <c r="S181">
        <v>12.2333333</v>
      </c>
      <c r="T181">
        <v>8.6533332999999999</v>
      </c>
      <c r="U181">
        <v>7.1666632999999997</v>
      </c>
      <c r="V181">
        <v>7.0333332999999998</v>
      </c>
      <c r="W181">
        <v>5.6000002999999996</v>
      </c>
      <c r="X181">
        <v>6.4000003000000003</v>
      </c>
      <c r="Y181">
        <v>6.4333333000000001</v>
      </c>
      <c r="Z181">
        <v>22.383333329999999</v>
      </c>
      <c r="AA181">
        <v>24.383333329999999</v>
      </c>
      <c r="AB181">
        <v>28.133333329999999</v>
      </c>
      <c r="AC181">
        <v>43.583333330000002</v>
      </c>
      <c r="AD181">
        <v>38.136666329999997</v>
      </c>
      <c r="AE181">
        <v>24.333333329999999</v>
      </c>
      <c r="AG181">
        <v>27.633333329999999</v>
      </c>
      <c r="AH181">
        <v>23.050003329999999</v>
      </c>
      <c r="AI181">
        <v>9.8000000000000007</v>
      </c>
      <c r="AJ181">
        <v>11.350000000000001</v>
      </c>
      <c r="AK181">
        <v>10.183333300000001</v>
      </c>
      <c r="AL181">
        <v>10.4</v>
      </c>
      <c r="AM181">
        <v>10.316660000000001</v>
      </c>
      <c r="AN181">
        <v>11.15</v>
      </c>
      <c r="AO181">
        <v>11.066666700000001</v>
      </c>
      <c r="AP181">
        <v>10.6666667</v>
      </c>
      <c r="AQ181">
        <v>10.58333333</v>
      </c>
      <c r="AR181">
        <v>10.200000000000001</v>
      </c>
      <c r="AS181">
        <v>10.816666700000001</v>
      </c>
      <c r="AT181">
        <v>13.466666670000002</v>
      </c>
      <c r="AU181">
        <v>11.100000000000001</v>
      </c>
      <c r="AV181">
        <v>11.333333300000001</v>
      </c>
      <c r="AW181">
        <v>10.866666700000001</v>
      </c>
      <c r="AX181">
        <v>11.65</v>
      </c>
      <c r="AY181">
        <v>10.533333330000001</v>
      </c>
      <c r="AZ181">
        <v>12.950000000000001</v>
      </c>
      <c r="BA181">
        <v>15</v>
      </c>
      <c r="BB181">
        <v>17.8</v>
      </c>
      <c r="BC181">
        <v>15.516666670000001</v>
      </c>
      <c r="BD181">
        <v>15.483333300000002</v>
      </c>
      <c r="BE181">
        <v>11.8</v>
      </c>
      <c r="BF181">
        <v>13.716667000000001</v>
      </c>
      <c r="BG181">
        <v>22.983333299999998</v>
      </c>
      <c r="BH181">
        <v>25.5</v>
      </c>
      <c r="BI181">
        <v>25.733333000000002</v>
      </c>
      <c r="BJ181">
        <v>13.15</v>
      </c>
      <c r="BK181">
        <v>23.466667000000001</v>
      </c>
      <c r="BL181">
        <v>14.216666700000001</v>
      </c>
      <c r="BM181">
        <v>22.6</v>
      </c>
      <c r="BN181">
        <v>13.9</v>
      </c>
      <c r="BO181">
        <v>27.733333000000002</v>
      </c>
      <c r="BP181">
        <v>18.4166667</v>
      </c>
      <c r="BQ181">
        <v>4.9666667000000002</v>
      </c>
      <c r="BR181">
        <v>4.8999999999999995</v>
      </c>
      <c r="BS181">
        <v>5.6166666999999997</v>
      </c>
      <c r="BT181">
        <v>6.0166666699999993</v>
      </c>
      <c r="BU181">
        <v>5.4166666699999997</v>
      </c>
      <c r="BV181">
        <v>5.6499999999999995</v>
      </c>
      <c r="BW181">
        <v>7.6166666999999997</v>
      </c>
      <c r="BX181">
        <v>12.6166667</v>
      </c>
      <c r="BY181">
        <v>10.8833333</v>
      </c>
      <c r="BZ181">
        <v>7.8833332999999994</v>
      </c>
      <c r="CA181">
        <v>5.6999999999999993</v>
      </c>
      <c r="CB181">
        <v>5.2166666999999993</v>
      </c>
      <c r="CC181">
        <v>6.2666666999999991</v>
      </c>
      <c r="CE181">
        <v>4.1833299999999998</v>
      </c>
      <c r="CF181">
        <v>4.9666632999999996</v>
      </c>
      <c r="CG181">
        <v>6.2666632999999994</v>
      </c>
      <c r="CH181">
        <v>4.5666633000000001</v>
      </c>
      <c r="CI181">
        <v>4.5333299999999994</v>
      </c>
      <c r="CJ181">
        <v>4.4833299999999996</v>
      </c>
      <c r="CK181">
        <v>4.8999967</v>
      </c>
      <c r="CL181">
        <v>5.2833299999999994</v>
      </c>
      <c r="CN181">
        <v>6.0333299999999994</v>
      </c>
      <c r="CO181">
        <v>5.5833300000000001</v>
      </c>
      <c r="CP181">
        <v>3.7166667000000002</v>
      </c>
      <c r="CQ181">
        <v>5.1499997000000004</v>
      </c>
      <c r="CR181">
        <v>5.8999997000000004</v>
      </c>
      <c r="CS181">
        <v>4.1499997000000004</v>
      </c>
      <c r="CT181">
        <v>6.3666666999999997</v>
      </c>
      <c r="CU181">
        <v>6.1833337000000004</v>
      </c>
      <c r="CV181">
        <v>4.3166666999999999</v>
      </c>
      <c r="CW181">
        <v>5.45</v>
      </c>
      <c r="CX181">
        <v>5.0499997000000008</v>
      </c>
      <c r="CY181">
        <v>8.5333334000000001</v>
      </c>
      <c r="CZ181">
        <v>6</v>
      </c>
      <c r="DA181">
        <v>4.8499996999999997</v>
      </c>
      <c r="DB181">
        <v>4.1166667000000006</v>
      </c>
      <c r="DC181">
        <v>7.1666667000000004</v>
      </c>
      <c r="DD181">
        <v>5.1000000000000005</v>
      </c>
      <c r="DE181">
        <v>7.9333334000000004</v>
      </c>
      <c r="DF181">
        <v>5.1333332999999994</v>
      </c>
      <c r="DG181">
        <v>6.4333332999999993</v>
      </c>
      <c r="DH181">
        <v>5.5333332999999998</v>
      </c>
      <c r="DI181">
        <v>6.3666662999999994</v>
      </c>
      <c r="DJ181">
        <v>5.9833332999999991</v>
      </c>
      <c r="DK181">
        <v>6.8166666329999996</v>
      </c>
      <c r="DL181">
        <v>5.6999999999999993</v>
      </c>
      <c r="DM181">
        <v>7.5999999699999989</v>
      </c>
      <c r="DN181">
        <v>7.0499999699999991</v>
      </c>
      <c r="DO181">
        <v>1.9000000000000001</v>
      </c>
      <c r="DP181">
        <v>4.0833333000000005</v>
      </c>
      <c r="DQ181">
        <v>2.8166666999999999</v>
      </c>
      <c r="DR181">
        <v>2.8333333300000003</v>
      </c>
      <c r="DS181">
        <v>2.43333333</v>
      </c>
      <c r="DT181">
        <v>2.4666666700000004</v>
      </c>
      <c r="DU181">
        <v>5.8333330000000005</v>
      </c>
      <c r="DV181">
        <v>3.9166666700000006</v>
      </c>
      <c r="DW181">
        <v>2.6</v>
      </c>
      <c r="DX181">
        <v>2.5166666700000002</v>
      </c>
      <c r="DY181">
        <v>2.8166666670000002</v>
      </c>
      <c r="DZ181">
        <v>7.75</v>
      </c>
      <c r="EA181">
        <v>9.4166667000000004</v>
      </c>
      <c r="EB181">
        <v>8.1166666999999997</v>
      </c>
      <c r="EC181">
        <v>8.5833332999999996</v>
      </c>
      <c r="ED181">
        <v>11.0833333</v>
      </c>
      <c r="EE181">
        <v>10.35</v>
      </c>
      <c r="EF181">
        <v>8.6</v>
      </c>
      <c r="EG181">
        <v>10.4</v>
      </c>
      <c r="EH181">
        <v>8.0333330000000007</v>
      </c>
      <c r="EI181">
        <v>10.96666667</v>
      </c>
      <c r="EJ181">
        <v>10.1</v>
      </c>
      <c r="EK181">
        <v>9.4166699999999999</v>
      </c>
      <c r="EL181">
        <v>11.4833333</v>
      </c>
      <c r="EM181">
        <v>8.15</v>
      </c>
      <c r="EN181">
        <v>9.2333333330000009</v>
      </c>
      <c r="EO181">
        <v>12.28333333</v>
      </c>
      <c r="EP181">
        <v>10.5833333</v>
      </c>
      <c r="EQ181">
        <v>3.6333333300000001</v>
      </c>
      <c r="ER181">
        <v>3.96666666</v>
      </c>
      <c r="ES181">
        <v>4.2333333299999998</v>
      </c>
      <c r="ET181">
        <v>6.7333333300000007</v>
      </c>
      <c r="EU181">
        <v>4.3166666300000003</v>
      </c>
      <c r="EV181">
        <v>4.1500000300000002</v>
      </c>
      <c r="EW181">
        <v>3.9666666300000002</v>
      </c>
      <c r="EX181">
        <v>4.1999999969999999</v>
      </c>
      <c r="EY181">
        <v>7.70000003</v>
      </c>
      <c r="EZ181">
        <v>4.0000003299999998</v>
      </c>
      <c r="FA181">
        <v>4.18333333</v>
      </c>
      <c r="FB181">
        <v>4.66666633</v>
      </c>
      <c r="FC181">
        <v>7.6333333300000001</v>
      </c>
      <c r="FD181">
        <v>4.4666666300000006</v>
      </c>
      <c r="FE181">
        <v>4.7666666300000005</v>
      </c>
      <c r="FF181">
        <v>6.8000000000000007</v>
      </c>
      <c r="FG181">
        <v>4.4000000300000002</v>
      </c>
      <c r="FH181">
        <v>1.85</v>
      </c>
      <c r="FI181">
        <v>2.3000000000000003</v>
      </c>
      <c r="FJ181">
        <v>5.4666667000000002</v>
      </c>
      <c r="FK181">
        <v>3.5666666999999999</v>
      </c>
      <c r="FL181">
        <v>3.9</v>
      </c>
      <c r="FM181">
        <v>2.2166667000000002</v>
      </c>
      <c r="FN181">
        <v>4.8499999999999996</v>
      </c>
      <c r="FO181">
        <v>2.31666667</v>
      </c>
      <c r="FP181">
        <v>3.0666666999999999</v>
      </c>
      <c r="FQ181">
        <v>2.3000000000000003</v>
      </c>
      <c r="FR181">
        <v>2.25</v>
      </c>
      <c r="FS181">
        <v>3.06666667</v>
      </c>
      <c r="FT181">
        <v>0.55000000000000004</v>
      </c>
      <c r="FU181">
        <v>0.8</v>
      </c>
      <c r="FV181">
        <v>0.78333333000000005</v>
      </c>
      <c r="FW181">
        <v>1.1666666669999999</v>
      </c>
      <c r="FX181">
        <v>1.31666667</v>
      </c>
      <c r="FY181">
        <v>0</v>
      </c>
      <c r="FZ181">
        <f>IF(FZ176=0,0,FZ176+0.55)</f>
        <v>2.35</v>
      </c>
      <c r="GA181">
        <f t="shared" ref="GA181:GF181" si="2283">IF(GA176=0,0,GA176+0.55)</f>
        <v>5.35</v>
      </c>
      <c r="GB181">
        <f t="shared" si="2283"/>
        <v>1.4333333333333333</v>
      </c>
      <c r="GC181">
        <f t="shared" si="2283"/>
        <v>1.6333333333333333</v>
      </c>
      <c r="GD181">
        <f t="shared" si="2283"/>
        <v>2.1500000000000004</v>
      </c>
      <c r="GE181">
        <f t="shared" si="2283"/>
        <v>1.9166666666666667</v>
      </c>
      <c r="GF181">
        <f t="shared" si="2283"/>
        <v>1.1333333333333333</v>
      </c>
      <c r="GG181">
        <f t="shared" ref="GG181:IQ181" si="2284">IF(GG176=0,0,GG176+0.55)</f>
        <v>2.8666666666666663</v>
      </c>
      <c r="GH181">
        <f t="shared" si="2284"/>
        <v>3.7166666700000004</v>
      </c>
      <c r="GI181">
        <f t="shared" si="2284"/>
        <v>3.3500000033333333</v>
      </c>
      <c r="GJ181">
        <f t="shared" si="2284"/>
        <v>3.7666666700000002</v>
      </c>
      <c r="GK181">
        <f t="shared" si="2284"/>
        <v>5.7000000033333338</v>
      </c>
      <c r="GL181">
        <f t="shared" si="2284"/>
        <v>3.1666666699999997</v>
      </c>
      <c r="GM181">
        <f t="shared" si="2284"/>
        <v>3.4333333366666663</v>
      </c>
      <c r="GN181">
        <f t="shared" si="2284"/>
        <v>5.56666667</v>
      </c>
      <c r="GO181">
        <f t="shared" si="2284"/>
        <v>4.983333336666667</v>
      </c>
      <c r="GP181">
        <f t="shared" si="2284"/>
        <v>3.4333333366666663</v>
      </c>
      <c r="GQ181">
        <f t="shared" si="2284"/>
        <v>3.8833333366666665</v>
      </c>
      <c r="GR181">
        <f t="shared" si="2284"/>
        <v>6.2666666700000002</v>
      </c>
      <c r="GS181">
        <f t="shared" si="2284"/>
        <v>4.233333336666667</v>
      </c>
      <c r="GT181">
        <f t="shared" si="2284"/>
        <v>5.4333333366666663</v>
      </c>
      <c r="GU181">
        <f t="shared" si="2284"/>
        <v>4.2666666700000002</v>
      </c>
      <c r="GV181">
        <f t="shared" si="2284"/>
        <v>3.2666666700000002</v>
      </c>
      <c r="GW181">
        <f t="shared" si="2284"/>
        <v>3.3333333366666666</v>
      </c>
      <c r="GX181">
        <f t="shared" ref="GX181:HA181" si="2285">IF(GX176=0,0,GX176+0.55)</f>
        <v>3.1666666699999997</v>
      </c>
      <c r="GY181">
        <f t="shared" si="2285"/>
        <v>10.300000003333334</v>
      </c>
      <c r="GZ181">
        <f t="shared" si="2285"/>
        <v>5.0166666700000002</v>
      </c>
      <c r="HA181">
        <f t="shared" si="2285"/>
        <v>3.7500000033333336</v>
      </c>
      <c r="HB181">
        <f t="shared" si="2284"/>
        <v>5.5666666666666664</v>
      </c>
      <c r="HC181">
        <f t="shared" si="2284"/>
        <v>6.5500000033333334</v>
      </c>
      <c r="HD181">
        <f t="shared" si="2284"/>
        <v>7.9500000033333338</v>
      </c>
      <c r="HE181">
        <f t="shared" si="2284"/>
        <v>7.0333333366666668</v>
      </c>
      <c r="HF181">
        <f t="shared" si="2284"/>
        <v>6.7833333366666668</v>
      </c>
      <c r="HG181">
        <f t="shared" si="2284"/>
        <v>6.56666667</v>
      </c>
      <c r="HH181">
        <f t="shared" si="2284"/>
        <v>6.2500000033333336</v>
      </c>
      <c r="HI181">
        <f t="shared" si="2284"/>
        <v>6.2500000033333336</v>
      </c>
      <c r="HJ181">
        <f t="shared" si="2284"/>
        <v>7.2000000033333338</v>
      </c>
      <c r="HK181">
        <f t="shared" si="2284"/>
        <v>6.7500000033333336</v>
      </c>
      <c r="HL181">
        <f t="shared" si="2284"/>
        <v>9.6166666700000007</v>
      </c>
      <c r="HN181">
        <f t="shared" si="2284"/>
        <v>6.2666666700000002</v>
      </c>
      <c r="HO181">
        <f t="shared" si="2284"/>
        <v>7.733333336666667</v>
      </c>
      <c r="HP181">
        <f t="shared" si="2284"/>
        <v>20.266666666666666</v>
      </c>
      <c r="HQ181">
        <f t="shared" si="2284"/>
        <v>24.633333333333333</v>
      </c>
      <c r="HR181">
        <f t="shared" si="2284"/>
        <v>5.8999999999999995</v>
      </c>
      <c r="HS181">
        <f t="shared" si="2284"/>
        <v>7.583333333333333</v>
      </c>
      <c r="HU181">
        <f t="shared" si="2284"/>
        <v>18.983333000000002</v>
      </c>
      <c r="HW181">
        <f t="shared" si="2284"/>
        <v>7.9666663333333334</v>
      </c>
      <c r="HX181">
        <f t="shared" si="2284"/>
        <v>8.1833329999999993</v>
      </c>
      <c r="HY181">
        <f t="shared" si="2284"/>
        <v>8.9999996666666675</v>
      </c>
      <c r="HZ181">
        <f t="shared" si="2284"/>
        <v>8.5166663333333332</v>
      </c>
      <c r="IA181">
        <f t="shared" si="2284"/>
        <v>8.2499996666666675</v>
      </c>
      <c r="IB181">
        <f t="shared" si="2284"/>
        <v>8.3499996666666672</v>
      </c>
      <c r="IC181">
        <f t="shared" si="2284"/>
        <v>9.0499996666666682</v>
      </c>
      <c r="ID181">
        <f t="shared" si="2284"/>
        <v>8.0166663333333332</v>
      </c>
      <c r="IE181">
        <f t="shared" si="2284"/>
        <v>8.9999996666666675</v>
      </c>
      <c r="IF181">
        <f t="shared" si="2284"/>
        <v>9.6999996666666668</v>
      </c>
      <c r="IG181">
        <f t="shared" si="2284"/>
        <v>10.149999666666666</v>
      </c>
      <c r="IH181">
        <f t="shared" si="2284"/>
        <v>8.483333</v>
      </c>
      <c r="II181">
        <f t="shared" si="2284"/>
        <v>15.216666333333333</v>
      </c>
      <c r="IJ181">
        <f t="shared" si="2284"/>
        <v>7.9999996666666666</v>
      </c>
      <c r="IK181">
        <f t="shared" si="2284"/>
        <v>3.5</v>
      </c>
      <c r="IL181">
        <f t="shared" si="2284"/>
        <v>4.833333333333333</v>
      </c>
      <c r="IM181">
        <f t="shared" si="2284"/>
        <v>2.2666666666666666</v>
      </c>
      <c r="IN181">
        <f t="shared" si="2284"/>
        <v>1.9833333333333334</v>
      </c>
      <c r="IO181">
        <f t="shared" si="2284"/>
        <v>5.6333333333333329</v>
      </c>
      <c r="IP181">
        <f t="shared" si="2284"/>
        <v>4.083333333333333</v>
      </c>
      <c r="IQ181">
        <f t="shared" si="2284"/>
        <v>4.7333333333333334</v>
      </c>
      <c r="IW181">
        <f t="shared" ref="IW181:KA181" si="2286">IF(IW176=0,0,IW176+0.55)</f>
        <v>46.033333333333331</v>
      </c>
      <c r="IX181">
        <f t="shared" si="2286"/>
        <v>5.8166666666666664</v>
      </c>
      <c r="IY181">
        <f t="shared" si="2286"/>
        <v>8.2666670333333343</v>
      </c>
      <c r="IZ181">
        <f t="shared" ref="IZ181" si="2287">IF(IZ176=0,0,IZ176+0.55)</f>
        <v>9.0833337000000007</v>
      </c>
      <c r="JA181">
        <f t="shared" si="2286"/>
        <v>7.4166670333333338</v>
      </c>
      <c r="JB181">
        <f t="shared" si="2286"/>
        <v>6.9000003666666672</v>
      </c>
      <c r="JC181">
        <f t="shared" si="2286"/>
        <v>11.833333700000001</v>
      </c>
      <c r="JD181">
        <f t="shared" si="2286"/>
        <v>8.4333337000000004</v>
      </c>
      <c r="JE181">
        <f t="shared" si="2286"/>
        <v>13.500000366666669</v>
      </c>
      <c r="JF181">
        <f t="shared" si="2286"/>
        <v>21.266667033333338</v>
      </c>
      <c r="JH181">
        <f t="shared" si="2286"/>
        <v>8.6166666666666671</v>
      </c>
      <c r="JI181">
        <f t="shared" si="2286"/>
        <v>13.866666999666668</v>
      </c>
      <c r="JJ181">
        <f t="shared" si="2286"/>
        <v>12.250000333000001</v>
      </c>
      <c r="JK181">
        <f t="shared" si="2286"/>
        <v>10.116666999666668</v>
      </c>
      <c r="JL181">
        <f t="shared" si="2286"/>
        <v>9.8833336663333355</v>
      </c>
      <c r="JM181">
        <f t="shared" si="2286"/>
        <v>11.616666999666668</v>
      </c>
      <c r="JN181">
        <f t="shared" si="2286"/>
        <v>12.616666999666668</v>
      </c>
      <c r="JO181">
        <f t="shared" si="2286"/>
        <v>16.750000332999999</v>
      </c>
      <c r="JP181">
        <f t="shared" si="2286"/>
        <v>13.883333666333336</v>
      </c>
      <c r="JR181">
        <f t="shared" si="2286"/>
        <v>9.950000333000002</v>
      </c>
      <c r="JT181">
        <f t="shared" si="2286"/>
        <v>10.700000333000002</v>
      </c>
      <c r="JU181">
        <f t="shared" si="2286"/>
        <v>16.350000333000001</v>
      </c>
      <c r="JV181">
        <f t="shared" si="2286"/>
        <v>17.050000333000003</v>
      </c>
      <c r="JX181">
        <f t="shared" si="2286"/>
        <v>17.800000333000003</v>
      </c>
      <c r="JY181">
        <f t="shared" si="2286"/>
        <v>13.616666999666668</v>
      </c>
      <c r="JZ181">
        <f t="shared" si="2286"/>
        <v>20.11666699966667</v>
      </c>
      <c r="KA181">
        <f t="shared" si="2286"/>
        <v>23.566666999666669</v>
      </c>
    </row>
    <row r="182" spans="1:287" x14ac:dyDescent="0.25">
      <c r="A182" t="s">
        <v>105</v>
      </c>
      <c r="B182">
        <v>23.733333333333334</v>
      </c>
      <c r="C182">
        <v>24.233333333333334</v>
      </c>
      <c r="D182">
        <v>6.2333333</v>
      </c>
      <c r="E182">
        <v>24.883333333333333</v>
      </c>
      <c r="F182">
        <v>25.499993333333336</v>
      </c>
      <c r="G182">
        <v>6.9500003000000001</v>
      </c>
      <c r="H182">
        <v>6.6833333000000001</v>
      </c>
      <c r="I182">
        <v>6.9000003000000003</v>
      </c>
      <c r="J182">
        <v>27.116666333333335</v>
      </c>
      <c r="K182">
        <v>29.300000333333333</v>
      </c>
      <c r="L182">
        <v>24.583333333333336</v>
      </c>
      <c r="M182">
        <v>24.083333333333336</v>
      </c>
      <c r="N182">
        <v>6.8666632999999999</v>
      </c>
      <c r="O182">
        <v>6.2333333</v>
      </c>
      <c r="P182">
        <v>10.683333300000001</v>
      </c>
      <c r="Q182">
        <v>6.9933332999999998</v>
      </c>
      <c r="R182">
        <v>11.6633333</v>
      </c>
      <c r="S182">
        <v>13.4833333</v>
      </c>
      <c r="T182">
        <v>9.9033332999999999</v>
      </c>
      <c r="U182">
        <v>8.4166632999999997</v>
      </c>
      <c r="V182">
        <v>8.2833332999999989</v>
      </c>
      <c r="W182">
        <v>6.8500002999999996</v>
      </c>
      <c r="X182">
        <v>7.6500003000000003</v>
      </c>
      <c r="Y182">
        <v>7.6833333000000001</v>
      </c>
      <c r="Z182">
        <v>23.633333329999999</v>
      </c>
      <c r="AA182">
        <v>25.633333329999999</v>
      </c>
      <c r="AB182">
        <v>29.383333329999999</v>
      </c>
      <c r="AC182">
        <v>44.833333330000002</v>
      </c>
      <c r="AD182">
        <v>39.386666329999997</v>
      </c>
      <c r="AE182">
        <v>25.583333329999999</v>
      </c>
      <c r="AG182">
        <v>28.883333329999999</v>
      </c>
      <c r="AH182">
        <v>24.300003329999999</v>
      </c>
      <c r="AI182">
        <v>27.483333333333334</v>
      </c>
      <c r="AJ182">
        <v>29.033333333333335</v>
      </c>
      <c r="AK182">
        <v>27.866666633333335</v>
      </c>
      <c r="AL182">
        <v>28.083333333333336</v>
      </c>
      <c r="AM182">
        <v>27.999993333333336</v>
      </c>
      <c r="AN182">
        <v>28.833333333333336</v>
      </c>
      <c r="AO182">
        <v>28.750000033333336</v>
      </c>
      <c r="AP182">
        <v>28.350000033333334</v>
      </c>
      <c r="AQ182">
        <v>28.266666663333336</v>
      </c>
      <c r="AR182">
        <v>27.883333333333333</v>
      </c>
      <c r="AS182">
        <v>28.500000033333336</v>
      </c>
      <c r="AT182">
        <v>31.150000003333336</v>
      </c>
      <c r="AU182">
        <v>28.783333333333335</v>
      </c>
      <c r="AV182">
        <v>29.016666633333333</v>
      </c>
      <c r="AW182">
        <v>28.550000033333333</v>
      </c>
      <c r="AX182">
        <v>29.333333333333336</v>
      </c>
      <c r="AY182">
        <v>28.216666663333335</v>
      </c>
      <c r="AZ182">
        <v>30.633333333333333</v>
      </c>
      <c r="BA182">
        <v>32.683333333333337</v>
      </c>
      <c r="BB182">
        <v>35.483333333333334</v>
      </c>
      <c r="BC182">
        <v>33.200000003333336</v>
      </c>
      <c r="BD182">
        <v>33.166666633333335</v>
      </c>
      <c r="BE182">
        <v>29.483333333333334</v>
      </c>
      <c r="BF182">
        <v>31.400000333333335</v>
      </c>
      <c r="BG182">
        <v>40.666666633333335</v>
      </c>
      <c r="BH182">
        <v>43.183333333333337</v>
      </c>
      <c r="BI182">
        <v>43.416666333333332</v>
      </c>
      <c r="BJ182">
        <v>30.833333333333336</v>
      </c>
      <c r="BK182">
        <v>41.150000333333338</v>
      </c>
      <c r="BL182">
        <v>31.900000033333335</v>
      </c>
      <c r="BM182">
        <v>40.283333333333331</v>
      </c>
      <c r="BN182">
        <v>31.583333333333336</v>
      </c>
      <c r="BO182">
        <v>45.416666333333339</v>
      </c>
      <c r="BP182">
        <v>36.10000003333333</v>
      </c>
      <c r="BQ182">
        <v>6.2166667000000002</v>
      </c>
      <c r="BR182">
        <v>6.1499999999999995</v>
      </c>
      <c r="BS182">
        <v>6.8666666999999997</v>
      </c>
      <c r="BT182">
        <v>7.2666666699999993</v>
      </c>
      <c r="BU182">
        <v>6.6666666699999997</v>
      </c>
      <c r="BV182">
        <v>6.8999999999999995</v>
      </c>
      <c r="BW182">
        <v>8.8666666999999997</v>
      </c>
      <c r="BX182">
        <v>13.8666667</v>
      </c>
      <c r="BY182">
        <v>12.1333333</v>
      </c>
      <c r="BZ182">
        <v>9.1333333000000003</v>
      </c>
      <c r="CA182">
        <v>6.9499999999999993</v>
      </c>
      <c r="CB182">
        <v>6.4666666999999993</v>
      </c>
      <c r="CC182">
        <v>7.5166666999999991</v>
      </c>
      <c r="CE182">
        <v>5.4333299999999998</v>
      </c>
      <c r="CF182">
        <v>6.2166632999999996</v>
      </c>
      <c r="CG182">
        <v>7.5166632999999994</v>
      </c>
      <c r="CH182">
        <v>5.8166633000000001</v>
      </c>
      <c r="CI182">
        <v>5.7833299999999994</v>
      </c>
      <c r="CJ182">
        <v>5.7333299999999996</v>
      </c>
      <c r="CK182">
        <v>6.1499967</v>
      </c>
      <c r="CL182">
        <v>6.5333299999999994</v>
      </c>
      <c r="CN182">
        <v>7.2833299999999994</v>
      </c>
      <c r="CO182">
        <v>6.8333300000000001</v>
      </c>
      <c r="CP182">
        <v>4.9666667000000002</v>
      </c>
      <c r="CQ182">
        <v>6.3999997000000004</v>
      </c>
      <c r="CR182">
        <v>7.1499997000000004</v>
      </c>
      <c r="CS182">
        <v>5.3999997000000004</v>
      </c>
      <c r="CT182">
        <v>7.6166666999999997</v>
      </c>
      <c r="CU182">
        <v>7.4333337000000004</v>
      </c>
      <c r="CV182">
        <v>5.5666666999999999</v>
      </c>
      <c r="CW182">
        <v>6.7</v>
      </c>
      <c r="CX182">
        <v>6.2999997000000008</v>
      </c>
      <c r="CY182">
        <v>9.7833334000000001</v>
      </c>
      <c r="CZ182">
        <v>7.25</v>
      </c>
      <c r="DA182">
        <v>6.0999996999999997</v>
      </c>
      <c r="DB182">
        <v>5.3666667000000006</v>
      </c>
      <c r="DC182">
        <v>8.4166667000000004</v>
      </c>
      <c r="DD182">
        <v>6.3500000000000005</v>
      </c>
      <c r="DE182">
        <v>9.1833334000000004</v>
      </c>
      <c r="DF182">
        <v>6.3833332999999994</v>
      </c>
      <c r="DG182">
        <v>7.6833332999999993</v>
      </c>
      <c r="DH182">
        <v>6.7833332999999998</v>
      </c>
      <c r="DI182">
        <v>7.6166662999999994</v>
      </c>
      <c r="DJ182">
        <v>7.2333332999999991</v>
      </c>
      <c r="DK182">
        <v>8.0666666329999988</v>
      </c>
      <c r="DL182">
        <v>6.9499999999999993</v>
      </c>
      <c r="DM182">
        <v>8.8499999699999989</v>
      </c>
      <c r="DN182">
        <v>8.29999997</v>
      </c>
      <c r="DO182">
        <v>3.1500000000000004</v>
      </c>
      <c r="DP182">
        <v>5.3333333000000005</v>
      </c>
      <c r="DQ182">
        <v>4.0666667000000007</v>
      </c>
      <c r="DR182">
        <v>4.0833333300000003</v>
      </c>
      <c r="DS182">
        <v>3.6833333300000004</v>
      </c>
      <c r="DT182">
        <v>3.7166666700000004</v>
      </c>
      <c r="DU182">
        <v>7.0833330000000005</v>
      </c>
      <c r="DV182">
        <v>5.1666666700000006</v>
      </c>
      <c r="DW182">
        <v>3.8500000000000005</v>
      </c>
      <c r="DX182">
        <v>3.7666666700000002</v>
      </c>
      <c r="DY182">
        <v>4.0666666670000007</v>
      </c>
      <c r="DZ182">
        <v>9</v>
      </c>
      <c r="EA182">
        <v>10.6666667</v>
      </c>
      <c r="EB182">
        <v>9.3666666999999997</v>
      </c>
      <c r="EC182">
        <v>9.8333332999999996</v>
      </c>
      <c r="ED182">
        <v>12.3333333</v>
      </c>
      <c r="EE182">
        <v>11.6</v>
      </c>
      <c r="EF182">
        <v>9.85</v>
      </c>
      <c r="EG182">
        <v>11.65</v>
      </c>
      <c r="EH182">
        <v>9.2833330000000007</v>
      </c>
      <c r="EI182">
        <v>12.21666667</v>
      </c>
      <c r="EJ182">
        <v>11.35</v>
      </c>
      <c r="EK182">
        <v>10.66667</v>
      </c>
      <c r="EL182">
        <v>12.7333333</v>
      </c>
      <c r="EM182">
        <v>9.4</v>
      </c>
      <c r="EN182">
        <v>10.483333333000001</v>
      </c>
      <c r="EO182">
        <v>13.53333333</v>
      </c>
      <c r="EP182">
        <v>11.8333333</v>
      </c>
      <c r="EQ182">
        <v>4.8833333300000001</v>
      </c>
      <c r="ER182">
        <v>5.2166666600000005</v>
      </c>
      <c r="ES182">
        <v>5.4833333299999998</v>
      </c>
      <c r="ET182">
        <v>7.9833333300000007</v>
      </c>
      <c r="EU182">
        <v>5.5666666300000003</v>
      </c>
      <c r="EV182">
        <v>5.4000000300000002</v>
      </c>
      <c r="EW182">
        <v>5.2166666299999997</v>
      </c>
      <c r="EX182">
        <v>5.4499999969999999</v>
      </c>
      <c r="EY182">
        <v>8.95000003</v>
      </c>
      <c r="EZ182">
        <v>5.2500003299999998</v>
      </c>
      <c r="FA182">
        <v>5.43333333</v>
      </c>
      <c r="FB182">
        <v>5.91666633</v>
      </c>
      <c r="FC182">
        <v>8.8833333299999993</v>
      </c>
      <c r="FD182">
        <v>5.7166666300000006</v>
      </c>
      <c r="FE182">
        <v>6.0166666300000005</v>
      </c>
      <c r="FF182">
        <v>8.0500000000000007</v>
      </c>
      <c r="FG182">
        <v>5.6500000300000002</v>
      </c>
      <c r="FH182">
        <v>3.1</v>
      </c>
      <c r="FI182">
        <v>3.5500000000000003</v>
      </c>
      <c r="FJ182">
        <v>6.7166667000000002</v>
      </c>
      <c r="FK182">
        <v>4.8166666999999999</v>
      </c>
      <c r="FL182">
        <v>5.15</v>
      </c>
      <c r="FM182">
        <v>3.4666667000000002</v>
      </c>
      <c r="FN182">
        <v>6.1</v>
      </c>
      <c r="FO182">
        <v>3.56666667</v>
      </c>
      <c r="FP182">
        <v>4.3166666999999999</v>
      </c>
      <c r="FQ182">
        <v>3.5500000000000003</v>
      </c>
      <c r="FR182">
        <v>3.5</v>
      </c>
      <c r="FS182">
        <v>4.31666667</v>
      </c>
      <c r="FT182">
        <v>1.8</v>
      </c>
      <c r="FU182">
        <v>2.0499999999999998</v>
      </c>
      <c r="FV182">
        <v>2.03333333</v>
      </c>
      <c r="FW182">
        <v>2.4166666669999999</v>
      </c>
      <c r="FX182">
        <v>2.56666667</v>
      </c>
      <c r="FY182">
        <v>2.35</v>
      </c>
      <c r="FZ182">
        <v>0</v>
      </c>
      <c r="GA182">
        <f>IF(GA176=0,0,GA176+1.8)</f>
        <v>6.6</v>
      </c>
      <c r="GB182">
        <f t="shared" ref="GB182:GF182" si="2288">IF(GB176=0,0,GB176+1.8)</f>
        <v>2.6833333333333336</v>
      </c>
      <c r="GC182">
        <f t="shared" si="2288"/>
        <v>2.8833333333333333</v>
      </c>
      <c r="GD182">
        <f t="shared" si="2288"/>
        <v>3.4000000000000004</v>
      </c>
      <c r="GE182">
        <f t="shared" si="2288"/>
        <v>3.166666666666667</v>
      </c>
      <c r="GF182">
        <f t="shared" si="2288"/>
        <v>2.3833333333333333</v>
      </c>
      <c r="GG182">
        <f t="shared" ref="GG182:IQ182" si="2289">IF(GG176=0,0,GG176+1.8)</f>
        <v>4.1166666666666663</v>
      </c>
      <c r="GH182">
        <f t="shared" si="2289"/>
        <v>4.9666666700000004</v>
      </c>
      <c r="GI182">
        <f t="shared" si="2289"/>
        <v>4.6000000033333333</v>
      </c>
      <c r="GJ182">
        <f t="shared" si="2289"/>
        <v>5.0166666700000002</v>
      </c>
      <c r="GK182">
        <f t="shared" si="2289"/>
        <v>6.9500000033333338</v>
      </c>
      <c r="GL182">
        <f t="shared" si="2289"/>
        <v>4.4166666699999997</v>
      </c>
      <c r="GM182">
        <f t="shared" si="2289"/>
        <v>4.6833333366666663</v>
      </c>
      <c r="GN182">
        <f t="shared" si="2289"/>
        <v>6.81666667</v>
      </c>
      <c r="GO182">
        <f t="shared" si="2289"/>
        <v>6.233333336666667</v>
      </c>
      <c r="GP182">
        <f t="shared" si="2289"/>
        <v>4.6833333366666663</v>
      </c>
      <c r="GQ182">
        <f t="shared" si="2289"/>
        <v>5.1333333366666665</v>
      </c>
      <c r="GR182">
        <f t="shared" si="2289"/>
        <v>7.5166666700000002</v>
      </c>
      <c r="GS182">
        <f t="shared" si="2289"/>
        <v>5.483333336666667</v>
      </c>
      <c r="GT182">
        <f t="shared" si="2289"/>
        <v>6.6833333366666663</v>
      </c>
      <c r="GU182">
        <f t="shared" si="2289"/>
        <v>5.5166666700000002</v>
      </c>
      <c r="GV182">
        <f t="shared" si="2289"/>
        <v>4.5166666700000002</v>
      </c>
      <c r="GW182">
        <f t="shared" si="2289"/>
        <v>4.5833333366666666</v>
      </c>
      <c r="GX182">
        <f t="shared" ref="GX182:HA182" si="2290">IF(GX176=0,0,GX176+1.8)</f>
        <v>4.4166666699999997</v>
      </c>
      <c r="GY182">
        <f t="shared" si="2290"/>
        <v>11.550000003333334</v>
      </c>
      <c r="GZ182">
        <f t="shared" si="2290"/>
        <v>6.2666666700000002</v>
      </c>
      <c r="HA182">
        <f t="shared" si="2290"/>
        <v>5.0000000033333336</v>
      </c>
      <c r="HB182">
        <f t="shared" si="2289"/>
        <v>6.8166666666666664</v>
      </c>
      <c r="HC182">
        <f t="shared" si="2289"/>
        <v>7.8000000033333334</v>
      </c>
      <c r="HD182">
        <f t="shared" si="2289"/>
        <v>9.2000000033333347</v>
      </c>
      <c r="HE182">
        <f t="shared" si="2289"/>
        <v>8.2833333366666668</v>
      </c>
      <c r="HF182">
        <f t="shared" si="2289"/>
        <v>8.0333333366666668</v>
      </c>
      <c r="HG182">
        <f t="shared" si="2289"/>
        <v>7.81666667</v>
      </c>
      <c r="HH182">
        <f t="shared" si="2289"/>
        <v>7.5000000033333336</v>
      </c>
      <c r="HI182">
        <f t="shared" si="2289"/>
        <v>7.5000000033333336</v>
      </c>
      <c r="HJ182">
        <f t="shared" si="2289"/>
        <v>8.4500000033333347</v>
      </c>
      <c r="HK182">
        <f t="shared" si="2289"/>
        <v>8.0000000033333336</v>
      </c>
      <c r="HL182">
        <f t="shared" si="2289"/>
        <v>10.866666670000001</v>
      </c>
      <c r="HN182">
        <f t="shared" si="2289"/>
        <v>7.5166666700000002</v>
      </c>
      <c r="HO182">
        <f t="shared" si="2289"/>
        <v>8.9833333366666679</v>
      </c>
      <c r="HP182">
        <f t="shared" si="2289"/>
        <v>21.516666666666666</v>
      </c>
      <c r="HQ182">
        <f t="shared" si="2289"/>
        <v>25.883333333333333</v>
      </c>
      <c r="HR182">
        <f t="shared" si="2289"/>
        <v>7.1499999999999995</v>
      </c>
      <c r="HS182">
        <f t="shared" si="2289"/>
        <v>8.8333333333333339</v>
      </c>
      <c r="HU182">
        <f t="shared" si="2289"/>
        <v>20.233333000000002</v>
      </c>
      <c r="HW182">
        <f t="shared" si="2289"/>
        <v>9.2166663333333343</v>
      </c>
      <c r="HX182">
        <f t="shared" si="2289"/>
        <v>9.4333329999999993</v>
      </c>
      <c r="HY182">
        <f t="shared" si="2289"/>
        <v>10.249999666666668</v>
      </c>
      <c r="HZ182">
        <f t="shared" si="2289"/>
        <v>9.7666663333333332</v>
      </c>
      <c r="IA182">
        <f t="shared" si="2289"/>
        <v>9.4999996666666675</v>
      </c>
      <c r="IB182">
        <f t="shared" si="2289"/>
        <v>9.5999996666666672</v>
      </c>
      <c r="IC182">
        <f t="shared" si="2289"/>
        <v>10.299999666666668</v>
      </c>
      <c r="ID182">
        <f t="shared" si="2289"/>
        <v>9.2666663333333332</v>
      </c>
      <c r="IE182">
        <f t="shared" si="2289"/>
        <v>10.249999666666668</v>
      </c>
      <c r="IF182">
        <f t="shared" si="2289"/>
        <v>10.949999666666667</v>
      </c>
      <c r="IG182">
        <f t="shared" si="2289"/>
        <v>11.399999666666666</v>
      </c>
      <c r="IH182">
        <f t="shared" si="2289"/>
        <v>9.733333</v>
      </c>
      <c r="II182">
        <f t="shared" si="2289"/>
        <v>16.466666333333333</v>
      </c>
      <c r="IJ182">
        <f t="shared" si="2289"/>
        <v>9.2499996666666675</v>
      </c>
      <c r="IK182">
        <f t="shared" si="2289"/>
        <v>4.75</v>
      </c>
      <c r="IL182">
        <f t="shared" si="2289"/>
        <v>6.083333333333333</v>
      </c>
      <c r="IM182">
        <f t="shared" si="2289"/>
        <v>3.5166666666666666</v>
      </c>
      <c r="IN182">
        <f t="shared" si="2289"/>
        <v>3.2333333333333334</v>
      </c>
      <c r="IO182">
        <f t="shared" si="2289"/>
        <v>6.8833333333333329</v>
      </c>
      <c r="IP182">
        <f t="shared" si="2289"/>
        <v>5.333333333333333</v>
      </c>
      <c r="IQ182">
        <f t="shared" si="2289"/>
        <v>5.9833333333333334</v>
      </c>
      <c r="IW182">
        <f t="shared" ref="IW182:KA182" si="2291">IF(IW176=0,0,IW176+1.8)</f>
        <v>47.283333333333331</v>
      </c>
      <c r="IX182">
        <f t="shared" si="2291"/>
        <v>7.0666666666666664</v>
      </c>
      <c r="IY182">
        <f t="shared" si="2291"/>
        <v>9.5166670333333343</v>
      </c>
      <c r="IZ182">
        <f t="shared" ref="IZ182" si="2292">IF(IZ176=0,0,IZ176+1.8)</f>
        <v>10.333333700000001</v>
      </c>
      <c r="JA182">
        <f t="shared" si="2291"/>
        <v>8.6666670333333347</v>
      </c>
      <c r="JB182">
        <f t="shared" si="2291"/>
        <v>8.1500003666666672</v>
      </c>
      <c r="JC182">
        <f t="shared" si="2291"/>
        <v>13.083333700000001</v>
      </c>
      <c r="JD182">
        <f t="shared" si="2291"/>
        <v>9.6833337000000004</v>
      </c>
      <c r="JE182">
        <f t="shared" si="2291"/>
        <v>14.750000366666669</v>
      </c>
      <c r="JF182">
        <f t="shared" si="2291"/>
        <v>22.516667033333338</v>
      </c>
      <c r="JH182">
        <f t="shared" si="2291"/>
        <v>9.8666666666666671</v>
      </c>
      <c r="JI182">
        <f t="shared" si="2291"/>
        <v>15.116666999666668</v>
      </c>
      <c r="JJ182">
        <f t="shared" si="2291"/>
        <v>13.500000333000001</v>
      </c>
      <c r="JK182">
        <f t="shared" si="2291"/>
        <v>11.366666999666668</v>
      </c>
      <c r="JL182">
        <f t="shared" si="2291"/>
        <v>11.133333666333336</v>
      </c>
      <c r="JM182">
        <f t="shared" si="2291"/>
        <v>12.866666999666668</v>
      </c>
      <c r="JN182">
        <f t="shared" si="2291"/>
        <v>13.866666999666668</v>
      </c>
      <c r="JO182">
        <f t="shared" si="2291"/>
        <v>18.000000332999999</v>
      </c>
      <c r="JP182">
        <f t="shared" si="2291"/>
        <v>15.133333666333336</v>
      </c>
      <c r="JR182">
        <f t="shared" si="2291"/>
        <v>11.200000333000002</v>
      </c>
      <c r="JT182">
        <f t="shared" si="2291"/>
        <v>11.950000333000002</v>
      </c>
      <c r="JU182">
        <f t="shared" si="2291"/>
        <v>17.600000333000001</v>
      </c>
      <c r="JV182">
        <f t="shared" si="2291"/>
        <v>18.300000333000003</v>
      </c>
      <c r="JX182">
        <f t="shared" si="2291"/>
        <v>19.050000333000003</v>
      </c>
      <c r="JY182">
        <f t="shared" si="2291"/>
        <v>14.866666999666668</v>
      </c>
      <c r="JZ182">
        <f t="shared" si="2291"/>
        <v>21.36666699966667</v>
      </c>
      <c r="KA182">
        <f t="shared" si="2291"/>
        <v>24.816666999666669</v>
      </c>
    </row>
    <row r="183" spans="1:287" x14ac:dyDescent="0.25">
      <c r="A183" t="s">
        <v>104</v>
      </c>
      <c r="B183">
        <v>24.45</v>
      </c>
      <c r="C183">
        <v>24.95</v>
      </c>
      <c r="D183">
        <v>9.2333333</v>
      </c>
      <c r="E183">
        <v>25.599999999999998</v>
      </c>
      <c r="F183">
        <v>26.216659999999997</v>
      </c>
      <c r="G183">
        <v>9.9500002999999992</v>
      </c>
      <c r="H183">
        <v>9.6833332999999993</v>
      </c>
      <c r="I183">
        <v>9.9000003000000003</v>
      </c>
      <c r="J183">
        <v>27.833333</v>
      </c>
      <c r="K183">
        <v>30.016666999999998</v>
      </c>
      <c r="L183">
        <v>25.3</v>
      </c>
      <c r="M183">
        <v>24.8</v>
      </c>
      <c r="N183">
        <v>9.866663299999999</v>
      </c>
      <c r="O183">
        <v>9.2333333</v>
      </c>
      <c r="P183">
        <v>13.683333300000001</v>
      </c>
      <c r="Q183">
        <v>9.9933332999999998</v>
      </c>
      <c r="R183">
        <v>14.6633333</v>
      </c>
      <c r="S183">
        <v>16.483333299999998</v>
      </c>
      <c r="T183">
        <v>12.9033333</v>
      </c>
      <c r="U183">
        <v>11.4166633</v>
      </c>
      <c r="V183">
        <v>11.283333299999999</v>
      </c>
      <c r="W183">
        <v>9.8500002999999996</v>
      </c>
      <c r="X183">
        <v>10.6500003</v>
      </c>
      <c r="Y183">
        <v>10.683333299999999</v>
      </c>
      <c r="Z183">
        <v>26.633333329999999</v>
      </c>
      <c r="AA183">
        <v>28.633333329999999</v>
      </c>
      <c r="AB183">
        <v>32.383333329999999</v>
      </c>
      <c r="AC183">
        <v>47.833333330000002</v>
      </c>
      <c r="AD183">
        <v>42.386666329999997</v>
      </c>
      <c r="AE183">
        <v>28.583333329999999</v>
      </c>
      <c r="AG183">
        <v>31.883333329999999</v>
      </c>
      <c r="AH183">
        <v>27.300003329999999</v>
      </c>
      <c r="AI183">
        <v>28.2</v>
      </c>
      <c r="AJ183">
        <v>29.75</v>
      </c>
      <c r="AK183">
        <v>28.5833333</v>
      </c>
      <c r="AL183">
        <v>28.8</v>
      </c>
      <c r="AM183">
        <v>28.716660000000001</v>
      </c>
      <c r="AN183">
        <v>29.55</v>
      </c>
      <c r="AO183">
        <v>29.466666699999998</v>
      </c>
      <c r="AP183">
        <v>29.066666699999999</v>
      </c>
      <c r="AQ183">
        <v>28.983333330000001</v>
      </c>
      <c r="AR183">
        <v>28.599999999999998</v>
      </c>
      <c r="AS183">
        <v>29.216666699999998</v>
      </c>
      <c r="AT183">
        <v>31.866666670000001</v>
      </c>
      <c r="AU183">
        <v>29.5</v>
      </c>
      <c r="AV183">
        <v>29.733333299999998</v>
      </c>
      <c r="AW183">
        <v>29.266666699999998</v>
      </c>
      <c r="AX183">
        <v>30.05</v>
      </c>
      <c r="AY183">
        <v>28.93333333</v>
      </c>
      <c r="AZ183">
        <v>31.349999999999998</v>
      </c>
      <c r="BA183">
        <v>33.4</v>
      </c>
      <c r="BB183">
        <v>36.200000000000003</v>
      </c>
      <c r="BC183">
        <v>33.916666669999998</v>
      </c>
      <c r="BD183">
        <v>33.883333299999997</v>
      </c>
      <c r="BE183">
        <v>30.2</v>
      </c>
      <c r="BF183">
        <v>32.116667</v>
      </c>
      <c r="BG183">
        <v>41.383333299999997</v>
      </c>
      <c r="BH183">
        <v>43.9</v>
      </c>
      <c r="BI183">
        <v>44.133333</v>
      </c>
      <c r="BJ183">
        <v>31.55</v>
      </c>
      <c r="BK183">
        <v>41.866667</v>
      </c>
      <c r="BL183">
        <v>32.616666699999996</v>
      </c>
      <c r="BM183">
        <v>41</v>
      </c>
      <c r="BN183">
        <v>32.299999999999997</v>
      </c>
      <c r="BO183">
        <v>46.133333</v>
      </c>
      <c r="BP183">
        <v>36.816666699999999</v>
      </c>
      <c r="BQ183">
        <v>9.2166667000000011</v>
      </c>
      <c r="BR183">
        <v>9.1499999999999986</v>
      </c>
      <c r="BS183">
        <v>9.8666666999999979</v>
      </c>
      <c r="BT183">
        <v>10.266666669999999</v>
      </c>
      <c r="BU183">
        <v>9.6666666699999979</v>
      </c>
      <c r="BV183">
        <v>9.8999999999999986</v>
      </c>
      <c r="BW183">
        <v>11.866666699999998</v>
      </c>
      <c r="BX183">
        <v>16.866666699999996</v>
      </c>
      <c r="BY183">
        <v>15.133333299999999</v>
      </c>
      <c r="BZ183">
        <v>12.133333299999999</v>
      </c>
      <c r="CA183">
        <v>9.9499999999999993</v>
      </c>
      <c r="CB183">
        <v>9.4666666999999993</v>
      </c>
      <c r="CC183">
        <v>10.516666699999998</v>
      </c>
      <c r="CE183">
        <v>8.4333299999999998</v>
      </c>
      <c r="CF183">
        <v>9.2166633000000004</v>
      </c>
      <c r="CG183">
        <v>10.516663299999999</v>
      </c>
      <c r="CH183">
        <v>8.8166633000000001</v>
      </c>
      <c r="CI183">
        <v>8.7833299999999994</v>
      </c>
      <c r="CJ183">
        <v>8.7333300000000005</v>
      </c>
      <c r="CK183">
        <v>9.1499966999999991</v>
      </c>
      <c r="CL183">
        <v>9.5333299999999994</v>
      </c>
      <c r="CN183">
        <v>10.283329999999999</v>
      </c>
      <c r="CO183">
        <v>9.8333300000000001</v>
      </c>
      <c r="CP183">
        <v>7.9666666999999993</v>
      </c>
      <c r="CQ183">
        <v>9.3999996999999986</v>
      </c>
      <c r="CR183">
        <v>10.149999699999999</v>
      </c>
      <c r="CS183">
        <v>8.3999996999999986</v>
      </c>
      <c r="CT183">
        <v>10.6166667</v>
      </c>
      <c r="CU183">
        <v>10.433333699999999</v>
      </c>
      <c r="CV183">
        <v>8.566666699999999</v>
      </c>
      <c r="CW183">
        <v>9.6999999999999993</v>
      </c>
      <c r="CX183">
        <v>9.299999699999999</v>
      </c>
      <c r="CY183">
        <v>12.7833334</v>
      </c>
      <c r="CZ183">
        <v>10.25</v>
      </c>
      <c r="DA183">
        <v>9.0999996999999997</v>
      </c>
      <c r="DB183">
        <v>8.3666666999999997</v>
      </c>
      <c r="DC183">
        <v>11.4166667</v>
      </c>
      <c r="DD183">
        <v>9.35</v>
      </c>
      <c r="DE183">
        <v>12.183333399999999</v>
      </c>
      <c r="DF183">
        <v>9.3833333000000003</v>
      </c>
      <c r="DG183">
        <v>10.683333300000001</v>
      </c>
      <c r="DH183">
        <v>9.7833333000000007</v>
      </c>
      <c r="DI183">
        <v>10.6166663</v>
      </c>
      <c r="DJ183">
        <v>10.2333333</v>
      </c>
      <c r="DK183">
        <v>11.066666633000001</v>
      </c>
      <c r="DL183">
        <v>9.9500000000000011</v>
      </c>
      <c r="DM183">
        <v>11.849999970000001</v>
      </c>
      <c r="DN183">
        <v>11.299999970000002</v>
      </c>
      <c r="DO183">
        <v>6.15</v>
      </c>
      <c r="DP183">
        <v>8.3333332999999996</v>
      </c>
      <c r="DQ183">
        <v>7.0666667000000007</v>
      </c>
      <c r="DR183">
        <v>7.0833333300000003</v>
      </c>
      <c r="DS183">
        <v>6.68333333</v>
      </c>
      <c r="DT183">
        <v>6.7166666700000004</v>
      </c>
      <c r="DU183">
        <v>10.083333</v>
      </c>
      <c r="DV183">
        <v>8.1666666700000015</v>
      </c>
      <c r="DW183">
        <v>6.8500000000000005</v>
      </c>
      <c r="DX183">
        <v>6.7666666700000002</v>
      </c>
      <c r="DY183">
        <v>7.0666666670000007</v>
      </c>
      <c r="DZ183">
        <v>12</v>
      </c>
      <c r="EA183">
        <v>13.6666667</v>
      </c>
      <c r="EB183">
        <v>12.3666667</v>
      </c>
      <c r="EC183">
        <v>12.8333333</v>
      </c>
      <c r="ED183">
        <v>15.3333333</v>
      </c>
      <c r="EE183">
        <v>14.6</v>
      </c>
      <c r="EF183">
        <v>12.85</v>
      </c>
      <c r="EG183">
        <v>14.65</v>
      </c>
      <c r="EH183">
        <v>12.283333000000001</v>
      </c>
      <c r="EI183">
        <v>15.21666667</v>
      </c>
      <c r="EJ183">
        <v>14.35</v>
      </c>
      <c r="EK183">
        <v>13.66667</v>
      </c>
      <c r="EL183">
        <v>15.7333333</v>
      </c>
      <c r="EM183">
        <v>12.4</v>
      </c>
      <c r="EN183">
        <v>13.483333333000001</v>
      </c>
      <c r="EO183">
        <v>16.533333329999998</v>
      </c>
      <c r="EP183">
        <v>14.8333333</v>
      </c>
      <c r="EQ183">
        <v>7.8833333299999993</v>
      </c>
      <c r="ER183">
        <v>8.2166666599999996</v>
      </c>
      <c r="ES183">
        <v>8.4833333299999989</v>
      </c>
      <c r="ET183">
        <v>10.983333329999999</v>
      </c>
      <c r="EU183">
        <v>8.5666666299999985</v>
      </c>
      <c r="EV183">
        <v>8.4000000299999993</v>
      </c>
      <c r="EW183">
        <v>8.2166666299999989</v>
      </c>
      <c r="EX183">
        <v>8.449999996999999</v>
      </c>
      <c r="EY183">
        <v>11.950000029999998</v>
      </c>
      <c r="EZ183">
        <v>8.2500003299999989</v>
      </c>
      <c r="FA183">
        <v>8.43333333</v>
      </c>
      <c r="FB183">
        <v>8.91666633</v>
      </c>
      <c r="FC183">
        <v>11.883333329999999</v>
      </c>
      <c r="FD183">
        <v>8.7166666299999989</v>
      </c>
      <c r="FE183">
        <v>9.0166666299999996</v>
      </c>
      <c r="FF183">
        <v>11.049999999999999</v>
      </c>
      <c r="FG183">
        <v>8.6500000299999993</v>
      </c>
      <c r="FH183">
        <v>6.1</v>
      </c>
      <c r="FI183">
        <v>6.55</v>
      </c>
      <c r="FJ183">
        <v>9.7166666999999993</v>
      </c>
      <c r="FK183">
        <v>7.8166666999999999</v>
      </c>
      <c r="FL183">
        <v>8.1499999999999986</v>
      </c>
      <c r="FM183">
        <v>6.4666666999999993</v>
      </c>
      <c r="FN183">
        <v>9.1</v>
      </c>
      <c r="FO183">
        <v>6.56666667</v>
      </c>
      <c r="FP183">
        <v>7.3166666999999999</v>
      </c>
      <c r="FQ183">
        <v>6.55</v>
      </c>
      <c r="FR183">
        <v>6.5</v>
      </c>
      <c r="FS183">
        <v>7.31666667</v>
      </c>
      <c r="FT183">
        <v>4.8</v>
      </c>
      <c r="FU183">
        <v>5.05</v>
      </c>
      <c r="FV183">
        <v>5.0333333299999996</v>
      </c>
      <c r="FW183">
        <v>5.4166666669999994</v>
      </c>
      <c r="FX183">
        <v>5.56666667</v>
      </c>
      <c r="FY183">
        <v>5.35</v>
      </c>
      <c r="FZ183">
        <v>6.6</v>
      </c>
      <c r="GA183">
        <v>0</v>
      </c>
      <c r="GB183">
        <f>IF(GB176=0,0,GB176+4.8)</f>
        <v>5.6833333333333336</v>
      </c>
      <c r="GC183">
        <f t="shared" ref="GC183:GF183" si="2293">IF(GC176=0,0,GC176+4.8)</f>
        <v>5.8833333333333329</v>
      </c>
      <c r="GD183">
        <f t="shared" si="2293"/>
        <v>6.4</v>
      </c>
      <c r="GE183">
        <f t="shared" si="2293"/>
        <v>6.1666666666666661</v>
      </c>
      <c r="GF183">
        <f t="shared" si="2293"/>
        <v>5.3833333333333329</v>
      </c>
      <c r="GG183">
        <f t="shared" ref="GG183:IQ183" si="2294">IF(GG176=0,0,GG176+4.8)</f>
        <v>7.1166666666666663</v>
      </c>
      <c r="GH183">
        <f t="shared" si="2294"/>
        <v>7.9666666700000004</v>
      </c>
      <c r="GI183">
        <f t="shared" si="2294"/>
        <v>7.6000000033333333</v>
      </c>
      <c r="GJ183">
        <f t="shared" si="2294"/>
        <v>8.0166666699999993</v>
      </c>
      <c r="GK183">
        <f t="shared" si="2294"/>
        <v>9.9500000033333329</v>
      </c>
      <c r="GL183">
        <f t="shared" si="2294"/>
        <v>7.4166666699999997</v>
      </c>
      <c r="GM183">
        <f t="shared" si="2294"/>
        <v>7.6833333366666663</v>
      </c>
      <c r="GN183">
        <f t="shared" si="2294"/>
        <v>9.81666667</v>
      </c>
      <c r="GO183">
        <f t="shared" si="2294"/>
        <v>9.2333333366666679</v>
      </c>
      <c r="GP183">
        <f t="shared" si="2294"/>
        <v>7.6833333366666663</v>
      </c>
      <c r="GQ183">
        <f t="shared" si="2294"/>
        <v>8.1333333366666665</v>
      </c>
      <c r="GR183">
        <f t="shared" si="2294"/>
        <v>10.516666669999999</v>
      </c>
      <c r="GS183">
        <f t="shared" si="2294"/>
        <v>8.4833333366666661</v>
      </c>
      <c r="GT183">
        <f t="shared" si="2294"/>
        <v>9.6833333366666672</v>
      </c>
      <c r="GU183">
        <f t="shared" si="2294"/>
        <v>8.5166666699999993</v>
      </c>
      <c r="GV183">
        <f t="shared" si="2294"/>
        <v>7.5166666699999993</v>
      </c>
      <c r="GW183">
        <f t="shared" si="2294"/>
        <v>7.5833333366666666</v>
      </c>
      <c r="GX183">
        <f t="shared" ref="GX183:HA183" si="2295">IF(GX176=0,0,GX176+4.8)</f>
        <v>7.4166666699999997</v>
      </c>
      <c r="GY183">
        <f t="shared" si="2295"/>
        <v>14.550000003333334</v>
      </c>
      <c r="GZ183">
        <f t="shared" si="2295"/>
        <v>9.2666666699999993</v>
      </c>
      <c r="HA183">
        <f t="shared" si="2295"/>
        <v>8.0000000033333336</v>
      </c>
      <c r="HB183">
        <f t="shared" si="2294"/>
        <v>9.8166666666666664</v>
      </c>
      <c r="HC183">
        <f t="shared" si="2294"/>
        <v>10.800000003333334</v>
      </c>
      <c r="HD183">
        <f t="shared" si="2294"/>
        <v>12.200000003333333</v>
      </c>
      <c r="HE183">
        <f t="shared" si="2294"/>
        <v>11.283333336666667</v>
      </c>
      <c r="HF183">
        <f t="shared" si="2294"/>
        <v>11.033333336666667</v>
      </c>
      <c r="HG183">
        <f t="shared" si="2294"/>
        <v>10.81666667</v>
      </c>
      <c r="HH183">
        <f t="shared" si="2294"/>
        <v>10.500000003333334</v>
      </c>
      <c r="HI183">
        <f t="shared" si="2294"/>
        <v>10.500000003333334</v>
      </c>
      <c r="HJ183">
        <f t="shared" si="2294"/>
        <v>11.450000003333333</v>
      </c>
      <c r="HK183">
        <f t="shared" si="2294"/>
        <v>11.000000003333334</v>
      </c>
      <c r="HL183">
        <f t="shared" si="2294"/>
        <v>13.866666670000001</v>
      </c>
      <c r="HN183">
        <f t="shared" si="2294"/>
        <v>10.516666669999999</v>
      </c>
      <c r="HO183">
        <f t="shared" si="2294"/>
        <v>11.983333336666668</v>
      </c>
      <c r="HP183">
        <f t="shared" si="2294"/>
        <v>24.516666666666666</v>
      </c>
      <c r="HQ183">
        <f t="shared" si="2294"/>
        <v>28.883333333333333</v>
      </c>
      <c r="HR183">
        <f t="shared" si="2294"/>
        <v>10.149999999999999</v>
      </c>
      <c r="HS183">
        <f t="shared" si="2294"/>
        <v>11.833333333333332</v>
      </c>
      <c r="HU183">
        <f t="shared" si="2294"/>
        <v>23.233333000000002</v>
      </c>
      <c r="HW183">
        <f t="shared" si="2294"/>
        <v>12.216666333333333</v>
      </c>
      <c r="HX183">
        <f t="shared" si="2294"/>
        <v>12.433332999999999</v>
      </c>
      <c r="HY183">
        <f t="shared" si="2294"/>
        <v>13.249999666666668</v>
      </c>
      <c r="HZ183">
        <f t="shared" si="2294"/>
        <v>12.766666333333333</v>
      </c>
      <c r="IA183">
        <f t="shared" si="2294"/>
        <v>12.499999666666668</v>
      </c>
      <c r="IB183">
        <f t="shared" si="2294"/>
        <v>12.599999666666665</v>
      </c>
      <c r="IC183">
        <f t="shared" si="2294"/>
        <v>13.299999666666668</v>
      </c>
      <c r="ID183">
        <f t="shared" si="2294"/>
        <v>12.266666333333333</v>
      </c>
      <c r="IE183">
        <f t="shared" si="2294"/>
        <v>13.249999666666668</v>
      </c>
      <c r="IF183">
        <f t="shared" si="2294"/>
        <v>13.949999666666667</v>
      </c>
      <c r="IG183">
        <f t="shared" si="2294"/>
        <v>14.399999666666666</v>
      </c>
      <c r="IH183">
        <f t="shared" si="2294"/>
        <v>12.733333</v>
      </c>
      <c r="II183">
        <f t="shared" si="2294"/>
        <v>19.466666333333333</v>
      </c>
      <c r="IJ183">
        <f t="shared" si="2294"/>
        <v>12.249999666666668</v>
      </c>
      <c r="IK183">
        <f t="shared" si="2294"/>
        <v>7.75</v>
      </c>
      <c r="IL183">
        <f t="shared" si="2294"/>
        <v>9.0833333333333321</v>
      </c>
      <c r="IM183">
        <f t="shared" si="2294"/>
        <v>6.5166666666666666</v>
      </c>
      <c r="IN183">
        <f t="shared" si="2294"/>
        <v>6.2333333333333334</v>
      </c>
      <c r="IO183">
        <f t="shared" si="2294"/>
        <v>9.8833333333333329</v>
      </c>
      <c r="IP183">
        <f t="shared" si="2294"/>
        <v>8.3333333333333321</v>
      </c>
      <c r="IQ183">
        <f t="shared" si="2294"/>
        <v>8.9833333333333343</v>
      </c>
      <c r="IW183">
        <f t="shared" ref="IW183:KA183" si="2296">IF(IW176=0,0,IW176+4.8)</f>
        <v>50.283333333333331</v>
      </c>
      <c r="IX183">
        <f t="shared" si="2296"/>
        <v>10.066666666666666</v>
      </c>
      <c r="IY183">
        <f t="shared" si="2296"/>
        <v>12.516667033333334</v>
      </c>
      <c r="IZ183">
        <f t="shared" ref="IZ183" si="2297">IF(IZ176=0,0,IZ176+4.8)</f>
        <v>13.333333700000001</v>
      </c>
      <c r="JA183">
        <f t="shared" si="2296"/>
        <v>11.666667033333333</v>
      </c>
      <c r="JB183">
        <f t="shared" si="2296"/>
        <v>11.150000366666667</v>
      </c>
      <c r="JC183">
        <f t="shared" si="2296"/>
        <v>16.083333700000001</v>
      </c>
      <c r="JD183">
        <f t="shared" si="2296"/>
        <v>12.6833337</v>
      </c>
      <c r="JE183">
        <f t="shared" si="2296"/>
        <v>17.750000366666669</v>
      </c>
      <c r="JF183">
        <f t="shared" si="2296"/>
        <v>25.516667033333338</v>
      </c>
      <c r="JH183">
        <f t="shared" si="2296"/>
        <v>12.866666666666667</v>
      </c>
      <c r="JI183">
        <f t="shared" si="2296"/>
        <v>18.116666999666666</v>
      </c>
      <c r="JJ183">
        <f t="shared" si="2296"/>
        <v>16.500000332999999</v>
      </c>
      <c r="JK183">
        <f t="shared" si="2296"/>
        <v>14.366666999666666</v>
      </c>
      <c r="JL183">
        <f t="shared" si="2296"/>
        <v>14.133333666333336</v>
      </c>
      <c r="JM183">
        <f t="shared" si="2296"/>
        <v>15.866666999666666</v>
      </c>
      <c r="JN183">
        <f t="shared" si="2296"/>
        <v>16.866666999666666</v>
      </c>
      <c r="JO183">
        <f t="shared" si="2296"/>
        <v>21.000000332999999</v>
      </c>
      <c r="JP183">
        <f t="shared" si="2296"/>
        <v>18.133333666333336</v>
      </c>
      <c r="JR183">
        <f t="shared" si="2296"/>
        <v>14.200000333000002</v>
      </c>
      <c r="JT183">
        <f t="shared" si="2296"/>
        <v>14.950000333000002</v>
      </c>
      <c r="JU183">
        <f t="shared" si="2296"/>
        <v>20.600000333000001</v>
      </c>
      <c r="JV183">
        <f t="shared" si="2296"/>
        <v>21.300000333000003</v>
      </c>
      <c r="JX183">
        <f t="shared" si="2296"/>
        <v>22.050000333000003</v>
      </c>
      <c r="JY183">
        <f t="shared" si="2296"/>
        <v>17.866666999666666</v>
      </c>
      <c r="JZ183">
        <f t="shared" si="2296"/>
        <v>24.36666699966667</v>
      </c>
      <c r="KA183">
        <f t="shared" si="2296"/>
        <v>27.816666999666669</v>
      </c>
    </row>
    <row r="184" spans="1:287" x14ac:dyDescent="0.25">
      <c r="A184" t="s">
        <v>103</v>
      </c>
      <c r="B184">
        <v>22.466666666666665</v>
      </c>
      <c r="C184">
        <v>22.966666666666665</v>
      </c>
      <c r="D184">
        <v>5.3166666333333339</v>
      </c>
      <c r="E184">
        <v>23.616666666666664</v>
      </c>
      <c r="F184">
        <v>24.233326666666663</v>
      </c>
      <c r="G184">
        <v>6.0333336333333341</v>
      </c>
      <c r="H184">
        <v>5.7666666333333341</v>
      </c>
      <c r="I184">
        <v>5.9833336333333342</v>
      </c>
      <c r="J184">
        <v>25.849999666666665</v>
      </c>
      <c r="K184">
        <v>28.033333666666664</v>
      </c>
      <c r="L184">
        <v>23.316666666666666</v>
      </c>
      <c r="M184">
        <v>22.816666666666666</v>
      </c>
      <c r="N184">
        <v>5.9499966333333338</v>
      </c>
      <c r="O184">
        <v>5.3166666333333339</v>
      </c>
      <c r="P184">
        <v>9.7666666333333332</v>
      </c>
      <c r="Q184">
        <v>6.0766666333333337</v>
      </c>
      <c r="R184">
        <v>10.746666633333334</v>
      </c>
      <c r="S184">
        <v>12.566666633333334</v>
      </c>
      <c r="T184">
        <v>8.9866666333333338</v>
      </c>
      <c r="U184">
        <v>7.4999966333333337</v>
      </c>
      <c r="V184">
        <v>7.3666666333333337</v>
      </c>
      <c r="W184">
        <v>5.9333336333333335</v>
      </c>
      <c r="X184">
        <v>6.7333336333333342</v>
      </c>
      <c r="Y184">
        <v>6.7666666333333341</v>
      </c>
      <c r="Z184">
        <v>22.716666663333331</v>
      </c>
      <c r="AA184">
        <v>24.716666663333331</v>
      </c>
      <c r="AB184">
        <v>28.466666663333331</v>
      </c>
      <c r="AC184">
        <v>43.916666663333331</v>
      </c>
      <c r="AD184">
        <v>38.469999663333333</v>
      </c>
      <c r="AE184">
        <v>24.666666663333331</v>
      </c>
      <c r="AG184">
        <v>27.966666663333331</v>
      </c>
      <c r="AH184">
        <v>23.383336663333331</v>
      </c>
      <c r="AI184">
        <v>26.216666666666665</v>
      </c>
      <c r="AJ184">
        <v>27.766666666666666</v>
      </c>
      <c r="AK184">
        <v>26.599999966666665</v>
      </c>
      <c r="AL184">
        <v>26.816666666666666</v>
      </c>
      <c r="AM184">
        <v>26.733326666666667</v>
      </c>
      <c r="AN184">
        <v>27.566666666666666</v>
      </c>
      <c r="AO184">
        <v>27.483333366666663</v>
      </c>
      <c r="AP184">
        <v>27.083333366666665</v>
      </c>
      <c r="AQ184">
        <v>26.999999996666666</v>
      </c>
      <c r="AR184">
        <v>26.616666666666664</v>
      </c>
      <c r="AS184">
        <v>27.233333366666663</v>
      </c>
      <c r="AT184">
        <v>29.883333336666666</v>
      </c>
      <c r="AU184">
        <v>27.516666666666666</v>
      </c>
      <c r="AV184">
        <v>27.749999966666664</v>
      </c>
      <c r="AW184">
        <v>27.283333366666664</v>
      </c>
      <c r="AX184">
        <v>28.066666666666666</v>
      </c>
      <c r="AY184">
        <v>26.949999996666666</v>
      </c>
      <c r="AZ184">
        <v>29.366666666666664</v>
      </c>
      <c r="BA184">
        <v>31.416666666666664</v>
      </c>
      <c r="BB184">
        <v>34.216666666666669</v>
      </c>
      <c r="BC184">
        <v>31.933333336666664</v>
      </c>
      <c r="BD184">
        <v>31.899999966666666</v>
      </c>
      <c r="BE184">
        <v>28.216666666666665</v>
      </c>
      <c r="BF184">
        <v>30.133333666666665</v>
      </c>
      <c r="BG184">
        <v>39.399999966666662</v>
      </c>
      <c r="BH184">
        <v>41.916666666666664</v>
      </c>
      <c r="BI184">
        <v>42.149999666666666</v>
      </c>
      <c r="BJ184">
        <v>29.566666666666666</v>
      </c>
      <c r="BK184">
        <v>39.883333666666665</v>
      </c>
      <c r="BL184">
        <v>30.633333366666665</v>
      </c>
      <c r="BM184">
        <v>39.016666666666666</v>
      </c>
      <c r="BN184">
        <v>30.316666666666663</v>
      </c>
      <c r="BO184">
        <v>44.149999666666666</v>
      </c>
      <c r="BP184">
        <v>34.833333366666665</v>
      </c>
      <c r="BQ184">
        <v>5.3000000333333332</v>
      </c>
      <c r="BR184">
        <v>5.2333333333333325</v>
      </c>
      <c r="BS184">
        <v>5.9500000333333327</v>
      </c>
      <c r="BT184">
        <v>6.3500000033333324</v>
      </c>
      <c r="BU184">
        <v>5.7500000033333327</v>
      </c>
      <c r="BV184">
        <v>5.9833333333333325</v>
      </c>
      <c r="BW184">
        <v>7.9500000333333327</v>
      </c>
      <c r="BX184">
        <v>12.950000033333332</v>
      </c>
      <c r="BY184">
        <v>11.216666633333332</v>
      </c>
      <c r="BZ184">
        <v>8.2166666333333325</v>
      </c>
      <c r="CA184">
        <v>6.0333333333333323</v>
      </c>
      <c r="CB184">
        <v>5.5500000333333324</v>
      </c>
      <c r="CC184">
        <v>6.6000000333333322</v>
      </c>
      <c r="CE184">
        <v>4.5166633333333337</v>
      </c>
      <c r="CF184">
        <v>5.2999966333333335</v>
      </c>
      <c r="CG184">
        <v>6.5999966333333333</v>
      </c>
      <c r="CH184">
        <v>4.899996633333334</v>
      </c>
      <c r="CI184">
        <v>4.8666633333333333</v>
      </c>
      <c r="CJ184">
        <v>4.8166633333333335</v>
      </c>
      <c r="CK184">
        <v>5.2333300333333339</v>
      </c>
      <c r="CL184">
        <v>5.6166633333333333</v>
      </c>
      <c r="CN184">
        <v>6.3666633333333333</v>
      </c>
      <c r="CO184">
        <v>5.9166633333333341</v>
      </c>
      <c r="CP184">
        <v>4.0500000333333332</v>
      </c>
      <c r="CQ184">
        <v>5.4833330333333334</v>
      </c>
      <c r="CR184">
        <v>6.2333330333333334</v>
      </c>
      <c r="CS184">
        <v>4.4833330333333334</v>
      </c>
      <c r="CT184">
        <v>6.7000000333333336</v>
      </c>
      <c r="CU184">
        <v>6.5166670333333334</v>
      </c>
      <c r="CV184">
        <v>4.6500000333333329</v>
      </c>
      <c r="CW184">
        <v>5.7833333333333332</v>
      </c>
      <c r="CX184">
        <v>5.3833330333333329</v>
      </c>
      <c r="CY184">
        <v>8.8666667333333322</v>
      </c>
      <c r="CZ184">
        <v>6.333333333333333</v>
      </c>
      <c r="DA184">
        <v>5.1833330333333336</v>
      </c>
      <c r="DB184">
        <v>4.4500000333333336</v>
      </c>
      <c r="DC184">
        <v>7.5000000333333334</v>
      </c>
      <c r="DD184">
        <v>5.4333333333333336</v>
      </c>
      <c r="DE184">
        <v>8.2666667333333343</v>
      </c>
      <c r="DF184">
        <v>5.4666666333333325</v>
      </c>
      <c r="DG184">
        <v>6.7666666333333323</v>
      </c>
      <c r="DH184">
        <v>5.8666666333333328</v>
      </c>
      <c r="DI184">
        <v>6.6999996333333325</v>
      </c>
      <c r="DJ184">
        <v>6.3166666333333321</v>
      </c>
      <c r="DK184">
        <v>7.1499999663333327</v>
      </c>
      <c r="DL184">
        <v>6.0333333333333323</v>
      </c>
      <c r="DM184">
        <v>7.9333333033333329</v>
      </c>
      <c r="DN184">
        <v>7.3833333033333322</v>
      </c>
      <c r="DO184">
        <v>2.2333333333333334</v>
      </c>
      <c r="DP184">
        <v>4.4166666333333335</v>
      </c>
      <c r="DQ184">
        <v>3.1500000333333333</v>
      </c>
      <c r="DR184">
        <v>3.1666666633333334</v>
      </c>
      <c r="DS184">
        <v>2.7666666633333334</v>
      </c>
      <c r="DT184">
        <v>2.8000000033333334</v>
      </c>
      <c r="DU184">
        <v>6.1666663333333336</v>
      </c>
      <c r="DV184">
        <v>4.2500000033333336</v>
      </c>
      <c r="DW184">
        <v>2.9333333333333336</v>
      </c>
      <c r="DX184">
        <v>2.8500000033333333</v>
      </c>
      <c r="DY184">
        <v>3.1500000003333333</v>
      </c>
      <c r="DZ184">
        <v>8.0833333333333339</v>
      </c>
      <c r="EA184">
        <v>9.7500000333333343</v>
      </c>
      <c r="EB184">
        <v>8.4500000333333336</v>
      </c>
      <c r="EC184">
        <v>8.9166666333333335</v>
      </c>
      <c r="ED184">
        <v>11.416666633333334</v>
      </c>
      <c r="EE184">
        <v>10.683333333333334</v>
      </c>
      <c r="EF184">
        <v>8.9333333333333336</v>
      </c>
      <c r="EG184">
        <v>10.733333333333334</v>
      </c>
      <c r="EH184">
        <v>8.3666663333333346</v>
      </c>
      <c r="EI184">
        <v>11.300000003333334</v>
      </c>
      <c r="EJ184">
        <v>10.433333333333334</v>
      </c>
      <c r="EK184">
        <v>9.7500033333333338</v>
      </c>
      <c r="EL184">
        <v>11.816666633333334</v>
      </c>
      <c r="EM184">
        <v>8.4833333333333343</v>
      </c>
      <c r="EN184">
        <v>9.5666666663333331</v>
      </c>
      <c r="EO184">
        <v>12.616666663333334</v>
      </c>
      <c r="EP184">
        <v>10.916666633333334</v>
      </c>
      <c r="EQ184">
        <v>3.9666666633333332</v>
      </c>
      <c r="ER184">
        <v>4.2999999933333335</v>
      </c>
      <c r="ES184">
        <v>4.5666666633333328</v>
      </c>
      <c r="ET184">
        <v>7.0666666633333328</v>
      </c>
      <c r="EU184">
        <v>4.6499999633333333</v>
      </c>
      <c r="EV184">
        <v>4.4833333633333332</v>
      </c>
      <c r="EW184">
        <v>4.2999999633333328</v>
      </c>
      <c r="EX184">
        <v>4.533333330333333</v>
      </c>
      <c r="EY184">
        <v>8.0333333633333339</v>
      </c>
      <c r="EZ184">
        <v>4.3333336633333328</v>
      </c>
      <c r="FA184">
        <v>4.516666663333333</v>
      </c>
      <c r="FB184">
        <v>4.999999663333333</v>
      </c>
      <c r="FC184">
        <v>7.9666666633333332</v>
      </c>
      <c r="FD184">
        <v>4.7999999633333328</v>
      </c>
      <c r="FE184">
        <v>5.0999999633333335</v>
      </c>
      <c r="FF184">
        <v>7.1333333333333329</v>
      </c>
      <c r="FG184">
        <v>4.7333333633333332</v>
      </c>
      <c r="FH184">
        <v>2.1833333333333336</v>
      </c>
      <c r="FI184">
        <v>2.6333333333333337</v>
      </c>
      <c r="FJ184">
        <v>5.8000000333333332</v>
      </c>
      <c r="FK184">
        <v>3.9000000333333338</v>
      </c>
      <c r="FL184">
        <v>4.2333333333333334</v>
      </c>
      <c r="FM184">
        <v>2.5500000333333337</v>
      </c>
      <c r="FN184">
        <v>5.1833333333333336</v>
      </c>
      <c r="FO184">
        <v>2.6500000033333335</v>
      </c>
      <c r="FP184">
        <v>3.4000000333333338</v>
      </c>
      <c r="FQ184">
        <v>2.6333333333333337</v>
      </c>
      <c r="FR184">
        <v>2.5833333333333335</v>
      </c>
      <c r="FS184">
        <v>3.4000000033333335</v>
      </c>
      <c r="FT184">
        <v>0.8833333333333333</v>
      </c>
      <c r="FU184">
        <v>1.1333333333333333</v>
      </c>
      <c r="FV184">
        <v>1.1166666633333333</v>
      </c>
      <c r="FW184">
        <v>1.5000000003333334</v>
      </c>
      <c r="FX184">
        <v>1.6500000033333333</v>
      </c>
      <c r="FY184">
        <v>1.4333333333333333</v>
      </c>
      <c r="FZ184">
        <v>2.6833333333333336</v>
      </c>
      <c r="GA184">
        <v>5.6833333333333336</v>
      </c>
      <c r="GB184">
        <v>0</v>
      </c>
      <c r="GC184">
        <f>IF(GC176=0,0,GC176+0.883333333)</f>
        <v>1.9666666663333334</v>
      </c>
      <c r="GD184">
        <f t="shared" ref="GD184:GG184" si="2298">IF(GD176=0,0,GD176+0.883333333)</f>
        <v>2.483333333</v>
      </c>
      <c r="GE184">
        <f t="shared" si="2298"/>
        <v>2.2499999996666666</v>
      </c>
      <c r="GF184">
        <f t="shared" si="2298"/>
        <v>1.4666666663333334</v>
      </c>
      <c r="GG184">
        <f t="shared" si="2298"/>
        <v>3.1999999996666664</v>
      </c>
      <c r="GH184">
        <f t="shared" ref="GH184:IQ184" si="2299">IF(GH176=0,0,GH176+0.883333333)</f>
        <v>4.0500000030000001</v>
      </c>
      <c r="GI184">
        <f t="shared" si="2299"/>
        <v>3.6833333363333334</v>
      </c>
      <c r="GJ184">
        <f t="shared" si="2299"/>
        <v>4.1000000029999999</v>
      </c>
      <c r="GK184">
        <f t="shared" si="2299"/>
        <v>6.0333333363333344</v>
      </c>
      <c r="GL184">
        <f t="shared" si="2299"/>
        <v>3.5000000029999998</v>
      </c>
      <c r="GM184">
        <f t="shared" si="2299"/>
        <v>3.7666666696666664</v>
      </c>
      <c r="GN184">
        <f t="shared" si="2299"/>
        <v>5.9000000030000006</v>
      </c>
      <c r="GO184">
        <f t="shared" si="2299"/>
        <v>5.3166666696666676</v>
      </c>
      <c r="GP184">
        <f t="shared" si="2299"/>
        <v>3.7666666696666664</v>
      </c>
      <c r="GQ184">
        <f t="shared" si="2299"/>
        <v>4.216666669666667</v>
      </c>
      <c r="GR184">
        <f t="shared" si="2299"/>
        <v>6.6000000030000008</v>
      </c>
      <c r="GS184">
        <f t="shared" si="2299"/>
        <v>4.5666666696666667</v>
      </c>
      <c r="GT184">
        <f t="shared" si="2299"/>
        <v>5.7666666696666669</v>
      </c>
      <c r="GU184">
        <f t="shared" si="2299"/>
        <v>4.6000000029999999</v>
      </c>
      <c r="GV184">
        <f t="shared" si="2299"/>
        <v>3.6000000029999999</v>
      </c>
      <c r="GW184">
        <f t="shared" si="2299"/>
        <v>3.6666666696666668</v>
      </c>
      <c r="GX184">
        <f t="shared" ref="GX184:HA184" si="2300">IF(GX176=0,0,GX176+0.883333333)</f>
        <v>3.5000000029999998</v>
      </c>
      <c r="GY184">
        <f t="shared" si="2300"/>
        <v>10.633333336333333</v>
      </c>
      <c r="GZ184">
        <f t="shared" si="2300"/>
        <v>5.3500000030000008</v>
      </c>
      <c r="HA184">
        <f t="shared" si="2300"/>
        <v>4.0833333363333333</v>
      </c>
      <c r="HB184">
        <f t="shared" si="2299"/>
        <v>5.899999999666667</v>
      </c>
      <c r="HC184">
        <f t="shared" si="2299"/>
        <v>6.883333336333334</v>
      </c>
      <c r="HD184">
        <f t="shared" si="2299"/>
        <v>8.2833333363333335</v>
      </c>
      <c r="HE184">
        <f t="shared" si="2299"/>
        <v>7.3666666696666674</v>
      </c>
      <c r="HF184">
        <f t="shared" si="2299"/>
        <v>7.1166666696666674</v>
      </c>
      <c r="HG184">
        <f t="shared" si="2299"/>
        <v>6.9000000030000006</v>
      </c>
      <c r="HH184">
        <f t="shared" si="2299"/>
        <v>6.5833333363333342</v>
      </c>
      <c r="HI184">
        <f t="shared" si="2299"/>
        <v>6.5833333363333342</v>
      </c>
      <c r="HJ184">
        <f t="shared" si="2299"/>
        <v>7.5333333363333344</v>
      </c>
      <c r="HK184">
        <f t="shared" si="2299"/>
        <v>7.0833333363333342</v>
      </c>
      <c r="HL184">
        <f t="shared" si="2299"/>
        <v>9.9500000029999995</v>
      </c>
      <c r="HN184">
        <f t="shared" si="2299"/>
        <v>6.6000000030000008</v>
      </c>
      <c r="HO184">
        <f t="shared" si="2299"/>
        <v>8.0666666696666667</v>
      </c>
      <c r="HP184">
        <f t="shared" si="2299"/>
        <v>20.599999999666665</v>
      </c>
      <c r="HQ184">
        <f t="shared" si="2299"/>
        <v>24.966666666333332</v>
      </c>
      <c r="HR184">
        <f t="shared" si="2299"/>
        <v>6.233333333</v>
      </c>
      <c r="HS184">
        <f t="shared" si="2299"/>
        <v>7.9166666663333336</v>
      </c>
      <c r="HU184">
        <f t="shared" si="2299"/>
        <v>19.316666333000001</v>
      </c>
      <c r="HW184">
        <f t="shared" si="2299"/>
        <v>8.2999996663333331</v>
      </c>
      <c r="HX184">
        <f t="shared" si="2299"/>
        <v>8.5166663329999999</v>
      </c>
      <c r="HY184">
        <f t="shared" si="2299"/>
        <v>9.3333329996666663</v>
      </c>
      <c r="HZ184">
        <f t="shared" si="2299"/>
        <v>8.8499996663333338</v>
      </c>
      <c r="IA184">
        <f t="shared" si="2299"/>
        <v>8.5833329996666663</v>
      </c>
      <c r="IB184">
        <f t="shared" si="2299"/>
        <v>8.6833329996666659</v>
      </c>
      <c r="IC184">
        <f t="shared" si="2299"/>
        <v>9.383332999666667</v>
      </c>
      <c r="ID184">
        <f t="shared" si="2299"/>
        <v>8.3499996663333338</v>
      </c>
      <c r="IE184">
        <f t="shared" si="2299"/>
        <v>9.3333329996666663</v>
      </c>
      <c r="IF184">
        <f t="shared" si="2299"/>
        <v>10.033332999666666</v>
      </c>
      <c r="IG184">
        <f t="shared" si="2299"/>
        <v>10.483332999666665</v>
      </c>
      <c r="IH184">
        <f t="shared" si="2299"/>
        <v>8.8166663330000006</v>
      </c>
      <c r="II184">
        <f t="shared" si="2299"/>
        <v>15.549999666333331</v>
      </c>
      <c r="IJ184">
        <f t="shared" si="2299"/>
        <v>8.3333329996666663</v>
      </c>
      <c r="IK184">
        <f t="shared" si="2299"/>
        <v>3.8333333330000001</v>
      </c>
      <c r="IL184">
        <f t="shared" si="2299"/>
        <v>5.1666666663333336</v>
      </c>
      <c r="IM184">
        <f t="shared" si="2299"/>
        <v>2.5999999996666667</v>
      </c>
      <c r="IN184">
        <f t="shared" si="2299"/>
        <v>2.3166666663333335</v>
      </c>
      <c r="IO184">
        <f t="shared" si="2299"/>
        <v>5.9666666663333334</v>
      </c>
      <c r="IP184">
        <f t="shared" si="2299"/>
        <v>4.4166666663333336</v>
      </c>
      <c r="IQ184">
        <f t="shared" si="2299"/>
        <v>5.066666666333334</v>
      </c>
      <c r="IW184">
        <f t="shared" ref="IW184:KA184" si="2301">IF(IW176=0,0,IW176+0.883333333)</f>
        <v>46.366666666333337</v>
      </c>
      <c r="IX184">
        <f t="shared" si="2301"/>
        <v>6.149999999666667</v>
      </c>
      <c r="IY184">
        <f t="shared" si="2301"/>
        <v>8.6000003663333331</v>
      </c>
      <c r="IZ184">
        <f t="shared" ref="IZ184" si="2302">IF(IZ176=0,0,IZ176+0.883333333)</f>
        <v>9.4166670329999995</v>
      </c>
      <c r="JA184">
        <f t="shared" si="2301"/>
        <v>7.7500003663333343</v>
      </c>
      <c r="JB184">
        <f t="shared" si="2301"/>
        <v>7.2333336996666677</v>
      </c>
      <c r="JC184">
        <f t="shared" si="2301"/>
        <v>12.166667033</v>
      </c>
      <c r="JD184">
        <f t="shared" si="2301"/>
        <v>8.7666670330000009</v>
      </c>
      <c r="JE184">
        <f t="shared" si="2301"/>
        <v>13.833333699666667</v>
      </c>
      <c r="JF184">
        <f t="shared" si="2301"/>
        <v>21.600000366333337</v>
      </c>
      <c r="JH184">
        <f t="shared" si="2301"/>
        <v>8.9499999996666659</v>
      </c>
      <c r="JI184">
        <f t="shared" si="2301"/>
        <v>14.200000332666667</v>
      </c>
      <c r="JJ184">
        <f t="shared" si="2301"/>
        <v>12.583333666</v>
      </c>
      <c r="JK184">
        <f t="shared" si="2301"/>
        <v>10.450000332666667</v>
      </c>
      <c r="JL184">
        <f t="shared" si="2301"/>
        <v>10.216666999333334</v>
      </c>
      <c r="JM184">
        <f t="shared" si="2301"/>
        <v>11.950000332666667</v>
      </c>
      <c r="JN184">
        <f t="shared" si="2301"/>
        <v>12.950000332666667</v>
      </c>
      <c r="JO184">
        <f t="shared" si="2301"/>
        <v>17.083333665999998</v>
      </c>
      <c r="JP184">
        <f t="shared" si="2301"/>
        <v>14.216666999333334</v>
      </c>
      <c r="JR184">
        <f t="shared" si="2301"/>
        <v>10.283333666000001</v>
      </c>
      <c r="JT184">
        <f t="shared" si="2301"/>
        <v>11.033333666000001</v>
      </c>
      <c r="JU184">
        <f t="shared" si="2301"/>
        <v>16.683333665999999</v>
      </c>
      <c r="JV184">
        <f t="shared" si="2301"/>
        <v>17.383333666000002</v>
      </c>
      <c r="JX184">
        <f t="shared" si="2301"/>
        <v>18.133333666000002</v>
      </c>
      <c r="JY184">
        <f t="shared" si="2301"/>
        <v>13.950000332666667</v>
      </c>
      <c r="JZ184">
        <f t="shared" si="2301"/>
        <v>20.450000332666669</v>
      </c>
      <c r="KA184">
        <f t="shared" si="2301"/>
        <v>23.900000332666668</v>
      </c>
    </row>
    <row r="185" spans="1:287" x14ac:dyDescent="0.25">
      <c r="A185" t="s">
        <v>102</v>
      </c>
      <c r="B185">
        <v>8.3166666666666664</v>
      </c>
      <c r="C185">
        <v>8.8166666666666664</v>
      </c>
      <c r="D185">
        <v>5.5166666333333332</v>
      </c>
      <c r="E185">
        <v>9.4666666666666668</v>
      </c>
      <c r="F185">
        <v>10.083326666666666</v>
      </c>
      <c r="G185">
        <v>6.2333336333333333</v>
      </c>
      <c r="H185">
        <v>5.9666666333333334</v>
      </c>
      <c r="I185">
        <v>6.1833336333333335</v>
      </c>
      <c r="J185">
        <v>11.699999666666667</v>
      </c>
      <c r="K185">
        <v>13.883333666666665</v>
      </c>
      <c r="L185">
        <v>9.1666666666666661</v>
      </c>
      <c r="M185">
        <v>8.6666666666666661</v>
      </c>
      <c r="N185">
        <v>6.1499966333333331</v>
      </c>
      <c r="O185">
        <v>5.5166666333333332</v>
      </c>
      <c r="P185">
        <v>9.9666666333333325</v>
      </c>
      <c r="Q185">
        <v>6.276666633333333</v>
      </c>
      <c r="R185">
        <v>10.946666633333333</v>
      </c>
      <c r="S185">
        <v>12.766666633333333</v>
      </c>
      <c r="T185">
        <v>9.1866666333333331</v>
      </c>
      <c r="U185">
        <v>7.699996633333333</v>
      </c>
      <c r="V185">
        <v>7.566666633333333</v>
      </c>
      <c r="W185">
        <v>6.1333336333333328</v>
      </c>
      <c r="X185">
        <v>6.9333336333333335</v>
      </c>
      <c r="Y185">
        <v>6.9666666333333334</v>
      </c>
      <c r="Z185">
        <v>22.916666663333331</v>
      </c>
      <c r="AA185">
        <v>24.916666663333331</v>
      </c>
      <c r="AB185">
        <v>28.666666663333331</v>
      </c>
      <c r="AC185">
        <v>44.116666663333334</v>
      </c>
      <c r="AD185">
        <v>38.669999663333328</v>
      </c>
      <c r="AE185">
        <v>24.86666666333333</v>
      </c>
      <c r="AG185">
        <v>28.166666663333331</v>
      </c>
      <c r="AH185">
        <v>23.583336663333331</v>
      </c>
      <c r="AI185">
        <v>12.066666666666666</v>
      </c>
      <c r="AJ185">
        <v>13.616666666666667</v>
      </c>
      <c r="AK185">
        <v>12.449999966666667</v>
      </c>
      <c r="AL185">
        <v>12.666666666666666</v>
      </c>
      <c r="AM185">
        <v>12.583326666666666</v>
      </c>
      <c r="AN185">
        <v>13.416666666666666</v>
      </c>
      <c r="AO185">
        <v>13.333333366666666</v>
      </c>
      <c r="AP185">
        <v>12.933333366666666</v>
      </c>
      <c r="AQ185">
        <v>12.849999996666666</v>
      </c>
      <c r="AR185">
        <v>12.466666666666667</v>
      </c>
      <c r="AS185">
        <v>13.083333366666666</v>
      </c>
      <c r="AT185">
        <v>15.733333336666668</v>
      </c>
      <c r="AU185">
        <v>13.366666666666667</v>
      </c>
      <c r="AV185">
        <v>13.599999966666667</v>
      </c>
      <c r="AW185">
        <v>13.133333366666667</v>
      </c>
      <c r="AX185">
        <v>13.916666666666666</v>
      </c>
      <c r="AY185">
        <v>12.799999996666667</v>
      </c>
      <c r="AZ185">
        <v>15.216666666666667</v>
      </c>
      <c r="BA185">
        <v>17.266666666666666</v>
      </c>
      <c r="BB185">
        <v>20.066666666666666</v>
      </c>
      <c r="BC185">
        <v>17.783333336666665</v>
      </c>
      <c r="BD185">
        <v>17.749999966666667</v>
      </c>
      <c r="BE185">
        <v>14.066666666666666</v>
      </c>
      <c r="BF185">
        <v>15.983333666666667</v>
      </c>
      <c r="BG185">
        <v>25.249999966666664</v>
      </c>
      <c r="BH185">
        <v>27.766666666666666</v>
      </c>
      <c r="BI185">
        <v>27.999999666666668</v>
      </c>
      <c r="BJ185">
        <v>15.416666666666666</v>
      </c>
      <c r="BK185">
        <v>25.733333666666667</v>
      </c>
      <c r="BL185">
        <v>16.483333366666667</v>
      </c>
      <c r="BM185">
        <v>24.866666666666667</v>
      </c>
      <c r="BN185">
        <v>16.166666666666664</v>
      </c>
      <c r="BO185">
        <v>29.999999666666668</v>
      </c>
      <c r="BP185">
        <v>20.683333366666666</v>
      </c>
      <c r="BQ185">
        <v>5.5000000333333334</v>
      </c>
      <c r="BR185">
        <v>5.4333333333333327</v>
      </c>
      <c r="BS185">
        <v>6.1500000333333329</v>
      </c>
      <c r="BT185">
        <v>6.5500000033333325</v>
      </c>
      <c r="BU185">
        <v>5.9500000033333329</v>
      </c>
      <c r="BV185">
        <v>6.1833333333333327</v>
      </c>
      <c r="BW185">
        <v>8.1500000333333329</v>
      </c>
      <c r="BX185">
        <v>13.150000033333333</v>
      </c>
      <c r="BY185">
        <v>11.416666633333332</v>
      </c>
      <c r="BZ185">
        <v>8.4166666333333318</v>
      </c>
      <c r="CA185">
        <v>6.2333333333333325</v>
      </c>
      <c r="CB185">
        <v>5.7500000333333325</v>
      </c>
      <c r="CC185">
        <v>6.8000000333333324</v>
      </c>
      <c r="CE185">
        <v>4.716663333333333</v>
      </c>
      <c r="CF185">
        <v>5.4999966333333328</v>
      </c>
      <c r="CG185">
        <v>6.7999966333333326</v>
      </c>
      <c r="CH185">
        <v>5.0999966333333333</v>
      </c>
      <c r="CI185">
        <v>5.0666633333333326</v>
      </c>
      <c r="CJ185">
        <v>5.0166633333333328</v>
      </c>
      <c r="CK185">
        <v>5.4333300333333332</v>
      </c>
      <c r="CL185">
        <v>5.8166633333333326</v>
      </c>
      <c r="CN185">
        <v>6.5666633333333326</v>
      </c>
      <c r="CO185">
        <v>6.1166633333333333</v>
      </c>
      <c r="CP185">
        <v>4.2500000333333334</v>
      </c>
      <c r="CQ185">
        <v>5.6833330333333336</v>
      </c>
      <c r="CR185">
        <v>6.4333330333333336</v>
      </c>
      <c r="CS185">
        <v>4.6833330333333336</v>
      </c>
      <c r="CT185">
        <v>6.9000000333333329</v>
      </c>
      <c r="CU185">
        <v>6.7166670333333336</v>
      </c>
      <c r="CV185">
        <v>4.8500000333333331</v>
      </c>
      <c r="CW185">
        <v>5.9833333333333334</v>
      </c>
      <c r="CX185">
        <v>5.583333033333334</v>
      </c>
      <c r="CY185">
        <v>9.0666667333333333</v>
      </c>
      <c r="CZ185">
        <v>6.5333333333333332</v>
      </c>
      <c r="DA185">
        <v>5.3833330333333329</v>
      </c>
      <c r="DB185">
        <v>4.6500000333333338</v>
      </c>
      <c r="DC185">
        <v>7.7000000333333336</v>
      </c>
      <c r="DD185">
        <v>5.6333333333333337</v>
      </c>
      <c r="DE185">
        <v>8.4666667333333336</v>
      </c>
      <c r="DF185">
        <v>5.6666666333333326</v>
      </c>
      <c r="DG185">
        <v>6.9666666333333325</v>
      </c>
      <c r="DH185">
        <v>6.066666633333333</v>
      </c>
      <c r="DI185">
        <v>6.8999996333333327</v>
      </c>
      <c r="DJ185">
        <v>6.5166666333333323</v>
      </c>
      <c r="DK185">
        <v>7.3499999663333329</v>
      </c>
      <c r="DL185">
        <v>6.2333333333333325</v>
      </c>
      <c r="DM185">
        <v>8.1333333033333322</v>
      </c>
      <c r="DN185">
        <v>7.5833333033333323</v>
      </c>
      <c r="DO185">
        <v>2.4333333333333336</v>
      </c>
      <c r="DP185">
        <v>4.6166666333333337</v>
      </c>
      <c r="DQ185">
        <v>3.3500000333333335</v>
      </c>
      <c r="DR185">
        <v>3.3666666633333335</v>
      </c>
      <c r="DS185">
        <v>2.9666666633333336</v>
      </c>
      <c r="DT185">
        <v>3.0000000033333336</v>
      </c>
      <c r="DU185">
        <v>6.3666663333333338</v>
      </c>
      <c r="DV185">
        <v>4.4500000033333338</v>
      </c>
      <c r="DW185">
        <v>3.1333333333333337</v>
      </c>
      <c r="DX185">
        <v>3.0500000033333334</v>
      </c>
      <c r="DY185">
        <v>3.3500000003333334</v>
      </c>
      <c r="DZ185">
        <v>8.2833333333333332</v>
      </c>
      <c r="EA185">
        <v>9.9500000333333336</v>
      </c>
      <c r="EB185">
        <v>8.6500000333333329</v>
      </c>
      <c r="EC185">
        <v>9.1166666333333328</v>
      </c>
      <c r="ED185">
        <v>11.616666633333333</v>
      </c>
      <c r="EE185">
        <v>10.883333333333333</v>
      </c>
      <c r="EF185">
        <v>9.1333333333333329</v>
      </c>
      <c r="EG185">
        <v>10.933333333333334</v>
      </c>
      <c r="EH185">
        <v>8.5666663333333339</v>
      </c>
      <c r="EI185">
        <v>11.500000003333334</v>
      </c>
      <c r="EJ185">
        <v>10.633333333333333</v>
      </c>
      <c r="EK185">
        <v>9.9500033333333331</v>
      </c>
      <c r="EL185">
        <v>12.016666633333333</v>
      </c>
      <c r="EM185">
        <v>8.6833333333333336</v>
      </c>
      <c r="EN185">
        <v>9.7666666663333324</v>
      </c>
      <c r="EO185">
        <v>12.816666663333333</v>
      </c>
      <c r="EP185">
        <v>11.116666633333333</v>
      </c>
      <c r="EQ185">
        <v>4.1666666633333334</v>
      </c>
      <c r="ER185">
        <v>4.4999999933333337</v>
      </c>
      <c r="ES185">
        <v>4.766666663333333</v>
      </c>
      <c r="ET185">
        <v>7.2666666633333339</v>
      </c>
      <c r="EU185">
        <v>4.8499999633333335</v>
      </c>
      <c r="EV185">
        <v>4.6833333633333334</v>
      </c>
      <c r="EW185">
        <v>4.499999963333333</v>
      </c>
      <c r="EX185">
        <v>4.7333333303333331</v>
      </c>
      <c r="EY185">
        <v>8.2333333633333332</v>
      </c>
      <c r="EZ185">
        <v>4.533333663333333</v>
      </c>
      <c r="FA185">
        <v>4.7166666633333332</v>
      </c>
      <c r="FB185">
        <v>5.1999996633333332</v>
      </c>
      <c r="FC185">
        <v>8.1666666633333342</v>
      </c>
      <c r="FD185">
        <v>4.9999999633333339</v>
      </c>
      <c r="FE185">
        <v>5.2999999633333337</v>
      </c>
      <c r="FF185">
        <v>7.3333333333333339</v>
      </c>
      <c r="FG185">
        <v>4.9333333633333334</v>
      </c>
      <c r="FH185">
        <v>2.3833333333333333</v>
      </c>
      <c r="FI185">
        <v>2.8333333333333335</v>
      </c>
      <c r="FJ185">
        <v>6.0000000333333334</v>
      </c>
      <c r="FK185">
        <v>4.1000000333333331</v>
      </c>
      <c r="FL185">
        <v>4.4333333333333336</v>
      </c>
      <c r="FM185">
        <v>2.7500000333333334</v>
      </c>
      <c r="FN185">
        <v>5.3833333333333329</v>
      </c>
      <c r="FO185">
        <v>2.8500000033333333</v>
      </c>
      <c r="FP185">
        <v>3.6000000333333331</v>
      </c>
      <c r="FQ185">
        <v>2.8333333333333335</v>
      </c>
      <c r="FR185">
        <v>2.7833333333333332</v>
      </c>
      <c r="FS185">
        <v>3.6000000033333333</v>
      </c>
      <c r="FT185">
        <v>1.0833333333333333</v>
      </c>
      <c r="FU185">
        <v>1.3333333333333333</v>
      </c>
      <c r="FV185">
        <v>1.3166666633333333</v>
      </c>
      <c r="FW185">
        <v>1.7000000003333331</v>
      </c>
      <c r="FX185">
        <v>1.8500000033333333</v>
      </c>
      <c r="FY185">
        <v>1.6333333333333333</v>
      </c>
      <c r="FZ185">
        <v>2.8833333333333333</v>
      </c>
      <c r="GA185">
        <v>5.8833333333333329</v>
      </c>
      <c r="GB185">
        <v>1.9666666663333334</v>
      </c>
      <c r="GC185">
        <v>0</v>
      </c>
      <c r="GD185">
        <f>IF(GD176=0,0,GD176+1.0833333)</f>
        <v>2.6833333000000001</v>
      </c>
      <c r="GE185">
        <f t="shared" ref="GE185:GG185" si="2303">IF(GE176=0,0,GE176+1.0833333)</f>
        <v>2.4499999666666668</v>
      </c>
      <c r="GF185">
        <f t="shared" si="2303"/>
        <v>1.6666666333333335</v>
      </c>
      <c r="GG185">
        <f t="shared" si="2303"/>
        <v>3.3999999666666665</v>
      </c>
      <c r="GH185">
        <f t="shared" ref="GH185:IQ185" si="2304">IF(GH176=0,0,GH176+1.0833333)</f>
        <v>4.2499999700000002</v>
      </c>
      <c r="GI185">
        <f t="shared" si="2304"/>
        <v>3.8833333033333335</v>
      </c>
      <c r="GJ185">
        <f t="shared" si="2304"/>
        <v>4.29999997</v>
      </c>
      <c r="GK185">
        <f t="shared" si="2304"/>
        <v>6.2333333033333336</v>
      </c>
      <c r="GL185">
        <f t="shared" si="2304"/>
        <v>3.6999999699999999</v>
      </c>
      <c r="GM185">
        <f t="shared" si="2304"/>
        <v>3.9666666366666665</v>
      </c>
      <c r="GN185">
        <f t="shared" si="2304"/>
        <v>6.0999999700000007</v>
      </c>
      <c r="GO185">
        <f t="shared" si="2304"/>
        <v>5.5166666366666668</v>
      </c>
      <c r="GP185">
        <f t="shared" si="2304"/>
        <v>3.9666666366666665</v>
      </c>
      <c r="GQ185">
        <f t="shared" si="2304"/>
        <v>4.4166666366666671</v>
      </c>
      <c r="GR185">
        <f t="shared" si="2304"/>
        <v>6.79999997</v>
      </c>
      <c r="GS185">
        <f t="shared" si="2304"/>
        <v>4.7666666366666668</v>
      </c>
      <c r="GT185">
        <f t="shared" si="2304"/>
        <v>5.9666666366666661</v>
      </c>
      <c r="GU185">
        <f t="shared" si="2304"/>
        <v>4.79999997</v>
      </c>
      <c r="GV185">
        <f t="shared" si="2304"/>
        <v>3.79999997</v>
      </c>
      <c r="GW185">
        <f t="shared" si="2304"/>
        <v>3.8666666366666669</v>
      </c>
      <c r="GX185">
        <f t="shared" ref="GX185:HA185" si="2305">IF(GX176=0,0,GX176+1.0833333)</f>
        <v>3.6999999699999999</v>
      </c>
      <c r="GY185">
        <f t="shared" si="2305"/>
        <v>10.833333303333333</v>
      </c>
      <c r="GZ185">
        <f t="shared" si="2305"/>
        <v>5.54999997</v>
      </c>
      <c r="HA185">
        <f t="shared" si="2305"/>
        <v>4.2833333033333334</v>
      </c>
      <c r="HB185">
        <f t="shared" si="2304"/>
        <v>6.0999999666666671</v>
      </c>
      <c r="HC185">
        <f t="shared" si="2304"/>
        <v>7.0833333033333332</v>
      </c>
      <c r="HD185">
        <f t="shared" si="2304"/>
        <v>8.4833333033333336</v>
      </c>
      <c r="HE185">
        <f t="shared" si="2304"/>
        <v>7.5666666366666675</v>
      </c>
      <c r="HF185">
        <f t="shared" si="2304"/>
        <v>7.3166666366666675</v>
      </c>
      <c r="HG185">
        <f t="shared" si="2304"/>
        <v>7.0999999700000007</v>
      </c>
      <c r="HH185">
        <f t="shared" si="2304"/>
        <v>6.7833333033333343</v>
      </c>
      <c r="HI185">
        <f t="shared" si="2304"/>
        <v>6.7833333033333343</v>
      </c>
      <c r="HJ185">
        <f t="shared" si="2304"/>
        <v>7.7333333033333336</v>
      </c>
      <c r="HK185">
        <f t="shared" si="2304"/>
        <v>7.2833333033333343</v>
      </c>
      <c r="HL185">
        <f t="shared" si="2304"/>
        <v>10.14999997</v>
      </c>
      <c r="HN185">
        <f t="shared" si="2304"/>
        <v>6.79999997</v>
      </c>
      <c r="HO185">
        <f t="shared" si="2304"/>
        <v>8.2666666366666668</v>
      </c>
      <c r="HP185">
        <f t="shared" si="2304"/>
        <v>20.799999966666665</v>
      </c>
      <c r="HQ185">
        <f t="shared" si="2304"/>
        <v>25.166666633333332</v>
      </c>
      <c r="HR185">
        <f t="shared" si="2304"/>
        <v>6.4333332999999993</v>
      </c>
      <c r="HS185">
        <f t="shared" si="2304"/>
        <v>8.1166666333333328</v>
      </c>
      <c r="HU185">
        <f t="shared" si="2304"/>
        <v>19.516666300000001</v>
      </c>
      <c r="HW185">
        <f t="shared" si="2304"/>
        <v>8.4999996333333332</v>
      </c>
      <c r="HX185">
        <f t="shared" si="2304"/>
        <v>8.7166663</v>
      </c>
      <c r="HY185">
        <f t="shared" si="2304"/>
        <v>9.5333329666666664</v>
      </c>
      <c r="HZ185">
        <f t="shared" si="2304"/>
        <v>9.0499996333333339</v>
      </c>
      <c r="IA185">
        <f t="shared" si="2304"/>
        <v>8.7833329666666664</v>
      </c>
      <c r="IB185">
        <f t="shared" si="2304"/>
        <v>8.8833329666666661</v>
      </c>
      <c r="IC185">
        <f t="shared" si="2304"/>
        <v>9.5833329666666671</v>
      </c>
      <c r="ID185">
        <f t="shared" si="2304"/>
        <v>8.5499996333333339</v>
      </c>
      <c r="IE185">
        <f t="shared" si="2304"/>
        <v>9.5333329666666664</v>
      </c>
      <c r="IF185">
        <f t="shared" si="2304"/>
        <v>10.233332966666666</v>
      </c>
      <c r="IG185">
        <f t="shared" si="2304"/>
        <v>10.683332966666665</v>
      </c>
      <c r="IH185">
        <f t="shared" si="2304"/>
        <v>9.0166663000000007</v>
      </c>
      <c r="II185">
        <f t="shared" si="2304"/>
        <v>15.749999633333331</v>
      </c>
      <c r="IJ185">
        <f t="shared" si="2304"/>
        <v>8.5333329666666664</v>
      </c>
      <c r="IK185">
        <f t="shared" si="2304"/>
        <v>4.0333333000000007</v>
      </c>
      <c r="IL185">
        <f t="shared" si="2304"/>
        <v>5.3666666333333328</v>
      </c>
      <c r="IM185">
        <f t="shared" si="2304"/>
        <v>2.7999999666666668</v>
      </c>
      <c r="IN185">
        <f t="shared" si="2304"/>
        <v>2.5166666333333332</v>
      </c>
      <c r="IO185">
        <f t="shared" si="2304"/>
        <v>6.1666666333333335</v>
      </c>
      <c r="IP185">
        <f t="shared" si="2304"/>
        <v>4.6166666333333328</v>
      </c>
      <c r="IQ185">
        <f t="shared" si="2304"/>
        <v>5.2666666333333332</v>
      </c>
      <c r="IW185">
        <f t="shared" ref="IW185:KA185" si="2306">IF(IW176=0,0,IW176+1.0833333)</f>
        <v>46.566666633333334</v>
      </c>
      <c r="IX185">
        <f t="shared" si="2306"/>
        <v>6.3499999666666671</v>
      </c>
      <c r="IY185">
        <f t="shared" si="2306"/>
        <v>8.8000003333333332</v>
      </c>
      <c r="IZ185">
        <f t="shared" ref="IZ185" si="2307">IF(IZ176=0,0,IZ176+1.0833333)</f>
        <v>9.6166669999999996</v>
      </c>
      <c r="JA185">
        <f t="shared" si="2306"/>
        <v>7.9500003333333336</v>
      </c>
      <c r="JB185">
        <f t="shared" si="2306"/>
        <v>7.4333336666666678</v>
      </c>
      <c r="JC185">
        <f t="shared" si="2306"/>
        <v>12.366667</v>
      </c>
      <c r="JD185">
        <f t="shared" si="2306"/>
        <v>8.9666670000000011</v>
      </c>
      <c r="JE185">
        <f t="shared" si="2306"/>
        <v>14.033333666666667</v>
      </c>
      <c r="JF185">
        <f t="shared" si="2306"/>
        <v>21.800000333333337</v>
      </c>
      <c r="JH185">
        <f t="shared" si="2306"/>
        <v>9.149999966666666</v>
      </c>
      <c r="JI185">
        <f t="shared" si="2306"/>
        <v>14.400000299666667</v>
      </c>
      <c r="JJ185">
        <f t="shared" si="2306"/>
        <v>12.783333633</v>
      </c>
      <c r="JK185">
        <f t="shared" si="2306"/>
        <v>10.650000299666667</v>
      </c>
      <c r="JL185">
        <f t="shared" si="2306"/>
        <v>10.416666966333334</v>
      </c>
      <c r="JM185">
        <f t="shared" si="2306"/>
        <v>12.150000299666667</v>
      </c>
      <c r="JN185">
        <f t="shared" si="2306"/>
        <v>13.150000299666667</v>
      </c>
      <c r="JO185">
        <f t="shared" si="2306"/>
        <v>17.283333632999998</v>
      </c>
      <c r="JP185">
        <f t="shared" si="2306"/>
        <v>14.416666966333334</v>
      </c>
      <c r="JR185">
        <f t="shared" si="2306"/>
        <v>10.483333633000001</v>
      </c>
      <c r="JT185">
        <f t="shared" si="2306"/>
        <v>11.233333633000001</v>
      </c>
      <c r="JU185">
        <f t="shared" si="2306"/>
        <v>16.883333632999999</v>
      </c>
      <c r="JV185">
        <f t="shared" si="2306"/>
        <v>17.583333633000002</v>
      </c>
      <c r="JX185">
        <f t="shared" si="2306"/>
        <v>18.333333633000002</v>
      </c>
      <c r="JY185">
        <f t="shared" si="2306"/>
        <v>14.150000299666667</v>
      </c>
      <c r="JZ185">
        <f t="shared" si="2306"/>
        <v>20.650000299666669</v>
      </c>
      <c r="KA185">
        <f t="shared" si="2306"/>
        <v>24.100000299666668</v>
      </c>
    </row>
    <row r="186" spans="1:287" x14ac:dyDescent="0.25">
      <c r="A186" t="s">
        <v>101</v>
      </c>
      <c r="B186">
        <v>7.916666666666667</v>
      </c>
      <c r="C186">
        <v>8.4166666666666679</v>
      </c>
      <c r="D186">
        <v>6.0333333000000007</v>
      </c>
      <c r="E186">
        <v>9.0666666666666664</v>
      </c>
      <c r="F186">
        <v>9.683326666666666</v>
      </c>
      <c r="G186">
        <v>6.7500003000000008</v>
      </c>
      <c r="H186">
        <v>6.4833333000000009</v>
      </c>
      <c r="I186">
        <v>6.700000300000001</v>
      </c>
      <c r="J186">
        <v>11.299999666666666</v>
      </c>
      <c r="K186">
        <v>13.483333666666667</v>
      </c>
      <c r="L186">
        <v>8.7666666666666675</v>
      </c>
      <c r="M186">
        <v>8.2666666666666675</v>
      </c>
      <c r="N186">
        <v>6.6666633000000006</v>
      </c>
      <c r="O186">
        <v>6.0333333000000007</v>
      </c>
      <c r="P186">
        <v>10.483333300000002</v>
      </c>
      <c r="Q186">
        <v>6.7933333000000005</v>
      </c>
      <c r="R186">
        <v>11.4633333</v>
      </c>
      <c r="S186">
        <v>13.283333300000001</v>
      </c>
      <c r="T186">
        <v>9.7033333000000006</v>
      </c>
      <c r="U186">
        <v>8.2166633000000004</v>
      </c>
      <c r="V186">
        <v>8.0833332999999996</v>
      </c>
      <c r="W186">
        <v>6.6500003000000003</v>
      </c>
      <c r="X186">
        <v>7.450000300000001</v>
      </c>
      <c r="Y186">
        <v>7.4833333000000009</v>
      </c>
      <c r="Z186">
        <v>23.43333333</v>
      </c>
      <c r="AA186">
        <v>25.43333333</v>
      </c>
      <c r="AB186">
        <v>29.18333333</v>
      </c>
      <c r="AC186">
        <v>44.633333329999999</v>
      </c>
      <c r="AD186">
        <v>39.186666330000001</v>
      </c>
      <c r="AE186">
        <v>25.383333329999999</v>
      </c>
      <c r="AG186">
        <v>28.68333333</v>
      </c>
      <c r="AH186">
        <v>24.10000333</v>
      </c>
      <c r="AI186">
        <v>11.666666666666668</v>
      </c>
      <c r="AJ186">
        <v>13.216666666666669</v>
      </c>
      <c r="AK186">
        <v>12.049999966666668</v>
      </c>
      <c r="AL186">
        <v>12.266666666666667</v>
      </c>
      <c r="AM186">
        <v>12.183326666666668</v>
      </c>
      <c r="AN186">
        <v>13.016666666666667</v>
      </c>
      <c r="AO186">
        <v>12.933333366666668</v>
      </c>
      <c r="AP186">
        <v>12.533333366666668</v>
      </c>
      <c r="AQ186">
        <v>12.449999996666667</v>
      </c>
      <c r="AR186">
        <v>12.066666666666668</v>
      </c>
      <c r="AS186">
        <v>12.683333366666668</v>
      </c>
      <c r="AT186">
        <v>15.333333336666669</v>
      </c>
      <c r="AU186">
        <v>12.966666666666669</v>
      </c>
      <c r="AV186">
        <v>13.199999966666669</v>
      </c>
      <c r="AW186">
        <v>12.733333366666669</v>
      </c>
      <c r="AX186">
        <v>13.516666666666667</v>
      </c>
      <c r="AY186">
        <v>12.399999996666669</v>
      </c>
      <c r="AZ186">
        <v>14.816666666666668</v>
      </c>
      <c r="BA186">
        <v>16.866666666666667</v>
      </c>
      <c r="BB186">
        <v>19.666666666666668</v>
      </c>
      <c r="BC186">
        <v>17.383333336666666</v>
      </c>
      <c r="BD186">
        <v>17.349999966666669</v>
      </c>
      <c r="BE186">
        <v>13.666666666666668</v>
      </c>
      <c r="BF186">
        <v>15.583333666666668</v>
      </c>
      <c r="BG186">
        <v>24.849999966666665</v>
      </c>
      <c r="BH186">
        <v>27.366666666666667</v>
      </c>
      <c r="BI186">
        <v>27.599999666666669</v>
      </c>
      <c r="BJ186">
        <v>15.016666666666667</v>
      </c>
      <c r="BK186">
        <v>25.333333666666668</v>
      </c>
      <c r="BL186">
        <v>16.083333366666668</v>
      </c>
      <c r="BM186">
        <v>24.466666666666669</v>
      </c>
      <c r="BN186">
        <v>15.766666666666667</v>
      </c>
      <c r="BO186">
        <v>29.599999666666669</v>
      </c>
      <c r="BP186">
        <v>20.283333366666668</v>
      </c>
      <c r="BQ186">
        <v>6.0166667</v>
      </c>
      <c r="BR186">
        <v>5.9499999999999993</v>
      </c>
      <c r="BS186">
        <v>6.6666666999999995</v>
      </c>
      <c r="BT186">
        <v>7.0666666699999992</v>
      </c>
      <c r="BU186">
        <v>6.4666666699999995</v>
      </c>
      <c r="BV186">
        <v>6.6999999999999993</v>
      </c>
      <c r="BW186">
        <v>8.6666667000000004</v>
      </c>
      <c r="BX186">
        <v>13.6666667</v>
      </c>
      <c r="BY186">
        <v>11.933333299999999</v>
      </c>
      <c r="BZ186">
        <v>8.9333332999999993</v>
      </c>
      <c r="CA186">
        <v>6.7499999999999991</v>
      </c>
      <c r="CB186">
        <v>6.2666666999999991</v>
      </c>
      <c r="CC186">
        <v>7.316666699999999</v>
      </c>
      <c r="CE186">
        <v>5.2333300000000005</v>
      </c>
      <c r="CF186">
        <v>6.0166633000000003</v>
      </c>
      <c r="CG186">
        <v>7.3166633000000001</v>
      </c>
      <c r="CH186">
        <v>5.6166633000000008</v>
      </c>
      <c r="CI186">
        <v>5.5833300000000001</v>
      </c>
      <c r="CJ186">
        <v>5.5333300000000003</v>
      </c>
      <c r="CK186">
        <v>5.9499967000000007</v>
      </c>
      <c r="CL186">
        <v>6.3333300000000001</v>
      </c>
      <c r="CN186">
        <v>7.0833300000000001</v>
      </c>
      <c r="CO186">
        <v>6.6333300000000008</v>
      </c>
      <c r="CP186">
        <v>4.7666667</v>
      </c>
      <c r="CQ186">
        <v>6.1999997000000002</v>
      </c>
      <c r="CR186">
        <v>6.9499997000000002</v>
      </c>
      <c r="CS186">
        <v>5.1999997000000002</v>
      </c>
      <c r="CT186">
        <v>7.4166667000000004</v>
      </c>
      <c r="CU186">
        <v>7.2333337000000002</v>
      </c>
      <c r="CV186">
        <v>5.3666666999999997</v>
      </c>
      <c r="CW186">
        <v>6.5</v>
      </c>
      <c r="CX186">
        <v>6.0999996999999997</v>
      </c>
      <c r="CY186">
        <v>9.5833334000000008</v>
      </c>
      <c r="CZ186">
        <v>7.05</v>
      </c>
      <c r="DA186">
        <v>5.8999997000000004</v>
      </c>
      <c r="DB186">
        <v>5.1666667000000004</v>
      </c>
      <c r="DC186">
        <v>8.2166667000000011</v>
      </c>
      <c r="DD186">
        <v>6.15</v>
      </c>
      <c r="DE186">
        <v>8.9833333999999994</v>
      </c>
      <c r="DF186">
        <v>6.1833332999999993</v>
      </c>
      <c r="DG186">
        <v>7.4833332999999991</v>
      </c>
      <c r="DH186">
        <v>6.5833332999999996</v>
      </c>
      <c r="DI186">
        <v>7.4166662999999993</v>
      </c>
      <c r="DJ186">
        <v>7.0333332999999989</v>
      </c>
      <c r="DK186">
        <v>7.8666666329999995</v>
      </c>
      <c r="DL186">
        <v>6.7499999999999991</v>
      </c>
      <c r="DM186">
        <v>8.6499999699999996</v>
      </c>
      <c r="DN186">
        <v>8.0999999699999989</v>
      </c>
      <c r="DO186">
        <v>2.95</v>
      </c>
      <c r="DP186">
        <v>5.1333333000000003</v>
      </c>
      <c r="DQ186">
        <v>3.8666667000000001</v>
      </c>
      <c r="DR186">
        <v>3.8833333300000001</v>
      </c>
      <c r="DS186">
        <v>3.4833333300000002</v>
      </c>
      <c r="DT186">
        <v>3.5166666700000002</v>
      </c>
      <c r="DU186">
        <v>6.8833330000000004</v>
      </c>
      <c r="DV186">
        <v>4.9666666700000004</v>
      </c>
      <c r="DW186">
        <v>3.6500000000000004</v>
      </c>
      <c r="DX186">
        <v>3.56666667</v>
      </c>
      <c r="DY186">
        <v>3.8666666670000001</v>
      </c>
      <c r="DZ186">
        <v>8.8000000000000007</v>
      </c>
      <c r="EA186">
        <v>10.466666700000001</v>
      </c>
      <c r="EB186">
        <v>9.1666667000000004</v>
      </c>
      <c r="EC186">
        <v>9.6333333000000003</v>
      </c>
      <c r="ED186">
        <v>12.1333333</v>
      </c>
      <c r="EE186">
        <v>11.4</v>
      </c>
      <c r="EF186">
        <v>9.65</v>
      </c>
      <c r="EG186">
        <v>11.450000000000001</v>
      </c>
      <c r="EH186">
        <v>9.0833330000000014</v>
      </c>
      <c r="EI186">
        <v>12.016666670000001</v>
      </c>
      <c r="EJ186">
        <v>11.15</v>
      </c>
      <c r="EK186">
        <v>10.466670000000001</v>
      </c>
      <c r="EL186">
        <v>12.533333300000001</v>
      </c>
      <c r="EM186">
        <v>9.2000000000000011</v>
      </c>
      <c r="EN186">
        <v>10.283333333000002</v>
      </c>
      <c r="EO186">
        <v>13.33333333</v>
      </c>
      <c r="EP186">
        <v>11.6333333</v>
      </c>
      <c r="EQ186">
        <v>4.68333333</v>
      </c>
      <c r="ER186">
        <v>5.0166666600000003</v>
      </c>
      <c r="ES186">
        <v>5.2833333299999996</v>
      </c>
      <c r="ET186">
        <v>7.7833333299999996</v>
      </c>
      <c r="EU186">
        <v>5.3666666300000001</v>
      </c>
      <c r="EV186">
        <v>5.20000003</v>
      </c>
      <c r="EW186">
        <v>5.0166666299999996</v>
      </c>
      <c r="EX186">
        <v>5.2499999969999998</v>
      </c>
      <c r="EY186">
        <v>8.7500000299999989</v>
      </c>
      <c r="EZ186">
        <v>5.0500003299999996</v>
      </c>
      <c r="FA186">
        <v>5.2333333299999998</v>
      </c>
      <c r="FB186">
        <v>5.7166663299999998</v>
      </c>
      <c r="FC186">
        <v>8.68333333</v>
      </c>
      <c r="FD186">
        <v>5.5166666299999996</v>
      </c>
      <c r="FE186">
        <v>5.8166666300000003</v>
      </c>
      <c r="FF186">
        <v>7.85</v>
      </c>
      <c r="FG186">
        <v>5.45000003</v>
      </c>
      <c r="FH186">
        <v>2.9000000000000004</v>
      </c>
      <c r="FI186">
        <v>3.3500000000000005</v>
      </c>
      <c r="FJ186">
        <v>6.5166667</v>
      </c>
      <c r="FK186">
        <v>4.6166667000000006</v>
      </c>
      <c r="FL186">
        <v>4.95</v>
      </c>
      <c r="FM186">
        <v>3.2666667000000005</v>
      </c>
      <c r="FN186">
        <v>5.9</v>
      </c>
      <c r="FO186">
        <v>3.3666666700000003</v>
      </c>
      <c r="FP186">
        <v>4.1166667000000006</v>
      </c>
      <c r="FQ186">
        <v>3.3500000000000005</v>
      </c>
      <c r="FR186">
        <v>3.3000000000000003</v>
      </c>
      <c r="FS186">
        <v>4.1166666700000007</v>
      </c>
      <c r="FT186">
        <v>1.6</v>
      </c>
      <c r="FU186">
        <v>1.85</v>
      </c>
      <c r="FV186">
        <v>1.8333333300000001</v>
      </c>
      <c r="FW186">
        <v>2.2166666670000001</v>
      </c>
      <c r="FX186">
        <v>2.3666666699999999</v>
      </c>
      <c r="FY186">
        <v>2.1500000000000004</v>
      </c>
      <c r="FZ186">
        <v>3.4000000000000004</v>
      </c>
      <c r="GA186">
        <v>6.4</v>
      </c>
      <c r="GB186">
        <v>2.483333333</v>
      </c>
      <c r="GC186">
        <v>2.6833333000000001</v>
      </c>
      <c r="GD186">
        <v>0</v>
      </c>
      <c r="GE186">
        <f>IF(GE176=0,0,GE176+1.6)</f>
        <v>2.9666666666666668</v>
      </c>
      <c r="GF186">
        <f t="shared" ref="GF186:GG186" si="2308">IF(GF176=0,0,GF176+1.6)</f>
        <v>2.1833333333333336</v>
      </c>
      <c r="GG186">
        <f t="shared" si="2308"/>
        <v>3.9166666666666665</v>
      </c>
      <c r="GH186">
        <f t="shared" ref="GH186:IQ186" si="2309">IF(GH176=0,0,GH176+1.6)</f>
        <v>4.7666666700000002</v>
      </c>
      <c r="GI186">
        <f t="shared" si="2309"/>
        <v>4.400000003333334</v>
      </c>
      <c r="GJ186">
        <f t="shared" si="2309"/>
        <v>4.81666667</v>
      </c>
      <c r="GK186">
        <f t="shared" si="2309"/>
        <v>6.7500000033333336</v>
      </c>
      <c r="GL186">
        <f t="shared" si="2309"/>
        <v>4.2166666700000004</v>
      </c>
      <c r="GM186">
        <f t="shared" si="2309"/>
        <v>4.4833333366666661</v>
      </c>
      <c r="GN186">
        <f t="shared" si="2309"/>
        <v>6.6166666700000007</v>
      </c>
      <c r="GO186">
        <f t="shared" si="2309"/>
        <v>6.0333333366666668</v>
      </c>
      <c r="GP186">
        <f t="shared" si="2309"/>
        <v>4.4833333366666661</v>
      </c>
      <c r="GQ186">
        <f t="shared" si="2309"/>
        <v>4.9333333366666672</v>
      </c>
      <c r="GR186">
        <f t="shared" si="2309"/>
        <v>7.31666667</v>
      </c>
      <c r="GS186">
        <f t="shared" si="2309"/>
        <v>5.2833333366666668</v>
      </c>
      <c r="GT186">
        <f t="shared" si="2309"/>
        <v>6.4833333366666661</v>
      </c>
      <c r="GU186">
        <f t="shared" si="2309"/>
        <v>5.31666667</v>
      </c>
      <c r="GV186">
        <f t="shared" si="2309"/>
        <v>4.31666667</v>
      </c>
      <c r="GW186">
        <f t="shared" si="2309"/>
        <v>4.3833333366666665</v>
      </c>
      <c r="GX186">
        <f t="shared" ref="GX186:HA186" si="2310">IF(GX176=0,0,GX176+1.6)</f>
        <v>4.2166666700000004</v>
      </c>
      <c r="GY186">
        <f t="shared" si="2310"/>
        <v>11.350000003333333</v>
      </c>
      <c r="GZ186">
        <f t="shared" si="2310"/>
        <v>6.06666667</v>
      </c>
      <c r="HA186">
        <f t="shared" si="2310"/>
        <v>4.8000000033333334</v>
      </c>
      <c r="HB186">
        <f t="shared" si="2309"/>
        <v>6.6166666666666671</v>
      </c>
      <c r="HC186">
        <f t="shared" si="2309"/>
        <v>7.6000000033333333</v>
      </c>
      <c r="HD186">
        <f t="shared" si="2309"/>
        <v>9.0000000033333336</v>
      </c>
      <c r="HE186">
        <f t="shared" si="2309"/>
        <v>8.0833333366666675</v>
      </c>
      <c r="HF186">
        <f t="shared" si="2309"/>
        <v>7.8333333366666675</v>
      </c>
      <c r="HG186">
        <f t="shared" si="2309"/>
        <v>7.6166666700000007</v>
      </c>
      <c r="HH186">
        <f t="shared" si="2309"/>
        <v>7.3000000033333343</v>
      </c>
      <c r="HI186">
        <f t="shared" si="2309"/>
        <v>7.3000000033333343</v>
      </c>
      <c r="HJ186">
        <f t="shared" si="2309"/>
        <v>8.2500000033333336</v>
      </c>
      <c r="HK186">
        <f t="shared" si="2309"/>
        <v>7.8000000033333343</v>
      </c>
      <c r="HL186">
        <f t="shared" si="2309"/>
        <v>10.66666667</v>
      </c>
      <c r="HN186">
        <f t="shared" si="2309"/>
        <v>7.31666667</v>
      </c>
      <c r="HO186">
        <f t="shared" si="2309"/>
        <v>8.7833333366666668</v>
      </c>
      <c r="HP186">
        <f t="shared" si="2309"/>
        <v>21.316666666666666</v>
      </c>
      <c r="HQ186">
        <f t="shared" si="2309"/>
        <v>25.683333333333334</v>
      </c>
      <c r="HR186">
        <f t="shared" si="2309"/>
        <v>6.9499999999999993</v>
      </c>
      <c r="HS186">
        <f t="shared" si="2309"/>
        <v>8.6333333333333329</v>
      </c>
      <c r="HU186">
        <f t="shared" si="2309"/>
        <v>20.033333000000002</v>
      </c>
      <c r="HW186">
        <f t="shared" si="2309"/>
        <v>9.0166663333333332</v>
      </c>
      <c r="HX186">
        <f t="shared" si="2309"/>
        <v>9.233333</v>
      </c>
      <c r="HY186">
        <f t="shared" si="2309"/>
        <v>10.049999666666666</v>
      </c>
      <c r="HZ186">
        <f t="shared" si="2309"/>
        <v>9.5666663333333339</v>
      </c>
      <c r="IA186">
        <f t="shared" si="2309"/>
        <v>9.2999996666666664</v>
      </c>
      <c r="IB186">
        <f t="shared" si="2309"/>
        <v>9.3999996666666661</v>
      </c>
      <c r="IC186">
        <f t="shared" si="2309"/>
        <v>10.099999666666667</v>
      </c>
      <c r="ID186">
        <f t="shared" si="2309"/>
        <v>9.0666663333333339</v>
      </c>
      <c r="IE186">
        <f t="shared" si="2309"/>
        <v>10.049999666666666</v>
      </c>
      <c r="IF186">
        <f t="shared" si="2309"/>
        <v>10.749999666666666</v>
      </c>
      <c r="IG186">
        <f t="shared" si="2309"/>
        <v>11.199999666666665</v>
      </c>
      <c r="IH186">
        <f t="shared" si="2309"/>
        <v>9.5333330000000007</v>
      </c>
      <c r="II186">
        <f t="shared" si="2309"/>
        <v>16.266666333333333</v>
      </c>
      <c r="IJ186">
        <f t="shared" si="2309"/>
        <v>9.0499996666666664</v>
      </c>
      <c r="IK186">
        <f t="shared" si="2309"/>
        <v>4.5500000000000007</v>
      </c>
      <c r="IL186">
        <f t="shared" si="2309"/>
        <v>5.8833333333333329</v>
      </c>
      <c r="IM186">
        <f t="shared" si="2309"/>
        <v>3.3166666666666669</v>
      </c>
      <c r="IN186">
        <f t="shared" si="2309"/>
        <v>3.0333333333333332</v>
      </c>
      <c r="IO186">
        <f t="shared" si="2309"/>
        <v>6.6833333333333336</v>
      </c>
      <c r="IP186">
        <f t="shared" si="2309"/>
        <v>5.1333333333333329</v>
      </c>
      <c r="IQ186">
        <f t="shared" si="2309"/>
        <v>5.7833333333333332</v>
      </c>
      <c r="IW186">
        <f t="shared" ref="IW186:KA186" si="2311">IF(IW176=0,0,IW176+1.6)</f>
        <v>47.083333333333336</v>
      </c>
      <c r="IX186">
        <f t="shared" si="2311"/>
        <v>6.8666666666666671</v>
      </c>
      <c r="IY186">
        <f t="shared" si="2311"/>
        <v>9.3166670333333332</v>
      </c>
      <c r="IZ186">
        <f t="shared" ref="IZ186" si="2312">IF(IZ176=0,0,IZ176+1.6)</f>
        <v>10.1333337</v>
      </c>
      <c r="JA186">
        <f t="shared" si="2311"/>
        <v>8.4666670333333336</v>
      </c>
      <c r="JB186">
        <f t="shared" si="2311"/>
        <v>7.9500003666666679</v>
      </c>
      <c r="JC186">
        <f t="shared" si="2311"/>
        <v>12.8833337</v>
      </c>
      <c r="JD186">
        <f t="shared" si="2311"/>
        <v>9.4833337000000011</v>
      </c>
      <c r="JE186">
        <f t="shared" si="2311"/>
        <v>14.550000366666668</v>
      </c>
      <c r="JF186">
        <f t="shared" si="2311"/>
        <v>22.316667033333339</v>
      </c>
      <c r="JH186">
        <f t="shared" si="2311"/>
        <v>9.6666666666666661</v>
      </c>
      <c r="JI186">
        <f t="shared" si="2311"/>
        <v>14.916666999666667</v>
      </c>
      <c r="JJ186">
        <f t="shared" si="2311"/>
        <v>13.300000333</v>
      </c>
      <c r="JK186">
        <f t="shared" si="2311"/>
        <v>11.166666999666667</v>
      </c>
      <c r="JL186">
        <f t="shared" si="2311"/>
        <v>10.933333666333334</v>
      </c>
      <c r="JM186">
        <f t="shared" si="2311"/>
        <v>12.666666999666667</v>
      </c>
      <c r="JN186">
        <f t="shared" si="2311"/>
        <v>13.666666999666667</v>
      </c>
      <c r="JO186">
        <f t="shared" si="2311"/>
        <v>17.800000333</v>
      </c>
      <c r="JP186">
        <f t="shared" si="2311"/>
        <v>14.933333666333334</v>
      </c>
      <c r="JR186">
        <f t="shared" si="2311"/>
        <v>11.000000333000001</v>
      </c>
      <c r="JT186">
        <f t="shared" si="2311"/>
        <v>11.750000333000001</v>
      </c>
      <c r="JU186">
        <f t="shared" si="2311"/>
        <v>17.400000333000001</v>
      </c>
      <c r="JV186">
        <f t="shared" si="2311"/>
        <v>18.100000333000004</v>
      </c>
      <c r="JX186">
        <f t="shared" si="2311"/>
        <v>18.850000333000004</v>
      </c>
      <c r="JY186">
        <f t="shared" si="2311"/>
        <v>14.666666999666667</v>
      </c>
      <c r="JZ186">
        <f t="shared" si="2311"/>
        <v>21.166666999666671</v>
      </c>
      <c r="KA186">
        <f t="shared" si="2311"/>
        <v>24.61666699966667</v>
      </c>
    </row>
    <row r="187" spans="1:287" x14ac:dyDescent="0.25">
      <c r="A187" t="s">
        <v>100</v>
      </c>
      <c r="B187">
        <v>7.1333333333333337</v>
      </c>
      <c r="C187">
        <v>7.6333333333333337</v>
      </c>
      <c r="D187">
        <v>5.7999999666666664</v>
      </c>
      <c r="E187">
        <v>8.2833333333333332</v>
      </c>
      <c r="F187">
        <v>8.8999933333333345</v>
      </c>
      <c r="G187">
        <v>6.5166669666666666</v>
      </c>
      <c r="H187">
        <v>6.2499999666666666</v>
      </c>
      <c r="I187">
        <v>6.4666669666666667</v>
      </c>
      <c r="J187">
        <v>10.516666333333333</v>
      </c>
      <c r="K187">
        <v>12.700000333333334</v>
      </c>
      <c r="L187">
        <v>7.9833333333333334</v>
      </c>
      <c r="M187">
        <v>7.4833333333333334</v>
      </c>
      <c r="N187">
        <v>6.4333299666666663</v>
      </c>
      <c r="O187">
        <v>5.7999999666666664</v>
      </c>
      <c r="P187">
        <v>10.249999966666667</v>
      </c>
      <c r="Q187">
        <v>6.5599999666666662</v>
      </c>
      <c r="R187">
        <v>11.229999966666666</v>
      </c>
      <c r="S187">
        <v>13.049999966666666</v>
      </c>
      <c r="T187">
        <v>9.4699999666666663</v>
      </c>
      <c r="U187">
        <v>7.9833299666666662</v>
      </c>
      <c r="V187">
        <v>7.8499999666666662</v>
      </c>
      <c r="W187">
        <v>6.416666966666666</v>
      </c>
      <c r="X187">
        <v>7.2166669666666667</v>
      </c>
      <c r="Y187">
        <v>7.2499999666666666</v>
      </c>
      <c r="Z187">
        <v>23.199999996666666</v>
      </c>
      <c r="AA187">
        <v>25.199999996666666</v>
      </c>
      <c r="AB187">
        <v>28.949999996666666</v>
      </c>
      <c r="AC187">
        <v>44.399999996666665</v>
      </c>
      <c r="AD187">
        <v>38.953332996666667</v>
      </c>
      <c r="AE187">
        <v>25.149999996666665</v>
      </c>
      <c r="AG187">
        <v>28.449999996666666</v>
      </c>
      <c r="AH187">
        <v>23.866669996666666</v>
      </c>
      <c r="AI187">
        <v>10.883333333333333</v>
      </c>
      <c r="AJ187">
        <v>12.433333333333334</v>
      </c>
      <c r="AK187">
        <v>11.266666633333333</v>
      </c>
      <c r="AL187">
        <v>11.483333333333333</v>
      </c>
      <c r="AM187">
        <v>11.399993333333333</v>
      </c>
      <c r="AN187">
        <v>12.233333333333333</v>
      </c>
      <c r="AO187">
        <v>12.150000033333333</v>
      </c>
      <c r="AP187">
        <v>11.750000033333333</v>
      </c>
      <c r="AQ187">
        <v>11.666666663333332</v>
      </c>
      <c r="AR187">
        <v>11.283333333333333</v>
      </c>
      <c r="AS187">
        <v>11.900000033333333</v>
      </c>
      <c r="AT187">
        <v>14.550000003333334</v>
      </c>
      <c r="AU187">
        <v>12.183333333333334</v>
      </c>
      <c r="AV187">
        <v>12.416666633333334</v>
      </c>
      <c r="AW187">
        <v>11.950000033333334</v>
      </c>
      <c r="AX187">
        <v>12.733333333333333</v>
      </c>
      <c r="AY187">
        <v>11.616666663333334</v>
      </c>
      <c r="AZ187">
        <v>14.033333333333333</v>
      </c>
      <c r="BA187">
        <v>16.083333333333332</v>
      </c>
      <c r="BB187">
        <v>18.883333333333333</v>
      </c>
      <c r="BC187">
        <v>16.600000003333335</v>
      </c>
      <c r="BD187">
        <v>16.566666633333334</v>
      </c>
      <c r="BE187">
        <v>12.883333333333333</v>
      </c>
      <c r="BF187">
        <v>14.800000333333333</v>
      </c>
      <c r="BG187">
        <v>24.066666633333334</v>
      </c>
      <c r="BH187">
        <v>26.583333333333332</v>
      </c>
      <c r="BI187">
        <v>26.81666633333333</v>
      </c>
      <c r="BJ187">
        <v>14.233333333333333</v>
      </c>
      <c r="BK187">
        <v>24.550000333333333</v>
      </c>
      <c r="BL187">
        <v>15.300000033333333</v>
      </c>
      <c r="BM187">
        <v>23.683333333333334</v>
      </c>
      <c r="BN187">
        <v>14.983333333333333</v>
      </c>
      <c r="BO187">
        <v>28.816666333333334</v>
      </c>
      <c r="BP187">
        <v>19.500000033333333</v>
      </c>
      <c r="BQ187">
        <v>5.7833333666666675</v>
      </c>
      <c r="BR187">
        <v>5.7166666666666668</v>
      </c>
      <c r="BS187">
        <v>6.433333366666667</v>
      </c>
      <c r="BT187">
        <v>6.8333333366666666</v>
      </c>
      <c r="BU187">
        <v>6.233333336666667</v>
      </c>
      <c r="BV187">
        <v>6.4666666666666668</v>
      </c>
      <c r="BW187">
        <v>8.4333333666666661</v>
      </c>
      <c r="BX187">
        <v>13.433333366666666</v>
      </c>
      <c r="BY187">
        <v>11.699999966666667</v>
      </c>
      <c r="BZ187">
        <v>8.6999999666666668</v>
      </c>
      <c r="CA187">
        <v>6.5166666666666666</v>
      </c>
      <c r="CB187">
        <v>6.0333333666666666</v>
      </c>
      <c r="CC187">
        <v>7.0833333666666665</v>
      </c>
      <c r="CE187">
        <v>4.9999966666666662</v>
      </c>
      <c r="CF187">
        <v>5.783329966666666</v>
      </c>
      <c r="CG187">
        <v>7.0833299666666658</v>
      </c>
      <c r="CH187">
        <v>5.3833299666666665</v>
      </c>
      <c r="CI187">
        <v>5.3499966666666658</v>
      </c>
      <c r="CJ187">
        <v>5.299996666666666</v>
      </c>
      <c r="CK187">
        <v>5.7166633666666664</v>
      </c>
      <c r="CL187">
        <v>6.0999966666666658</v>
      </c>
      <c r="CN187">
        <v>6.8499966666666658</v>
      </c>
      <c r="CO187">
        <v>6.3999966666666666</v>
      </c>
      <c r="CP187">
        <v>4.5333333666666666</v>
      </c>
      <c r="CQ187">
        <v>5.9666663666666668</v>
      </c>
      <c r="CR187">
        <v>6.7166663666666668</v>
      </c>
      <c r="CS187">
        <v>4.9666663666666668</v>
      </c>
      <c r="CT187">
        <v>7.1833333666666661</v>
      </c>
      <c r="CU187">
        <v>7.0000003666666668</v>
      </c>
      <c r="CV187">
        <v>5.1333333666666663</v>
      </c>
      <c r="CW187">
        <v>6.2666666666666666</v>
      </c>
      <c r="CX187">
        <v>5.8666663666666672</v>
      </c>
      <c r="CY187">
        <v>9.3500000666666665</v>
      </c>
      <c r="CZ187">
        <v>6.8166666666666664</v>
      </c>
      <c r="DA187">
        <v>5.6666663666666661</v>
      </c>
      <c r="DB187">
        <v>4.933333366666667</v>
      </c>
      <c r="DC187">
        <v>7.9833333666666668</v>
      </c>
      <c r="DD187">
        <v>5.916666666666667</v>
      </c>
      <c r="DE187">
        <v>8.7500000666666669</v>
      </c>
      <c r="DF187">
        <v>5.9499999666666668</v>
      </c>
      <c r="DG187">
        <v>7.2499999666666666</v>
      </c>
      <c r="DH187">
        <v>6.3499999666666671</v>
      </c>
      <c r="DI187">
        <v>7.1833329666666668</v>
      </c>
      <c r="DJ187">
        <v>6.7999999666666664</v>
      </c>
      <c r="DK187">
        <v>7.633333299666667</v>
      </c>
      <c r="DL187">
        <v>6.5166666666666666</v>
      </c>
      <c r="DM187">
        <v>8.4166666366666671</v>
      </c>
      <c r="DN187">
        <v>7.8666666366666664</v>
      </c>
      <c r="DO187">
        <v>2.7166666666666668</v>
      </c>
      <c r="DP187">
        <v>4.8999999666666669</v>
      </c>
      <c r="DQ187">
        <v>3.6333333666666667</v>
      </c>
      <c r="DR187">
        <v>3.6499999966666667</v>
      </c>
      <c r="DS187">
        <v>3.2499999966666668</v>
      </c>
      <c r="DT187">
        <v>3.2833333366666668</v>
      </c>
      <c r="DU187">
        <v>6.649999666666667</v>
      </c>
      <c r="DV187">
        <v>4.733333336666667</v>
      </c>
      <c r="DW187">
        <v>3.416666666666667</v>
      </c>
      <c r="DX187">
        <v>3.3333333366666666</v>
      </c>
      <c r="DY187">
        <v>3.6333333336666667</v>
      </c>
      <c r="DZ187">
        <v>8.5666666666666664</v>
      </c>
      <c r="EA187">
        <v>10.233333366666667</v>
      </c>
      <c r="EB187">
        <v>8.9333333666666661</v>
      </c>
      <c r="EC187">
        <v>9.399999966666666</v>
      </c>
      <c r="ED187">
        <v>11.899999966666666</v>
      </c>
      <c r="EE187">
        <v>11.166666666666666</v>
      </c>
      <c r="EF187">
        <v>9.4166666666666661</v>
      </c>
      <c r="EG187">
        <v>11.216666666666667</v>
      </c>
      <c r="EH187">
        <v>8.8499996666666672</v>
      </c>
      <c r="EI187">
        <v>11.783333336666667</v>
      </c>
      <c r="EJ187">
        <v>10.916666666666666</v>
      </c>
      <c r="EK187">
        <v>10.233336666666666</v>
      </c>
      <c r="EL187">
        <v>12.299999966666666</v>
      </c>
      <c r="EM187">
        <v>8.9666666666666668</v>
      </c>
      <c r="EN187">
        <v>10.049999999666667</v>
      </c>
      <c r="EO187">
        <v>13.099999996666666</v>
      </c>
      <c r="EP187">
        <v>11.399999966666666</v>
      </c>
      <c r="EQ187">
        <v>4.4499999966666666</v>
      </c>
      <c r="ER187">
        <v>4.7833333266666669</v>
      </c>
      <c r="ES187">
        <v>5.0499999966666662</v>
      </c>
      <c r="ET187">
        <v>7.5499999966666671</v>
      </c>
      <c r="EU187">
        <v>5.1333332966666667</v>
      </c>
      <c r="EV187">
        <v>4.9666666966666666</v>
      </c>
      <c r="EW187">
        <v>4.7833332966666662</v>
      </c>
      <c r="EX187">
        <v>5.0166666636666664</v>
      </c>
      <c r="EY187">
        <v>8.5166666966666664</v>
      </c>
      <c r="EZ187">
        <v>4.8166669966666662</v>
      </c>
      <c r="FA187">
        <v>4.9999999966666664</v>
      </c>
      <c r="FB187">
        <v>5.4833329966666664</v>
      </c>
      <c r="FC187">
        <v>8.4499999966666657</v>
      </c>
      <c r="FD187">
        <v>5.2833332966666671</v>
      </c>
      <c r="FE187">
        <v>5.5833332966666669</v>
      </c>
      <c r="FF187">
        <v>7.6166666666666671</v>
      </c>
      <c r="FG187">
        <v>5.2166666966666666</v>
      </c>
      <c r="FH187">
        <v>2.666666666666667</v>
      </c>
      <c r="FI187">
        <v>3.1166666666666671</v>
      </c>
      <c r="FJ187">
        <v>6.2833333666666675</v>
      </c>
      <c r="FK187">
        <v>4.3833333666666672</v>
      </c>
      <c r="FL187">
        <v>4.7166666666666668</v>
      </c>
      <c r="FM187">
        <v>3.0333333666666671</v>
      </c>
      <c r="FN187">
        <v>5.666666666666667</v>
      </c>
      <c r="FO187">
        <v>3.1333333366666669</v>
      </c>
      <c r="FP187">
        <v>3.8833333666666672</v>
      </c>
      <c r="FQ187">
        <v>3.1166666666666671</v>
      </c>
      <c r="FR187">
        <v>3.0666666666666669</v>
      </c>
      <c r="FS187">
        <v>3.8833333366666669</v>
      </c>
      <c r="FT187">
        <v>1.3666666666666667</v>
      </c>
      <c r="FU187">
        <v>1.6166666666666667</v>
      </c>
      <c r="FV187">
        <v>1.5999999966666667</v>
      </c>
      <c r="FW187">
        <v>1.9833333336666668</v>
      </c>
      <c r="FX187">
        <v>2.1333333366666665</v>
      </c>
      <c r="FY187">
        <v>1.9166666666666667</v>
      </c>
      <c r="FZ187">
        <v>3.166666666666667</v>
      </c>
      <c r="GA187">
        <v>6.1666666666666661</v>
      </c>
      <c r="GB187">
        <v>2.2499999996666666</v>
      </c>
      <c r="GC187">
        <v>2.4499999666666668</v>
      </c>
      <c r="GD187">
        <v>2.9666666666666668</v>
      </c>
      <c r="GE187">
        <v>0</v>
      </c>
      <c r="GF187">
        <f>IF(GF176=0,0,GF176+1.3666667)</f>
        <v>1.9500000333333332</v>
      </c>
      <c r="GG187">
        <f>IF(GG176=0,0,GG176+1.3666667)</f>
        <v>3.6833333666666661</v>
      </c>
      <c r="GH187">
        <f t="shared" ref="GH187:IQ187" si="2313">IF(GH176=0,0,GH176+1.3666667)</f>
        <v>4.5333333700000003</v>
      </c>
      <c r="GI187">
        <f t="shared" si="2313"/>
        <v>4.1666667033333331</v>
      </c>
      <c r="GJ187">
        <f t="shared" si="2313"/>
        <v>4.5833333700000001</v>
      </c>
      <c r="GK187">
        <f t="shared" si="2313"/>
        <v>6.5166667033333336</v>
      </c>
      <c r="GL187">
        <f t="shared" si="2313"/>
        <v>3.9833333699999995</v>
      </c>
      <c r="GM187">
        <f t="shared" si="2313"/>
        <v>4.2500000366666661</v>
      </c>
      <c r="GN187">
        <f t="shared" si="2313"/>
        <v>6.3833333699999999</v>
      </c>
      <c r="GO187">
        <f t="shared" si="2313"/>
        <v>5.8000000366666669</v>
      </c>
      <c r="GP187">
        <f t="shared" si="2313"/>
        <v>4.2500000366666661</v>
      </c>
      <c r="GQ187">
        <f t="shared" si="2313"/>
        <v>4.7000000366666663</v>
      </c>
      <c r="GR187">
        <f t="shared" si="2313"/>
        <v>7.0833333700000001</v>
      </c>
      <c r="GS187">
        <f t="shared" si="2313"/>
        <v>5.0500000366666669</v>
      </c>
      <c r="GT187">
        <f t="shared" si="2313"/>
        <v>6.2500000366666661</v>
      </c>
      <c r="GU187">
        <f t="shared" si="2313"/>
        <v>5.0833333700000001</v>
      </c>
      <c r="GV187">
        <f t="shared" si="2313"/>
        <v>4.0833333700000001</v>
      </c>
      <c r="GW187">
        <f t="shared" si="2313"/>
        <v>4.1500000366666665</v>
      </c>
      <c r="GX187">
        <f t="shared" ref="GX187:HA187" si="2314">IF(GX176=0,0,GX176+1.3666667)</f>
        <v>3.9833333699999995</v>
      </c>
      <c r="GY187">
        <f t="shared" si="2314"/>
        <v>11.116666703333333</v>
      </c>
      <c r="GZ187">
        <f t="shared" si="2314"/>
        <v>5.8333333700000001</v>
      </c>
      <c r="HA187">
        <f t="shared" si="2314"/>
        <v>4.5666667033333335</v>
      </c>
      <c r="HB187">
        <f t="shared" si="2313"/>
        <v>6.3833333666666663</v>
      </c>
      <c r="HC187">
        <f t="shared" si="2313"/>
        <v>7.3666667033333333</v>
      </c>
      <c r="HD187">
        <f t="shared" si="2313"/>
        <v>8.7666667033333336</v>
      </c>
      <c r="HE187">
        <f t="shared" si="2313"/>
        <v>7.8500000366666667</v>
      </c>
      <c r="HF187">
        <f t="shared" si="2313"/>
        <v>7.6000000366666667</v>
      </c>
      <c r="HG187">
        <f t="shared" si="2313"/>
        <v>7.3833333699999999</v>
      </c>
      <c r="HH187">
        <f t="shared" si="2313"/>
        <v>7.0666667033333335</v>
      </c>
      <c r="HI187">
        <f t="shared" si="2313"/>
        <v>7.0666667033333335</v>
      </c>
      <c r="HJ187">
        <f t="shared" si="2313"/>
        <v>8.0166667033333336</v>
      </c>
      <c r="HK187">
        <f t="shared" si="2313"/>
        <v>7.5666667033333335</v>
      </c>
      <c r="HL187">
        <f t="shared" si="2313"/>
        <v>10.43333337</v>
      </c>
      <c r="HN187">
        <f t="shared" si="2313"/>
        <v>7.0833333700000001</v>
      </c>
      <c r="HO187">
        <f t="shared" si="2313"/>
        <v>8.5500000366666669</v>
      </c>
      <c r="HP187">
        <f t="shared" si="2313"/>
        <v>21.083333366666665</v>
      </c>
      <c r="HQ187">
        <f t="shared" si="2313"/>
        <v>25.450000033333332</v>
      </c>
      <c r="HR187">
        <f t="shared" si="2313"/>
        <v>6.7166666999999993</v>
      </c>
      <c r="HS187">
        <f t="shared" si="2313"/>
        <v>8.4000000333333329</v>
      </c>
      <c r="HU187">
        <f t="shared" si="2313"/>
        <v>19.799999700000001</v>
      </c>
      <c r="HW187">
        <f t="shared" si="2313"/>
        <v>8.7833330333333333</v>
      </c>
      <c r="HX187">
        <f t="shared" si="2313"/>
        <v>8.9999997</v>
      </c>
      <c r="HY187">
        <f t="shared" si="2313"/>
        <v>9.8166663666666665</v>
      </c>
      <c r="HZ187">
        <f t="shared" si="2313"/>
        <v>9.333333033333334</v>
      </c>
      <c r="IA187">
        <f t="shared" si="2313"/>
        <v>9.0666663666666665</v>
      </c>
      <c r="IB187">
        <f t="shared" si="2313"/>
        <v>9.1666663666666661</v>
      </c>
      <c r="IC187">
        <f t="shared" si="2313"/>
        <v>9.8666663666666672</v>
      </c>
      <c r="ID187">
        <f t="shared" si="2313"/>
        <v>8.833333033333334</v>
      </c>
      <c r="IE187">
        <f t="shared" si="2313"/>
        <v>9.8166663666666665</v>
      </c>
      <c r="IF187">
        <f t="shared" si="2313"/>
        <v>10.516666366666666</v>
      </c>
      <c r="IG187">
        <f t="shared" si="2313"/>
        <v>10.966666366666665</v>
      </c>
      <c r="IH187">
        <f t="shared" si="2313"/>
        <v>9.2999997000000008</v>
      </c>
      <c r="II187">
        <f t="shared" si="2313"/>
        <v>16.033333033333331</v>
      </c>
      <c r="IJ187">
        <f t="shared" si="2313"/>
        <v>8.8166663666666665</v>
      </c>
      <c r="IK187">
        <f t="shared" si="2313"/>
        <v>4.3166666999999999</v>
      </c>
      <c r="IL187">
        <f t="shared" si="2313"/>
        <v>5.6500000333333329</v>
      </c>
      <c r="IM187">
        <f t="shared" si="2313"/>
        <v>3.0833333666666665</v>
      </c>
      <c r="IN187">
        <f t="shared" si="2313"/>
        <v>2.8000000333333332</v>
      </c>
      <c r="IO187">
        <f t="shared" si="2313"/>
        <v>6.4500000333333327</v>
      </c>
      <c r="IP187">
        <f t="shared" si="2313"/>
        <v>4.9000000333333329</v>
      </c>
      <c r="IQ187">
        <f t="shared" si="2313"/>
        <v>5.5500000333333332</v>
      </c>
      <c r="IW187">
        <f t="shared" ref="IW187:KA187" si="2315">IF(IW176=0,0,IW176+1.3666667)</f>
        <v>46.850000033333338</v>
      </c>
      <c r="IX187">
        <f t="shared" si="2315"/>
        <v>6.6333333666666663</v>
      </c>
      <c r="IY187">
        <f t="shared" si="2315"/>
        <v>9.0833337333333333</v>
      </c>
      <c r="IZ187">
        <f t="shared" ref="IZ187" si="2316">IF(IZ176=0,0,IZ176+1.3666667)</f>
        <v>9.9000003999999997</v>
      </c>
      <c r="JA187">
        <f t="shared" si="2315"/>
        <v>8.2333337333333336</v>
      </c>
      <c r="JB187">
        <f t="shared" si="2315"/>
        <v>7.716667066666667</v>
      </c>
      <c r="JC187">
        <f t="shared" si="2315"/>
        <v>12.6500004</v>
      </c>
      <c r="JD187">
        <f t="shared" si="2315"/>
        <v>9.2500004000000011</v>
      </c>
      <c r="JE187">
        <f t="shared" si="2315"/>
        <v>14.316667066666668</v>
      </c>
      <c r="JF187">
        <f t="shared" si="2315"/>
        <v>22.083333733333337</v>
      </c>
      <c r="JH187">
        <f t="shared" si="2315"/>
        <v>9.4333333666666661</v>
      </c>
      <c r="JI187">
        <f t="shared" si="2315"/>
        <v>14.683333699666667</v>
      </c>
      <c r="JJ187">
        <f t="shared" si="2315"/>
        <v>13.066667033</v>
      </c>
      <c r="JK187">
        <f t="shared" si="2315"/>
        <v>10.933333699666667</v>
      </c>
      <c r="JL187">
        <f t="shared" si="2315"/>
        <v>10.700000366333335</v>
      </c>
      <c r="JM187">
        <f t="shared" si="2315"/>
        <v>12.433333699666667</v>
      </c>
      <c r="JN187">
        <f t="shared" si="2315"/>
        <v>13.433333699666667</v>
      </c>
      <c r="JO187">
        <f t="shared" si="2315"/>
        <v>17.566667032999998</v>
      </c>
      <c r="JP187">
        <f t="shared" si="2315"/>
        <v>14.700000366333335</v>
      </c>
      <c r="JR187">
        <f t="shared" si="2315"/>
        <v>10.766667033000001</v>
      </c>
      <c r="JT187">
        <f t="shared" si="2315"/>
        <v>11.516667033000001</v>
      </c>
      <c r="JU187">
        <f t="shared" si="2315"/>
        <v>17.166667033</v>
      </c>
      <c r="JV187">
        <f t="shared" si="2315"/>
        <v>17.866667033000002</v>
      </c>
      <c r="JX187">
        <f t="shared" si="2315"/>
        <v>18.616667033000002</v>
      </c>
      <c r="JY187">
        <f t="shared" si="2315"/>
        <v>14.433333699666667</v>
      </c>
      <c r="JZ187">
        <f t="shared" si="2315"/>
        <v>20.933333699666669</v>
      </c>
      <c r="KA187">
        <f t="shared" si="2315"/>
        <v>24.383333699666668</v>
      </c>
    </row>
    <row r="188" spans="1:287" x14ac:dyDescent="0.25">
      <c r="A188" t="s">
        <v>99</v>
      </c>
      <c r="B188">
        <v>6.3</v>
      </c>
      <c r="C188">
        <v>6.8</v>
      </c>
      <c r="D188">
        <v>5.0166666333333332</v>
      </c>
      <c r="E188">
        <v>7.4499999999999993</v>
      </c>
      <c r="F188">
        <v>8.0666599999999988</v>
      </c>
      <c r="G188">
        <v>5.7333336333333333</v>
      </c>
      <c r="H188">
        <v>5.4666666333333334</v>
      </c>
      <c r="I188">
        <v>5.6833336333333335</v>
      </c>
      <c r="J188">
        <v>9.6833329999999993</v>
      </c>
      <c r="K188">
        <v>11.866667</v>
      </c>
      <c r="L188">
        <v>7.1499999999999995</v>
      </c>
      <c r="M188">
        <v>6.6499999999999995</v>
      </c>
      <c r="N188">
        <v>5.6499966333333331</v>
      </c>
      <c r="O188">
        <v>5.0166666333333332</v>
      </c>
      <c r="P188">
        <v>9.4666666333333325</v>
      </c>
      <c r="Q188">
        <v>5.776666633333333</v>
      </c>
      <c r="R188">
        <v>10.446666633333333</v>
      </c>
      <c r="S188">
        <v>12.266666633333333</v>
      </c>
      <c r="T188">
        <v>8.6866666333333331</v>
      </c>
      <c r="U188">
        <v>7.199996633333333</v>
      </c>
      <c r="V188">
        <v>7.066666633333333</v>
      </c>
      <c r="W188">
        <v>5.6333336333333328</v>
      </c>
      <c r="X188">
        <v>6.4333336333333335</v>
      </c>
      <c r="Y188">
        <v>6.4666666333333334</v>
      </c>
      <c r="Z188">
        <v>22.416666663333331</v>
      </c>
      <c r="AA188">
        <v>24.416666663333331</v>
      </c>
      <c r="AB188">
        <v>28.166666663333331</v>
      </c>
      <c r="AC188">
        <v>43.616666663333334</v>
      </c>
      <c r="AD188">
        <v>38.169999663333328</v>
      </c>
      <c r="AE188">
        <v>24.36666666333333</v>
      </c>
      <c r="AG188">
        <v>27.666666663333331</v>
      </c>
      <c r="AH188">
        <v>23.083336663333331</v>
      </c>
      <c r="AI188">
        <v>10.050000000000001</v>
      </c>
      <c r="AJ188">
        <v>11.600000000000001</v>
      </c>
      <c r="AK188">
        <v>10.433333300000001</v>
      </c>
      <c r="AL188">
        <v>10.65</v>
      </c>
      <c r="AM188">
        <v>10.566660000000001</v>
      </c>
      <c r="AN188">
        <v>11.4</v>
      </c>
      <c r="AO188">
        <v>11.316666700000001</v>
      </c>
      <c r="AP188">
        <v>10.9166667</v>
      </c>
      <c r="AQ188">
        <v>10.83333333</v>
      </c>
      <c r="AR188">
        <v>10.450000000000001</v>
      </c>
      <c r="AS188">
        <v>11.066666700000001</v>
      </c>
      <c r="AT188">
        <v>13.716666670000002</v>
      </c>
      <c r="AU188">
        <v>11.350000000000001</v>
      </c>
      <c r="AV188">
        <v>11.583333300000001</v>
      </c>
      <c r="AW188">
        <v>11.116666700000001</v>
      </c>
      <c r="AX188">
        <v>11.9</v>
      </c>
      <c r="AY188">
        <v>10.783333330000001</v>
      </c>
      <c r="AZ188">
        <v>13.200000000000001</v>
      </c>
      <c r="BA188">
        <v>15.25</v>
      </c>
      <c r="BB188">
        <v>18.05</v>
      </c>
      <c r="BC188">
        <v>15.766666670000001</v>
      </c>
      <c r="BD188">
        <v>15.733333300000002</v>
      </c>
      <c r="BE188">
        <v>12.05</v>
      </c>
      <c r="BF188">
        <v>13.966667000000001</v>
      </c>
      <c r="BG188">
        <v>23.233333299999998</v>
      </c>
      <c r="BH188">
        <v>25.75</v>
      </c>
      <c r="BI188">
        <v>25.983333000000002</v>
      </c>
      <c r="BJ188">
        <v>13.4</v>
      </c>
      <c r="BK188">
        <v>23.716667000000001</v>
      </c>
      <c r="BL188">
        <v>14.466666700000001</v>
      </c>
      <c r="BM188">
        <v>22.85</v>
      </c>
      <c r="BN188">
        <v>14.15</v>
      </c>
      <c r="BO188">
        <v>27.983333000000002</v>
      </c>
      <c r="BP188">
        <v>18.6666667</v>
      </c>
      <c r="BQ188">
        <v>5.0000000333333334</v>
      </c>
      <c r="BR188">
        <v>4.9333333333333327</v>
      </c>
      <c r="BS188">
        <v>5.6500000333333329</v>
      </c>
      <c r="BT188">
        <v>6.0500000033333325</v>
      </c>
      <c r="BU188">
        <v>5.4500000033333329</v>
      </c>
      <c r="BV188">
        <v>5.6833333333333327</v>
      </c>
      <c r="BW188">
        <v>7.6500000333333329</v>
      </c>
      <c r="BX188">
        <v>12.650000033333333</v>
      </c>
      <c r="BY188">
        <v>10.916666633333332</v>
      </c>
      <c r="BZ188">
        <v>7.9166666333333326</v>
      </c>
      <c r="CA188">
        <v>5.7333333333333325</v>
      </c>
      <c r="CB188">
        <v>5.2500000333333325</v>
      </c>
      <c r="CC188">
        <v>6.3000000333333324</v>
      </c>
      <c r="CE188">
        <v>4.216663333333333</v>
      </c>
      <c r="CF188">
        <v>4.9999966333333328</v>
      </c>
      <c r="CG188">
        <v>6.2999966333333326</v>
      </c>
      <c r="CH188">
        <v>4.5999966333333333</v>
      </c>
      <c r="CI188">
        <v>4.5666633333333326</v>
      </c>
      <c r="CJ188">
        <v>4.5166633333333328</v>
      </c>
      <c r="CK188">
        <v>4.9333300333333332</v>
      </c>
      <c r="CL188">
        <v>5.3166633333333326</v>
      </c>
      <c r="CN188">
        <v>6.0666633333333326</v>
      </c>
      <c r="CO188">
        <v>5.6166633333333333</v>
      </c>
      <c r="CP188">
        <v>3.7500000333333334</v>
      </c>
      <c r="CQ188">
        <v>5.1833330333333336</v>
      </c>
      <c r="CR188">
        <v>5.9333330333333336</v>
      </c>
      <c r="CS188">
        <v>4.1833330333333336</v>
      </c>
      <c r="CT188">
        <v>6.4000000333333329</v>
      </c>
      <c r="CU188">
        <v>6.2166670333333336</v>
      </c>
      <c r="CV188">
        <v>4.3500000333333331</v>
      </c>
      <c r="CW188">
        <v>5.4833333333333334</v>
      </c>
      <c r="CX188">
        <v>5.083333033333334</v>
      </c>
      <c r="CY188">
        <v>8.5666667333333333</v>
      </c>
      <c r="CZ188">
        <v>6.0333333333333332</v>
      </c>
      <c r="DA188">
        <v>4.8833330333333329</v>
      </c>
      <c r="DB188">
        <v>4.1500000333333338</v>
      </c>
      <c r="DC188">
        <v>7.2000000333333336</v>
      </c>
      <c r="DD188">
        <v>5.1333333333333337</v>
      </c>
      <c r="DE188">
        <v>7.9666667333333336</v>
      </c>
      <c r="DF188">
        <v>5.1666666333333326</v>
      </c>
      <c r="DG188">
        <v>6.4666666333333325</v>
      </c>
      <c r="DH188">
        <v>5.566666633333333</v>
      </c>
      <c r="DI188">
        <v>6.3999996333333327</v>
      </c>
      <c r="DJ188">
        <v>6.0166666333333323</v>
      </c>
      <c r="DK188">
        <v>6.8499999663333329</v>
      </c>
      <c r="DL188">
        <v>5.7333333333333325</v>
      </c>
      <c r="DM188">
        <v>7.6333333033333322</v>
      </c>
      <c r="DN188">
        <v>7.0833333033333323</v>
      </c>
      <c r="DO188">
        <v>1.9333333333333336</v>
      </c>
      <c r="DP188">
        <v>4.1166666333333337</v>
      </c>
      <c r="DQ188">
        <v>2.8500000333333335</v>
      </c>
      <c r="DR188">
        <v>2.8666666633333335</v>
      </c>
      <c r="DS188">
        <v>2.4666666633333336</v>
      </c>
      <c r="DT188">
        <v>2.5000000033333336</v>
      </c>
      <c r="DU188">
        <v>5.8666663333333338</v>
      </c>
      <c r="DV188">
        <v>3.9500000033333338</v>
      </c>
      <c r="DW188">
        <v>2.6333333333333337</v>
      </c>
      <c r="DX188">
        <v>2.5500000033333334</v>
      </c>
      <c r="DY188">
        <v>2.8500000003333334</v>
      </c>
      <c r="DZ188">
        <v>7.7833333333333332</v>
      </c>
      <c r="EA188">
        <v>9.4500000333333336</v>
      </c>
      <c r="EB188">
        <v>8.1500000333333329</v>
      </c>
      <c r="EC188">
        <v>8.6166666333333328</v>
      </c>
      <c r="ED188">
        <v>11.116666633333333</v>
      </c>
      <c r="EE188">
        <v>10.383333333333333</v>
      </c>
      <c r="EF188">
        <v>8.6333333333333329</v>
      </c>
      <c r="EG188">
        <v>10.433333333333334</v>
      </c>
      <c r="EH188">
        <v>8.0666663333333339</v>
      </c>
      <c r="EI188">
        <v>11.000000003333334</v>
      </c>
      <c r="EJ188">
        <v>10.133333333333333</v>
      </c>
      <c r="EK188">
        <v>9.4500033333333331</v>
      </c>
      <c r="EL188">
        <v>11.516666633333333</v>
      </c>
      <c r="EM188">
        <v>8.1833333333333336</v>
      </c>
      <c r="EN188">
        <v>9.2666666663333324</v>
      </c>
      <c r="EO188">
        <v>12.316666663333333</v>
      </c>
      <c r="EP188">
        <v>10.616666633333333</v>
      </c>
      <c r="EQ188">
        <v>3.6666666633333334</v>
      </c>
      <c r="ER188">
        <v>3.9999999933333332</v>
      </c>
      <c r="ES188">
        <v>4.266666663333333</v>
      </c>
      <c r="ET188">
        <v>6.7666666633333339</v>
      </c>
      <c r="EU188">
        <v>4.3499999633333335</v>
      </c>
      <c r="EV188">
        <v>4.1833333633333334</v>
      </c>
      <c r="EW188">
        <v>3.9999999633333334</v>
      </c>
      <c r="EX188">
        <v>4.2333333303333331</v>
      </c>
      <c r="EY188">
        <v>7.7333333633333332</v>
      </c>
      <c r="EZ188">
        <v>4.033333663333333</v>
      </c>
      <c r="FA188">
        <v>4.2166666633333332</v>
      </c>
      <c r="FB188">
        <v>4.6999996633333332</v>
      </c>
      <c r="FC188">
        <v>7.6666666633333334</v>
      </c>
      <c r="FD188">
        <v>4.4999999633333339</v>
      </c>
      <c r="FE188">
        <v>4.7999999633333337</v>
      </c>
      <c r="FF188">
        <v>6.8333333333333339</v>
      </c>
      <c r="FG188">
        <v>4.4333333633333334</v>
      </c>
      <c r="FH188">
        <v>1.8833333333333333</v>
      </c>
      <c r="FI188">
        <v>2.3333333333333335</v>
      </c>
      <c r="FJ188">
        <v>5.5000000333333334</v>
      </c>
      <c r="FK188">
        <v>3.6000000333333331</v>
      </c>
      <c r="FL188">
        <v>3.9333333333333331</v>
      </c>
      <c r="FM188">
        <v>2.2500000333333334</v>
      </c>
      <c r="FN188">
        <v>4.8833333333333329</v>
      </c>
      <c r="FO188">
        <v>2.3500000033333333</v>
      </c>
      <c r="FP188">
        <v>3.1000000333333331</v>
      </c>
      <c r="FQ188">
        <v>2.3333333333333335</v>
      </c>
      <c r="FR188">
        <v>2.2833333333333332</v>
      </c>
      <c r="FS188">
        <v>3.1000000033333333</v>
      </c>
      <c r="FT188">
        <v>0.58333333333333337</v>
      </c>
      <c r="FU188">
        <v>0.83333333333333337</v>
      </c>
      <c r="FV188">
        <v>0.81666666333333338</v>
      </c>
      <c r="FW188">
        <v>1.2000000003333333</v>
      </c>
      <c r="FX188">
        <v>1.3500000033333333</v>
      </c>
      <c r="FY188">
        <v>1.1333333333333333</v>
      </c>
      <c r="FZ188">
        <v>2.3833333333333333</v>
      </c>
      <c r="GA188">
        <v>5.3833333333333329</v>
      </c>
      <c r="GB188">
        <v>1.4666666663333334</v>
      </c>
      <c r="GC188">
        <v>1.6666666333333335</v>
      </c>
      <c r="GD188">
        <v>2.1833333333333336</v>
      </c>
      <c r="GE188">
        <v>1.9500000333333332</v>
      </c>
      <c r="GF188">
        <v>0</v>
      </c>
      <c r="GG188">
        <f>IF(GG176=0,0,GG176+0.58333333)</f>
        <v>2.8999999966666663</v>
      </c>
      <c r="GH188">
        <f t="shared" ref="GH188:IQ188" si="2317">IF(GH176=0,0,GH176+0.58333333)</f>
        <v>3.75</v>
      </c>
      <c r="GI188">
        <f t="shared" si="2317"/>
        <v>3.3833333333333333</v>
      </c>
      <c r="GJ188">
        <f t="shared" si="2317"/>
        <v>3.8</v>
      </c>
      <c r="GK188">
        <f t="shared" si="2317"/>
        <v>5.7333333333333343</v>
      </c>
      <c r="GL188">
        <f t="shared" si="2317"/>
        <v>3.1999999999999997</v>
      </c>
      <c r="GM188">
        <f t="shared" si="2317"/>
        <v>3.4666666666666663</v>
      </c>
      <c r="GN188">
        <f t="shared" si="2317"/>
        <v>5.6000000000000005</v>
      </c>
      <c r="GO188">
        <f t="shared" si="2317"/>
        <v>5.0166666666666675</v>
      </c>
      <c r="GP188">
        <f t="shared" si="2317"/>
        <v>3.4666666666666663</v>
      </c>
      <c r="GQ188">
        <f t="shared" si="2317"/>
        <v>3.9166666666666665</v>
      </c>
      <c r="GR188">
        <f t="shared" si="2317"/>
        <v>6.3000000000000007</v>
      </c>
      <c r="GS188">
        <f t="shared" si="2317"/>
        <v>4.2666666666666666</v>
      </c>
      <c r="GT188">
        <f t="shared" si="2317"/>
        <v>5.4666666666666668</v>
      </c>
      <c r="GU188">
        <f t="shared" si="2317"/>
        <v>4.3</v>
      </c>
      <c r="GV188">
        <f t="shared" si="2317"/>
        <v>3.3</v>
      </c>
      <c r="GW188">
        <f t="shared" si="2317"/>
        <v>3.3666666666666667</v>
      </c>
      <c r="GX188">
        <f t="shared" ref="GX188:HA188" si="2318">IF(GX176=0,0,GX176+0.58333333)</f>
        <v>3.1999999999999997</v>
      </c>
      <c r="GY188">
        <f t="shared" si="2318"/>
        <v>10.333333333333334</v>
      </c>
      <c r="GZ188">
        <f t="shared" si="2318"/>
        <v>5.0500000000000007</v>
      </c>
      <c r="HA188">
        <f t="shared" si="2318"/>
        <v>3.7833333333333332</v>
      </c>
      <c r="HB188">
        <f t="shared" si="2317"/>
        <v>5.5999999966666669</v>
      </c>
      <c r="HC188">
        <f t="shared" si="2317"/>
        <v>6.5833333333333339</v>
      </c>
      <c r="HD188">
        <f t="shared" si="2317"/>
        <v>7.9833333333333343</v>
      </c>
      <c r="HE188">
        <f t="shared" si="2317"/>
        <v>7.0666666666666673</v>
      </c>
      <c r="HF188">
        <f t="shared" si="2317"/>
        <v>6.8166666666666673</v>
      </c>
      <c r="HG188">
        <f t="shared" si="2317"/>
        <v>6.6000000000000005</v>
      </c>
      <c r="HH188">
        <f t="shared" si="2317"/>
        <v>6.2833333333333341</v>
      </c>
      <c r="HI188">
        <f t="shared" si="2317"/>
        <v>6.2833333333333341</v>
      </c>
      <c r="HJ188">
        <f t="shared" si="2317"/>
        <v>7.2333333333333343</v>
      </c>
      <c r="HK188">
        <f t="shared" si="2317"/>
        <v>6.7833333333333341</v>
      </c>
      <c r="HL188">
        <f t="shared" si="2317"/>
        <v>9.65</v>
      </c>
      <c r="HN188">
        <f t="shared" si="2317"/>
        <v>6.3000000000000007</v>
      </c>
      <c r="HO188">
        <f t="shared" si="2317"/>
        <v>7.7666666666666675</v>
      </c>
      <c r="HP188">
        <f t="shared" si="2317"/>
        <v>20.299999996666664</v>
      </c>
      <c r="HQ188">
        <f t="shared" si="2317"/>
        <v>24.666666663333331</v>
      </c>
      <c r="HR188">
        <f t="shared" si="2317"/>
        <v>5.93333333</v>
      </c>
      <c r="HS188">
        <f t="shared" si="2317"/>
        <v>7.6166666633333335</v>
      </c>
      <c r="HU188">
        <f t="shared" si="2317"/>
        <v>19.01666633</v>
      </c>
      <c r="HW188">
        <f t="shared" si="2317"/>
        <v>7.9999996633333339</v>
      </c>
      <c r="HX188">
        <f t="shared" si="2317"/>
        <v>8.2166663299999989</v>
      </c>
      <c r="HY188">
        <f t="shared" si="2317"/>
        <v>9.0333329966666671</v>
      </c>
      <c r="HZ188">
        <f t="shared" si="2317"/>
        <v>8.5499996633333328</v>
      </c>
      <c r="IA188">
        <f t="shared" si="2317"/>
        <v>8.2833329966666671</v>
      </c>
      <c r="IB188">
        <f t="shared" si="2317"/>
        <v>8.3833329966666668</v>
      </c>
      <c r="IC188">
        <f t="shared" si="2317"/>
        <v>9.0833329966666678</v>
      </c>
      <c r="ID188">
        <f t="shared" si="2317"/>
        <v>8.0499996633333328</v>
      </c>
      <c r="IE188">
        <f t="shared" si="2317"/>
        <v>9.0333329966666671</v>
      </c>
      <c r="IF188">
        <f t="shared" si="2317"/>
        <v>9.7333329966666664</v>
      </c>
      <c r="IG188">
        <f t="shared" si="2317"/>
        <v>10.183332996666666</v>
      </c>
      <c r="IH188">
        <f t="shared" si="2317"/>
        <v>8.5166663299999996</v>
      </c>
      <c r="II188">
        <f t="shared" si="2317"/>
        <v>15.249999663333332</v>
      </c>
      <c r="IJ188">
        <f t="shared" si="2317"/>
        <v>8.0333329966666671</v>
      </c>
      <c r="IK188">
        <f t="shared" si="2317"/>
        <v>3.53333333</v>
      </c>
      <c r="IL188">
        <f t="shared" si="2317"/>
        <v>4.8666666633333335</v>
      </c>
      <c r="IM188">
        <f t="shared" si="2317"/>
        <v>2.2999999966666667</v>
      </c>
      <c r="IN188">
        <f t="shared" si="2317"/>
        <v>2.0166666633333334</v>
      </c>
      <c r="IO188">
        <f t="shared" si="2317"/>
        <v>5.6666666633333334</v>
      </c>
      <c r="IP188">
        <f t="shared" si="2317"/>
        <v>4.1166666633333335</v>
      </c>
      <c r="IQ188">
        <f t="shared" si="2317"/>
        <v>4.7666666633333339</v>
      </c>
      <c r="IW188">
        <f t="shared" ref="IW188:KA188" si="2319">IF(IW176=0,0,IW176+0.58333333)</f>
        <v>46.066666663333336</v>
      </c>
      <c r="IX188">
        <f t="shared" si="2319"/>
        <v>5.8499999966666669</v>
      </c>
      <c r="IY188">
        <f t="shared" si="2319"/>
        <v>8.3000003633333339</v>
      </c>
      <c r="IZ188">
        <f t="shared" ref="IZ188" si="2320">IF(IZ176=0,0,IZ176+0.58333333)</f>
        <v>9.1166670300000003</v>
      </c>
      <c r="JA188">
        <f t="shared" si="2319"/>
        <v>7.4500003633333343</v>
      </c>
      <c r="JB188">
        <f t="shared" si="2319"/>
        <v>6.9333336966666677</v>
      </c>
      <c r="JC188">
        <f t="shared" si="2319"/>
        <v>11.86666703</v>
      </c>
      <c r="JD188">
        <f t="shared" si="2319"/>
        <v>8.46666703</v>
      </c>
      <c r="JE188">
        <f t="shared" si="2319"/>
        <v>13.533333696666668</v>
      </c>
      <c r="JF188">
        <f t="shared" si="2319"/>
        <v>21.300000363333336</v>
      </c>
      <c r="JH188">
        <f t="shared" si="2319"/>
        <v>8.6499999966666667</v>
      </c>
      <c r="JI188">
        <f t="shared" si="2319"/>
        <v>13.900000329666668</v>
      </c>
      <c r="JJ188">
        <f t="shared" si="2319"/>
        <v>12.283333663000001</v>
      </c>
      <c r="JK188">
        <f t="shared" si="2319"/>
        <v>10.150000329666668</v>
      </c>
      <c r="JL188">
        <f t="shared" si="2319"/>
        <v>9.9166669963333351</v>
      </c>
      <c r="JM188">
        <f t="shared" si="2319"/>
        <v>11.650000329666668</v>
      </c>
      <c r="JN188">
        <f t="shared" si="2319"/>
        <v>12.650000329666668</v>
      </c>
      <c r="JO188">
        <f t="shared" si="2319"/>
        <v>16.783333662999997</v>
      </c>
      <c r="JP188">
        <f t="shared" si="2319"/>
        <v>13.916666996333335</v>
      </c>
      <c r="JR188">
        <f t="shared" si="2319"/>
        <v>9.9833336630000016</v>
      </c>
      <c r="JT188">
        <f t="shared" si="2319"/>
        <v>10.733333663000002</v>
      </c>
      <c r="JU188">
        <f t="shared" si="2319"/>
        <v>16.383333662999998</v>
      </c>
      <c r="JV188">
        <f t="shared" si="2319"/>
        <v>17.083333663000001</v>
      </c>
      <c r="JX188">
        <f t="shared" si="2319"/>
        <v>17.833333663000001</v>
      </c>
      <c r="JY188">
        <f t="shared" si="2319"/>
        <v>13.650000329666668</v>
      </c>
      <c r="JZ188">
        <f t="shared" si="2319"/>
        <v>20.150000329666668</v>
      </c>
      <c r="KA188">
        <f t="shared" si="2319"/>
        <v>23.600000329666667</v>
      </c>
    </row>
    <row r="189" spans="1:287" x14ac:dyDescent="0.25">
      <c r="A189" t="s">
        <v>98</v>
      </c>
      <c r="B189">
        <v>8.0833333333333339</v>
      </c>
      <c r="C189">
        <v>8.5833333333333339</v>
      </c>
      <c r="D189">
        <v>6.9333333333333336</v>
      </c>
      <c r="E189">
        <v>9.2333333333333343</v>
      </c>
      <c r="F189">
        <v>9.8499933333333338</v>
      </c>
      <c r="G189">
        <v>7.6500003333333337</v>
      </c>
      <c r="H189">
        <v>7.3833333333333337</v>
      </c>
      <c r="I189">
        <v>7.6000003333333339</v>
      </c>
      <c r="J189">
        <v>11.466666333333334</v>
      </c>
      <c r="K189">
        <v>13.650000333333335</v>
      </c>
      <c r="L189">
        <v>8.9333333333333336</v>
      </c>
      <c r="M189">
        <v>8.4333333333333336</v>
      </c>
      <c r="N189">
        <v>7.5666633333333335</v>
      </c>
      <c r="O189">
        <v>32.68333333333333</v>
      </c>
      <c r="P189">
        <v>37.133333333333333</v>
      </c>
      <c r="Q189">
        <v>33.443333333333328</v>
      </c>
      <c r="R189">
        <v>38.11333333333333</v>
      </c>
      <c r="S189">
        <v>39.93333333333333</v>
      </c>
      <c r="T189">
        <v>36.353333333333332</v>
      </c>
      <c r="U189">
        <v>34.866663333333328</v>
      </c>
      <c r="V189">
        <v>34.733333333333327</v>
      </c>
      <c r="W189">
        <v>33.30000033333333</v>
      </c>
      <c r="X189">
        <v>34.100000333333327</v>
      </c>
      <c r="Y189">
        <v>34.133333333333333</v>
      </c>
      <c r="Z189">
        <v>39.916666666666664</v>
      </c>
      <c r="AA189">
        <v>41.916666666666664</v>
      </c>
      <c r="AB189">
        <v>45.666666666666664</v>
      </c>
      <c r="AC189">
        <v>61.11666666666666</v>
      </c>
      <c r="AD189">
        <v>55.669999666666662</v>
      </c>
      <c r="AE189">
        <v>41.866666666666667</v>
      </c>
      <c r="AG189">
        <v>45.166666666666664</v>
      </c>
      <c r="AH189">
        <v>40.583336666666668</v>
      </c>
      <c r="AI189">
        <v>11.833333333333334</v>
      </c>
      <c r="AJ189">
        <v>13.383333333333335</v>
      </c>
      <c r="AK189">
        <v>12.216666633333334</v>
      </c>
      <c r="AL189">
        <v>12.433333333333334</v>
      </c>
      <c r="AM189">
        <v>12.349993333333334</v>
      </c>
      <c r="AN189">
        <v>13.183333333333334</v>
      </c>
      <c r="AO189">
        <v>13.100000033333334</v>
      </c>
      <c r="AP189">
        <v>12.700000033333334</v>
      </c>
      <c r="AQ189">
        <v>12.616666663333334</v>
      </c>
      <c r="AR189">
        <v>12.233333333333334</v>
      </c>
      <c r="AS189">
        <v>12.850000033333334</v>
      </c>
      <c r="AT189">
        <v>15.500000003333334</v>
      </c>
      <c r="AU189">
        <v>13.133333333333335</v>
      </c>
      <c r="AV189">
        <v>13.366666633333335</v>
      </c>
      <c r="AW189">
        <v>12.900000033333335</v>
      </c>
      <c r="AX189">
        <v>13.683333333333334</v>
      </c>
      <c r="AY189">
        <v>12.566666663333335</v>
      </c>
      <c r="AZ189">
        <v>14.983333333333334</v>
      </c>
      <c r="BA189">
        <v>17.033333333333335</v>
      </c>
      <c r="BB189">
        <v>19.833333333333336</v>
      </c>
      <c r="BC189">
        <v>17.550000003333334</v>
      </c>
      <c r="BD189">
        <v>17.516666633333333</v>
      </c>
      <c r="BE189">
        <v>13.833333333333334</v>
      </c>
      <c r="BF189">
        <v>15.750000333333334</v>
      </c>
      <c r="BG189">
        <v>25.016666633333333</v>
      </c>
      <c r="BH189">
        <v>27.533333333333331</v>
      </c>
      <c r="BI189">
        <v>27.766666333333333</v>
      </c>
      <c r="BJ189">
        <v>15.183333333333334</v>
      </c>
      <c r="BK189">
        <v>25.500000333333332</v>
      </c>
      <c r="BL189">
        <v>16.250000033333336</v>
      </c>
      <c r="BM189">
        <v>24.633333333333333</v>
      </c>
      <c r="BN189">
        <v>15.933333333333334</v>
      </c>
      <c r="BO189">
        <v>29.766666333333333</v>
      </c>
      <c r="BP189">
        <v>20.450000033333332</v>
      </c>
      <c r="BQ189">
        <v>6.85</v>
      </c>
      <c r="BR189">
        <v>7.2833333333333332</v>
      </c>
      <c r="BS189">
        <v>8.0000000333333325</v>
      </c>
      <c r="BT189">
        <v>8.400000003333334</v>
      </c>
      <c r="BU189">
        <v>7.8000000033333334</v>
      </c>
      <c r="BV189">
        <v>8.0333333333333332</v>
      </c>
      <c r="BW189">
        <v>10.000000033333333</v>
      </c>
      <c r="BX189">
        <v>15.000000033333333</v>
      </c>
      <c r="BY189">
        <v>13.266666633333333</v>
      </c>
      <c r="BZ189">
        <v>10.266666633333333</v>
      </c>
      <c r="CA189">
        <v>8.0833333333333339</v>
      </c>
      <c r="CB189">
        <v>7.6000000333333331</v>
      </c>
      <c r="CC189">
        <v>8.6500000333333329</v>
      </c>
      <c r="CE189">
        <v>6.0666666666666664</v>
      </c>
      <c r="CF189">
        <v>6.8499999666666662</v>
      </c>
      <c r="CG189">
        <v>8.149999966666666</v>
      </c>
      <c r="CH189">
        <v>6.4499999666666668</v>
      </c>
      <c r="CI189">
        <v>6.4166666666666661</v>
      </c>
      <c r="CJ189">
        <v>6.3666666666666663</v>
      </c>
      <c r="CK189">
        <v>6.7833333666666666</v>
      </c>
      <c r="CL189">
        <v>7.1666666666666661</v>
      </c>
      <c r="CN189">
        <v>7.9166666666666661</v>
      </c>
      <c r="CO189">
        <v>7.4666666666666668</v>
      </c>
      <c r="CP189">
        <v>6.25</v>
      </c>
      <c r="CQ189">
        <v>7.6833330000000002</v>
      </c>
      <c r="CR189">
        <v>8.4333330000000011</v>
      </c>
      <c r="CS189">
        <v>6.6833330000000002</v>
      </c>
      <c r="CT189">
        <v>8.9</v>
      </c>
      <c r="CU189">
        <v>8.7166670000000011</v>
      </c>
      <c r="CV189">
        <v>6.85</v>
      </c>
      <c r="CW189">
        <v>7.9833333</v>
      </c>
      <c r="CX189">
        <v>7.5833329999999997</v>
      </c>
      <c r="CY189">
        <v>11.066666699999999</v>
      </c>
      <c r="CZ189">
        <v>8.5333332999999989</v>
      </c>
      <c r="DA189">
        <v>7.3833330000000004</v>
      </c>
      <c r="DB189">
        <v>6.65</v>
      </c>
      <c r="DC189">
        <v>9.6999999999999993</v>
      </c>
      <c r="DD189">
        <v>7.6333333000000003</v>
      </c>
      <c r="DE189">
        <v>10.466666700000001</v>
      </c>
      <c r="DF189">
        <v>6.0333333333333332</v>
      </c>
      <c r="DG189">
        <v>7.333333333333333</v>
      </c>
      <c r="DH189">
        <v>6.4333333333333336</v>
      </c>
      <c r="DI189">
        <v>7.2666663333333332</v>
      </c>
      <c r="DJ189">
        <v>6.8833333333333329</v>
      </c>
      <c r="DK189">
        <v>7.7166666663333334</v>
      </c>
      <c r="DL189">
        <v>6.6000000333333331</v>
      </c>
      <c r="DM189">
        <v>8.5000000033333336</v>
      </c>
      <c r="DN189">
        <v>7.9500000033333329</v>
      </c>
      <c r="DO189">
        <v>3.7833333333333332</v>
      </c>
      <c r="DP189">
        <v>5.9666666333333334</v>
      </c>
      <c r="DQ189">
        <v>4.7000000333333336</v>
      </c>
      <c r="DR189">
        <v>4.7166666633333332</v>
      </c>
      <c r="DS189">
        <v>4.3166666633333328</v>
      </c>
      <c r="DT189">
        <v>4.3500000033333333</v>
      </c>
      <c r="DU189">
        <v>7.7166663333333334</v>
      </c>
      <c r="DV189">
        <v>5.8000000033333334</v>
      </c>
      <c r="DW189">
        <v>4.4833333333333334</v>
      </c>
      <c r="DX189">
        <v>4.4000000033333331</v>
      </c>
      <c r="DY189">
        <v>4.7000000003333335</v>
      </c>
      <c r="DZ189">
        <v>10.1</v>
      </c>
      <c r="EA189">
        <v>11.7666667</v>
      </c>
      <c r="EB189">
        <v>10.466666699999999</v>
      </c>
      <c r="EC189">
        <v>10.933333299999999</v>
      </c>
      <c r="ED189">
        <v>13.433333299999999</v>
      </c>
      <c r="EE189">
        <v>12.7</v>
      </c>
      <c r="EF189">
        <v>10.95</v>
      </c>
      <c r="EG189">
        <v>12.75</v>
      </c>
      <c r="EH189">
        <v>10.383333</v>
      </c>
      <c r="EI189">
        <v>13.31666667</v>
      </c>
      <c r="EJ189">
        <v>12.45</v>
      </c>
      <c r="EK189">
        <v>11.76667</v>
      </c>
      <c r="EL189">
        <v>13.8333333</v>
      </c>
      <c r="EM189">
        <v>10.5</v>
      </c>
      <c r="EN189">
        <v>11.583333332999999</v>
      </c>
      <c r="EO189">
        <v>14.633333329999999</v>
      </c>
      <c r="EP189">
        <v>12.933333299999999</v>
      </c>
      <c r="EQ189">
        <v>5.5166666666666666</v>
      </c>
      <c r="ER189">
        <v>5.8499999966666669</v>
      </c>
      <c r="ES189">
        <v>6.1166666666666663</v>
      </c>
      <c r="ET189">
        <v>8.6166666666666671</v>
      </c>
      <c r="EU189">
        <v>6.1999999666666668</v>
      </c>
      <c r="EV189">
        <v>6.0333333666666666</v>
      </c>
      <c r="EW189">
        <v>5.8499999666666662</v>
      </c>
      <c r="EX189">
        <v>6.0833333336666664</v>
      </c>
      <c r="EY189">
        <v>9.5833333666666665</v>
      </c>
      <c r="EZ189">
        <v>5.8833336666666662</v>
      </c>
      <c r="FA189">
        <v>6.0666666666666664</v>
      </c>
      <c r="FB189">
        <v>6.5499996666666664</v>
      </c>
      <c r="FC189">
        <v>9.5166666666666657</v>
      </c>
      <c r="FD189">
        <v>6.3499999666666671</v>
      </c>
      <c r="FE189">
        <v>6.6499999666666669</v>
      </c>
      <c r="FF189">
        <v>8.6833333366666672</v>
      </c>
      <c r="FG189">
        <v>6.2833333666666666</v>
      </c>
      <c r="FH189">
        <v>3.7166666666666668</v>
      </c>
      <c r="FI189">
        <v>4.166666666666667</v>
      </c>
      <c r="FJ189">
        <v>7.3333333666666665</v>
      </c>
      <c r="FK189">
        <v>5.433333366666667</v>
      </c>
      <c r="FL189">
        <v>5.7666666666666666</v>
      </c>
      <c r="FM189">
        <v>4.0833333666666665</v>
      </c>
      <c r="FN189">
        <v>6.7166666666666668</v>
      </c>
      <c r="FO189">
        <v>4.1833333366666672</v>
      </c>
      <c r="FP189">
        <v>4.933333366666667</v>
      </c>
      <c r="FQ189">
        <v>4.166666666666667</v>
      </c>
      <c r="FR189">
        <v>4.1166666666666671</v>
      </c>
      <c r="FS189">
        <v>4.9333333366666672</v>
      </c>
      <c r="FT189">
        <v>2.3166666666666664</v>
      </c>
      <c r="FU189">
        <v>2.5666666666666664</v>
      </c>
      <c r="FV189">
        <v>2.5499999966666662</v>
      </c>
      <c r="FW189">
        <v>2.9333333336666665</v>
      </c>
      <c r="FX189">
        <v>3.0833333366666666</v>
      </c>
      <c r="FY189">
        <v>2.8666666666666663</v>
      </c>
      <c r="FZ189">
        <v>4.1166666666666663</v>
      </c>
      <c r="GA189">
        <v>7.1166666666666663</v>
      </c>
      <c r="GB189">
        <v>3.1999999996666664</v>
      </c>
      <c r="GC189">
        <v>3.3999999666666665</v>
      </c>
      <c r="GD189">
        <v>3.9166666666666665</v>
      </c>
      <c r="GE189">
        <v>3.6833333666666661</v>
      </c>
      <c r="GF189">
        <v>2.8999999966666663</v>
      </c>
      <c r="GG189">
        <v>0</v>
      </c>
      <c r="GH189">
        <f>51/60</f>
        <v>0.85</v>
      </c>
      <c r="GI189">
        <f>29/60</f>
        <v>0.48333333333333334</v>
      </c>
      <c r="GJ189">
        <f>54/60</f>
        <v>0.9</v>
      </c>
      <c r="GK189">
        <f>2+50/60</f>
        <v>2.8333333333333335</v>
      </c>
      <c r="GL189">
        <f>18/60</f>
        <v>0.3</v>
      </c>
      <c r="GM189">
        <f>34/60</f>
        <v>0.56666666666666665</v>
      </c>
      <c r="GN189">
        <f>2+42/60</f>
        <v>2.7</v>
      </c>
      <c r="GO189">
        <f>2+7/60</f>
        <v>2.1166666666666667</v>
      </c>
      <c r="GP189">
        <f>34/60</f>
        <v>0.56666666666666665</v>
      </c>
      <c r="GQ189">
        <f>1+1/60</f>
        <v>1.0166666666666666</v>
      </c>
      <c r="GR189">
        <f>3+24/60</f>
        <v>3.4</v>
      </c>
      <c r="GS189">
        <f>1+22/60</f>
        <v>1.3666666666666667</v>
      </c>
      <c r="GT189">
        <f>2+34/60</f>
        <v>2.5666666666666664</v>
      </c>
      <c r="GU189">
        <f>1+24/60</f>
        <v>1.4</v>
      </c>
      <c r="GV189">
        <f>24/60</f>
        <v>0.4</v>
      </c>
      <c r="GW189">
        <f>28/60</f>
        <v>0.46666666666666667</v>
      </c>
      <c r="GX189">
        <f>18/60</f>
        <v>0.3</v>
      </c>
      <c r="GY189">
        <f>7+26/60</f>
        <v>7.4333333333333336</v>
      </c>
      <c r="GZ189">
        <f>2+9/60</f>
        <v>2.15</v>
      </c>
      <c r="HA189">
        <f>53/60</f>
        <v>0.8833333333333333</v>
      </c>
      <c r="HB189">
        <f>2+45/60</f>
        <v>2.75</v>
      </c>
      <c r="HC189">
        <f>HC210+2.75</f>
        <v>3.7333333333333334</v>
      </c>
      <c r="HD189">
        <f t="shared" ref="HD189:HO189" si="2321">HD210+2.75</f>
        <v>5.1333333333333329</v>
      </c>
      <c r="HE189">
        <f t="shared" si="2321"/>
        <v>4.2166666666666668</v>
      </c>
      <c r="HF189">
        <f t="shared" si="2321"/>
        <v>3.9666666666666668</v>
      </c>
      <c r="HG189">
        <f t="shared" si="2321"/>
        <v>3.75</v>
      </c>
      <c r="HH189">
        <f t="shared" si="2321"/>
        <v>3.4333333333333336</v>
      </c>
      <c r="HI189">
        <f t="shared" si="2321"/>
        <v>3.4333333333333336</v>
      </c>
      <c r="HJ189">
        <f t="shared" si="2321"/>
        <v>4.3833333333333329</v>
      </c>
      <c r="HK189">
        <f t="shared" si="2321"/>
        <v>3.9333333333333336</v>
      </c>
      <c r="HL189">
        <f t="shared" si="2321"/>
        <v>6.8</v>
      </c>
      <c r="HN189">
        <f t="shared" si="2321"/>
        <v>3.45</v>
      </c>
      <c r="HO189">
        <f t="shared" si="2321"/>
        <v>4.9166666666666661</v>
      </c>
      <c r="HP189">
        <f>10+36/60</f>
        <v>10.6</v>
      </c>
      <c r="HQ189">
        <f>14+36/60</f>
        <v>14.6</v>
      </c>
      <c r="HR189">
        <f>6+39/60</f>
        <v>6.65</v>
      </c>
      <c r="HS189">
        <f>8+18/60</f>
        <v>8.3000000000000007</v>
      </c>
      <c r="HU189">
        <f>HU227+8.3</f>
        <v>19.700000000000003</v>
      </c>
      <c r="HW189">
        <f t="shared" ref="HW189:IJ189" si="2322">HW227+8.3</f>
        <v>8.6833333333333336</v>
      </c>
      <c r="HX189">
        <f t="shared" si="2322"/>
        <v>8.9</v>
      </c>
      <c r="HY189">
        <f t="shared" si="2322"/>
        <v>9.7166666666666668</v>
      </c>
      <c r="HZ189">
        <f t="shared" si="2322"/>
        <v>9.2333333333333343</v>
      </c>
      <c r="IA189">
        <f t="shared" si="2322"/>
        <v>8.9666666666666668</v>
      </c>
      <c r="IB189">
        <f t="shared" si="2322"/>
        <v>9.0666666666666682</v>
      </c>
      <c r="IC189">
        <f t="shared" si="2322"/>
        <v>9.7666666666666675</v>
      </c>
      <c r="ID189">
        <f t="shared" si="2322"/>
        <v>8.7333333333333343</v>
      </c>
      <c r="IE189">
        <f t="shared" si="2322"/>
        <v>9.7166666666666668</v>
      </c>
      <c r="IF189">
        <f t="shared" si="2322"/>
        <v>10.416666666666668</v>
      </c>
      <c r="IG189">
        <f t="shared" si="2322"/>
        <v>10.866666666666667</v>
      </c>
      <c r="IH189">
        <f t="shared" si="2322"/>
        <v>9.2000000000000011</v>
      </c>
      <c r="II189">
        <f t="shared" si="2322"/>
        <v>15.933333333333334</v>
      </c>
      <c r="IJ189">
        <f t="shared" si="2322"/>
        <v>8.7166666666666668</v>
      </c>
      <c r="IK189">
        <f>4+14/60</f>
        <v>4.2333333333333334</v>
      </c>
      <c r="IL189">
        <f>IL245+4.23333333</f>
        <v>7.5666666633333328</v>
      </c>
      <c r="IM189">
        <f t="shared" ref="IM189:IQ189" si="2323">IM245+4.23333333</f>
        <v>4.9999999966666664</v>
      </c>
      <c r="IN189">
        <f t="shared" si="2323"/>
        <v>4.7166666633333332</v>
      </c>
      <c r="IO189">
        <f>6+25/60</f>
        <v>6.416666666666667</v>
      </c>
      <c r="IP189">
        <f t="shared" si="2323"/>
        <v>6.8166666633333328</v>
      </c>
      <c r="IQ189">
        <f t="shared" si="2323"/>
        <v>7.4666666633333332</v>
      </c>
      <c r="IW189">
        <f>53/60</f>
        <v>0.8833333333333333</v>
      </c>
      <c r="IX189">
        <f>7+36/60</f>
        <v>7.6</v>
      </c>
      <c r="IY189">
        <f>IY2-4.333333+7.6</f>
        <v>10.050000333333333</v>
      </c>
      <c r="IZ189">
        <f>IZ2-4.333333+7.6</f>
        <v>10.866667</v>
      </c>
      <c r="JA189">
        <f t="shared" ref="JA189:JF189" si="2324">JA2-4.333333+7.6</f>
        <v>9.2000003333333336</v>
      </c>
      <c r="JB189">
        <f t="shared" si="2324"/>
        <v>8.6833336666666661</v>
      </c>
      <c r="JC189">
        <f t="shared" si="2324"/>
        <v>13.616667</v>
      </c>
      <c r="JD189">
        <f t="shared" si="2324"/>
        <v>10.216667000000001</v>
      </c>
      <c r="JE189">
        <f t="shared" si="2324"/>
        <v>15.283333666666667</v>
      </c>
      <c r="JF189">
        <f t="shared" si="2324"/>
        <v>23.050000333333337</v>
      </c>
      <c r="JH189">
        <f>10+24/60</f>
        <v>10.4</v>
      </c>
      <c r="JI189">
        <f>JI2-7.216666667+8.066667</f>
        <v>13.316666999666667</v>
      </c>
      <c r="JJ189">
        <f t="shared" ref="JJ189:KA189" si="2325">JJ2-7.216666667+8.066667</f>
        <v>11.700000333</v>
      </c>
      <c r="JK189">
        <f t="shared" si="2325"/>
        <v>9.5666669996666673</v>
      </c>
      <c r="JL189">
        <f t="shared" si="2325"/>
        <v>9.3333336663333348</v>
      </c>
      <c r="JM189">
        <f t="shared" si="2325"/>
        <v>11.066666999666667</v>
      </c>
      <c r="JN189">
        <f t="shared" si="2325"/>
        <v>12.066666999666667</v>
      </c>
      <c r="JO189">
        <f t="shared" si="2325"/>
        <v>16.200000332999998</v>
      </c>
      <c r="JP189">
        <f t="shared" si="2325"/>
        <v>13.333333666333335</v>
      </c>
      <c r="JR189">
        <f t="shared" si="2325"/>
        <v>9.4000003330000013</v>
      </c>
      <c r="JT189">
        <f t="shared" si="2325"/>
        <v>10.150000333000001</v>
      </c>
      <c r="JU189">
        <f t="shared" si="2325"/>
        <v>15.800000333</v>
      </c>
      <c r="JV189">
        <f t="shared" si="2325"/>
        <v>16.500000333000003</v>
      </c>
      <c r="JX189">
        <f t="shared" si="2325"/>
        <v>17.250000333000003</v>
      </c>
      <c r="JY189">
        <f t="shared" si="2325"/>
        <v>13.066666999666667</v>
      </c>
      <c r="JZ189">
        <f t="shared" si="2325"/>
        <v>19.566666999666669</v>
      </c>
      <c r="KA189">
        <f t="shared" si="2325"/>
        <v>23.016666999666668</v>
      </c>
    </row>
    <row r="190" spans="1:287" x14ac:dyDescent="0.25">
      <c r="A190" t="s">
        <v>97</v>
      </c>
      <c r="B190">
        <v>8.8833333333333329</v>
      </c>
      <c r="C190">
        <v>9.3833333333333329</v>
      </c>
      <c r="D190">
        <v>7.7833332999999998</v>
      </c>
      <c r="E190">
        <v>10.033333333333333</v>
      </c>
      <c r="F190">
        <v>10.649993333333333</v>
      </c>
      <c r="G190">
        <v>8.5000003</v>
      </c>
      <c r="H190">
        <v>8.2333333</v>
      </c>
      <c r="I190">
        <v>8.4500002999999992</v>
      </c>
      <c r="J190">
        <v>12.266666333333333</v>
      </c>
      <c r="K190">
        <v>14.450000333333332</v>
      </c>
      <c r="L190">
        <v>9.7333333333333325</v>
      </c>
      <c r="M190">
        <v>9.2333333333333325</v>
      </c>
      <c r="N190">
        <v>8.4166632999999997</v>
      </c>
      <c r="O190">
        <v>33.533332999999999</v>
      </c>
      <c r="P190">
        <v>37.983333000000002</v>
      </c>
      <c r="Q190">
        <v>34.293332999999997</v>
      </c>
      <c r="R190">
        <v>38.963332999999999</v>
      </c>
      <c r="S190">
        <v>40.783332999999999</v>
      </c>
      <c r="T190">
        <v>37.203333000000001</v>
      </c>
      <c r="U190">
        <v>35.716662999999997</v>
      </c>
      <c r="V190">
        <v>35.583332999999996</v>
      </c>
      <c r="W190">
        <v>34.15</v>
      </c>
      <c r="X190">
        <v>34.949999999999996</v>
      </c>
      <c r="Y190">
        <v>34.983333000000002</v>
      </c>
      <c r="Z190">
        <v>40.766666700000002</v>
      </c>
      <c r="AA190">
        <v>42.766666700000002</v>
      </c>
      <c r="AB190">
        <v>46.516666700000002</v>
      </c>
      <c r="AC190">
        <v>61.966666700000005</v>
      </c>
      <c r="AD190">
        <v>56.5199997</v>
      </c>
      <c r="AE190">
        <v>42.716666700000005</v>
      </c>
      <c r="AG190">
        <v>46.016666700000002</v>
      </c>
      <c r="AH190">
        <v>41.433336700000005</v>
      </c>
      <c r="AI190">
        <v>12.633333333333333</v>
      </c>
      <c r="AJ190">
        <v>14.183333333333334</v>
      </c>
      <c r="AK190">
        <v>13.016666633333333</v>
      </c>
      <c r="AL190">
        <v>13.233333333333333</v>
      </c>
      <c r="AM190">
        <v>13.149993333333333</v>
      </c>
      <c r="AN190">
        <v>13.983333333333333</v>
      </c>
      <c r="AO190">
        <v>13.900000033333333</v>
      </c>
      <c r="AP190">
        <v>13.500000033333333</v>
      </c>
      <c r="AQ190">
        <v>13.416666663333332</v>
      </c>
      <c r="AR190">
        <v>13.033333333333333</v>
      </c>
      <c r="AS190">
        <v>13.650000033333333</v>
      </c>
      <c r="AT190">
        <v>16.300000003333334</v>
      </c>
      <c r="AU190">
        <v>13.933333333333334</v>
      </c>
      <c r="AV190">
        <v>14.166666633333334</v>
      </c>
      <c r="AW190">
        <v>13.700000033333334</v>
      </c>
      <c r="AX190">
        <v>14.483333333333333</v>
      </c>
      <c r="AY190">
        <v>13.366666663333334</v>
      </c>
      <c r="AZ190">
        <v>15.783333333333333</v>
      </c>
      <c r="BA190">
        <v>17.833333333333332</v>
      </c>
      <c r="BB190">
        <v>20.633333333333333</v>
      </c>
      <c r="BC190">
        <v>18.350000003333335</v>
      </c>
      <c r="BD190">
        <v>18.316666633333334</v>
      </c>
      <c r="BE190">
        <v>14.633333333333333</v>
      </c>
      <c r="BF190">
        <v>16.550000333333333</v>
      </c>
      <c r="BG190">
        <v>25.816666633333334</v>
      </c>
      <c r="BH190">
        <v>28.333333333333332</v>
      </c>
      <c r="BI190">
        <v>28.56666633333333</v>
      </c>
      <c r="BJ190">
        <v>15.983333333333333</v>
      </c>
      <c r="BK190">
        <v>26.300000333333333</v>
      </c>
      <c r="BL190">
        <v>17.050000033333333</v>
      </c>
      <c r="BM190">
        <v>25.433333333333334</v>
      </c>
      <c r="BN190">
        <v>16.733333333333334</v>
      </c>
      <c r="BO190">
        <v>30.566666333333334</v>
      </c>
      <c r="BP190">
        <v>21.250000033333333</v>
      </c>
      <c r="BQ190">
        <v>7.6999999999999993</v>
      </c>
      <c r="BR190">
        <v>8.1333333000000003</v>
      </c>
      <c r="BS190">
        <v>8.85</v>
      </c>
      <c r="BT190">
        <v>9.2499999700000011</v>
      </c>
      <c r="BU190">
        <v>8.6499999699999996</v>
      </c>
      <c r="BV190">
        <v>8.8833333000000003</v>
      </c>
      <c r="BW190">
        <v>10.85</v>
      </c>
      <c r="BX190">
        <v>15.85</v>
      </c>
      <c r="BY190">
        <v>14.1166666</v>
      </c>
      <c r="BZ190">
        <v>11.1166666</v>
      </c>
      <c r="CA190">
        <v>8.933333300000001</v>
      </c>
      <c r="CB190">
        <v>8.4500000000000011</v>
      </c>
      <c r="CC190">
        <v>9.5</v>
      </c>
      <c r="CE190">
        <v>6.9166666999999995</v>
      </c>
      <c r="CF190">
        <v>7.6999999999999993</v>
      </c>
      <c r="CG190">
        <v>9</v>
      </c>
      <c r="CH190">
        <v>7.3</v>
      </c>
      <c r="CI190">
        <v>7.2666666999999991</v>
      </c>
      <c r="CJ190">
        <v>7.2166666999999993</v>
      </c>
      <c r="CK190">
        <v>7.6333333999999997</v>
      </c>
      <c r="CL190">
        <v>8.0166667</v>
      </c>
      <c r="CN190">
        <v>8.7666667</v>
      </c>
      <c r="CO190">
        <v>8.316666699999999</v>
      </c>
      <c r="CP190">
        <v>7.1</v>
      </c>
      <c r="CQ190">
        <v>8.5333329999999989</v>
      </c>
      <c r="CR190">
        <v>9.2833329999999989</v>
      </c>
      <c r="CS190">
        <v>7.5333329999999998</v>
      </c>
      <c r="CT190">
        <v>9.75</v>
      </c>
      <c r="CU190">
        <v>9.5666669999999989</v>
      </c>
      <c r="CV190">
        <v>7.6999999999999993</v>
      </c>
      <c r="CW190">
        <v>8.8333332999999996</v>
      </c>
      <c r="CX190">
        <v>8.4333329999999993</v>
      </c>
      <c r="CY190">
        <v>11.9166667</v>
      </c>
      <c r="CZ190">
        <v>9.3833333000000003</v>
      </c>
      <c r="DA190">
        <v>8.233333</v>
      </c>
      <c r="DB190">
        <v>7.5</v>
      </c>
      <c r="DC190">
        <v>10.55</v>
      </c>
      <c r="DD190">
        <v>8.4833333</v>
      </c>
      <c r="DE190">
        <v>11.316666699999999</v>
      </c>
      <c r="DF190">
        <v>6.8833333299999993</v>
      </c>
      <c r="DG190">
        <v>8.18333333</v>
      </c>
      <c r="DH190">
        <v>7.2833333299999996</v>
      </c>
      <c r="DI190">
        <v>8.1166663299999993</v>
      </c>
      <c r="DJ190">
        <v>7.7333333299999989</v>
      </c>
      <c r="DK190">
        <v>8.5666666629999995</v>
      </c>
      <c r="DL190">
        <v>7.4500000299999991</v>
      </c>
      <c r="DM190">
        <v>9.35</v>
      </c>
      <c r="DN190">
        <v>8.8000000000000007</v>
      </c>
      <c r="DO190">
        <v>4.6333333300000001</v>
      </c>
      <c r="DP190">
        <v>6.8166666300000003</v>
      </c>
      <c r="DQ190">
        <v>5.5500000299999996</v>
      </c>
      <c r="DR190">
        <v>5.5666666600000001</v>
      </c>
      <c r="DS190">
        <v>5.1666666600000006</v>
      </c>
      <c r="DT190">
        <v>5.2</v>
      </c>
      <c r="DU190">
        <v>8.5666663300000003</v>
      </c>
      <c r="DV190">
        <v>6.65</v>
      </c>
      <c r="DW190">
        <v>5.3333333300000003</v>
      </c>
      <c r="DX190">
        <v>5.25</v>
      </c>
      <c r="DY190">
        <v>5.5499999970000005</v>
      </c>
      <c r="DZ190">
        <v>10.95</v>
      </c>
      <c r="EA190">
        <v>12.6166667</v>
      </c>
      <c r="EB190">
        <v>11.316666699999999</v>
      </c>
      <c r="EC190">
        <v>11.783333299999999</v>
      </c>
      <c r="ED190">
        <v>14.283333299999999</v>
      </c>
      <c r="EE190">
        <v>13.549999999999999</v>
      </c>
      <c r="EF190">
        <v>11.799999999999999</v>
      </c>
      <c r="EG190">
        <v>13.6</v>
      </c>
      <c r="EH190">
        <v>11.233333</v>
      </c>
      <c r="EI190">
        <v>14.16666667</v>
      </c>
      <c r="EJ190">
        <v>13.299999999999999</v>
      </c>
      <c r="EK190">
        <v>12.616669999999999</v>
      </c>
      <c r="EL190">
        <v>14.683333299999999</v>
      </c>
      <c r="EM190">
        <v>11.35</v>
      </c>
      <c r="EN190">
        <v>12.433333333</v>
      </c>
      <c r="EO190">
        <v>15.483333329999999</v>
      </c>
      <c r="EP190">
        <v>13.783333299999999</v>
      </c>
      <c r="EQ190">
        <v>6.3666666999999997</v>
      </c>
      <c r="ER190">
        <v>6.70000003</v>
      </c>
      <c r="ES190">
        <v>6.9666666999999993</v>
      </c>
      <c r="ET190">
        <v>9.4666666999999993</v>
      </c>
      <c r="EU190">
        <v>7.05</v>
      </c>
      <c r="EV190">
        <v>6.8833333999999997</v>
      </c>
      <c r="EW190">
        <v>6.6999999999999993</v>
      </c>
      <c r="EX190">
        <v>6.9333333669999995</v>
      </c>
      <c r="EY190">
        <v>10.433333399999999</v>
      </c>
      <c r="EZ190">
        <v>6.7333336999999993</v>
      </c>
      <c r="FA190">
        <v>6.9166666999999995</v>
      </c>
      <c r="FB190">
        <v>7.3999996999999995</v>
      </c>
      <c r="FC190">
        <v>10.3666667</v>
      </c>
      <c r="FD190">
        <v>7.1999999999999993</v>
      </c>
      <c r="FE190">
        <v>7.5</v>
      </c>
      <c r="FF190">
        <v>9.5333333699999994</v>
      </c>
      <c r="FG190">
        <v>7.1333333999999997</v>
      </c>
      <c r="FH190">
        <v>4.56666667</v>
      </c>
      <c r="FI190">
        <v>5.0166666700000002</v>
      </c>
      <c r="FJ190">
        <v>8.1833333699999997</v>
      </c>
      <c r="FK190">
        <v>6.2833333700000003</v>
      </c>
      <c r="FL190">
        <v>6.6166666699999999</v>
      </c>
      <c r="FM190">
        <v>4.9333333699999997</v>
      </c>
      <c r="FN190">
        <v>7.56666667</v>
      </c>
      <c r="FO190">
        <v>5.0333333400000004</v>
      </c>
      <c r="FP190">
        <v>5.7833333700000003</v>
      </c>
      <c r="FQ190">
        <v>5.0166666700000002</v>
      </c>
      <c r="FR190">
        <v>4.9666666700000004</v>
      </c>
      <c r="FS190">
        <v>5.7833333400000004</v>
      </c>
      <c r="FT190">
        <v>3.1666666700000001</v>
      </c>
      <c r="FU190">
        <v>3.4166666700000001</v>
      </c>
      <c r="FV190">
        <v>3.4000000000000004</v>
      </c>
      <c r="FW190">
        <v>3.7833333370000002</v>
      </c>
      <c r="FX190">
        <v>3.9333333399999999</v>
      </c>
      <c r="FY190">
        <v>3.7166666700000004</v>
      </c>
      <c r="FZ190">
        <v>4.9666666700000004</v>
      </c>
      <c r="GA190">
        <v>7.9666666700000004</v>
      </c>
      <c r="GB190">
        <v>4.0500000030000001</v>
      </c>
      <c r="GC190">
        <v>4.2499999700000002</v>
      </c>
      <c r="GD190">
        <v>4.7666666700000002</v>
      </c>
      <c r="GE190">
        <v>4.5333333700000003</v>
      </c>
      <c r="GF190">
        <v>3.75</v>
      </c>
      <c r="GG190">
        <v>0.85</v>
      </c>
      <c r="GH190">
        <v>0</v>
      </c>
      <c r="GI190">
        <f>IF(GI189=0,0,GI189+0.85)</f>
        <v>1.3333333333333333</v>
      </c>
      <c r="GJ190">
        <f t="shared" ref="GJ190:HB190" si="2326">IF(GJ189=0,0,GJ189+0.85)</f>
        <v>1.75</v>
      </c>
      <c r="GK190">
        <f t="shared" si="2326"/>
        <v>3.6833333333333336</v>
      </c>
      <c r="GL190">
        <f t="shared" si="2326"/>
        <v>1.1499999999999999</v>
      </c>
      <c r="GM190">
        <f t="shared" si="2326"/>
        <v>1.4166666666666665</v>
      </c>
      <c r="GN190">
        <f t="shared" si="2326"/>
        <v>3.5500000000000003</v>
      </c>
      <c r="GO190">
        <f t="shared" si="2326"/>
        <v>2.9666666666666668</v>
      </c>
      <c r="GP190">
        <f t="shared" si="2326"/>
        <v>1.4166666666666665</v>
      </c>
      <c r="GQ190">
        <f t="shared" si="2326"/>
        <v>1.8666666666666667</v>
      </c>
      <c r="GR190">
        <f t="shared" si="2326"/>
        <v>4.25</v>
      </c>
      <c r="GS190">
        <f t="shared" si="2326"/>
        <v>2.2166666666666668</v>
      </c>
      <c r="GT190">
        <f t="shared" si="2326"/>
        <v>3.4166666666666665</v>
      </c>
      <c r="GU190">
        <f t="shared" si="2326"/>
        <v>2.25</v>
      </c>
      <c r="GV190">
        <f t="shared" si="2326"/>
        <v>1.25</v>
      </c>
      <c r="GW190">
        <f t="shared" si="2326"/>
        <v>1.3166666666666667</v>
      </c>
      <c r="GX190">
        <f t="shared" si="2326"/>
        <v>1.1499999999999999</v>
      </c>
      <c r="GY190">
        <f t="shared" si="2326"/>
        <v>8.2833333333333332</v>
      </c>
      <c r="GZ190">
        <f t="shared" si="2326"/>
        <v>3</v>
      </c>
      <c r="HA190">
        <f t="shared" si="2326"/>
        <v>1.7333333333333334</v>
      </c>
      <c r="HB190">
        <f t="shared" si="2326"/>
        <v>3.6</v>
      </c>
      <c r="HC190">
        <f t="shared" ref="HC190" si="2327">IF(HC189=0,0,HC189+0.85)</f>
        <v>4.583333333333333</v>
      </c>
      <c r="HD190">
        <f t="shared" ref="HD190" si="2328">IF(HD189=0,0,HD189+0.85)</f>
        <v>5.9833333333333325</v>
      </c>
      <c r="HE190">
        <f t="shared" ref="HE190" si="2329">IF(HE189=0,0,HE189+0.85)</f>
        <v>5.0666666666666664</v>
      </c>
      <c r="HF190">
        <f t="shared" ref="HF190" si="2330">IF(HF189=0,0,HF189+0.85)</f>
        <v>4.8166666666666664</v>
      </c>
      <c r="HG190">
        <f t="shared" ref="HG190" si="2331">IF(HG189=0,0,HG189+0.85)</f>
        <v>4.5999999999999996</v>
      </c>
      <c r="HH190">
        <f t="shared" ref="HH190" si="2332">IF(HH189=0,0,HH189+0.85)</f>
        <v>4.2833333333333332</v>
      </c>
      <c r="HI190">
        <f t="shared" ref="HI190" si="2333">IF(HI189=0,0,HI189+0.85)</f>
        <v>4.2833333333333332</v>
      </c>
      <c r="HJ190">
        <f t="shared" ref="HJ190" si="2334">IF(HJ189=0,0,HJ189+0.85)</f>
        <v>5.2333333333333325</v>
      </c>
      <c r="HK190">
        <f t="shared" ref="HK190" si="2335">IF(HK189=0,0,HK189+0.85)</f>
        <v>4.7833333333333332</v>
      </c>
      <c r="HL190">
        <f t="shared" ref="HL190" si="2336">IF(HL189=0,0,HL189+0.85)</f>
        <v>7.6499999999999995</v>
      </c>
      <c r="HN190">
        <f t="shared" ref="HN190" si="2337">IF(HN189=0,0,HN189+0.85)</f>
        <v>4.3</v>
      </c>
      <c r="HO190">
        <f t="shared" ref="HO190" si="2338">IF(HO189=0,0,HO189+0.85)</f>
        <v>5.7666666666666657</v>
      </c>
      <c r="HP190">
        <f t="shared" ref="HP190" si="2339">IF(HP189=0,0,HP189+0.85)</f>
        <v>11.45</v>
      </c>
      <c r="HQ190">
        <f t="shared" ref="HQ190" si="2340">IF(HQ189=0,0,HQ189+0.85)</f>
        <v>15.45</v>
      </c>
      <c r="HR190">
        <f t="shared" ref="HR190" si="2341">IF(HR189=0,0,HR189+0.85)</f>
        <v>7.5</v>
      </c>
      <c r="HS190">
        <f t="shared" ref="HS190" si="2342">IF(HS189=0,0,HS189+0.85)</f>
        <v>9.15</v>
      </c>
      <c r="HU190">
        <f t="shared" ref="HU190" si="2343">IF(HU189=0,0,HU189+0.85)</f>
        <v>20.550000000000004</v>
      </c>
      <c r="HW190">
        <f t="shared" ref="HW190" si="2344">IF(HW189=0,0,HW189+0.85)</f>
        <v>9.5333333333333332</v>
      </c>
      <c r="HX190">
        <f t="shared" ref="HX190" si="2345">IF(HX189=0,0,HX189+0.85)</f>
        <v>9.75</v>
      </c>
      <c r="HY190">
        <f t="shared" ref="HY190" si="2346">IF(HY189=0,0,HY189+0.85)</f>
        <v>10.566666666666666</v>
      </c>
      <c r="HZ190">
        <f t="shared" ref="HZ190" si="2347">IF(HZ189=0,0,HZ189+0.85)</f>
        <v>10.083333333333334</v>
      </c>
      <c r="IA190">
        <f t="shared" ref="IA190" si="2348">IF(IA189=0,0,IA189+0.85)</f>
        <v>9.8166666666666664</v>
      </c>
      <c r="IB190">
        <f t="shared" ref="IB190" si="2349">IF(IB189=0,0,IB189+0.85)</f>
        <v>9.9166666666666679</v>
      </c>
      <c r="IC190">
        <f t="shared" ref="IC190" si="2350">IF(IC189=0,0,IC189+0.85)</f>
        <v>10.616666666666667</v>
      </c>
      <c r="ID190">
        <f t="shared" ref="ID190" si="2351">IF(ID189=0,0,ID189+0.85)</f>
        <v>9.5833333333333339</v>
      </c>
      <c r="IE190">
        <f t="shared" ref="IE190" si="2352">IF(IE189=0,0,IE189+0.85)</f>
        <v>10.566666666666666</v>
      </c>
      <c r="IF190">
        <f t="shared" ref="IF190" si="2353">IF(IF189=0,0,IF189+0.85)</f>
        <v>11.266666666666667</v>
      </c>
      <c r="IG190">
        <f t="shared" ref="IG190" si="2354">IF(IG189=0,0,IG189+0.85)</f>
        <v>11.716666666666667</v>
      </c>
      <c r="IH190">
        <f t="shared" ref="IH190" si="2355">IF(IH189=0,0,IH189+0.85)</f>
        <v>10.050000000000001</v>
      </c>
      <c r="II190">
        <f t="shared" ref="II190" si="2356">IF(II189=0,0,II189+0.85)</f>
        <v>16.783333333333335</v>
      </c>
      <c r="IJ190">
        <f t="shared" ref="IJ190" si="2357">IF(IJ189=0,0,IJ189+0.85)</f>
        <v>9.5666666666666664</v>
      </c>
      <c r="IK190">
        <f t="shared" ref="IK190" si="2358">IF(IK189=0,0,IK189+0.85)</f>
        <v>5.083333333333333</v>
      </c>
      <c r="IL190">
        <f t="shared" ref="IL190" si="2359">IF(IL189=0,0,IL189+0.85)</f>
        <v>8.4166666633333325</v>
      </c>
      <c r="IM190">
        <f t="shared" ref="IM190" si="2360">IF(IM189=0,0,IM189+0.85)</f>
        <v>5.849999996666666</v>
      </c>
      <c r="IN190">
        <f t="shared" ref="IN190" si="2361">IF(IN189=0,0,IN189+0.85)</f>
        <v>5.5666666633333328</v>
      </c>
      <c r="IO190">
        <f t="shared" ref="IO190" si="2362">IF(IO189=0,0,IO189+0.85)</f>
        <v>7.2666666666666666</v>
      </c>
      <c r="IP190">
        <f t="shared" ref="IP190" si="2363">IF(IP189=0,0,IP189+0.85)</f>
        <v>7.6666666633333325</v>
      </c>
      <c r="IQ190">
        <f t="shared" ref="IQ190" si="2364">IF(IQ189=0,0,IQ189+0.85)</f>
        <v>8.3166666633333328</v>
      </c>
      <c r="IW190">
        <f t="shared" ref="IW190" si="2365">IF(IW189=0,0,IW189+0.85)</f>
        <v>1.7333333333333334</v>
      </c>
      <c r="IX190">
        <f t="shared" ref="IX190" si="2366">IF(IX189=0,0,IX189+0.85)</f>
        <v>8.4499999999999993</v>
      </c>
      <c r="IY190">
        <f t="shared" ref="IY190:IZ190" si="2367">IF(IY189=0,0,IY189+0.85)</f>
        <v>10.900000333333333</v>
      </c>
      <c r="IZ190">
        <f t="shared" si="2367"/>
        <v>11.716666999999999</v>
      </c>
      <c r="JA190">
        <f t="shared" ref="JA190" si="2368">IF(JA189=0,0,JA189+0.85)</f>
        <v>10.050000333333333</v>
      </c>
      <c r="JB190">
        <f t="shared" ref="JB190" si="2369">IF(JB189=0,0,JB189+0.85)</f>
        <v>9.5333336666666657</v>
      </c>
      <c r="JC190">
        <f t="shared" ref="JC190" si="2370">IF(JC189=0,0,JC189+0.85)</f>
        <v>14.466666999999999</v>
      </c>
      <c r="JD190">
        <f t="shared" ref="JD190" si="2371">IF(JD189=0,0,JD189+0.85)</f>
        <v>11.066667000000001</v>
      </c>
      <c r="JE190">
        <f t="shared" ref="JE190" si="2372">IF(JE189=0,0,JE189+0.85)</f>
        <v>16.133333666666669</v>
      </c>
      <c r="JF190">
        <f t="shared" ref="JF190" si="2373">IF(JF189=0,0,JF189+0.85)</f>
        <v>23.900000333333338</v>
      </c>
      <c r="JH190">
        <f t="shared" ref="JH190" si="2374">IF(JH189=0,0,JH189+0.85)</f>
        <v>11.25</v>
      </c>
      <c r="JI190">
        <f t="shared" ref="JI190" si="2375">IF(JI189=0,0,JI189+0.85)</f>
        <v>14.166666999666667</v>
      </c>
      <c r="JJ190">
        <f t="shared" ref="JJ190" si="2376">IF(JJ189=0,0,JJ189+0.85)</f>
        <v>12.550000333</v>
      </c>
      <c r="JK190">
        <f t="shared" ref="JK190" si="2377">IF(JK189=0,0,JK189+0.85)</f>
        <v>10.416666999666667</v>
      </c>
      <c r="JL190">
        <f t="shared" ref="JL190" si="2378">IF(JL189=0,0,JL189+0.85)</f>
        <v>10.183333666333334</v>
      </c>
      <c r="JM190">
        <f t="shared" ref="JM190" si="2379">IF(JM189=0,0,JM189+0.85)</f>
        <v>11.916666999666667</v>
      </c>
      <c r="JN190">
        <f t="shared" ref="JN190" si="2380">IF(JN189=0,0,JN189+0.85)</f>
        <v>12.916666999666667</v>
      </c>
      <c r="JO190">
        <f t="shared" ref="JO190" si="2381">IF(JO189=0,0,JO189+0.85)</f>
        <v>17.050000333</v>
      </c>
      <c r="JP190">
        <f t="shared" ref="JP190" si="2382">IF(JP189=0,0,JP189+0.85)</f>
        <v>14.183333666333334</v>
      </c>
      <c r="JR190">
        <f t="shared" ref="JR190" si="2383">IF(JR189=0,0,JR189+0.85)</f>
        <v>10.250000333000001</v>
      </c>
      <c r="JT190">
        <f t="shared" ref="JT190" si="2384">IF(JT189=0,0,JT189+0.85)</f>
        <v>11.000000333000001</v>
      </c>
      <c r="JU190">
        <f t="shared" ref="JU190" si="2385">IF(JU189=0,0,JU189+0.85)</f>
        <v>16.650000333000001</v>
      </c>
      <c r="JV190">
        <f t="shared" ref="JV190" si="2386">IF(JV189=0,0,JV189+0.85)</f>
        <v>17.350000333000004</v>
      </c>
      <c r="JX190">
        <f t="shared" ref="JX190" si="2387">IF(JX189=0,0,JX189+0.85)</f>
        <v>18.100000333000004</v>
      </c>
      <c r="JY190">
        <f t="shared" ref="JY190" si="2388">IF(JY189=0,0,JY189+0.85)</f>
        <v>13.916666999666667</v>
      </c>
      <c r="JZ190">
        <f t="shared" ref="JZ190" si="2389">IF(JZ189=0,0,JZ189+0.85)</f>
        <v>20.416666999666671</v>
      </c>
      <c r="KA190">
        <f t="shared" ref="KA190" si="2390">IF(KA189=0,0,KA189+0.85)</f>
        <v>23.86666699966667</v>
      </c>
    </row>
    <row r="191" spans="1:287" x14ac:dyDescent="0.25">
      <c r="A191" t="s">
        <v>96</v>
      </c>
      <c r="B191">
        <v>8.6166666666666671</v>
      </c>
      <c r="C191">
        <v>9.1166666666666671</v>
      </c>
      <c r="D191">
        <v>7.4166666333333335</v>
      </c>
      <c r="E191">
        <v>9.7666666666666675</v>
      </c>
      <c r="F191">
        <v>10.383326666666667</v>
      </c>
      <c r="G191">
        <v>8.1333336333333328</v>
      </c>
      <c r="H191">
        <v>7.8666666333333337</v>
      </c>
      <c r="I191">
        <v>8.0833336333333339</v>
      </c>
      <c r="J191">
        <v>11.999999666666668</v>
      </c>
      <c r="K191">
        <v>14.183333666666666</v>
      </c>
      <c r="L191">
        <v>9.4666666666666668</v>
      </c>
      <c r="M191">
        <v>8.9666666666666668</v>
      </c>
      <c r="N191">
        <v>8.0499966333333326</v>
      </c>
      <c r="O191">
        <v>33.166666333333332</v>
      </c>
      <c r="P191">
        <v>37.616666333333335</v>
      </c>
      <c r="Q191">
        <v>33.92666633333333</v>
      </c>
      <c r="R191">
        <v>38.596666333333332</v>
      </c>
      <c r="S191">
        <v>40.416666333333332</v>
      </c>
      <c r="T191">
        <v>36.836666333333334</v>
      </c>
      <c r="U191">
        <v>35.34999633333333</v>
      </c>
      <c r="V191">
        <v>35.216666333333329</v>
      </c>
      <c r="W191">
        <v>33.783333333333331</v>
      </c>
      <c r="X191">
        <v>34.583333333333329</v>
      </c>
      <c r="Y191">
        <v>34.616666333333335</v>
      </c>
      <c r="Z191">
        <v>40.400000033333335</v>
      </c>
      <c r="AA191">
        <v>42.400000033333335</v>
      </c>
      <c r="AB191">
        <v>46.150000033333335</v>
      </c>
      <c r="AC191">
        <v>61.60000003333333</v>
      </c>
      <c r="AD191">
        <v>56.153333033333332</v>
      </c>
      <c r="AE191">
        <v>42.350000033333338</v>
      </c>
      <c r="AG191">
        <v>45.650000033333335</v>
      </c>
      <c r="AH191">
        <v>41.066670033333338</v>
      </c>
      <c r="AI191">
        <v>12.366666666666667</v>
      </c>
      <c r="AJ191">
        <v>13.916666666666668</v>
      </c>
      <c r="AK191">
        <v>12.749999966666667</v>
      </c>
      <c r="AL191">
        <v>12.966666666666667</v>
      </c>
      <c r="AM191">
        <v>12.883326666666667</v>
      </c>
      <c r="AN191">
        <v>13.716666666666667</v>
      </c>
      <c r="AO191">
        <v>13.633333366666667</v>
      </c>
      <c r="AP191">
        <v>13.233333366666667</v>
      </c>
      <c r="AQ191">
        <v>13.149999996666667</v>
      </c>
      <c r="AR191">
        <v>12.766666666666667</v>
      </c>
      <c r="AS191">
        <v>13.383333366666667</v>
      </c>
      <c r="AT191">
        <v>16.033333336666669</v>
      </c>
      <c r="AU191">
        <v>13.666666666666668</v>
      </c>
      <c r="AV191">
        <v>13.899999966666668</v>
      </c>
      <c r="AW191">
        <v>13.433333366666668</v>
      </c>
      <c r="AX191">
        <v>14.216666666666667</v>
      </c>
      <c r="AY191">
        <v>13.099999996666668</v>
      </c>
      <c r="AZ191">
        <v>15.516666666666667</v>
      </c>
      <c r="BA191">
        <v>17.566666666666666</v>
      </c>
      <c r="BB191">
        <v>20.366666666666667</v>
      </c>
      <c r="BC191">
        <v>18.083333336666669</v>
      </c>
      <c r="BD191">
        <v>18.049999966666668</v>
      </c>
      <c r="BE191">
        <v>14.366666666666667</v>
      </c>
      <c r="BF191">
        <v>16.283333666666667</v>
      </c>
      <c r="BG191">
        <v>25.549999966666668</v>
      </c>
      <c r="BH191">
        <v>28.066666666666666</v>
      </c>
      <c r="BI191">
        <v>28.299999666666665</v>
      </c>
      <c r="BJ191">
        <v>15.716666666666667</v>
      </c>
      <c r="BK191">
        <v>26.033333666666667</v>
      </c>
      <c r="BL191">
        <v>16.783333366666668</v>
      </c>
      <c r="BM191">
        <v>25.166666666666668</v>
      </c>
      <c r="BN191">
        <v>16.466666666666669</v>
      </c>
      <c r="BO191">
        <v>30.299999666666668</v>
      </c>
      <c r="BP191">
        <v>20.983333366666667</v>
      </c>
      <c r="BQ191">
        <v>7.333333333333333</v>
      </c>
      <c r="BR191">
        <v>7.7666666333333332</v>
      </c>
      <c r="BS191">
        <v>8.4833333333333325</v>
      </c>
      <c r="BT191">
        <v>8.8833333033333339</v>
      </c>
      <c r="BU191">
        <v>8.2833333033333325</v>
      </c>
      <c r="BV191">
        <v>8.5166666333333332</v>
      </c>
      <c r="BW191">
        <v>10.483333333333333</v>
      </c>
      <c r="BX191">
        <v>15.483333333333333</v>
      </c>
      <c r="BY191">
        <v>13.749999933333333</v>
      </c>
      <c r="BZ191">
        <v>10.749999933333333</v>
      </c>
      <c r="CA191">
        <v>8.5666666333333339</v>
      </c>
      <c r="CB191">
        <v>8.0833333333333339</v>
      </c>
      <c r="CC191">
        <v>9.1333333333333329</v>
      </c>
      <c r="CE191">
        <v>6.5500000333333332</v>
      </c>
      <c r="CF191">
        <v>7.333333333333333</v>
      </c>
      <c r="CG191">
        <v>8.6333333333333329</v>
      </c>
      <c r="CH191">
        <v>6.9333333333333336</v>
      </c>
      <c r="CI191">
        <v>6.9000000333333329</v>
      </c>
      <c r="CJ191">
        <v>6.8500000333333331</v>
      </c>
      <c r="CK191">
        <v>7.2666667333333335</v>
      </c>
      <c r="CL191">
        <v>7.6500000333333329</v>
      </c>
      <c r="CN191">
        <v>8.4000000333333329</v>
      </c>
      <c r="CO191">
        <v>7.9500000333333336</v>
      </c>
      <c r="CP191">
        <v>6.7333333333333334</v>
      </c>
      <c r="CQ191">
        <v>8.1666663333333336</v>
      </c>
      <c r="CR191">
        <v>8.9166663333333336</v>
      </c>
      <c r="CS191">
        <v>7.1666663333333336</v>
      </c>
      <c r="CT191">
        <v>9.3833333333333329</v>
      </c>
      <c r="CU191">
        <v>9.2000003333333336</v>
      </c>
      <c r="CV191">
        <v>7.333333333333333</v>
      </c>
      <c r="CW191">
        <v>8.4666666333333325</v>
      </c>
      <c r="CX191">
        <v>8.0666663333333339</v>
      </c>
      <c r="CY191">
        <v>11.550000033333333</v>
      </c>
      <c r="CZ191">
        <v>9.0166666333333332</v>
      </c>
      <c r="DA191">
        <v>7.8666663333333329</v>
      </c>
      <c r="DB191">
        <v>7.1333333333333337</v>
      </c>
      <c r="DC191">
        <v>10.183333333333334</v>
      </c>
      <c r="DD191">
        <v>8.1166666333333328</v>
      </c>
      <c r="DE191">
        <v>10.950000033333334</v>
      </c>
      <c r="DF191">
        <v>6.516666663333333</v>
      </c>
      <c r="DG191">
        <v>7.8166666633333328</v>
      </c>
      <c r="DH191">
        <v>6.9166666633333334</v>
      </c>
      <c r="DI191">
        <v>7.749999663333333</v>
      </c>
      <c r="DJ191">
        <v>7.3666666633333326</v>
      </c>
      <c r="DK191">
        <v>8.1999999963333323</v>
      </c>
      <c r="DL191">
        <v>7.0833333633333329</v>
      </c>
      <c r="DM191">
        <v>8.9833333333333325</v>
      </c>
      <c r="DN191">
        <v>8.4333333333333336</v>
      </c>
      <c r="DO191">
        <v>4.266666663333333</v>
      </c>
      <c r="DP191">
        <v>6.4499999633333331</v>
      </c>
      <c r="DQ191">
        <v>5.1833333633333325</v>
      </c>
      <c r="DR191">
        <v>5.199999993333333</v>
      </c>
      <c r="DS191">
        <v>4.7999999933333335</v>
      </c>
      <c r="DT191">
        <v>4.833333333333333</v>
      </c>
      <c r="DU191">
        <v>8.1999996633333332</v>
      </c>
      <c r="DV191">
        <v>6.2833333333333332</v>
      </c>
      <c r="DW191">
        <v>4.9666666633333332</v>
      </c>
      <c r="DX191">
        <v>4.8833333333333329</v>
      </c>
      <c r="DY191">
        <v>5.1833333303333333</v>
      </c>
      <c r="DZ191">
        <v>10.583333333333332</v>
      </c>
      <c r="EA191">
        <v>12.250000033333333</v>
      </c>
      <c r="EB191">
        <v>10.950000033333332</v>
      </c>
      <c r="EC191">
        <v>11.416666633333332</v>
      </c>
      <c r="ED191">
        <v>13.916666633333332</v>
      </c>
      <c r="EE191">
        <v>13.183333333333332</v>
      </c>
      <c r="EF191">
        <v>11.433333333333332</v>
      </c>
      <c r="EG191">
        <v>13.233333333333333</v>
      </c>
      <c r="EH191">
        <v>10.866666333333333</v>
      </c>
      <c r="EI191">
        <v>13.800000003333333</v>
      </c>
      <c r="EJ191">
        <v>12.933333333333332</v>
      </c>
      <c r="EK191">
        <v>12.250003333333332</v>
      </c>
      <c r="EL191">
        <v>14.316666633333332</v>
      </c>
      <c r="EM191">
        <v>10.983333333333333</v>
      </c>
      <c r="EN191">
        <v>12.066666666333333</v>
      </c>
      <c r="EO191">
        <v>15.116666663333332</v>
      </c>
      <c r="EP191">
        <v>13.416666633333332</v>
      </c>
      <c r="EQ191">
        <v>6.0000000333333334</v>
      </c>
      <c r="ER191">
        <v>6.3333333633333337</v>
      </c>
      <c r="ES191">
        <v>6.6000000333333331</v>
      </c>
      <c r="ET191">
        <v>9.100000033333334</v>
      </c>
      <c r="EU191">
        <v>6.6833333333333336</v>
      </c>
      <c r="EV191">
        <v>6.5166667333333335</v>
      </c>
      <c r="EW191">
        <v>6.333333333333333</v>
      </c>
      <c r="EX191">
        <v>6.5666667003333332</v>
      </c>
      <c r="EY191">
        <v>10.066666733333333</v>
      </c>
      <c r="EZ191">
        <v>6.3666670333333331</v>
      </c>
      <c r="FA191">
        <v>6.5500000333333332</v>
      </c>
      <c r="FB191">
        <v>7.0333330333333333</v>
      </c>
      <c r="FC191">
        <v>10.000000033333333</v>
      </c>
      <c r="FD191">
        <v>6.8333333333333339</v>
      </c>
      <c r="FE191">
        <v>7.1333333333333337</v>
      </c>
      <c r="FF191">
        <v>9.166666703333334</v>
      </c>
      <c r="FG191">
        <v>6.7666667333333335</v>
      </c>
      <c r="FH191">
        <v>4.2000000033333329</v>
      </c>
      <c r="FI191">
        <v>4.6500000033333331</v>
      </c>
      <c r="FJ191">
        <v>7.8166667033333326</v>
      </c>
      <c r="FK191">
        <v>5.9166667033333331</v>
      </c>
      <c r="FL191">
        <v>6.2500000033333327</v>
      </c>
      <c r="FM191">
        <v>4.5666667033333326</v>
      </c>
      <c r="FN191">
        <v>7.2000000033333329</v>
      </c>
      <c r="FO191">
        <v>4.6666666733333333</v>
      </c>
      <c r="FP191">
        <v>5.4166667033333331</v>
      </c>
      <c r="FQ191">
        <v>4.6500000033333331</v>
      </c>
      <c r="FR191">
        <v>4.6000000033333333</v>
      </c>
      <c r="FS191">
        <v>5.4166666733333333</v>
      </c>
      <c r="FT191">
        <v>2.8000000033333334</v>
      </c>
      <c r="FU191">
        <v>3.0500000033333334</v>
      </c>
      <c r="FV191">
        <v>3.0333333333333332</v>
      </c>
      <c r="FW191">
        <v>3.4166666703333335</v>
      </c>
      <c r="FX191">
        <v>3.5666666733333336</v>
      </c>
      <c r="FY191">
        <v>3.3500000033333333</v>
      </c>
      <c r="FZ191">
        <v>4.6000000033333333</v>
      </c>
      <c r="GA191">
        <v>7.6000000033333333</v>
      </c>
      <c r="GB191">
        <v>3.6833333363333334</v>
      </c>
      <c r="GC191">
        <v>3.8833333033333335</v>
      </c>
      <c r="GD191">
        <v>4.400000003333334</v>
      </c>
      <c r="GE191">
        <v>4.1666667033333331</v>
      </c>
      <c r="GF191">
        <v>3.3833333333333333</v>
      </c>
      <c r="GG191">
        <v>0.48333333333333334</v>
      </c>
      <c r="GH191">
        <v>1.3333333333333333</v>
      </c>
      <c r="GI191">
        <v>0</v>
      </c>
      <c r="GJ191">
        <f>IF(GJ189=0,0,GJ189+0.4833333)</f>
        <v>1.3833333000000001</v>
      </c>
      <c r="GK191">
        <f t="shared" ref="GK191:HB191" si="2391">IF(GK189=0,0,GK189+0.4833333)</f>
        <v>3.3166666333333334</v>
      </c>
      <c r="GL191">
        <f t="shared" si="2391"/>
        <v>0.78333330000000001</v>
      </c>
      <c r="GM191">
        <f t="shared" si="2391"/>
        <v>1.0499999666666666</v>
      </c>
      <c r="GN191">
        <f t="shared" si="2391"/>
        <v>3.1833333000000001</v>
      </c>
      <c r="GO191">
        <f t="shared" si="2391"/>
        <v>2.5999999666666667</v>
      </c>
      <c r="GP191">
        <f t="shared" si="2391"/>
        <v>1.0499999666666666</v>
      </c>
      <c r="GQ191">
        <f t="shared" si="2391"/>
        <v>1.4999999666666666</v>
      </c>
      <c r="GR191">
        <f t="shared" si="2391"/>
        <v>3.8833332999999999</v>
      </c>
      <c r="GS191">
        <f t="shared" si="2391"/>
        <v>1.8499999666666667</v>
      </c>
      <c r="GT191">
        <f t="shared" si="2391"/>
        <v>3.0499999666666664</v>
      </c>
      <c r="GU191">
        <f t="shared" si="2391"/>
        <v>1.8833332999999999</v>
      </c>
      <c r="GV191">
        <f t="shared" si="2391"/>
        <v>0.8833333000000001</v>
      </c>
      <c r="GW191">
        <f t="shared" si="2391"/>
        <v>0.94999996666666675</v>
      </c>
      <c r="GX191">
        <f t="shared" si="2391"/>
        <v>0.78333330000000001</v>
      </c>
      <c r="GY191">
        <f t="shared" si="2391"/>
        <v>7.9166666333333335</v>
      </c>
      <c r="GZ191">
        <f t="shared" si="2391"/>
        <v>2.6333332999999999</v>
      </c>
      <c r="HA191">
        <f t="shared" si="2391"/>
        <v>1.3666666333333333</v>
      </c>
      <c r="HB191">
        <f t="shared" si="2391"/>
        <v>3.2333333</v>
      </c>
      <c r="HC191">
        <f t="shared" ref="HC191:JN191" si="2392">IF(HC189=0,0,HC189+0.4833333)</f>
        <v>4.2166666333333334</v>
      </c>
      <c r="HD191">
        <f t="shared" si="2392"/>
        <v>5.6166666333333328</v>
      </c>
      <c r="HE191">
        <f t="shared" si="2392"/>
        <v>4.6999999666666668</v>
      </c>
      <c r="HF191">
        <f t="shared" si="2392"/>
        <v>4.4499999666666668</v>
      </c>
      <c r="HG191">
        <f t="shared" si="2392"/>
        <v>4.2333333</v>
      </c>
      <c r="HH191">
        <f t="shared" si="2392"/>
        <v>3.9166666333333335</v>
      </c>
      <c r="HI191">
        <f t="shared" si="2392"/>
        <v>3.9166666333333335</v>
      </c>
      <c r="HJ191">
        <f t="shared" si="2392"/>
        <v>4.8666666333333328</v>
      </c>
      <c r="HK191">
        <f t="shared" si="2392"/>
        <v>4.4166666333333335</v>
      </c>
      <c r="HL191">
        <f t="shared" si="2392"/>
        <v>7.2833332999999998</v>
      </c>
      <c r="HN191">
        <f t="shared" si="2392"/>
        <v>3.9333333000000001</v>
      </c>
      <c r="HO191">
        <f t="shared" si="2392"/>
        <v>5.399999966666666</v>
      </c>
      <c r="HP191">
        <f t="shared" si="2392"/>
        <v>11.0833333</v>
      </c>
      <c r="HQ191">
        <f t="shared" si="2392"/>
        <v>15.0833333</v>
      </c>
      <c r="HR191">
        <f t="shared" si="2392"/>
        <v>7.1333333000000003</v>
      </c>
      <c r="HS191">
        <f t="shared" si="2392"/>
        <v>8.7833333000000007</v>
      </c>
      <c r="HU191">
        <f t="shared" si="2392"/>
        <v>20.183333300000005</v>
      </c>
      <c r="HW191">
        <f t="shared" si="2392"/>
        <v>9.1666666333333335</v>
      </c>
      <c r="HX191">
        <f t="shared" si="2392"/>
        <v>9.3833333000000003</v>
      </c>
      <c r="HY191">
        <f t="shared" si="2392"/>
        <v>10.199999966666667</v>
      </c>
      <c r="HZ191">
        <f t="shared" si="2392"/>
        <v>9.7166666333333342</v>
      </c>
      <c r="IA191">
        <f t="shared" si="2392"/>
        <v>9.4499999666666668</v>
      </c>
      <c r="IB191">
        <f t="shared" si="2392"/>
        <v>9.5499999666666682</v>
      </c>
      <c r="IC191">
        <f t="shared" si="2392"/>
        <v>10.249999966666667</v>
      </c>
      <c r="ID191">
        <f t="shared" si="2392"/>
        <v>9.2166666333333342</v>
      </c>
      <c r="IE191">
        <f t="shared" si="2392"/>
        <v>10.199999966666667</v>
      </c>
      <c r="IF191">
        <f t="shared" si="2392"/>
        <v>10.899999966666668</v>
      </c>
      <c r="IG191">
        <f t="shared" si="2392"/>
        <v>11.349999966666667</v>
      </c>
      <c r="IH191">
        <f t="shared" si="2392"/>
        <v>9.683333300000001</v>
      </c>
      <c r="II191">
        <f t="shared" si="2392"/>
        <v>16.416666633333335</v>
      </c>
      <c r="IJ191">
        <f t="shared" si="2392"/>
        <v>9.1999999666666668</v>
      </c>
      <c r="IK191">
        <f t="shared" si="2392"/>
        <v>4.7166666333333334</v>
      </c>
      <c r="IL191">
        <f t="shared" si="2392"/>
        <v>8.0499999633333328</v>
      </c>
      <c r="IM191">
        <f t="shared" si="2392"/>
        <v>5.4833332966666664</v>
      </c>
      <c r="IN191">
        <f t="shared" si="2392"/>
        <v>5.1999999633333331</v>
      </c>
      <c r="IO191">
        <f t="shared" si="2392"/>
        <v>6.8999999666666669</v>
      </c>
      <c r="IP191">
        <f t="shared" si="2392"/>
        <v>7.2999999633333328</v>
      </c>
      <c r="IQ191">
        <f t="shared" si="2392"/>
        <v>7.9499999633333331</v>
      </c>
      <c r="IW191">
        <f t="shared" si="2392"/>
        <v>1.3666666333333333</v>
      </c>
      <c r="IX191">
        <f t="shared" si="2392"/>
        <v>8.0833332999999996</v>
      </c>
      <c r="IY191">
        <f t="shared" si="2392"/>
        <v>10.533333633333333</v>
      </c>
      <c r="IZ191">
        <f t="shared" ref="IZ191" si="2393">IF(IZ189=0,0,IZ189+0.4833333)</f>
        <v>11.3500003</v>
      </c>
      <c r="JA191">
        <f t="shared" si="2392"/>
        <v>9.6833336333333335</v>
      </c>
      <c r="JB191">
        <f t="shared" si="2392"/>
        <v>9.166666966666666</v>
      </c>
      <c r="JC191">
        <f t="shared" si="2392"/>
        <v>14.1000003</v>
      </c>
      <c r="JD191">
        <f t="shared" si="2392"/>
        <v>10.700000300000001</v>
      </c>
      <c r="JE191">
        <f t="shared" si="2392"/>
        <v>15.766666966666667</v>
      </c>
      <c r="JF191">
        <f t="shared" si="2392"/>
        <v>23.533333633333338</v>
      </c>
      <c r="JH191">
        <f t="shared" si="2392"/>
        <v>10.8833333</v>
      </c>
      <c r="JI191">
        <f t="shared" si="2392"/>
        <v>13.800000299666667</v>
      </c>
      <c r="JJ191">
        <f t="shared" si="2392"/>
        <v>12.183333633</v>
      </c>
      <c r="JK191">
        <f t="shared" si="2392"/>
        <v>10.050000299666667</v>
      </c>
      <c r="JL191">
        <f t="shared" si="2392"/>
        <v>9.8166669663333348</v>
      </c>
      <c r="JM191">
        <f t="shared" si="2392"/>
        <v>11.550000299666667</v>
      </c>
      <c r="JN191">
        <f t="shared" si="2392"/>
        <v>12.550000299666667</v>
      </c>
      <c r="JO191">
        <f t="shared" ref="JO191:KA191" si="2394">IF(JO189=0,0,JO189+0.4833333)</f>
        <v>16.683333633</v>
      </c>
      <c r="JP191">
        <f t="shared" si="2394"/>
        <v>13.816666966333335</v>
      </c>
      <c r="JR191">
        <f t="shared" si="2394"/>
        <v>9.8833336330000012</v>
      </c>
      <c r="JT191">
        <f t="shared" si="2394"/>
        <v>10.633333633000001</v>
      </c>
      <c r="JU191">
        <f t="shared" si="2394"/>
        <v>16.283333633000002</v>
      </c>
      <c r="JV191">
        <f t="shared" si="2394"/>
        <v>16.983333633000004</v>
      </c>
      <c r="JX191">
        <f t="shared" si="2394"/>
        <v>17.733333633000004</v>
      </c>
      <c r="JY191">
        <f t="shared" si="2394"/>
        <v>13.550000299666667</v>
      </c>
      <c r="JZ191">
        <f t="shared" si="2394"/>
        <v>20.050000299666671</v>
      </c>
      <c r="KA191">
        <f t="shared" si="2394"/>
        <v>23.50000029966667</v>
      </c>
    </row>
    <row r="192" spans="1:287" x14ac:dyDescent="0.25">
      <c r="A192" t="s">
        <v>95</v>
      </c>
      <c r="B192">
        <v>10.916666666666666</v>
      </c>
      <c r="C192">
        <v>11.416666666666666</v>
      </c>
      <c r="D192">
        <v>7.8333333000000005</v>
      </c>
      <c r="E192">
        <v>12.066666666666666</v>
      </c>
      <c r="F192">
        <v>12.683326666666666</v>
      </c>
      <c r="G192">
        <v>8.5500003000000007</v>
      </c>
      <c r="H192">
        <v>8.2833333000000007</v>
      </c>
      <c r="I192">
        <v>8.5000003</v>
      </c>
      <c r="J192">
        <v>14.299999666666666</v>
      </c>
      <c r="K192">
        <v>16.483333666666667</v>
      </c>
      <c r="L192">
        <v>11.766666666666666</v>
      </c>
      <c r="M192">
        <v>11.266666666666666</v>
      </c>
      <c r="N192">
        <v>8.4666633000000004</v>
      </c>
      <c r="O192">
        <v>33.583332999999996</v>
      </c>
      <c r="P192">
        <v>38.033332999999999</v>
      </c>
      <c r="Q192">
        <v>34.343332999999994</v>
      </c>
      <c r="R192">
        <v>39.013332999999996</v>
      </c>
      <c r="S192">
        <v>40.833332999999996</v>
      </c>
      <c r="T192">
        <v>37.253332999999998</v>
      </c>
      <c r="U192">
        <v>35.766662999999994</v>
      </c>
      <c r="V192">
        <v>35.633332999999993</v>
      </c>
      <c r="W192">
        <v>34.199999999999996</v>
      </c>
      <c r="X192">
        <v>34.999999999999993</v>
      </c>
      <c r="Y192">
        <v>35.033332999999999</v>
      </c>
      <c r="Z192">
        <v>40.816666699999999</v>
      </c>
      <c r="AA192">
        <v>42.816666699999999</v>
      </c>
      <c r="AB192">
        <v>46.566666699999999</v>
      </c>
      <c r="AC192">
        <v>62.016666700000002</v>
      </c>
      <c r="AD192">
        <v>56.569999699999997</v>
      </c>
      <c r="AE192">
        <v>42.766666700000002</v>
      </c>
      <c r="AG192">
        <v>46.066666699999999</v>
      </c>
      <c r="AH192">
        <v>41.483336700000002</v>
      </c>
      <c r="AI192">
        <v>14.666666666666666</v>
      </c>
      <c r="AJ192">
        <v>16.216666666666665</v>
      </c>
      <c r="AK192">
        <v>15.049999966666666</v>
      </c>
      <c r="AL192">
        <v>15.266666666666666</v>
      </c>
      <c r="AM192">
        <v>15.183326666666666</v>
      </c>
      <c r="AN192">
        <v>16.016666666666666</v>
      </c>
      <c r="AO192">
        <v>15.933333366666666</v>
      </c>
      <c r="AP192">
        <v>15.533333366666666</v>
      </c>
      <c r="AQ192">
        <v>15.449999996666666</v>
      </c>
      <c r="AR192">
        <v>15.066666666666666</v>
      </c>
      <c r="AS192">
        <v>15.683333366666666</v>
      </c>
      <c r="AT192">
        <v>18.333333336666666</v>
      </c>
      <c r="AU192">
        <v>15.966666666666667</v>
      </c>
      <c r="AV192">
        <v>16.199999966666667</v>
      </c>
      <c r="AW192">
        <v>15.733333366666667</v>
      </c>
      <c r="AX192">
        <v>16.516666666666666</v>
      </c>
      <c r="AY192">
        <v>15.399999996666667</v>
      </c>
      <c r="AZ192">
        <v>17.816666666666666</v>
      </c>
      <c r="BA192">
        <v>19.866666666666667</v>
      </c>
      <c r="BB192">
        <v>22.666666666666664</v>
      </c>
      <c r="BC192">
        <v>20.383333336666666</v>
      </c>
      <c r="BD192">
        <v>20.349999966666665</v>
      </c>
      <c r="BE192">
        <v>16.666666666666664</v>
      </c>
      <c r="BF192">
        <v>18.583333666666665</v>
      </c>
      <c r="BG192">
        <v>27.849999966666665</v>
      </c>
      <c r="BH192">
        <v>30.366666666666667</v>
      </c>
      <c r="BI192">
        <v>30.599999666666665</v>
      </c>
      <c r="BJ192">
        <v>18.016666666666666</v>
      </c>
      <c r="BK192">
        <v>28.333333666666668</v>
      </c>
      <c r="BL192">
        <v>19.083333366666665</v>
      </c>
      <c r="BM192">
        <v>27.466666666666669</v>
      </c>
      <c r="BN192">
        <v>18.766666666666666</v>
      </c>
      <c r="BO192">
        <v>32.599999666666669</v>
      </c>
      <c r="BP192">
        <v>23.283333366666668</v>
      </c>
      <c r="BQ192">
        <v>7.75</v>
      </c>
      <c r="BR192">
        <v>8.1833332999999993</v>
      </c>
      <c r="BS192">
        <v>8.8999999999999986</v>
      </c>
      <c r="BT192">
        <v>9.29999997</v>
      </c>
      <c r="BU192">
        <v>8.6999999699999986</v>
      </c>
      <c r="BV192">
        <v>8.9333332999999993</v>
      </c>
      <c r="BW192">
        <v>10.899999999999999</v>
      </c>
      <c r="BX192">
        <v>15.899999999999999</v>
      </c>
      <c r="BY192">
        <v>14.166666599999999</v>
      </c>
      <c r="BZ192">
        <v>11.166666599999999</v>
      </c>
      <c r="CA192">
        <v>8.9833333</v>
      </c>
      <c r="CB192">
        <v>8.5</v>
      </c>
      <c r="CC192">
        <v>9.5499999999999989</v>
      </c>
      <c r="CE192">
        <v>6.9666667000000002</v>
      </c>
      <c r="CF192">
        <v>7.75</v>
      </c>
      <c r="CG192">
        <v>9.0500000000000007</v>
      </c>
      <c r="CH192">
        <v>7.3500000000000005</v>
      </c>
      <c r="CI192">
        <v>7.3166666999999999</v>
      </c>
      <c r="CJ192">
        <v>7.2666667</v>
      </c>
      <c r="CK192">
        <v>7.6833334000000004</v>
      </c>
      <c r="CL192">
        <v>8.0666667000000007</v>
      </c>
      <c r="CN192">
        <v>8.8166667000000007</v>
      </c>
      <c r="CO192">
        <v>8.3666666999999997</v>
      </c>
      <c r="CP192">
        <v>7.15</v>
      </c>
      <c r="CQ192">
        <v>8.5833329999999997</v>
      </c>
      <c r="CR192">
        <v>9.3333329999999997</v>
      </c>
      <c r="CS192">
        <v>7.5833330000000005</v>
      </c>
      <c r="CT192">
        <v>9.8000000000000007</v>
      </c>
      <c r="CU192">
        <v>9.6166669999999996</v>
      </c>
      <c r="CV192">
        <v>7.75</v>
      </c>
      <c r="CW192">
        <v>8.8833333000000003</v>
      </c>
      <c r="CX192">
        <v>8.483333</v>
      </c>
      <c r="CY192">
        <v>11.966666700000001</v>
      </c>
      <c r="CZ192">
        <v>9.433333300000001</v>
      </c>
      <c r="DA192">
        <v>8.2833330000000007</v>
      </c>
      <c r="DB192">
        <v>7.5500000000000007</v>
      </c>
      <c r="DC192">
        <v>10.600000000000001</v>
      </c>
      <c r="DD192">
        <v>8.5333333000000007</v>
      </c>
      <c r="DE192">
        <v>11.3666667</v>
      </c>
      <c r="DF192">
        <v>6.93333333</v>
      </c>
      <c r="DG192">
        <v>8.2333333300000007</v>
      </c>
      <c r="DH192">
        <v>7.3333333300000003</v>
      </c>
      <c r="DI192">
        <v>8.16666633</v>
      </c>
      <c r="DJ192">
        <v>7.7833333299999996</v>
      </c>
      <c r="DK192">
        <v>8.6166666630000002</v>
      </c>
      <c r="DL192">
        <v>7.5000000299999998</v>
      </c>
      <c r="DM192">
        <v>9.4</v>
      </c>
      <c r="DN192">
        <v>8.8500000000000014</v>
      </c>
      <c r="DO192">
        <v>4.68333333</v>
      </c>
      <c r="DP192">
        <v>6.8666666300000001</v>
      </c>
      <c r="DQ192">
        <v>5.6000000300000004</v>
      </c>
      <c r="DR192">
        <v>5.6166666599999999</v>
      </c>
      <c r="DS192">
        <v>5.2166666599999996</v>
      </c>
      <c r="DT192">
        <v>5.25</v>
      </c>
      <c r="DU192">
        <v>8.616666330000001</v>
      </c>
      <c r="DV192">
        <v>6.7</v>
      </c>
      <c r="DW192">
        <v>5.3833333300000001</v>
      </c>
      <c r="DX192">
        <v>5.3</v>
      </c>
      <c r="DY192">
        <v>5.5999999970000003</v>
      </c>
      <c r="DZ192">
        <v>11</v>
      </c>
      <c r="EA192">
        <v>12.6666667</v>
      </c>
      <c r="EB192">
        <v>11.3666667</v>
      </c>
      <c r="EC192">
        <v>11.8333333</v>
      </c>
      <c r="ED192">
        <v>14.3333333</v>
      </c>
      <c r="EE192">
        <v>13.6</v>
      </c>
      <c r="EF192">
        <v>11.85</v>
      </c>
      <c r="EG192">
        <v>13.65</v>
      </c>
      <c r="EH192">
        <v>11.283333000000001</v>
      </c>
      <c r="EI192">
        <v>14.21666667</v>
      </c>
      <c r="EJ192">
        <v>13.35</v>
      </c>
      <c r="EK192">
        <v>12.66667</v>
      </c>
      <c r="EL192">
        <v>14.7333333</v>
      </c>
      <c r="EM192">
        <v>11.4</v>
      </c>
      <c r="EN192">
        <v>12.483333333000001</v>
      </c>
      <c r="EO192">
        <v>15.53333333</v>
      </c>
      <c r="EP192">
        <v>13.8333333</v>
      </c>
      <c r="EQ192">
        <v>6.4166667000000004</v>
      </c>
      <c r="ER192">
        <v>6.7500000300000007</v>
      </c>
      <c r="ES192">
        <v>7.0166667</v>
      </c>
      <c r="ET192">
        <v>9.5166667</v>
      </c>
      <c r="EU192">
        <v>7.1000000000000005</v>
      </c>
      <c r="EV192">
        <v>6.9333334000000004</v>
      </c>
      <c r="EW192">
        <v>6.75</v>
      </c>
      <c r="EX192">
        <v>6.9833333670000002</v>
      </c>
      <c r="EY192">
        <v>10.483333399999999</v>
      </c>
      <c r="EZ192">
        <v>6.7833337</v>
      </c>
      <c r="FA192">
        <v>6.9666667000000002</v>
      </c>
      <c r="FB192">
        <v>7.4499997000000002</v>
      </c>
      <c r="FC192">
        <v>10.4166667</v>
      </c>
      <c r="FD192">
        <v>7.25</v>
      </c>
      <c r="FE192">
        <v>7.5500000000000007</v>
      </c>
      <c r="FF192">
        <v>9.5833333700000001</v>
      </c>
      <c r="FG192">
        <v>7.1833334000000004</v>
      </c>
      <c r="FH192">
        <v>4.6166666699999999</v>
      </c>
      <c r="FI192">
        <v>5.06666667</v>
      </c>
      <c r="FJ192">
        <v>8.2333333700000004</v>
      </c>
      <c r="FK192">
        <v>6.3333333700000001</v>
      </c>
      <c r="FL192">
        <v>6.6666666699999997</v>
      </c>
      <c r="FM192">
        <v>4.9833333699999995</v>
      </c>
      <c r="FN192">
        <v>7.6166666699999999</v>
      </c>
      <c r="FO192">
        <v>5.0833333400000003</v>
      </c>
      <c r="FP192">
        <v>5.8333333700000001</v>
      </c>
      <c r="FQ192">
        <v>5.06666667</v>
      </c>
      <c r="FR192">
        <v>5.0166666700000002</v>
      </c>
      <c r="FS192">
        <v>5.8333333399999994</v>
      </c>
      <c r="FT192">
        <v>3.21666667</v>
      </c>
      <c r="FU192">
        <v>3.46666667</v>
      </c>
      <c r="FV192">
        <v>3.45</v>
      </c>
      <c r="FW192">
        <v>3.833333337</v>
      </c>
      <c r="FX192">
        <v>3.9833333399999997</v>
      </c>
      <c r="FY192">
        <v>3.7666666700000002</v>
      </c>
      <c r="FZ192">
        <v>5.0166666700000002</v>
      </c>
      <c r="GA192">
        <v>8.0166666699999993</v>
      </c>
      <c r="GB192">
        <v>4.1000000029999999</v>
      </c>
      <c r="GC192">
        <v>4.29999997</v>
      </c>
      <c r="GD192">
        <v>4.81666667</v>
      </c>
      <c r="GE192">
        <v>4.5833333700000001</v>
      </c>
      <c r="GF192">
        <v>3.8</v>
      </c>
      <c r="GG192">
        <v>0.9</v>
      </c>
      <c r="GH192">
        <v>1.75</v>
      </c>
      <c r="GI192">
        <v>1.3833333000000001</v>
      </c>
      <c r="GJ192">
        <v>0</v>
      </c>
      <c r="GK192">
        <f>IF(GK189=0,0,GK189+0.9)</f>
        <v>3.7333333333333334</v>
      </c>
      <c r="GL192">
        <f t="shared" ref="GL192:HB192" si="2395">IF(GL189=0,0,GL189+0.9)</f>
        <v>1.2</v>
      </c>
      <c r="GM192">
        <f t="shared" si="2395"/>
        <v>1.4666666666666668</v>
      </c>
      <c r="GN192">
        <f t="shared" si="2395"/>
        <v>3.6</v>
      </c>
      <c r="GO192">
        <f t="shared" si="2395"/>
        <v>3.0166666666666666</v>
      </c>
      <c r="GP192">
        <f t="shared" si="2395"/>
        <v>1.4666666666666668</v>
      </c>
      <c r="GQ192">
        <f t="shared" si="2395"/>
        <v>1.9166666666666665</v>
      </c>
      <c r="GR192">
        <f t="shared" si="2395"/>
        <v>4.3</v>
      </c>
      <c r="GS192">
        <f t="shared" si="2395"/>
        <v>2.2666666666666666</v>
      </c>
      <c r="GT192">
        <f t="shared" si="2395"/>
        <v>3.4666666666666663</v>
      </c>
      <c r="GU192">
        <f t="shared" si="2395"/>
        <v>2.2999999999999998</v>
      </c>
      <c r="GV192">
        <f t="shared" si="2395"/>
        <v>1.3</v>
      </c>
      <c r="GW192">
        <f t="shared" si="2395"/>
        <v>1.3666666666666667</v>
      </c>
      <c r="GX192">
        <f t="shared" si="2395"/>
        <v>1.2</v>
      </c>
      <c r="GY192">
        <f t="shared" si="2395"/>
        <v>8.3333333333333339</v>
      </c>
      <c r="GZ192">
        <f t="shared" si="2395"/>
        <v>3.05</v>
      </c>
      <c r="HA192">
        <f t="shared" si="2395"/>
        <v>1.7833333333333332</v>
      </c>
      <c r="HB192">
        <f t="shared" si="2395"/>
        <v>3.65</v>
      </c>
      <c r="HC192">
        <f t="shared" ref="HC192:JN192" si="2396">IF(HC189=0,0,HC189+0.9)</f>
        <v>4.6333333333333337</v>
      </c>
      <c r="HD192">
        <f t="shared" si="2396"/>
        <v>6.0333333333333332</v>
      </c>
      <c r="HE192">
        <f t="shared" si="2396"/>
        <v>5.1166666666666671</v>
      </c>
      <c r="HF192">
        <f t="shared" si="2396"/>
        <v>4.8666666666666671</v>
      </c>
      <c r="HG192">
        <f t="shared" si="2396"/>
        <v>4.6500000000000004</v>
      </c>
      <c r="HH192">
        <f t="shared" si="2396"/>
        <v>4.3333333333333339</v>
      </c>
      <c r="HI192">
        <f t="shared" si="2396"/>
        <v>4.3333333333333339</v>
      </c>
      <c r="HJ192">
        <f t="shared" si="2396"/>
        <v>5.2833333333333332</v>
      </c>
      <c r="HK192">
        <f t="shared" si="2396"/>
        <v>4.8333333333333339</v>
      </c>
      <c r="HL192">
        <f t="shared" si="2396"/>
        <v>7.7</v>
      </c>
      <c r="HN192">
        <f t="shared" si="2396"/>
        <v>4.3500000000000005</v>
      </c>
      <c r="HO192">
        <f t="shared" si="2396"/>
        <v>5.8166666666666664</v>
      </c>
      <c r="HP192">
        <f t="shared" si="2396"/>
        <v>11.5</v>
      </c>
      <c r="HQ192">
        <f t="shared" si="2396"/>
        <v>15.5</v>
      </c>
      <c r="HR192">
        <f t="shared" si="2396"/>
        <v>7.5500000000000007</v>
      </c>
      <c r="HS192">
        <f t="shared" si="2396"/>
        <v>9.2000000000000011</v>
      </c>
      <c r="HU192">
        <f t="shared" si="2396"/>
        <v>20.6</v>
      </c>
      <c r="HW192">
        <f t="shared" si="2396"/>
        <v>9.5833333333333339</v>
      </c>
      <c r="HX192">
        <f t="shared" si="2396"/>
        <v>9.8000000000000007</v>
      </c>
      <c r="HY192">
        <f t="shared" si="2396"/>
        <v>10.616666666666667</v>
      </c>
      <c r="HZ192">
        <f t="shared" si="2396"/>
        <v>10.133333333333335</v>
      </c>
      <c r="IA192">
        <f t="shared" si="2396"/>
        <v>9.8666666666666671</v>
      </c>
      <c r="IB192">
        <f t="shared" si="2396"/>
        <v>9.9666666666666686</v>
      </c>
      <c r="IC192">
        <f t="shared" si="2396"/>
        <v>10.666666666666668</v>
      </c>
      <c r="ID192">
        <f t="shared" si="2396"/>
        <v>9.6333333333333346</v>
      </c>
      <c r="IE192">
        <f t="shared" si="2396"/>
        <v>10.616666666666667</v>
      </c>
      <c r="IF192">
        <f t="shared" si="2396"/>
        <v>11.316666666666668</v>
      </c>
      <c r="IG192">
        <f t="shared" si="2396"/>
        <v>11.766666666666667</v>
      </c>
      <c r="IH192">
        <f t="shared" si="2396"/>
        <v>10.100000000000001</v>
      </c>
      <c r="II192">
        <f t="shared" si="2396"/>
        <v>16.833333333333332</v>
      </c>
      <c r="IJ192">
        <f t="shared" si="2396"/>
        <v>9.6166666666666671</v>
      </c>
      <c r="IK192">
        <f t="shared" si="2396"/>
        <v>5.1333333333333337</v>
      </c>
      <c r="IL192">
        <f t="shared" si="2396"/>
        <v>8.4666666633333332</v>
      </c>
      <c r="IM192">
        <f t="shared" si="2396"/>
        <v>5.8999999966666667</v>
      </c>
      <c r="IN192">
        <f t="shared" si="2396"/>
        <v>5.6166666633333335</v>
      </c>
      <c r="IO192">
        <f t="shared" si="2396"/>
        <v>7.3166666666666673</v>
      </c>
      <c r="IP192">
        <f t="shared" si="2396"/>
        <v>7.7166666633333332</v>
      </c>
      <c r="IQ192">
        <f t="shared" si="2396"/>
        <v>8.3666666633333335</v>
      </c>
      <c r="IW192">
        <f t="shared" si="2396"/>
        <v>1.7833333333333332</v>
      </c>
      <c r="IX192">
        <f t="shared" si="2396"/>
        <v>8.5</v>
      </c>
      <c r="IY192">
        <f t="shared" si="2396"/>
        <v>10.950000333333334</v>
      </c>
      <c r="IZ192">
        <f t="shared" ref="IZ192" si="2397">IF(IZ189=0,0,IZ189+0.9)</f>
        <v>11.766667</v>
      </c>
      <c r="JA192">
        <f t="shared" si="2396"/>
        <v>10.100000333333334</v>
      </c>
      <c r="JB192">
        <f t="shared" si="2396"/>
        <v>9.5833336666666664</v>
      </c>
      <c r="JC192">
        <f t="shared" si="2396"/>
        <v>14.516667</v>
      </c>
      <c r="JD192">
        <f t="shared" si="2396"/>
        <v>11.116667000000001</v>
      </c>
      <c r="JE192">
        <f t="shared" si="2396"/>
        <v>16.183333666666666</v>
      </c>
      <c r="JF192">
        <f t="shared" si="2396"/>
        <v>23.950000333333335</v>
      </c>
      <c r="JH192">
        <f t="shared" si="2396"/>
        <v>11.3</v>
      </c>
      <c r="JI192">
        <f t="shared" si="2396"/>
        <v>14.216666999666668</v>
      </c>
      <c r="JJ192">
        <f t="shared" si="2396"/>
        <v>12.600000333000001</v>
      </c>
      <c r="JK192">
        <f t="shared" si="2396"/>
        <v>10.466666999666668</v>
      </c>
      <c r="JL192">
        <f t="shared" si="2396"/>
        <v>10.233333666333335</v>
      </c>
      <c r="JM192">
        <f t="shared" si="2396"/>
        <v>11.966666999666668</v>
      </c>
      <c r="JN192">
        <f t="shared" si="2396"/>
        <v>12.966666999666668</v>
      </c>
      <c r="JO192">
        <f t="shared" ref="JO192:KA192" si="2398">IF(JO189=0,0,JO189+0.9)</f>
        <v>17.100000332999997</v>
      </c>
      <c r="JP192">
        <f t="shared" si="2398"/>
        <v>14.233333666333335</v>
      </c>
      <c r="JR192">
        <f t="shared" si="2398"/>
        <v>10.300000333000002</v>
      </c>
      <c r="JT192">
        <f t="shared" si="2398"/>
        <v>11.050000333000002</v>
      </c>
      <c r="JU192">
        <f t="shared" si="2398"/>
        <v>16.700000332999998</v>
      </c>
      <c r="JV192">
        <f t="shared" si="2398"/>
        <v>17.400000333000001</v>
      </c>
      <c r="JX192">
        <f t="shared" si="2398"/>
        <v>18.150000333000001</v>
      </c>
      <c r="JY192">
        <f t="shared" si="2398"/>
        <v>13.966666999666668</v>
      </c>
      <c r="JZ192">
        <f t="shared" si="2398"/>
        <v>20.466666999666668</v>
      </c>
      <c r="KA192">
        <f t="shared" si="2398"/>
        <v>23.916666999666667</v>
      </c>
    </row>
    <row r="193" spans="1:287" x14ac:dyDescent="0.25">
      <c r="A193" t="s">
        <v>94</v>
      </c>
      <c r="B193">
        <v>22.533333333333335</v>
      </c>
      <c r="C193">
        <v>23.033333333333335</v>
      </c>
      <c r="D193">
        <v>9.7666666333333332</v>
      </c>
      <c r="E193">
        <v>23.683333333333334</v>
      </c>
      <c r="F193">
        <v>24.299993333333333</v>
      </c>
      <c r="G193">
        <v>10.483333633333332</v>
      </c>
      <c r="H193">
        <v>10.216666633333332</v>
      </c>
      <c r="I193">
        <v>10.433333633333334</v>
      </c>
      <c r="J193">
        <v>25.916666333333335</v>
      </c>
      <c r="K193">
        <v>28.100000333333334</v>
      </c>
      <c r="L193">
        <v>23.383333333333336</v>
      </c>
      <c r="M193">
        <v>22.883333333333336</v>
      </c>
      <c r="N193">
        <v>10.399996633333334</v>
      </c>
      <c r="O193">
        <v>35.516666333333333</v>
      </c>
      <c r="P193">
        <v>39.966666333333336</v>
      </c>
      <c r="Q193">
        <v>36.276666333333331</v>
      </c>
      <c r="R193">
        <v>40.946666333333333</v>
      </c>
      <c r="S193">
        <v>42.766666333333333</v>
      </c>
      <c r="T193">
        <v>39.186666333333335</v>
      </c>
      <c r="U193">
        <v>37.699996333333331</v>
      </c>
      <c r="V193">
        <v>37.56666633333333</v>
      </c>
      <c r="W193">
        <v>36.133333333333333</v>
      </c>
      <c r="X193">
        <v>36.93333333333333</v>
      </c>
      <c r="Y193">
        <v>36.966666333333336</v>
      </c>
      <c r="Z193">
        <v>42.750000033333336</v>
      </c>
      <c r="AA193">
        <v>44.750000033333336</v>
      </c>
      <c r="AB193">
        <v>48.500000033333336</v>
      </c>
      <c r="AC193">
        <v>63.950000033333339</v>
      </c>
      <c r="AD193">
        <v>58.503333033333334</v>
      </c>
      <c r="AE193">
        <v>44.700000033333339</v>
      </c>
      <c r="AG193">
        <v>48.000000033333336</v>
      </c>
      <c r="AH193">
        <v>43.41667003333334</v>
      </c>
      <c r="AI193">
        <v>26.283333333333335</v>
      </c>
      <c r="AJ193">
        <v>27.833333333333336</v>
      </c>
      <c r="AK193">
        <v>26.666666633333335</v>
      </c>
      <c r="AL193">
        <v>26.883333333333336</v>
      </c>
      <c r="AM193">
        <v>26.799993333333337</v>
      </c>
      <c r="AN193">
        <v>27.633333333333336</v>
      </c>
      <c r="AO193">
        <v>27.550000033333333</v>
      </c>
      <c r="AP193">
        <v>27.150000033333335</v>
      </c>
      <c r="AQ193">
        <v>27.066666663333336</v>
      </c>
      <c r="AR193">
        <v>26.683333333333334</v>
      </c>
      <c r="AS193">
        <v>27.300000033333333</v>
      </c>
      <c r="AT193">
        <v>29.950000003333336</v>
      </c>
      <c r="AU193">
        <v>27.583333333333336</v>
      </c>
      <c r="AV193">
        <v>27.816666633333334</v>
      </c>
      <c r="AW193">
        <v>27.350000033333334</v>
      </c>
      <c r="AX193">
        <v>28.133333333333336</v>
      </c>
      <c r="AY193">
        <v>27.016666663333336</v>
      </c>
      <c r="AZ193">
        <v>29.433333333333334</v>
      </c>
      <c r="BA193">
        <v>31.483333333333334</v>
      </c>
      <c r="BB193">
        <v>34.283333333333331</v>
      </c>
      <c r="BC193">
        <v>32.000000003333334</v>
      </c>
      <c r="BD193">
        <v>31.966666633333336</v>
      </c>
      <c r="BE193">
        <v>28.283333333333335</v>
      </c>
      <c r="BF193">
        <v>30.200000333333335</v>
      </c>
      <c r="BG193">
        <v>39.466666633333332</v>
      </c>
      <c r="BH193">
        <v>41.983333333333334</v>
      </c>
      <c r="BI193">
        <v>42.216666333333336</v>
      </c>
      <c r="BJ193">
        <v>29.633333333333336</v>
      </c>
      <c r="BK193">
        <v>39.950000333333335</v>
      </c>
      <c r="BL193">
        <v>30.700000033333335</v>
      </c>
      <c r="BM193">
        <v>39.083333333333336</v>
      </c>
      <c r="BN193">
        <v>30.383333333333333</v>
      </c>
      <c r="BO193">
        <v>44.216666333333336</v>
      </c>
      <c r="BP193">
        <v>34.900000033333335</v>
      </c>
      <c r="BQ193">
        <v>9.6833333333333336</v>
      </c>
      <c r="BR193">
        <v>10.116666633333333</v>
      </c>
      <c r="BS193">
        <v>10.833333333333332</v>
      </c>
      <c r="BT193">
        <v>11.233333303333334</v>
      </c>
      <c r="BU193">
        <v>10.633333303333332</v>
      </c>
      <c r="BV193">
        <v>10.866666633333333</v>
      </c>
      <c r="BW193">
        <v>12.833333333333332</v>
      </c>
      <c r="BX193">
        <v>17.833333333333332</v>
      </c>
      <c r="BY193">
        <v>16.099999933333333</v>
      </c>
      <c r="BZ193">
        <v>13.099999933333333</v>
      </c>
      <c r="CA193">
        <v>10.916666633333334</v>
      </c>
      <c r="CB193">
        <v>10.433333333333334</v>
      </c>
      <c r="CC193">
        <v>11.483333333333333</v>
      </c>
      <c r="CE193">
        <v>8.9000000333333329</v>
      </c>
      <c r="CF193">
        <v>9.6833333333333336</v>
      </c>
      <c r="CG193">
        <v>10.983333333333333</v>
      </c>
      <c r="CH193">
        <v>9.2833333333333332</v>
      </c>
      <c r="CI193">
        <v>9.2500000333333325</v>
      </c>
      <c r="CJ193">
        <v>9.2000000333333336</v>
      </c>
      <c r="CK193">
        <v>9.6166667333333322</v>
      </c>
      <c r="CL193">
        <v>10.000000033333333</v>
      </c>
      <c r="CN193">
        <v>10.750000033333333</v>
      </c>
      <c r="CO193">
        <v>10.300000033333333</v>
      </c>
      <c r="CP193">
        <v>9.0833333333333339</v>
      </c>
      <c r="CQ193">
        <v>10.516666333333333</v>
      </c>
      <c r="CR193">
        <v>11.266666333333333</v>
      </c>
      <c r="CS193">
        <v>9.5166663333333332</v>
      </c>
      <c r="CT193">
        <v>11.733333333333334</v>
      </c>
      <c r="CU193">
        <v>11.550000333333333</v>
      </c>
      <c r="CV193">
        <v>9.6833333333333336</v>
      </c>
      <c r="CW193">
        <v>10.816666633333334</v>
      </c>
      <c r="CX193">
        <v>10.416666333333334</v>
      </c>
      <c r="CY193">
        <v>13.900000033333335</v>
      </c>
      <c r="CZ193">
        <v>11.366666633333335</v>
      </c>
      <c r="DA193">
        <v>10.216666333333334</v>
      </c>
      <c r="DB193">
        <v>9.4833333333333343</v>
      </c>
      <c r="DC193">
        <v>12.533333333333335</v>
      </c>
      <c r="DD193">
        <v>10.466666633333334</v>
      </c>
      <c r="DE193">
        <v>13.300000033333333</v>
      </c>
      <c r="DF193">
        <v>8.8666666633333335</v>
      </c>
      <c r="DG193">
        <v>10.166666663333334</v>
      </c>
      <c r="DH193">
        <v>9.2666666633333339</v>
      </c>
      <c r="DI193">
        <v>10.099999663333334</v>
      </c>
      <c r="DJ193">
        <v>9.7166666633333332</v>
      </c>
      <c r="DK193">
        <v>10.549999996333334</v>
      </c>
      <c r="DL193">
        <v>9.4333333633333343</v>
      </c>
      <c r="DM193">
        <v>11.333333333333334</v>
      </c>
      <c r="DN193">
        <v>10.783333333333335</v>
      </c>
      <c r="DO193">
        <v>6.6166666633333335</v>
      </c>
      <c r="DP193">
        <v>8.7999999633333346</v>
      </c>
      <c r="DQ193">
        <v>7.5333333633333339</v>
      </c>
      <c r="DR193">
        <v>7.5499999933333335</v>
      </c>
      <c r="DS193">
        <v>7.1499999933333331</v>
      </c>
      <c r="DT193">
        <v>7.1833333333333336</v>
      </c>
      <c r="DU193">
        <v>10.549999663333335</v>
      </c>
      <c r="DV193">
        <v>8.6333333333333329</v>
      </c>
      <c r="DW193">
        <v>7.3166666633333337</v>
      </c>
      <c r="DX193">
        <v>7.2333333333333334</v>
      </c>
      <c r="DY193">
        <v>7.5333333303333339</v>
      </c>
      <c r="DZ193">
        <v>12.933333333333334</v>
      </c>
      <c r="EA193">
        <v>14.600000033333334</v>
      </c>
      <c r="EB193">
        <v>13.300000033333333</v>
      </c>
      <c r="EC193">
        <v>13.766666633333333</v>
      </c>
      <c r="ED193">
        <v>16.266666633333333</v>
      </c>
      <c r="EE193">
        <v>15.533333333333333</v>
      </c>
      <c r="EF193">
        <v>13.783333333333333</v>
      </c>
      <c r="EG193">
        <v>15.583333333333334</v>
      </c>
      <c r="EH193">
        <v>13.216666333333334</v>
      </c>
      <c r="EI193">
        <v>16.150000003333332</v>
      </c>
      <c r="EJ193">
        <v>15.283333333333333</v>
      </c>
      <c r="EK193">
        <v>14.600003333333333</v>
      </c>
      <c r="EL193">
        <v>16.666666633333335</v>
      </c>
      <c r="EM193">
        <v>13.333333333333334</v>
      </c>
      <c r="EN193">
        <v>14.416666666333334</v>
      </c>
      <c r="EO193">
        <v>17.466666663333335</v>
      </c>
      <c r="EP193">
        <v>15.766666633333333</v>
      </c>
      <c r="EQ193">
        <v>8.350000033333334</v>
      </c>
      <c r="ER193">
        <v>8.6833333633333343</v>
      </c>
      <c r="ES193">
        <v>8.9500000333333336</v>
      </c>
      <c r="ET193">
        <v>11.450000033333334</v>
      </c>
      <c r="EU193">
        <v>9.0333333333333332</v>
      </c>
      <c r="EV193">
        <v>8.866666733333334</v>
      </c>
      <c r="EW193">
        <v>8.6833333333333336</v>
      </c>
      <c r="EX193">
        <v>8.9166667003333338</v>
      </c>
      <c r="EY193">
        <v>12.416666733333333</v>
      </c>
      <c r="EZ193">
        <v>8.7166670333333336</v>
      </c>
      <c r="FA193">
        <v>8.9000000333333347</v>
      </c>
      <c r="FB193">
        <v>9.3833330333333347</v>
      </c>
      <c r="FC193">
        <v>12.350000033333334</v>
      </c>
      <c r="FD193">
        <v>9.1833333333333336</v>
      </c>
      <c r="FE193">
        <v>9.4833333333333343</v>
      </c>
      <c r="FF193">
        <v>11.516666703333334</v>
      </c>
      <c r="FG193">
        <v>9.116666733333334</v>
      </c>
      <c r="FH193">
        <v>6.5500000033333334</v>
      </c>
      <c r="FI193">
        <v>7.0000000033333336</v>
      </c>
      <c r="FJ193">
        <v>10.166666703333334</v>
      </c>
      <c r="FK193">
        <v>8.2666667033333336</v>
      </c>
      <c r="FL193">
        <v>8.6000000033333333</v>
      </c>
      <c r="FM193">
        <v>6.9166667033333331</v>
      </c>
      <c r="FN193">
        <v>9.5500000033333343</v>
      </c>
      <c r="FO193">
        <v>7.0166666733333338</v>
      </c>
      <c r="FP193">
        <v>7.7666667033333336</v>
      </c>
      <c r="FQ193">
        <v>7.0000000033333336</v>
      </c>
      <c r="FR193">
        <v>6.9500000033333338</v>
      </c>
      <c r="FS193">
        <v>7.7666666733333329</v>
      </c>
      <c r="FT193">
        <v>5.150000003333334</v>
      </c>
      <c r="FU193">
        <v>5.400000003333334</v>
      </c>
      <c r="FV193">
        <v>5.3833333333333337</v>
      </c>
      <c r="FW193">
        <v>5.7666666703333336</v>
      </c>
      <c r="FX193">
        <v>5.9166666733333342</v>
      </c>
      <c r="FY193">
        <v>5.7000000033333338</v>
      </c>
      <c r="FZ193">
        <v>6.9500000033333338</v>
      </c>
      <c r="GA193">
        <v>9.9500000033333329</v>
      </c>
      <c r="GB193">
        <v>6.0333333363333344</v>
      </c>
      <c r="GC193">
        <v>6.2333333033333336</v>
      </c>
      <c r="GD193">
        <v>6.7500000033333336</v>
      </c>
      <c r="GE193">
        <v>6.5166667033333336</v>
      </c>
      <c r="GF193">
        <v>5.7333333333333343</v>
      </c>
      <c r="GG193">
        <v>2.8333333333333335</v>
      </c>
      <c r="GH193">
        <v>3.6833333333333336</v>
      </c>
      <c r="GI193">
        <v>3.3166666333333334</v>
      </c>
      <c r="GJ193">
        <v>3.7333333333333334</v>
      </c>
      <c r="GK193">
        <v>0</v>
      </c>
      <c r="GL193">
        <f>IF(GL189=0,0,GL189+2.8333333)</f>
        <v>3.1333332999999999</v>
      </c>
      <c r="GM193">
        <f t="shared" ref="GM193:HB193" si="2399">IF(GM189=0,0,GM189+2.8333333)</f>
        <v>3.3999999666666669</v>
      </c>
      <c r="GN193">
        <f t="shared" si="2399"/>
        <v>5.5333333000000007</v>
      </c>
      <c r="GO193">
        <f t="shared" si="2399"/>
        <v>4.9499999666666668</v>
      </c>
      <c r="GP193">
        <f t="shared" si="2399"/>
        <v>3.3999999666666669</v>
      </c>
      <c r="GQ193">
        <f t="shared" si="2399"/>
        <v>3.8499999666666667</v>
      </c>
      <c r="GR193">
        <f t="shared" si="2399"/>
        <v>6.2333333</v>
      </c>
      <c r="GS193">
        <f t="shared" si="2399"/>
        <v>4.1999999666666668</v>
      </c>
      <c r="GT193">
        <f t="shared" si="2399"/>
        <v>5.399999966666666</v>
      </c>
      <c r="GU193">
        <f t="shared" si="2399"/>
        <v>4.2333333</v>
      </c>
      <c r="GV193">
        <f t="shared" si="2399"/>
        <v>3.2333333</v>
      </c>
      <c r="GW193">
        <f t="shared" si="2399"/>
        <v>3.2999999666666668</v>
      </c>
      <c r="GX193">
        <f t="shared" si="2399"/>
        <v>3.1333332999999999</v>
      </c>
      <c r="GY193">
        <f t="shared" si="2399"/>
        <v>10.266666633333333</v>
      </c>
      <c r="GZ193">
        <f t="shared" si="2399"/>
        <v>4.9833333</v>
      </c>
      <c r="HA193">
        <f t="shared" si="2399"/>
        <v>3.7166666333333334</v>
      </c>
      <c r="HB193">
        <f t="shared" si="2399"/>
        <v>5.5833332999999996</v>
      </c>
      <c r="HC193">
        <f t="shared" ref="HC193:JN193" si="2400">IF(HC189=0,0,HC189+2.8333333)</f>
        <v>6.5666666333333339</v>
      </c>
      <c r="HD193">
        <f t="shared" si="2400"/>
        <v>7.9666666333333325</v>
      </c>
      <c r="HE193">
        <f t="shared" si="2400"/>
        <v>7.0499999666666664</v>
      </c>
      <c r="HF193">
        <f t="shared" si="2400"/>
        <v>6.7999999666666664</v>
      </c>
      <c r="HG193">
        <f t="shared" si="2400"/>
        <v>6.5833332999999996</v>
      </c>
      <c r="HH193">
        <f t="shared" si="2400"/>
        <v>6.2666666333333332</v>
      </c>
      <c r="HI193">
        <f t="shared" si="2400"/>
        <v>6.2666666333333332</v>
      </c>
      <c r="HJ193">
        <f t="shared" si="2400"/>
        <v>7.2166666333333325</v>
      </c>
      <c r="HK193">
        <f t="shared" si="2400"/>
        <v>6.7666666333333332</v>
      </c>
      <c r="HL193">
        <f t="shared" si="2400"/>
        <v>9.6333333000000003</v>
      </c>
      <c r="HN193">
        <f t="shared" si="2400"/>
        <v>6.2833333000000007</v>
      </c>
      <c r="HO193">
        <f t="shared" si="2400"/>
        <v>7.7499999666666657</v>
      </c>
      <c r="HP193">
        <f t="shared" si="2400"/>
        <v>13.433333299999999</v>
      </c>
      <c r="HQ193">
        <f t="shared" si="2400"/>
        <v>17.433333300000001</v>
      </c>
      <c r="HR193">
        <f t="shared" si="2400"/>
        <v>9.4833333</v>
      </c>
      <c r="HS193">
        <f t="shared" si="2400"/>
        <v>11.1333333</v>
      </c>
      <c r="HU193">
        <f t="shared" si="2400"/>
        <v>22.533333300000002</v>
      </c>
      <c r="HW193">
        <f t="shared" si="2400"/>
        <v>11.516666633333333</v>
      </c>
      <c r="HX193">
        <f t="shared" si="2400"/>
        <v>11.7333333</v>
      </c>
      <c r="HY193">
        <f t="shared" si="2400"/>
        <v>12.549999966666666</v>
      </c>
      <c r="HZ193">
        <f t="shared" si="2400"/>
        <v>12.066666633333334</v>
      </c>
      <c r="IA193">
        <f t="shared" si="2400"/>
        <v>11.799999966666666</v>
      </c>
      <c r="IB193">
        <f t="shared" si="2400"/>
        <v>11.899999966666668</v>
      </c>
      <c r="IC193">
        <f t="shared" si="2400"/>
        <v>12.599999966666667</v>
      </c>
      <c r="ID193">
        <f t="shared" si="2400"/>
        <v>11.566666633333334</v>
      </c>
      <c r="IE193">
        <f t="shared" si="2400"/>
        <v>12.549999966666666</v>
      </c>
      <c r="IF193">
        <f t="shared" si="2400"/>
        <v>13.249999966666667</v>
      </c>
      <c r="IG193">
        <f t="shared" si="2400"/>
        <v>13.699999966666667</v>
      </c>
      <c r="IH193">
        <f t="shared" si="2400"/>
        <v>12.033333300000001</v>
      </c>
      <c r="II193">
        <f t="shared" si="2400"/>
        <v>18.766666633333333</v>
      </c>
      <c r="IJ193">
        <f t="shared" si="2400"/>
        <v>11.549999966666666</v>
      </c>
      <c r="IK193">
        <f t="shared" si="2400"/>
        <v>7.0666666333333339</v>
      </c>
      <c r="IL193">
        <f t="shared" si="2400"/>
        <v>10.399999963333332</v>
      </c>
      <c r="IM193">
        <f t="shared" si="2400"/>
        <v>7.833333296666666</v>
      </c>
      <c r="IN193">
        <f t="shared" si="2400"/>
        <v>7.5499999633333328</v>
      </c>
      <c r="IO193">
        <f t="shared" si="2400"/>
        <v>9.2499999666666675</v>
      </c>
      <c r="IP193">
        <f t="shared" si="2400"/>
        <v>9.6499999633333324</v>
      </c>
      <c r="IQ193">
        <f t="shared" si="2400"/>
        <v>10.299999963333333</v>
      </c>
      <c r="IW193">
        <f t="shared" si="2400"/>
        <v>3.7166666333333334</v>
      </c>
      <c r="IX193">
        <f t="shared" si="2400"/>
        <v>10.433333299999999</v>
      </c>
      <c r="IY193">
        <f t="shared" si="2400"/>
        <v>12.883333633333333</v>
      </c>
      <c r="IZ193">
        <f t="shared" ref="IZ193" si="2401">IF(IZ189=0,0,IZ189+2.8333333)</f>
        <v>13.700000299999999</v>
      </c>
      <c r="JA193">
        <f t="shared" si="2400"/>
        <v>12.033333633333333</v>
      </c>
      <c r="JB193">
        <f t="shared" si="2400"/>
        <v>11.516666966666666</v>
      </c>
      <c r="JC193">
        <f t="shared" si="2400"/>
        <v>16.450000299999999</v>
      </c>
      <c r="JD193">
        <f t="shared" si="2400"/>
        <v>13.050000300000001</v>
      </c>
      <c r="JE193">
        <f t="shared" si="2400"/>
        <v>18.116666966666667</v>
      </c>
      <c r="JF193">
        <f t="shared" si="2400"/>
        <v>25.883333633333336</v>
      </c>
      <c r="JH193">
        <f t="shared" si="2400"/>
        <v>13.2333333</v>
      </c>
      <c r="JI193">
        <f t="shared" si="2400"/>
        <v>16.150000299666669</v>
      </c>
      <c r="JJ193">
        <f t="shared" si="2400"/>
        <v>14.533333633</v>
      </c>
      <c r="JK193">
        <f t="shared" si="2400"/>
        <v>12.400000299666667</v>
      </c>
      <c r="JL193">
        <f t="shared" si="2400"/>
        <v>12.166666966333334</v>
      </c>
      <c r="JM193">
        <f t="shared" si="2400"/>
        <v>13.900000299666667</v>
      </c>
      <c r="JN193">
        <f t="shared" si="2400"/>
        <v>14.900000299666667</v>
      </c>
      <c r="JO193">
        <f t="shared" ref="JO193:KA193" si="2402">IF(JO189=0,0,JO189+2.8333333)</f>
        <v>19.033333632999998</v>
      </c>
      <c r="JP193">
        <f t="shared" si="2402"/>
        <v>16.166666966333334</v>
      </c>
      <c r="JR193">
        <f t="shared" si="2402"/>
        <v>12.233333633000001</v>
      </c>
      <c r="JT193">
        <f t="shared" si="2402"/>
        <v>12.983333633000001</v>
      </c>
      <c r="JU193">
        <f t="shared" si="2402"/>
        <v>18.633333632999999</v>
      </c>
      <c r="JV193">
        <f t="shared" si="2402"/>
        <v>19.333333633000002</v>
      </c>
      <c r="JX193">
        <f t="shared" si="2402"/>
        <v>20.083333633000002</v>
      </c>
      <c r="JY193">
        <f t="shared" si="2402"/>
        <v>15.900000299666667</v>
      </c>
      <c r="JZ193">
        <f t="shared" si="2402"/>
        <v>22.400000299666669</v>
      </c>
      <c r="KA193">
        <f t="shared" si="2402"/>
        <v>25.850000299666668</v>
      </c>
    </row>
    <row r="194" spans="1:287" x14ac:dyDescent="0.25">
      <c r="A194" t="s">
        <v>93</v>
      </c>
      <c r="B194">
        <v>8.0833333333333339</v>
      </c>
      <c r="C194">
        <v>8.5833333333333339</v>
      </c>
      <c r="D194">
        <v>7.2333333</v>
      </c>
      <c r="E194">
        <v>9.2333333333333343</v>
      </c>
      <c r="F194">
        <v>9.8499933333333338</v>
      </c>
      <c r="G194">
        <v>7.9500003000000001</v>
      </c>
      <c r="H194">
        <v>7.6833333000000001</v>
      </c>
      <c r="I194">
        <v>7.9000003000000003</v>
      </c>
      <c r="J194">
        <v>11.466666333333334</v>
      </c>
      <c r="K194">
        <v>13.650000333333335</v>
      </c>
      <c r="L194">
        <v>8.9333333333333336</v>
      </c>
      <c r="M194">
        <v>8.4333333333333336</v>
      </c>
      <c r="N194">
        <v>7.8666632999999999</v>
      </c>
      <c r="O194">
        <v>32.983332999999995</v>
      </c>
      <c r="P194">
        <v>37.433332999999998</v>
      </c>
      <c r="Q194">
        <v>33.743332999999993</v>
      </c>
      <c r="R194">
        <v>38.413332999999994</v>
      </c>
      <c r="S194">
        <v>40.233332999999995</v>
      </c>
      <c r="T194">
        <v>36.653332999999996</v>
      </c>
      <c r="U194">
        <v>35.166662999999993</v>
      </c>
      <c r="V194">
        <v>35.033332999999992</v>
      </c>
      <c r="W194">
        <v>33.599999999999994</v>
      </c>
      <c r="X194">
        <v>34.399999999999991</v>
      </c>
      <c r="Y194">
        <v>34.433332999999998</v>
      </c>
      <c r="Z194">
        <v>40.216666699999998</v>
      </c>
      <c r="AA194">
        <v>42.216666699999998</v>
      </c>
      <c r="AB194">
        <v>45.966666699999998</v>
      </c>
      <c r="AC194">
        <v>61.416666699999993</v>
      </c>
      <c r="AD194">
        <v>55.969999699999995</v>
      </c>
      <c r="AE194">
        <v>42.1666667</v>
      </c>
      <c r="AG194">
        <v>45.466666699999998</v>
      </c>
      <c r="AH194">
        <v>40.883336700000001</v>
      </c>
      <c r="AI194">
        <v>11.833333333333334</v>
      </c>
      <c r="AJ194">
        <v>13.383333333333335</v>
      </c>
      <c r="AK194">
        <v>12.216666633333334</v>
      </c>
      <c r="AL194">
        <v>12.433333333333334</v>
      </c>
      <c r="AM194">
        <v>12.349993333333334</v>
      </c>
      <c r="AN194">
        <v>13.183333333333334</v>
      </c>
      <c r="AO194">
        <v>13.100000033333334</v>
      </c>
      <c r="AP194">
        <v>12.700000033333334</v>
      </c>
      <c r="AQ194">
        <v>12.616666663333334</v>
      </c>
      <c r="AR194">
        <v>12.233333333333334</v>
      </c>
      <c r="AS194">
        <v>12.850000033333334</v>
      </c>
      <c r="AT194">
        <v>15.500000003333334</v>
      </c>
      <c r="AU194">
        <v>13.133333333333335</v>
      </c>
      <c r="AV194">
        <v>13.366666633333335</v>
      </c>
      <c r="AW194">
        <v>12.900000033333335</v>
      </c>
      <c r="AX194">
        <v>13.683333333333334</v>
      </c>
      <c r="AY194">
        <v>12.566666663333335</v>
      </c>
      <c r="AZ194">
        <v>14.983333333333334</v>
      </c>
      <c r="BA194">
        <v>17.033333333333335</v>
      </c>
      <c r="BB194">
        <v>19.833333333333336</v>
      </c>
      <c r="BC194">
        <v>17.550000003333334</v>
      </c>
      <c r="BD194">
        <v>17.516666633333333</v>
      </c>
      <c r="BE194">
        <v>13.833333333333334</v>
      </c>
      <c r="BF194">
        <v>15.750000333333334</v>
      </c>
      <c r="BG194">
        <v>25.016666633333333</v>
      </c>
      <c r="BH194">
        <v>27.533333333333331</v>
      </c>
      <c r="BI194">
        <v>27.766666333333333</v>
      </c>
      <c r="BJ194">
        <v>15.183333333333334</v>
      </c>
      <c r="BK194">
        <v>25.500000333333332</v>
      </c>
      <c r="BL194">
        <v>16.250000033333336</v>
      </c>
      <c r="BM194">
        <v>24.633333333333333</v>
      </c>
      <c r="BN194">
        <v>15.933333333333334</v>
      </c>
      <c r="BO194">
        <v>29.766666333333333</v>
      </c>
      <c r="BP194">
        <v>20.450000033333332</v>
      </c>
      <c r="BQ194">
        <v>7.1499999999999995</v>
      </c>
      <c r="BR194">
        <v>7.5833332999999996</v>
      </c>
      <c r="BS194">
        <v>8.2999999999999989</v>
      </c>
      <c r="BT194">
        <v>8.6999999700000004</v>
      </c>
      <c r="BU194">
        <v>8.0999999699999989</v>
      </c>
      <c r="BV194">
        <v>8.3333332999999996</v>
      </c>
      <c r="BW194">
        <v>10.299999999999999</v>
      </c>
      <c r="BX194">
        <v>15.299999999999999</v>
      </c>
      <c r="BY194">
        <v>13.5666666</v>
      </c>
      <c r="BZ194">
        <v>10.5666666</v>
      </c>
      <c r="CA194">
        <v>8.3833333000000003</v>
      </c>
      <c r="CB194">
        <v>7.8999999999999995</v>
      </c>
      <c r="CC194">
        <v>8.9499999999999993</v>
      </c>
      <c r="CE194">
        <v>6.3666666999999997</v>
      </c>
      <c r="CF194">
        <v>7.1499999999999995</v>
      </c>
      <c r="CG194">
        <v>8.4499999999999993</v>
      </c>
      <c r="CH194">
        <v>6.75</v>
      </c>
      <c r="CI194">
        <v>6.7166666999999993</v>
      </c>
      <c r="CJ194">
        <v>6.6666666999999995</v>
      </c>
      <c r="CK194">
        <v>7.0833333999999999</v>
      </c>
      <c r="CL194">
        <v>7.4666666999999993</v>
      </c>
      <c r="CN194">
        <v>8.2166666999999993</v>
      </c>
      <c r="CO194">
        <v>7.7666667</v>
      </c>
      <c r="CP194">
        <v>6.55</v>
      </c>
      <c r="CQ194">
        <v>7.983333</v>
      </c>
      <c r="CR194">
        <v>8.733333</v>
      </c>
      <c r="CS194">
        <v>6.983333</v>
      </c>
      <c r="CT194">
        <v>9.1999999999999993</v>
      </c>
      <c r="CU194">
        <v>9.016667</v>
      </c>
      <c r="CV194">
        <v>7.1499999999999995</v>
      </c>
      <c r="CW194">
        <v>8.2833332999999989</v>
      </c>
      <c r="CX194">
        <v>7.8833330000000004</v>
      </c>
      <c r="CY194">
        <v>11.3666667</v>
      </c>
      <c r="CZ194">
        <v>8.8333332999999996</v>
      </c>
      <c r="DA194">
        <v>7.6833329999999993</v>
      </c>
      <c r="DB194">
        <v>6.95</v>
      </c>
      <c r="DC194">
        <v>10</v>
      </c>
      <c r="DD194">
        <v>7.9333333000000001</v>
      </c>
      <c r="DE194">
        <v>10.7666667</v>
      </c>
      <c r="DF194">
        <v>6.3333333299999994</v>
      </c>
      <c r="DG194">
        <v>7.6333333299999993</v>
      </c>
      <c r="DH194">
        <v>6.7333333299999998</v>
      </c>
      <c r="DI194">
        <v>7.5666663299999994</v>
      </c>
      <c r="DJ194">
        <v>7.1833333299999991</v>
      </c>
      <c r="DK194">
        <v>8.0166666629999987</v>
      </c>
      <c r="DL194">
        <v>6.9000000299999993</v>
      </c>
      <c r="DM194">
        <v>8.7999999999999989</v>
      </c>
      <c r="DN194">
        <v>8.25</v>
      </c>
      <c r="DO194">
        <v>4.0833333300000003</v>
      </c>
      <c r="DP194">
        <v>6.2666666300000005</v>
      </c>
      <c r="DQ194">
        <v>5.0000000300000007</v>
      </c>
      <c r="DR194">
        <v>5.0166666600000003</v>
      </c>
      <c r="DS194">
        <v>4.6166666599999999</v>
      </c>
      <c r="DT194">
        <v>4.6500000000000004</v>
      </c>
      <c r="DU194">
        <v>8.0166663299999996</v>
      </c>
      <c r="DV194">
        <v>6.1000000000000005</v>
      </c>
      <c r="DW194">
        <v>4.7833333300000005</v>
      </c>
      <c r="DX194">
        <v>4.7</v>
      </c>
      <c r="DY194">
        <v>4.9999999970000006</v>
      </c>
      <c r="DZ194">
        <v>10.4</v>
      </c>
      <c r="EA194">
        <v>12.066666700000001</v>
      </c>
      <c r="EB194">
        <v>10.7666667</v>
      </c>
      <c r="EC194">
        <v>11.2333333</v>
      </c>
      <c r="ED194">
        <v>13.7333333</v>
      </c>
      <c r="EE194">
        <v>13</v>
      </c>
      <c r="EF194">
        <v>11.25</v>
      </c>
      <c r="EG194">
        <v>13.05</v>
      </c>
      <c r="EH194">
        <v>10.683333000000001</v>
      </c>
      <c r="EI194">
        <v>13.616666670000001</v>
      </c>
      <c r="EJ194">
        <v>12.75</v>
      </c>
      <c r="EK194">
        <v>12.06667</v>
      </c>
      <c r="EL194">
        <v>14.1333333</v>
      </c>
      <c r="EM194">
        <v>10.8</v>
      </c>
      <c r="EN194">
        <v>11.883333332999999</v>
      </c>
      <c r="EO194">
        <v>14.93333333</v>
      </c>
      <c r="EP194">
        <v>13.2333333</v>
      </c>
      <c r="EQ194">
        <v>5.8166666999999999</v>
      </c>
      <c r="ER194">
        <v>6.1500000300000002</v>
      </c>
      <c r="ES194">
        <v>6.4166666999999995</v>
      </c>
      <c r="ET194">
        <v>8.9166667000000004</v>
      </c>
      <c r="EU194">
        <v>6.5</v>
      </c>
      <c r="EV194">
        <v>6.3333333999999999</v>
      </c>
      <c r="EW194">
        <v>6.1499999999999995</v>
      </c>
      <c r="EX194">
        <v>6.3833333669999996</v>
      </c>
      <c r="EY194">
        <v>9.8833333999999997</v>
      </c>
      <c r="EZ194">
        <v>6.1833336999999995</v>
      </c>
      <c r="FA194">
        <v>6.3666666999999997</v>
      </c>
      <c r="FB194">
        <v>6.8499996999999997</v>
      </c>
      <c r="FC194">
        <v>9.816666699999999</v>
      </c>
      <c r="FD194">
        <v>6.65</v>
      </c>
      <c r="FE194">
        <v>6.95</v>
      </c>
      <c r="FF194">
        <v>8.9833333700000004</v>
      </c>
      <c r="FG194">
        <v>6.5833333999999999</v>
      </c>
      <c r="FH194">
        <v>4.0166666700000002</v>
      </c>
      <c r="FI194">
        <v>4.4666666700000004</v>
      </c>
      <c r="FJ194">
        <v>7.6333333700000008</v>
      </c>
      <c r="FK194">
        <v>5.7333333700000004</v>
      </c>
      <c r="FL194">
        <v>6.06666667</v>
      </c>
      <c r="FM194">
        <v>4.3833333699999999</v>
      </c>
      <c r="FN194">
        <v>7.0166666700000002</v>
      </c>
      <c r="FO194">
        <v>4.4833333400000006</v>
      </c>
      <c r="FP194">
        <v>5.2333333700000004</v>
      </c>
      <c r="FQ194">
        <v>4.4666666700000004</v>
      </c>
      <c r="FR194">
        <v>4.4166666700000006</v>
      </c>
      <c r="FS194">
        <v>5.2333333399999997</v>
      </c>
      <c r="FT194">
        <v>2.6166666699999999</v>
      </c>
      <c r="FU194">
        <v>2.8666666699999999</v>
      </c>
      <c r="FV194">
        <v>2.8499999999999996</v>
      </c>
      <c r="FW194">
        <v>3.2333333369999999</v>
      </c>
      <c r="FX194">
        <v>3.3833333400000001</v>
      </c>
      <c r="FY194">
        <v>3.1666666699999997</v>
      </c>
      <c r="FZ194">
        <v>4.4166666699999997</v>
      </c>
      <c r="GA194">
        <v>7.4166666699999997</v>
      </c>
      <c r="GB194">
        <v>3.5000000029999998</v>
      </c>
      <c r="GC194">
        <v>3.6999999699999999</v>
      </c>
      <c r="GD194">
        <v>4.2166666700000004</v>
      </c>
      <c r="GE194">
        <v>3.9833333699999995</v>
      </c>
      <c r="GF194">
        <v>3.1999999999999997</v>
      </c>
      <c r="GG194">
        <v>0.3</v>
      </c>
      <c r="GH194">
        <v>1.1499999999999999</v>
      </c>
      <c r="GI194">
        <v>0.78333330000000001</v>
      </c>
      <c r="GJ194">
        <v>1.2</v>
      </c>
      <c r="GK194">
        <v>3.1333332999999999</v>
      </c>
      <c r="GL194">
        <v>0</v>
      </c>
      <c r="GM194">
        <f>IF(GM189=0,0,GM189+0.3)</f>
        <v>0.8666666666666667</v>
      </c>
      <c r="GN194">
        <f t="shared" ref="GN194:HB194" si="2403">IF(GN189=0,0,GN189+0.3)</f>
        <v>3</v>
      </c>
      <c r="GO194">
        <f t="shared" si="2403"/>
        <v>2.4166666666666665</v>
      </c>
      <c r="GP194">
        <f t="shared" si="2403"/>
        <v>0.8666666666666667</v>
      </c>
      <c r="GQ194">
        <f t="shared" si="2403"/>
        <v>1.3166666666666667</v>
      </c>
      <c r="GR194">
        <f t="shared" si="2403"/>
        <v>3.6999999999999997</v>
      </c>
      <c r="GS194">
        <f t="shared" si="2403"/>
        <v>1.6666666666666667</v>
      </c>
      <c r="GT194">
        <f t="shared" si="2403"/>
        <v>2.8666666666666663</v>
      </c>
      <c r="GU194">
        <f t="shared" si="2403"/>
        <v>1.7</v>
      </c>
      <c r="GV194">
        <f t="shared" si="2403"/>
        <v>0.7</v>
      </c>
      <c r="GW194">
        <f t="shared" si="2403"/>
        <v>0.76666666666666661</v>
      </c>
      <c r="GX194">
        <f t="shared" si="2403"/>
        <v>0.6</v>
      </c>
      <c r="GY194">
        <f t="shared" si="2403"/>
        <v>7.7333333333333334</v>
      </c>
      <c r="GZ194">
        <f t="shared" si="2403"/>
        <v>2.4499999999999997</v>
      </c>
      <c r="HA194">
        <f t="shared" si="2403"/>
        <v>1.1833333333333333</v>
      </c>
      <c r="HB194">
        <f t="shared" si="2403"/>
        <v>3.05</v>
      </c>
      <c r="HC194">
        <f t="shared" ref="HC194:JN194" si="2404">IF(HC189=0,0,HC189+0.3)</f>
        <v>4.0333333333333332</v>
      </c>
      <c r="HD194">
        <f t="shared" si="2404"/>
        <v>5.4333333333333327</v>
      </c>
      <c r="HE194">
        <f t="shared" si="2404"/>
        <v>4.5166666666666666</v>
      </c>
      <c r="HF194">
        <f t="shared" si="2404"/>
        <v>4.2666666666666666</v>
      </c>
      <c r="HG194">
        <f t="shared" si="2404"/>
        <v>4.05</v>
      </c>
      <c r="HH194">
        <f t="shared" si="2404"/>
        <v>3.7333333333333334</v>
      </c>
      <c r="HI194">
        <f t="shared" si="2404"/>
        <v>3.7333333333333334</v>
      </c>
      <c r="HJ194">
        <f t="shared" si="2404"/>
        <v>4.6833333333333327</v>
      </c>
      <c r="HK194">
        <f t="shared" si="2404"/>
        <v>4.2333333333333334</v>
      </c>
      <c r="HL194">
        <f t="shared" si="2404"/>
        <v>7.1</v>
      </c>
      <c r="HN194">
        <f t="shared" si="2404"/>
        <v>3.75</v>
      </c>
      <c r="HO194">
        <f t="shared" si="2404"/>
        <v>5.2166666666666659</v>
      </c>
      <c r="HP194">
        <f t="shared" si="2404"/>
        <v>10.9</v>
      </c>
      <c r="HQ194">
        <f t="shared" si="2404"/>
        <v>14.9</v>
      </c>
      <c r="HR194">
        <f t="shared" si="2404"/>
        <v>6.95</v>
      </c>
      <c r="HS194">
        <f t="shared" si="2404"/>
        <v>8.6000000000000014</v>
      </c>
      <c r="HU194">
        <f t="shared" si="2404"/>
        <v>20.000000000000004</v>
      </c>
      <c r="HW194">
        <f t="shared" si="2404"/>
        <v>8.9833333333333343</v>
      </c>
      <c r="HX194">
        <f t="shared" si="2404"/>
        <v>9.2000000000000011</v>
      </c>
      <c r="HY194">
        <f t="shared" si="2404"/>
        <v>10.016666666666667</v>
      </c>
      <c r="HZ194">
        <f t="shared" si="2404"/>
        <v>9.533333333333335</v>
      </c>
      <c r="IA194">
        <f t="shared" si="2404"/>
        <v>9.2666666666666675</v>
      </c>
      <c r="IB194">
        <f t="shared" si="2404"/>
        <v>9.3666666666666689</v>
      </c>
      <c r="IC194">
        <f t="shared" si="2404"/>
        <v>10.066666666666668</v>
      </c>
      <c r="ID194">
        <f t="shared" si="2404"/>
        <v>9.033333333333335</v>
      </c>
      <c r="IE194">
        <f t="shared" si="2404"/>
        <v>10.016666666666667</v>
      </c>
      <c r="IF194">
        <f t="shared" si="2404"/>
        <v>10.716666666666669</v>
      </c>
      <c r="IG194">
        <f t="shared" si="2404"/>
        <v>11.166666666666668</v>
      </c>
      <c r="IH194">
        <f t="shared" si="2404"/>
        <v>9.5000000000000018</v>
      </c>
      <c r="II194">
        <f t="shared" si="2404"/>
        <v>16.233333333333334</v>
      </c>
      <c r="IJ194">
        <f t="shared" si="2404"/>
        <v>9.0166666666666675</v>
      </c>
      <c r="IK194">
        <f t="shared" si="2404"/>
        <v>4.5333333333333332</v>
      </c>
      <c r="IL194">
        <f t="shared" si="2404"/>
        <v>7.8666666633333326</v>
      </c>
      <c r="IM194">
        <f t="shared" si="2404"/>
        <v>5.2999999966666662</v>
      </c>
      <c r="IN194">
        <f t="shared" si="2404"/>
        <v>5.016666663333333</v>
      </c>
      <c r="IO194">
        <f t="shared" si="2404"/>
        <v>6.7166666666666668</v>
      </c>
      <c r="IP194">
        <f t="shared" si="2404"/>
        <v>7.1166666633333326</v>
      </c>
      <c r="IQ194">
        <f t="shared" si="2404"/>
        <v>7.766666663333333</v>
      </c>
      <c r="IW194">
        <f t="shared" si="2404"/>
        <v>1.1833333333333333</v>
      </c>
      <c r="IX194">
        <f t="shared" si="2404"/>
        <v>7.8999999999999995</v>
      </c>
      <c r="IY194">
        <f t="shared" si="2404"/>
        <v>10.350000333333334</v>
      </c>
      <c r="IZ194">
        <f t="shared" ref="IZ194" si="2405">IF(IZ189=0,0,IZ189+0.3)</f>
        <v>11.166667</v>
      </c>
      <c r="JA194">
        <f t="shared" si="2404"/>
        <v>9.5000003333333343</v>
      </c>
      <c r="JB194">
        <f t="shared" si="2404"/>
        <v>8.9833336666666668</v>
      </c>
      <c r="JC194">
        <f t="shared" si="2404"/>
        <v>13.916667</v>
      </c>
      <c r="JD194">
        <f t="shared" si="2404"/>
        <v>10.516667000000002</v>
      </c>
      <c r="JE194">
        <f t="shared" si="2404"/>
        <v>15.583333666666668</v>
      </c>
      <c r="JF194">
        <f t="shared" si="2404"/>
        <v>23.350000333333337</v>
      </c>
      <c r="JH194">
        <f t="shared" si="2404"/>
        <v>10.700000000000001</v>
      </c>
      <c r="JI194">
        <f t="shared" si="2404"/>
        <v>13.616666999666668</v>
      </c>
      <c r="JJ194">
        <f t="shared" si="2404"/>
        <v>12.000000333000001</v>
      </c>
      <c r="JK194">
        <f t="shared" si="2404"/>
        <v>9.866666999666668</v>
      </c>
      <c r="JL194">
        <f t="shared" si="2404"/>
        <v>9.6333336663333355</v>
      </c>
      <c r="JM194">
        <f t="shared" si="2404"/>
        <v>11.366666999666668</v>
      </c>
      <c r="JN194">
        <f t="shared" si="2404"/>
        <v>12.366666999666668</v>
      </c>
      <c r="JO194">
        <f t="shared" ref="JO194:KA194" si="2406">IF(JO189=0,0,JO189+0.3)</f>
        <v>16.500000332999999</v>
      </c>
      <c r="JP194">
        <f t="shared" si="2406"/>
        <v>13.633333666333336</v>
      </c>
      <c r="JR194">
        <f t="shared" si="2406"/>
        <v>9.700000333000002</v>
      </c>
      <c r="JT194">
        <f t="shared" si="2406"/>
        <v>10.450000333000002</v>
      </c>
      <c r="JU194">
        <f t="shared" si="2406"/>
        <v>16.100000333000001</v>
      </c>
      <c r="JV194">
        <f t="shared" si="2406"/>
        <v>16.800000333000003</v>
      </c>
      <c r="JX194">
        <f t="shared" si="2406"/>
        <v>17.550000333000003</v>
      </c>
      <c r="JY194">
        <f t="shared" si="2406"/>
        <v>13.366666999666668</v>
      </c>
      <c r="JZ194">
        <f t="shared" si="2406"/>
        <v>19.86666699966667</v>
      </c>
      <c r="KA194">
        <f t="shared" si="2406"/>
        <v>23.316666999666669</v>
      </c>
    </row>
    <row r="195" spans="1:287" x14ac:dyDescent="0.25">
      <c r="A195" t="s">
        <v>92</v>
      </c>
      <c r="B195">
        <v>8.650000330000001</v>
      </c>
      <c r="C195">
        <v>9.150000330000001</v>
      </c>
      <c r="D195">
        <v>7.4999999666666666</v>
      </c>
      <c r="E195">
        <v>9.8000003300000014</v>
      </c>
      <c r="F195">
        <v>10.416660330000001</v>
      </c>
      <c r="G195">
        <v>8.2166669666666667</v>
      </c>
      <c r="H195">
        <v>7.9499999666666668</v>
      </c>
      <c r="I195">
        <v>8.166666966666666</v>
      </c>
      <c r="J195">
        <v>12.033333330000001</v>
      </c>
      <c r="K195">
        <v>14.21666733</v>
      </c>
      <c r="L195">
        <v>9.5000003300000007</v>
      </c>
      <c r="M195">
        <v>9.0000003300000007</v>
      </c>
      <c r="N195">
        <v>8.1333299666666665</v>
      </c>
      <c r="O195">
        <v>33.249999666666668</v>
      </c>
      <c r="P195">
        <v>37.69999966666667</v>
      </c>
      <c r="Q195">
        <v>34.009999666666666</v>
      </c>
      <c r="R195">
        <v>38.679999666666667</v>
      </c>
      <c r="S195">
        <v>40.499999666666668</v>
      </c>
      <c r="T195">
        <v>36.919999666666669</v>
      </c>
      <c r="U195">
        <v>35.433329666666666</v>
      </c>
      <c r="V195">
        <v>35.299999666666665</v>
      </c>
      <c r="W195">
        <v>33.866666666666667</v>
      </c>
      <c r="X195">
        <v>34.666666666666664</v>
      </c>
      <c r="Y195">
        <v>34.69999966666667</v>
      </c>
      <c r="Z195">
        <v>40.48333336666667</v>
      </c>
      <c r="AA195">
        <v>42.48333336666667</v>
      </c>
      <c r="AB195">
        <v>46.23333336666667</v>
      </c>
      <c r="AC195">
        <v>61.683333366666673</v>
      </c>
      <c r="AD195">
        <v>56.236666366666668</v>
      </c>
      <c r="AE195">
        <v>42.433333366666673</v>
      </c>
      <c r="AG195">
        <v>45.73333336666667</v>
      </c>
      <c r="AH195">
        <v>41.150003366666674</v>
      </c>
      <c r="AI195">
        <v>12.400000330000001</v>
      </c>
      <c r="AJ195">
        <v>13.950000330000002</v>
      </c>
      <c r="AK195">
        <v>12.783333630000001</v>
      </c>
      <c r="AL195">
        <v>13.000000330000001</v>
      </c>
      <c r="AM195">
        <v>12.916660330000001</v>
      </c>
      <c r="AN195">
        <v>13.750000330000001</v>
      </c>
      <c r="AO195">
        <v>13.666667030000001</v>
      </c>
      <c r="AP195">
        <v>13.266667030000001</v>
      </c>
      <c r="AQ195">
        <v>13.183333660000001</v>
      </c>
      <c r="AR195">
        <v>12.800000330000001</v>
      </c>
      <c r="AS195">
        <v>13.416667030000001</v>
      </c>
      <c r="AT195">
        <v>16.066667000000002</v>
      </c>
      <c r="AU195">
        <v>13.700000330000002</v>
      </c>
      <c r="AV195">
        <v>13.933333630000002</v>
      </c>
      <c r="AW195">
        <v>13.466667030000002</v>
      </c>
      <c r="AX195">
        <v>14.250000330000001</v>
      </c>
      <c r="AY195">
        <v>13.133333660000002</v>
      </c>
      <c r="AZ195">
        <v>15.550000330000001</v>
      </c>
      <c r="BA195">
        <v>17.60000033</v>
      </c>
      <c r="BB195">
        <v>20.400000330000001</v>
      </c>
      <c r="BC195">
        <v>18.116667</v>
      </c>
      <c r="BD195">
        <v>18.083333630000002</v>
      </c>
      <c r="BE195">
        <v>14.400000330000001</v>
      </c>
      <c r="BF195">
        <v>16.316667330000001</v>
      </c>
      <c r="BG195">
        <v>25.583333629999998</v>
      </c>
      <c r="BH195">
        <v>28.10000033</v>
      </c>
      <c r="BI195">
        <v>28.333333330000002</v>
      </c>
      <c r="BJ195">
        <v>15.750000330000001</v>
      </c>
      <c r="BK195">
        <v>26.066667330000001</v>
      </c>
      <c r="BL195">
        <v>16.816667030000001</v>
      </c>
      <c r="BM195">
        <v>25.200000330000002</v>
      </c>
      <c r="BN195">
        <v>16.500000329999999</v>
      </c>
      <c r="BO195">
        <v>30.333333330000002</v>
      </c>
      <c r="BP195">
        <v>21.016667030000001</v>
      </c>
      <c r="BQ195">
        <v>7.4166666666666661</v>
      </c>
      <c r="BR195">
        <v>7.8499999666666662</v>
      </c>
      <c r="BS195">
        <v>8.5666666666666664</v>
      </c>
      <c r="BT195">
        <v>8.9666666366666661</v>
      </c>
      <c r="BU195">
        <v>8.3666666366666664</v>
      </c>
      <c r="BV195">
        <v>8.5999999666666653</v>
      </c>
      <c r="BW195">
        <v>10.566666666666666</v>
      </c>
      <c r="BX195">
        <v>15.566666666666666</v>
      </c>
      <c r="BY195">
        <v>13.833333266666667</v>
      </c>
      <c r="BZ195">
        <v>10.833333266666667</v>
      </c>
      <c r="CA195">
        <v>8.649999966666666</v>
      </c>
      <c r="CB195">
        <v>8.1666666666666661</v>
      </c>
      <c r="CC195">
        <v>9.2166666666666668</v>
      </c>
      <c r="CE195">
        <v>6.6333333666666663</v>
      </c>
      <c r="CF195">
        <v>7.4166666666666661</v>
      </c>
      <c r="CG195">
        <v>8.7166666666666668</v>
      </c>
      <c r="CH195">
        <v>7.0166666666666666</v>
      </c>
      <c r="CI195">
        <v>6.9833333666666659</v>
      </c>
      <c r="CJ195">
        <v>6.9333333666666661</v>
      </c>
      <c r="CK195">
        <v>7.3500000666666665</v>
      </c>
      <c r="CL195">
        <v>7.7333333666666668</v>
      </c>
      <c r="CN195">
        <v>8.4833333666666668</v>
      </c>
      <c r="CO195">
        <v>8.0333333666666658</v>
      </c>
      <c r="CP195">
        <v>6.8166666666666664</v>
      </c>
      <c r="CQ195">
        <v>8.2499996666666657</v>
      </c>
      <c r="CR195">
        <v>8.9999996666666657</v>
      </c>
      <c r="CS195">
        <v>7.2499996666666666</v>
      </c>
      <c r="CT195">
        <v>9.4666666666666668</v>
      </c>
      <c r="CU195">
        <v>9.2833336666666675</v>
      </c>
      <c r="CV195">
        <v>7.4166666666666661</v>
      </c>
      <c r="CW195">
        <v>8.5499999666666664</v>
      </c>
      <c r="CX195">
        <v>8.1499996666666661</v>
      </c>
      <c r="CY195">
        <v>11.633333366666665</v>
      </c>
      <c r="CZ195">
        <v>9.0999999666666653</v>
      </c>
      <c r="DA195">
        <v>7.9499996666666668</v>
      </c>
      <c r="DB195">
        <v>7.2166666666666668</v>
      </c>
      <c r="DC195">
        <v>10.266666666666666</v>
      </c>
      <c r="DD195">
        <v>8.1999999666666668</v>
      </c>
      <c r="DE195">
        <v>11.033333366666668</v>
      </c>
      <c r="DF195">
        <v>6.599999996666666</v>
      </c>
      <c r="DG195">
        <v>7.8999999966666659</v>
      </c>
      <c r="DH195">
        <v>6.9999999966666664</v>
      </c>
      <c r="DI195">
        <v>7.833332996666666</v>
      </c>
      <c r="DJ195">
        <v>7.4499999966666657</v>
      </c>
      <c r="DK195">
        <v>8.2833333296666662</v>
      </c>
      <c r="DL195">
        <v>7.1666666966666659</v>
      </c>
      <c r="DM195">
        <v>9.0666666666666664</v>
      </c>
      <c r="DN195">
        <v>8.5166666666666657</v>
      </c>
      <c r="DO195">
        <v>4.3499999966666669</v>
      </c>
      <c r="DP195">
        <v>6.5333332966666671</v>
      </c>
      <c r="DQ195">
        <v>5.2666666966666664</v>
      </c>
      <c r="DR195">
        <v>5.2833333266666669</v>
      </c>
      <c r="DS195">
        <v>4.8833333266666674</v>
      </c>
      <c r="DT195">
        <v>4.916666666666667</v>
      </c>
      <c r="DU195">
        <v>8.2833329966666671</v>
      </c>
      <c r="DV195">
        <v>6.3666666666666671</v>
      </c>
      <c r="DW195">
        <v>5.0499999966666671</v>
      </c>
      <c r="DX195">
        <v>4.9666666666666668</v>
      </c>
      <c r="DY195">
        <v>5.2666666636666672</v>
      </c>
      <c r="DZ195">
        <v>10.666666666666666</v>
      </c>
      <c r="EA195">
        <v>12.333333366666666</v>
      </c>
      <c r="EB195">
        <v>11.033333366666666</v>
      </c>
      <c r="EC195">
        <v>11.499999966666666</v>
      </c>
      <c r="ED195">
        <v>13.999999966666666</v>
      </c>
      <c r="EE195">
        <v>13.266666666666666</v>
      </c>
      <c r="EF195">
        <v>11.516666666666666</v>
      </c>
      <c r="EG195">
        <v>13.316666666666666</v>
      </c>
      <c r="EH195">
        <v>10.949999666666667</v>
      </c>
      <c r="EI195">
        <v>13.883333336666666</v>
      </c>
      <c r="EJ195">
        <v>13.016666666666666</v>
      </c>
      <c r="EK195">
        <v>12.333336666666666</v>
      </c>
      <c r="EL195">
        <v>14.399999966666666</v>
      </c>
      <c r="EM195">
        <v>11.066666666666666</v>
      </c>
      <c r="EN195">
        <v>12.149999999666665</v>
      </c>
      <c r="EO195">
        <v>15.199999996666666</v>
      </c>
      <c r="EP195">
        <v>13.499999966666666</v>
      </c>
      <c r="EQ195">
        <v>6.0833333666666665</v>
      </c>
      <c r="ER195">
        <v>6.4166666966666668</v>
      </c>
      <c r="ES195">
        <v>6.6833333666666661</v>
      </c>
      <c r="ET195">
        <v>9.1833333666666661</v>
      </c>
      <c r="EU195">
        <v>6.7666666666666666</v>
      </c>
      <c r="EV195">
        <v>6.6000000666666665</v>
      </c>
      <c r="EW195">
        <v>6.4166666666666661</v>
      </c>
      <c r="EX195">
        <v>6.6500000336666663</v>
      </c>
      <c r="EY195">
        <v>10.150000066666667</v>
      </c>
      <c r="EZ195">
        <v>6.4500003666666661</v>
      </c>
      <c r="FA195">
        <v>6.6333333666666663</v>
      </c>
      <c r="FB195">
        <v>7.1166663666666663</v>
      </c>
      <c r="FC195">
        <v>10.083333366666666</v>
      </c>
      <c r="FD195">
        <v>6.9166666666666661</v>
      </c>
      <c r="FE195">
        <v>7.2166666666666668</v>
      </c>
      <c r="FF195">
        <v>9.2500000366666661</v>
      </c>
      <c r="FG195">
        <v>6.8500000666666665</v>
      </c>
      <c r="FH195">
        <v>4.2833333366666668</v>
      </c>
      <c r="FI195">
        <v>4.733333336666667</v>
      </c>
      <c r="FJ195">
        <v>7.9000000366666665</v>
      </c>
      <c r="FK195">
        <v>6.000000036666667</v>
      </c>
      <c r="FL195">
        <v>6.3333333366666666</v>
      </c>
      <c r="FM195">
        <v>4.6500000366666665</v>
      </c>
      <c r="FN195">
        <v>7.2833333366666668</v>
      </c>
      <c r="FO195">
        <v>4.7500000066666672</v>
      </c>
      <c r="FP195">
        <v>5.500000036666667</v>
      </c>
      <c r="FQ195">
        <v>4.733333336666667</v>
      </c>
      <c r="FR195">
        <v>4.6833333366666672</v>
      </c>
      <c r="FS195">
        <v>5.5000000066666672</v>
      </c>
      <c r="FT195">
        <v>2.8833333366666665</v>
      </c>
      <c r="FU195">
        <v>3.1333333366666665</v>
      </c>
      <c r="FV195">
        <v>3.1166666666666663</v>
      </c>
      <c r="FW195">
        <v>3.5000000036666665</v>
      </c>
      <c r="FX195">
        <v>3.6500000066666667</v>
      </c>
      <c r="FY195">
        <v>3.4333333366666663</v>
      </c>
      <c r="FZ195">
        <v>4.6833333366666663</v>
      </c>
      <c r="GA195">
        <v>7.6833333366666663</v>
      </c>
      <c r="GB195">
        <v>3.7666666696666664</v>
      </c>
      <c r="GC195">
        <v>3.9666666366666665</v>
      </c>
      <c r="GD195">
        <v>4.4833333366666661</v>
      </c>
      <c r="GE195">
        <v>4.2500000366666661</v>
      </c>
      <c r="GF195">
        <v>3.4666666666666663</v>
      </c>
      <c r="GG195">
        <v>0.56666666666666665</v>
      </c>
      <c r="GH195">
        <v>1.4166666666666665</v>
      </c>
      <c r="GI195">
        <v>1.0499999666666666</v>
      </c>
      <c r="GJ195">
        <v>1.4666666666666668</v>
      </c>
      <c r="GK195">
        <v>3.3999999666666669</v>
      </c>
      <c r="GL195">
        <v>0.8666666666666667</v>
      </c>
      <c r="GM195">
        <v>0</v>
      </c>
      <c r="GN195">
        <f>IF(GN189=0,0,GN189+0.5666667)</f>
        <v>3.2666667</v>
      </c>
      <c r="GO195">
        <f t="shared" ref="GO195:HB195" si="2407">IF(GO189=0,0,GO189+0.5666667)</f>
        <v>2.6833333666666666</v>
      </c>
      <c r="GP195">
        <f t="shared" si="2407"/>
        <v>1.1333333666666667</v>
      </c>
      <c r="GQ195">
        <f t="shared" si="2407"/>
        <v>1.5833333666666665</v>
      </c>
      <c r="GR195">
        <f t="shared" si="2407"/>
        <v>3.9666666999999998</v>
      </c>
      <c r="GS195">
        <f t="shared" si="2407"/>
        <v>1.9333333666666666</v>
      </c>
      <c r="GT195">
        <f t="shared" si="2407"/>
        <v>3.1333333666666663</v>
      </c>
      <c r="GU195">
        <f t="shared" si="2407"/>
        <v>1.9666666999999998</v>
      </c>
      <c r="GV195">
        <f t="shared" si="2407"/>
        <v>0.96666669999999999</v>
      </c>
      <c r="GW195">
        <f t="shared" si="2407"/>
        <v>1.0333333666666666</v>
      </c>
      <c r="GX195">
        <f t="shared" si="2407"/>
        <v>0.8666666999999999</v>
      </c>
      <c r="GY195">
        <f t="shared" si="2407"/>
        <v>8.0000000333333343</v>
      </c>
      <c r="GZ195">
        <f t="shared" si="2407"/>
        <v>2.7166666999999998</v>
      </c>
      <c r="HA195">
        <f t="shared" si="2407"/>
        <v>1.4500000333333332</v>
      </c>
      <c r="HB195">
        <f t="shared" si="2407"/>
        <v>3.3166666999999999</v>
      </c>
      <c r="HC195">
        <f t="shared" ref="HC195:JN195" si="2408">IF(HC189=0,0,HC189+0.5666667)</f>
        <v>4.3000000333333332</v>
      </c>
      <c r="HD195">
        <f t="shared" si="2408"/>
        <v>5.7000000333333327</v>
      </c>
      <c r="HE195">
        <f t="shared" si="2408"/>
        <v>4.7833333666666666</v>
      </c>
      <c r="HF195">
        <f t="shared" si="2408"/>
        <v>4.5333333666666666</v>
      </c>
      <c r="HG195">
        <f t="shared" si="2408"/>
        <v>4.3166666999999999</v>
      </c>
      <c r="HH195">
        <f t="shared" si="2408"/>
        <v>4.0000000333333334</v>
      </c>
      <c r="HI195">
        <f t="shared" si="2408"/>
        <v>4.0000000333333334</v>
      </c>
      <c r="HJ195">
        <f t="shared" si="2408"/>
        <v>4.9500000333333327</v>
      </c>
      <c r="HK195">
        <f t="shared" si="2408"/>
        <v>4.5000000333333334</v>
      </c>
      <c r="HL195">
        <f t="shared" si="2408"/>
        <v>7.3666666999999997</v>
      </c>
      <c r="HN195">
        <f t="shared" si="2408"/>
        <v>4.0166667</v>
      </c>
      <c r="HO195">
        <f t="shared" si="2408"/>
        <v>5.4833333666666659</v>
      </c>
      <c r="HP195">
        <f t="shared" si="2408"/>
        <v>11.1666667</v>
      </c>
      <c r="HQ195">
        <f t="shared" si="2408"/>
        <v>15.1666667</v>
      </c>
      <c r="HR195">
        <f t="shared" si="2408"/>
        <v>7.2166667000000002</v>
      </c>
      <c r="HS195">
        <f t="shared" si="2408"/>
        <v>8.8666667000000015</v>
      </c>
      <c r="HU195">
        <f t="shared" si="2408"/>
        <v>20.266666700000002</v>
      </c>
      <c r="HW195">
        <f t="shared" si="2408"/>
        <v>9.2500000333333343</v>
      </c>
      <c r="HX195">
        <f t="shared" si="2408"/>
        <v>9.4666667000000011</v>
      </c>
      <c r="HY195">
        <f t="shared" si="2408"/>
        <v>10.283333366666668</v>
      </c>
      <c r="HZ195">
        <f t="shared" si="2408"/>
        <v>9.800000033333335</v>
      </c>
      <c r="IA195">
        <f t="shared" si="2408"/>
        <v>9.5333333666666675</v>
      </c>
      <c r="IB195">
        <f t="shared" si="2408"/>
        <v>9.633333366666669</v>
      </c>
      <c r="IC195">
        <f t="shared" si="2408"/>
        <v>10.333333366666668</v>
      </c>
      <c r="ID195">
        <f t="shared" si="2408"/>
        <v>9.300000033333335</v>
      </c>
      <c r="IE195">
        <f t="shared" si="2408"/>
        <v>10.283333366666668</v>
      </c>
      <c r="IF195">
        <f t="shared" si="2408"/>
        <v>10.983333366666669</v>
      </c>
      <c r="IG195">
        <f t="shared" si="2408"/>
        <v>11.433333366666668</v>
      </c>
      <c r="IH195">
        <f t="shared" si="2408"/>
        <v>9.7666667000000018</v>
      </c>
      <c r="II195">
        <f t="shared" si="2408"/>
        <v>16.500000033333333</v>
      </c>
      <c r="IJ195">
        <f t="shared" si="2408"/>
        <v>9.2833333666666675</v>
      </c>
      <c r="IK195">
        <f t="shared" si="2408"/>
        <v>4.8000000333333332</v>
      </c>
      <c r="IL195">
        <f t="shared" si="2408"/>
        <v>8.1333333633333336</v>
      </c>
      <c r="IM195">
        <f t="shared" si="2408"/>
        <v>5.5666666966666662</v>
      </c>
      <c r="IN195">
        <f t="shared" si="2408"/>
        <v>5.283333363333333</v>
      </c>
      <c r="IO195">
        <f t="shared" si="2408"/>
        <v>6.9833333666666668</v>
      </c>
      <c r="IP195">
        <f t="shared" si="2408"/>
        <v>7.3833333633333327</v>
      </c>
      <c r="IQ195">
        <f t="shared" si="2408"/>
        <v>8.0333333633333339</v>
      </c>
      <c r="IW195">
        <f t="shared" si="2408"/>
        <v>1.4500000333333332</v>
      </c>
      <c r="IX195">
        <f t="shared" si="2408"/>
        <v>8.1666667000000004</v>
      </c>
      <c r="IY195">
        <f t="shared" si="2408"/>
        <v>10.616667033333334</v>
      </c>
      <c r="IZ195">
        <f t="shared" ref="IZ195" si="2409">IF(IZ189=0,0,IZ189+0.5666667)</f>
        <v>11.4333337</v>
      </c>
      <c r="JA195">
        <f t="shared" si="2408"/>
        <v>9.7666670333333343</v>
      </c>
      <c r="JB195">
        <f t="shared" si="2408"/>
        <v>9.2500003666666668</v>
      </c>
      <c r="JC195">
        <f t="shared" si="2408"/>
        <v>14.1833337</v>
      </c>
      <c r="JD195">
        <f t="shared" si="2408"/>
        <v>10.783333700000002</v>
      </c>
      <c r="JE195">
        <f t="shared" si="2408"/>
        <v>15.850000366666668</v>
      </c>
      <c r="JF195">
        <f t="shared" si="2408"/>
        <v>23.616667033333336</v>
      </c>
      <c r="JH195">
        <f t="shared" si="2408"/>
        <v>10.966666700000001</v>
      </c>
      <c r="JI195">
        <f t="shared" si="2408"/>
        <v>13.883333699666668</v>
      </c>
      <c r="JJ195">
        <f t="shared" si="2408"/>
        <v>12.266667033000001</v>
      </c>
      <c r="JK195">
        <f t="shared" si="2408"/>
        <v>10.133333699666668</v>
      </c>
      <c r="JL195">
        <f t="shared" si="2408"/>
        <v>9.9000003663333356</v>
      </c>
      <c r="JM195">
        <f t="shared" si="2408"/>
        <v>11.633333699666668</v>
      </c>
      <c r="JN195">
        <f t="shared" si="2408"/>
        <v>12.633333699666668</v>
      </c>
      <c r="JO195">
        <f t="shared" ref="JO195:KA195" si="2410">IF(JO189=0,0,JO189+0.5666667)</f>
        <v>16.766667032999997</v>
      </c>
      <c r="JP195">
        <f t="shared" si="2410"/>
        <v>13.900000366333336</v>
      </c>
      <c r="JR195">
        <f t="shared" si="2410"/>
        <v>9.966667033000002</v>
      </c>
      <c r="JT195">
        <f t="shared" si="2410"/>
        <v>10.716667033000002</v>
      </c>
      <c r="JU195">
        <f t="shared" si="2410"/>
        <v>16.366667032999999</v>
      </c>
      <c r="JV195">
        <f t="shared" si="2410"/>
        <v>17.066667033000002</v>
      </c>
      <c r="JX195">
        <f t="shared" si="2410"/>
        <v>17.816667033000002</v>
      </c>
      <c r="JY195">
        <f t="shared" si="2410"/>
        <v>13.633333699666668</v>
      </c>
      <c r="JZ195">
        <f t="shared" si="2410"/>
        <v>20.133333699666668</v>
      </c>
      <c r="KA195">
        <f t="shared" si="2410"/>
        <v>23.583333699666667</v>
      </c>
    </row>
    <row r="196" spans="1:287" x14ac:dyDescent="0.25">
      <c r="A196" t="s">
        <v>91</v>
      </c>
      <c r="B196">
        <v>13.45</v>
      </c>
      <c r="C196">
        <v>13.95</v>
      </c>
      <c r="D196">
        <v>9.6333333000000003</v>
      </c>
      <c r="E196">
        <v>14.6</v>
      </c>
      <c r="F196">
        <v>15.216659999999999</v>
      </c>
      <c r="G196">
        <v>10.3500003</v>
      </c>
      <c r="H196">
        <v>10.0833333</v>
      </c>
      <c r="I196">
        <v>10.300000300000001</v>
      </c>
      <c r="J196">
        <v>16.833333</v>
      </c>
      <c r="K196">
        <v>19.016666999999998</v>
      </c>
      <c r="L196">
        <v>14.299999999999999</v>
      </c>
      <c r="M196">
        <v>13.799999999999999</v>
      </c>
      <c r="N196">
        <v>10.266663300000001</v>
      </c>
      <c r="O196">
        <v>35.383333</v>
      </c>
      <c r="P196">
        <v>39.833333000000003</v>
      </c>
      <c r="Q196">
        <v>36.143332999999998</v>
      </c>
      <c r="R196">
        <v>40.813333</v>
      </c>
      <c r="S196">
        <v>42.633333</v>
      </c>
      <c r="T196">
        <v>39.053333000000002</v>
      </c>
      <c r="U196">
        <v>37.566662999999998</v>
      </c>
      <c r="V196">
        <v>37.433332999999998</v>
      </c>
      <c r="W196">
        <v>36</v>
      </c>
      <c r="X196">
        <v>36.799999999999997</v>
      </c>
      <c r="Y196">
        <v>36.833333000000003</v>
      </c>
      <c r="Z196">
        <v>42.616666700000003</v>
      </c>
      <c r="AA196">
        <v>44.616666700000003</v>
      </c>
      <c r="AB196">
        <v>48.366666700000003</v>
      </c>
      <c r="AC196">
        <v>63.816666699999999</v>
      </c>
      <c r="AD196">
        <v>58.369999700000001</v>
      </c>
      <c r="AE196">
        <v>44.566666700000006</v>
      </c>
      <c r="AG196">
        <v>47.866666700000003</v>
      </c>
      <c r="AH196">
        <v>43.283336700000007</v>
      </c>
      <c r="AI196">
        <v>17.2</v>
      </c>
      <c r="AJ196">
        <v>18.75</v>
      </c>
      <c r="AK196">
        <v>17.5833333</v>
      </c>
      <c r="AL196">
        <v>17.8</v>
      </c>
      <c r="AM196">
        <v>17.716660000000001</v>
      </c>
      <c r="AN196">
        <v>18.55</v>
      </c>
      <c r="AO196">
        <v>18.466666699999998</v>
      </c>
      <c r="AP196">
        <v>18.066666699999999</v>
      </c>
      <c r="AQ196">
        <v>17.983333330000001</v>
      </c>
      <c r="AR196">
        <v>17.599999999999998</v>
      </c>
      <c r="AS196">
        <v>18.216666699999998</v>
      </c>
      <c r="AT196">
        <v>20.866666670000001</v>
      </c>
      <c r="AU196">
        <v>18.5</v>
      </c>
      <c r="AV196">
        <v>18.733333299999998</v>
      </c>
      <c r="AW196">
        <v>18.266666699999998</v>
      </c>
      <c r="AX196">
        <v>19.05</v>
      </c>
      <c r="AY196">
        <v>17.93333333</v>
      </c>
      <c r="AZ196">
        <v>20.349999999999998</v>
      </c>
      <c r="BA196">
        <v>22.4</v>
      </c>
      <c r="BB196">
        <v>25.2</v>
      </c>
      <c r="BC196">
        <v>22.916666669999998</v>
      </c>
      <c r="BD196">
        <v>22.8833333</v>
      </c>
      <c r="BE196">
        <v>19.2</v>
      </c>
      <c r="BF196">
        <v>21.116667</v>
      </c>
      <c r="BG196">
        <v>30.383333299999997</v>
      </c>
      <c r="BH196">
        <v>32.9</v>
      </c>
      <c r="BI196">
        <v>33.133333</v>
      </c>
      <c r="BJ196">
        <v>20.55</v>
      </c>
      <c r="BK196">
        <v>30.866667</v>
      </c>
      <c r="BL196">
        <v>21.6166667</v>
      </c>
      <c r="BM196">
        <v>30</v>
      </c>
      <c r="BN196">
        <v>21.299999999999997</v>
      </c>
      <c r="BO196">
        <v>35.133333</v>
      </c>
      <c r="BP196">
        <v>25.816666699999999</v>
      </c>
      <c r="BQ196">
        <v>9.5500000000000007</v>
      </c>
      <c r="BR196">
        <v>9.9833333</v>
      </c>
      <c r="BS196">
        <v>10.7</v>
      </c>
      <c r="BT196">
        <v>11.099999970000001</v>
      </c>
      <c r="BU196">
        <v>10.499999969999999</v>
      </c>
      <c r="BV196">
        <v>10.7333333</v>
      </c>
      <c r="BW196">
        <v>12.7</v>
      </c>
      <c r="BX196">
        <v>17.7</v>
      </c>
      <c r="BY196">
        <v>15.9666666</v>
      </c>
      <c r="BZ196">
        <v>12.9666666</v>
      </c>
      <c r="CA196">
        <v>10.783333300000001</v>
      </c>
      <c r="CB196">
        <v>10.3</v>
      </c>
      <c r="CC196">
        <v>11.35</v>
      </c>
      <c r="CE196">
        <v>8.7666667</v>
      </c>
      <c r="CF196">
        <v>9.5500000000000007</v>
      </c>
      <c r="CG196">
        <v>10.85</v>
      </c>
      <c r="CH196">
        <v>9.15</v>
      </c>
      <c r="CI196">
        <v>9.1166666999999997</v>
      </c>
      <c r="CJ196">
        <v>9.0666667000000007</v>
      </c>
      <c r="CK196">
        <v>9.4833333999999994</v>
      </c>
      <c r="CL196">
        <v>9.8666666999999997</v>
      </c>
      <c r="CN196">
        <v>10.6166667</v>
      </c>
      <c r="CO196">
        <v>10.1666667</v>
      </c>
      <c r="CP196">
        <v>8.9499999999999993</v>
      </c>
      <c r="CQ196">
        <v>10.383332999999999</v>
      </c>
      <c r="CR196">
        <v>11.133332999999999</v>
      </c>
      <c r="CS196">
        <v>9.3833329999999986</v>
      </c>
      <c r="CT196">
        <v>11.6</v>
      </c>
      <c r="CU196">
        <v>11.416667</v>
      </c>
      <c r="CV196">
        <v>9.5499999999999989</v>
      </c>
      <c r="CW196">
        <v>10.683333299999999</v>
      </c>
      <c r="CX196">
        <v>10.283332999999999</v>
      </c>
      <c r="CY196">
        <v>13.766666699999998</v>
      </c>
      <c r="CZ196">
        <v>11.233333299999998</v>
      </c>
      <c r="DA196">
        <v>10.083333</v>
      </c>
      <c r="DB196">
        <v>9.35</v>
      </c>
      <c r="DC196">
        <v>12.399999999999999</v>
      </c>
      <c r="DD196">
        <v>10.3333333</v>
      </c>
      <c r="DE196">
        <v>13.1666667</v>
      </c>
      <c r="DF196">
        <v>8.7333333300000007</v>
      </c>
      <c r="DG196">
        <v>10.033333330000001</v>
      </c>
      <c r="DH196">
        <v>9.133333330000001</v>
      </c>
      <c r="DI196">
        <v>9.9666663300000007</v>
      </c>
      <c r="DJ196">
        <v>9.5833333300000003</v>
      </c>
      <c r="DK196">
        <v>10.416666663000001</v>
      </c>
      <c r="DL196">
        <v>9.3000000300000014</v>
      </c>
      <c r="DM196">
        <v>11.200000000000001</v>
      </c>
      <c r="DN196">
        <v>10.650000000000002</v>
      </c>
      <c r="DO196">
        <v>6.4833333300000007</v>
      </c>
      <c r="DP196">
        <v>8.6666666300000017</v>
      </c>
      <c r="DQ196">
        <v>7.4000000300000011</v>
      </c>
      <c r="DR196">
        <v>7.4166666600000006</v>
      </c>
      <c r="DS196">
        <v>7.0166666600000003</v>
      </c>
      <c r="DT196">
        <v>7.0500000000000007</v>
      </c>
      <c r="DU196">
        <v>10.416666330000002</v>
      </c>
      <c r="DV196">
        <v>8.5</v>
      </c>
      <c r="DW196">
        <v>7.1833333300000008</v>
      </c>
      <c r="DX196">
        <v>7.1000000000000005</v>
      </c>
      <c r="DY196">
        <v>7.399999997000001</v>
      </c>
      <c r="DZ196">
        <v>12.8</v>
      </c>
      <c r="EA196">
        <v>14.466666700000001</v>
      </c>
      <c r="EB196">
        <v>13.1666667</v>
      </c>
      <c r="EC196">
        <v>13.6333333</v>
      </c>
      <c r="ED196">
        <v>16.1333333</v>
      </c>
      <c r="EE196">
        <v>15.4</v>
      </c>
      <c r="EF196">
        <v>13.65</v>
      </c>
      <c r="EG196">
        <v>15.450000000000001</v>
      </c>
      <c r="EH196">
        <v>13.083333000000001</v>
      </c>
      <c r="EI196">
        <v>16.016666669999999</v>
      </c>
      <c r="EJ196">
        <v>15.15</v>
      </c>
      <c r="EK196">
        <v>14.466670000000001</v>
      </c>
      <c r="EL196">
        <v>16.533333300000002</v>
      </c>
      <c r="EM196">
        <v>13.200000000000001</v>
      </c>
      <c r="EN196">
        <v>14.283333333000002</v>
      </c>
      <c r="EO196">
        <v>17.333333330000002</v>
      </c>
      <c r="EP196">
        <v>15.6333333</v>
      </c>
      <c r="EQ196">
        <v>8.2166667000000011</v>
      </c>
      <c r="ER196">
        <v>8.5500000300000014</v>
      </c>
      <c r="ES196">
        <v>8.8166667000000007</v>
      </c>
      <c r="ET196">
        <v>11.316666700000001</v>
      </c>
      <c r="EU196">
        <v>8.9</v>
      </c>
      <c r="EV196">
        <v>8.7333334000000011</v>
      </c>
      <c r="EW196">
        <v>8.5500000000000007</v>
      </c>
      <c r="EX196">
        <v>8.7833333670000009</v>
      </c>
      <c r="EY196">
        <v>12.2833334</v>
      </c>
      <c r="EZ196">
        <v>8.5833337000000007</v>
      </c>
      <c r="FA196">
        <v>8.7666667000000018</v>
      </c>
      <c r="FB196">
        <v>9.2499997000000018</v>
      </c>
      <c r="FC196">
        <v>12.216666700000001</v>
      </c>
      <c r="FD196">
        <v>9.0500000000000007</v>
      </c>
      <c r="FE196">
        <v>9.3500000000000014</v>
      </c>
      <c r="FF196">
        <v>11.383333370000001</v>
      </c>
      <c r="FG196">
        <v>8.9833334000000011</v>
      </c>
      <c r="FH196">
        <v>6.4166666699999997</v>
      </c>
      <c r="FI196">
        <v>6.8666666699999999</v>
      </c>
      <c r="FJ196">
        <v>10.033333369999999</v>
      </c>
      <c r="FK196">
        <v>8.133333369999999</v>
      </c>
      <c r="FL196">
        <v>8.4666666699999986</v>
      </c>
      <c r="FM196">
        <v>6.7833333699999994</v>
      </c>
      <c r="FN196">
        <v>9.4166666699999997</v>
      </c>
      <c r="FO196">
        <v>6.8833333400000001</v>
      </c>
      <c r="FP196">
        <v>7.6333333699999999</v>
      </c>
      <c r="FQ196">
        <v>6.8666666699999999</v>
      </c>
      <c r="FR196">
        <v>6.81666667</v>
      </c>
      <c r="FS196">
        <v>7.6333333400000001</v>
      </c>
      <c r="FT196">
        <v>5.0166666700000002</v>
      </c>
      <c r="FU196">
        <v>5.2666666700000002</v>
      </c>
      <c r="FV196">
        <v>5.25</v>
      </c>
      <c r="FW196">
        <v>5.6333333369999998</v>
      </c>
      <c r="FX196">
        <v>5.7833333400000004</v>
      </c>
      <c r="FY196">
        <v>5.56666667</v>
      </c>
      <c r="FZ196">
        <v>6.81666667</v>
      </c>
      <c r="GA196">
        <v>9.81666667</v>
      </c>
      <c r="GB196">
        <v>5.9000000030000006</v>
      </c>
      <c r="GC196">
        <v>6.0999999700000007</v>
      </c>
      <c r="GD196">
        <v>6.6166666700000007</v>
      </c>
      <c r="GE196">
        <v>6.3833333699999999</v>
      </c>
      <c r="GF196">
        <v>5.6000000000000005</v>
      </c>
      <c r="GG196">
        <v>2.7</v>
      </c>
      <c r="GH196">
        <v>3.5500000000000003</v>
      </c>
      <c r="GI196">
        <v>3.1833333000000001</v>
      </c>
      <c r="GJ196">
        <v>3.6</v>
      </c>
      <c r="GK196">
        <v>5.5333333000000007</v>
      </c>
      <c r="GL196">
        <v>3</v>
      </c>
      <c r="GM196">
        <v>3.2666667</v>
      </c>
      <c r="GN196">
        <v>0</v>
      </c>
      <c r="GO196">
        <f>IF(GO189=0,0,GO189+2.7)</f>
        <v>4.8166666666666664</v>
      </c>
      <c r="GP196">
        <f t="shared" ref="GP196:HB196" si="2411">IF(GP189=0,0,GP189+2.7)</f>
        <v>3.2666666666666666</v>
      </c>
      <c r="GQ196">
        <f t="shared" si="2411"/>
        <v>3.7166666666666668</v>
      </c>
      <c r="GR196">
        <f t="shared" si="2411"/>
        <v>6.1</v>
      </c>
      <c r="GS196">
        <f t="shared" si="2411"/>
        <v>4.0666666666666664</v>
      </c>
      <c r="GT196">
        <f t="shared" si="2411"/>
        <v>5.2666666666666666</v>
      </c>
      <c r="GU196">
        <f t="shared" si="2411"/>
        <v>4.0999999999999996</v>
      </c>
      <c r="GV196">
        <f t="shared" si="2411"/>
        <v>3.1</v>
      </c>
      <c r="GW196">
        <f t="shared" si="2411"/>
        <v>3.166666666666667</v>
      </c>
      <c r="GX196">
        <f t="shared" si="2411"/>
        <v>3</v>
      </c>
      <c r="GY196">
        <f t="shared" si="2411"/>
        <v>10.133333333333333</v>
      </c>
      <c r="GZ196">
        <f t="shared" si="2411"/>
        <v>4.8499999999999996</v>
      </c>
      <c r="HA196">
        <f t="shared" si="2411"/>
        <v>3.5833333333333335</v>
      </c>
      <c r="HB196">
        <f t="shared" si="2411"/>
        <v>5.45</v>
      </c>
      <c r="HC196">
        <f t="shared" ref="HC196:JN196" si="2412">IF(HC189=0,0,HC189+2.7)</f>
        <v>6.4333333333333336</v>
      </c>
      <c r="HD196">
        <f t="shared" si="2412"/>
        <v>7.833333333333333</v>
      </c>
      <c r="HE196">
        <f t="shared" si="2412"/>
        <v>6.916666666666667</v>
      </c>
      <c r="HF196">
        <f t="shared" si="2412"/>
        <v>6.666666666666667</v>
      </c>
      <c r="HG196">
        <f t="shared" si="2412"/>
        <v>6.45</v>
      </c>
      <c r="HH196">
        <f t="shared" si="2412"/>
        <v>6.1333333333333337</v>
      </c>
      <c r="HI196">
        <f t="shared" si="2412"/>
        <v>6.1333333333333337</v>
      </c>
      <c r="HJ196">
        <f t="shared" si="2412"/>
        <v>7.083333333333333</v>
      </c>
      <c r="HK196">
        <f t="shared" si="2412"/>
        <v>6.6333333333333337</v>
      </c>
      <c r="HL196">
        <f t="shared" si="2412"/>
        <v>9.5</v>
      </c>
      <c r="HN196">
        <f t="shared" si="2412"/>
        <v>6.15</v>
      </c>
      <c r="HO196">
        <f t="shared" si="2412"/>
        <v>7.6166666666666663</v>
      </c>
      <c r="HP196">
        <f t="shared" si="2412"/>
        <v>13.3</v>
      </c>
      <c r="HQ196">
        <f t="shared" si="2412"/>
        <v>17.3</v>
      </c>
      <c r="HR196">
        <f t="shared" si="2412"/>
        <v>9.3500000000000014</v>
      </c>
      <c r="HS196">
        <f t="shared" si="2412"/>
        <v>11</v>
      </c>
      <c r="HU196">
        <f t="shared" si="2412"/>
        <v>22.400000000000002</v>
      </c>
      <c r="HW196">
        <f t="shared" si="2412"/>
        <v>11.383333333333333</v>
      </c>
      <c r="HX196">
        <f t="shared" si="2412"/>
        <v>11.600000000000001</v>
      </c>
      <c r="HY196">
        <f t="shared" si="2412"/>
        <v>12.416666666666668</v>
      </c>
      <c r="HZ196">
        <f t="shared" si="2412"/>
        <v>11.933333333333334</v>
      </c>
      <c r="IA196">
        <f t="shared" si="2412"/>
        <v>11.666666666666668</v>
      </c>
      <c r="IB196">
        <f t="shared" si="2412"/>
        <v>11.766666666666669</v>
      </c>
      <c r="IC196">
        <f t="shared" si="2412"/>
        <v>12.466666666666669</v>
      </c>
      <c r="ID196">
        <f t="shared" si="2412"/>
        <v>11.433333333333334</v>
      </c>
      <c r="IE196">
        <f t="shared" si="2412"/>
        <v>12.416666666666668</v>
      </c>
      <c r="IF196">
        <f t="shared" si="2412"/>
        <v>13.116666666666667</v>
      </c>
      <c r="IG196">
        <f t="shared" si="2412"/>
        <v>13.566666666666666</v>
      </c>
      <c r="IH196">
        <f t="shared" si="2412"/>
        <v>11.900000000000002</v>
      </c>
      <c r="II196">
        <f t="shared" si="2412"/>
        <v>18.633333333333333</v>
      </c>
      <c r="IJ196">
        <f t="shared" si="2412"/>
        <v>11.416666666666668</v>
      </c>
      <c r="IK196">
        <f t="shared" si="2412"/>
        <v>6.9333333333333336</v>
      </c>
      <c r="IL196">
        <f t="shared" si="2412"/>
        <v>10.266666663333332</v>
      </c>
      <c r="IM196">
        <f t="shared" si="2412"/>
        <v>7.6999999966666666</v>
      </c>
      <c r="IN196">
        <f t="shared" si="2412"/>
        <v>7.4166666633333334</v>
      </c>
      <c r="IO196">
        <f t="shared" si="2412"/>
        <v>9.1166666666666671</v>
      </c>
      <c r="IP196">
        <f t="shared" si="2412"/>
        <v>9.5166666633333321</v>
      </c>
      <c r="IQ196">
        <f t="shared" si="2412"/>
        <v>10.166666663333334</v>
      </c>
      <c r="IW196">
        <f t="shared" si="2412"/>
        <v>3.5833333333333335</v>
      </c>
      <c r="IX196">
        <f t="shared" si="2412"/>
        <v>10.3</v>
      </c>
      <c r="IY196">
        <f t="shared" si="2412"/>
        <v>12.750000333333332</v>
      </c>
      <c r="IZ196">
        <f t="shared" ref="IZ196" si="2413">IF(IZ189=0,0,IZ189+2.7)</f>
        <v>13.566666999999999</v>
      </c>
      <c r="JA196">
        <f t="shared" si="2412"/>
        <v>11.900000333333335</v>
      </c>
      <c r="JB196">
        <f t="shared" si="2412"/>
        <v>11.383333666666665</v>
      </c>
      <c r="JC196">
        <f t="shared" si="2412"/>
        <v>16.316666999999999</v>
      </c>
      <c r="JD196">
        <f t="shared" si="2412"/>
        <v>12.916667</v>
      </c>
      <c r="JE196">
        <f t="shared" si="2412"/>
        <v>17.983333666666667</v>
      </c>
      <c r="JF196">
        <f t="shared" si="2412"/>
        <v>25.750000333333336</v>
      </c>
      <c r="JH196">
        <f t="shared" si="2412"/>
        <v>13.100000000000001</v>
      </c>
      <c r="JI196">
        <f t="shared" si="2412"/>
        <v>16.016666999666668</v>
      </c>
      <c r="JJ196">
        <f t="shared" si="2412"/>
        <v>14.400000333000001</v>
      </c>
      <c r="JK196">
        <f t="shared" si="2412"/>
        <v>12.266666999666668</v>
      </c>
      <c r="JL196">
        <f t="shared" si="2412"/>
        <v>12.033333666333334</v>
      </c>
      <c r="JM196">
        <f t="shared" si="2412"/>
        <v>13.766666999666668</v>
      </c>
      <c r="JN196">
        <f t="shared" si="2412"/>
        <v>14.766666999666668</v>
      </c>
      <c r="JO196">
        <f t="shared" ref="JO196:KA196" si="2414">IF(JO189=0,0,JO189+2.7)</f>
        <v>18.900000332999998</v>
      </c>
      <c r="JP196">
        <f t="shared" si="2414"/>
        <v>16.033333666333334</v>
      </c>
      <c r="JR196">
        <f t="shared" si="2414"/>
        <v>12.100000333000001</v>
      </c>
      <c r="JT196">
        <f t="shared" si="2414"/>
        <v>12.850000333000001</v>
      </c>
      <c r="JU196">
        <f t="shared" si="2414"/>
        <v>18.500000332999999</v>
      </c>
      <c r="JV196">
        <f t="shared" si="2414"/>
        <v>19.200000333000002</v>
      </c>
      <c r="JX196">
        <f t="shared" si="2414"/>
        <v>19.950000333000002</v>
      </c>
      <c r="JY196">
        <f t="shared" si="2414"/>
        <v>15.766666999666668</v>
      </c>
      <c r="JZ196">
        <f t="shared" si="2414"/>
        <v>22.266666999666668</v>
      </c>
      <c r="KA196">
        <f t="shared" si="2414"/>
        <v>25.716666999666668</v>
      </c>
    </row>
    <row r="197" spans="1:287" x14ac:dyDescent="0.25">
      <c r="A197" t="s">
        <v>90</v>
      </c>
      <c r="B197">
        <v>12.816666666666666</v>
      </c>
      <c r="C197">
        <v>13.316666666666666</v>
      </c>
      <c r="D197">
        <v>9.0499999666666664</v>
      </c>
      <c r="E197">
        <v>13.966666666666667</v>
      </c>
      <c r="F197">
        <v>14.583326666666666</v>
      </c>
      <c r="G197">
        <v>9.7666669666666657</v>
      </c>
      <c r="H197">
        <v>9.4999999666666657</v>
      </c>
      <c r="I197">
        <v>9.7166669666666667</v>
      </c>
      <c r="J197">
        <v>16.199999666666667</v>
      </c>
      <c r="K197">
        <v>18.383333666666665</v>
      </c>
      <c r="L197">
        <v>13.666666666666666</v>
      </c>
      <c r="M197">
        <v>13.166666666666666</v>
      </c>
      <c r="N197">
        <v>9.6833299666666655</v>
      </c>
      <c r="O197">
        <v>34.799999666666665</v>
      </c>
      <c r="P197">
        <v>39.249999666666668</v>
      </c>
      <c r="Q197">
        <v>35.559999666666663</v>
      </c>
      <c r="R197">
        <v>40.229999666666664</v>
      </c>
      <c r="S197">
        <v>42.049999666666665</v>
      </c>
      <c r="T197">
        <v>38.469999666666666</v>
      </c>
      <c r="U197">
        <v>36.983329666666663</v>
      </c>
      <c r="V197">
        <v>36.849999666666662</v>
      </c>
      <c r="W197">
        <v>35.416666666666664</v>
      </c>
      <c r="X197">
        <v>36.216666666666661</v>
      </c>
      <c r="Y197">
        <v>36.249999666666668</v>
      </c>
      <c r="Z197">
        <v>42.033333366666668</v>
      </c>
      <c r="AA197">
        <v>44.033333366666668</v>
      </c>
      <c r="AB197">
        <v>47.783333366666668</v>
      </c>
      <c r="AC197">
        <v>63.23333336666667</v>
      </c>
      <c r="AD197">
        <v>57.786666366666665</v>
      </c>
      <c r="AE197">
        <v>43.98333336666667</v>
      </c>
      <c r="AG197">
        <v>47.283333366666668</v>
      </c>
      <c r="AH197">
        <v>42.700003366666671</v>
      </c>
      <c r="AI197">
        <v>16.566666666666666</v>
      </c>
      <c r="AJ197">
        <v>18.116666666666667</v>
      </c>
      <c r="AK197">
        <v>16.949999966666667</v>
      </c>
      <c r="AL197">
        <v>17.166666666666668</v>
      </c>
      <c r="AM197">
        <v>17.083326666666668</v>
      </c>
      <c r="AN197">
        <v>17.916666666666668</v>
      </c>
      <c r="AO197">
        <v>17.833333366666665</v>
      </c>
      <c r="AP197">
        <v>17.433333366666666</v>
      </c>
      <c r="AQ197">
        <v>17.349999996666668</v>
      </c>
      <c r="AR197">
        <v>16.966666666666665</v>
      </c>
      <c r="AS197">
        <v>17.583333366666665</v>
      </c>
      <c r="AT197">
        <v>20.233333336666668</v>
      </c>
      <c r="AU197">
        <v>17.866666666666667</v>
      </c>
      <c r="AV197">
        <v>18.099999966666665</v>
      </c>
      <c r="AW197">
        <v>17.633333366666665</v>
      </c>
      <c r="AX197">
        <v>18.416666666666668</v>
      </c>
      <c r="AY197">
        <v>17.299999996666667</v>
      </c>
      <c r="AZ197">
        <v>19.716666666666665</v>
      </c>
      <c r="BA197">
        <v>21.766666666666666</v>
      </c>
      <c r="BB197">
        <v>24.566666666666666</v>
      </c>
      <c r="BC197">
        <v>22.283333336666665</v>
      </c>
      <c r="BD197">
        <v>22.249999966666667</v>
      </c>
      <c r="BE197">
        <v>18.566666666666666</v>
      </c>
      <c r="BF197">
        <v>20.483333666666667</v>
      </c>
      <c r="BG197">
        <v>29.749999966666664</v>
      </c>
      <c r="BH197">
        <v>32.266666666666666</v>
      </c>
      <c r="BI197">
        <v>32.499999666666668</v>
      </c>
      <c r="BJ197">
        <v>19.916666666666668</v>
      </c>
      <c r="BK197">
        <v>30.233333666666667</v>
      </c>
      <c r="BL197">
        <v>20.983333366666667</v>
      </c>
      <c r="BM197">
        <v>29.366666666666667</v>
      </c>
      <c r="BN197">
        <v>20.666666666666664</v>
      </c>
      <c r="BO197">
        <v>34.499999666666668</v>
      </c>
      <c r="BP197">
        <v>25.183333366666666</v>
      </c>
      <c r="BQ197">
        <v>8.9666666666666668</v>
      </c>
      <c r="BR197">
        <v>9.399999966666666</v>
      </c>
      <c r="BS197">
        <v>10.116666666666665</v>
      </c>
      <c r="BT197">
        <v>10.516666636666667</v>
      </c>
      <c r="BU197">
        <v>9.9166666366666654</v>
      </c>
      <c r="BV197">
        <v>10.149999966666666</v>
      </c>
      <c r="BW197">
        <v>12.116666666666665</v>
      </c>
      <c r="BX197">
        <v>17.116666666666667</v>
      </c>
      <c r="BY197">
        <v>15.383333266666666</v>
      </c>
      <c r="BZ197">
        <v>12.383333266666666</v>
      </c>
      <c r="CA197">
        <v>10.199999966666667</v>
      </c>
      <c r="CB197">
        <v>9.7166666666666668</v>
      </c>
      <c r="CC197">
        <v>10.766666666666666</v>
      </c>
      <c r="CE197">
        <v>8.1833333666666661</v>
      </c>
      <c r="CF197">
        <v>8.9666666666666668</v>
      </c>
      <c r="CG197">
        <v>10.266666666666666</v>
      </c>
      <c r="CH197">
        <v>8.5666666666666664</v>
      </c>
      <c r="CI197">
        <v>8.5333333666666658</v>
      </c>
      <c r="CJ197">
        <v>8.4833333666666668</v>
      </c>
      <c r="CK197">
        <v>8.9000000666666654</v>
      </c>
      <c r="CL197">
        <v>9.2833333666666658</v>
      </c>
      <c r="CN197">
        <v>10.033333366666666</v>
      </c>
      <c r="CO197">
        <v>9.5833333666666665</v>
      </c>
      <c r="CP197">
        <v>8.3666666666666671</v>
      </c>
      <c r="CQ197">
        <v>9.7999996666666664</v>
      </c>
      <c r="CR197">
        <v>10.549999666666666</v>
      </c>
      <c r="CS197">
        <v>8.7999996666666664</v>
      </c>
      <c r="CT197">
        <v>11.016666666666667</v>
      </c>
      <c r="CU197">
        <v>10.833333666666668</v>
      </c>
      <c r="CV197">
        <v>8.9666666666666668</v>
      </c>
      <c r="CW197">
        <v>10.099999966666667</v>
      </c>
      <c r="CX197">
        <v>9.6999996666666668</v>
      </c>
      <c r="CY197">
        <v>13.183333366666666</v>
      </c>
      <c r="CZ197">
        <v>10.649999966666666</v>
      </c>
      <c r="DA197">
        <v>9.4999996666666675</v>
      </c>
      <c r="DB197">
        <v>8.7666666666666675</v>
      </c>
      <c r="DC197">
        <v>11.816666666666666</v>
      </c>
      <c r="DD197">
        <v>9.7499999666666675</v>
      </c>
      <c r="DE197">
        <v>12.583333366666668</v>
      </c>
      <c r="DF197">
        <v>8.1499999966666667</v>
      </c>
      <c r="DG197">
        <v>9.4499999966666675</v>
      </c>
      <c r="DH197">
        <v>8.5499999966666671</v>
      </c>
      <c r="DI197">
        <v>9.3833329966666668</v>
      </c>
      <c r="DJ197">
        <v>8.9999999966666664</v>
      </c>
      <c r="DK197">
        <v>9.833333329666667</v>
      </c>
      <c r="DL197">
        <v>8.7166666966666675</v>
      </c>
      <c r="DM197">
        <v>10.616666666666667</v>
      </c>
      <c r="DN197">
        <v>10.066666666666668</v>
      </c>
      <c r="DO197">
        <v>5.8999999966666667</v>
      </c>
      <c r="DP197">
        <v>8.083333296666666</v>
      </c>
      <c r="DQ197">
        <v>6.8166666966666671</v>
      </c>
      <c r="DR197">
        <v>6.8333333266666667</v>
      </c>
      <c r="DS197">
        <v>6.4333333266666664</v>
      </c>
      <c r="DT197">
        <v>6.4666666666666668</v>
      </c>
      <c r="DU197">
        <v>9.833332996666666</v>
      </c>
      <c r="DV197">
        <v>7.916666666666667</v>
      </c>
      <c r="DW197">
        <v>6.5999999966666669</v>
      </c>
      <c r="DX197">
        <v>6.5166666666666666</v>
      </c>
      <c r="DY197">
        <v>6.8166666636666671</v>
      </c>
      <c r="DZ197">
        <v>12.216666666666667</v>
      </c>
      <c r="EA197">
        <v>13.883333366666667</v>
      </c>
      <c r="EB197">
        <v>12.583333366666666</v>
      </c>
      <c r="EC197">
        <v>13.049999966666666</v>
      </c>
      <c r="ED197">
        <v>15.549999966666666</v>
      </c>
      <c r="EE197">
        <v>14.816666666666666</v>
      </c>
      <c r="EF197">
        <v>13.066666666666666</v>
      </c>
      <c r="EG197">
        <v>14.866666666666667</v>
      </c>
      <c r="EH197">
        <v>12.499999666666668</v>
      </c>
      <c r="EI197">
        <v>15.433333336666667</v>
      </c>
      <c r="EJ197">
        <v>14.566666666666666</v>
      </c>
      <c r="EK197">
        <v>13.883336666666667</v>
      </c>
      <c r="EL197">
        <v>15.949999966666667</v>
      </c>
      <c r="EM197">
        <v>12.616666666666667</v>
      </c>
      <c r="EN197">
        <v>13.699999999666666</v>
      </c>
      <c r="EO197">
        <v>16.749999996666666</v>
      </c>
      <c r="EP197">
        <v>15.049999966666666</v>
      </c>
      <c r="EQ197">
        <v>7.6333333666666672</v>
      </c>
      <c r="ER197">
        <v>7.9666666966666675</v>
      </c>
      <c r="ES197">
        <v>8.2333333666666668</v>
      </c>
      <c r="ET197">
        <v>10.733333366666667</v>
      </c>
      <c r="EU197">
        <v>8.3166666666666664</v>
      </c>
      <c r="EV197">
        <v>8.1500000666666672</v>
      </c>
      <c r="EW197">
        <v>7.9666666666666668</v>
      </c>
      <c r="EX197">
        <v>8.200000033666667</v>
      </c>
      <c r="EY197">
        <v>11.700000066666668</v>
      </c>
      <c r="EZ197">
        <v>8.0000003666666668</v>
      </c>
      <c r="FA197">
        <v>8.1833333666666679</v>
      </c>
      <c r="FB197">
        <v>8.6666663666666679</v>
      </c>
      <c r="FC197">
        <v>11.633333366666667</v>
      </c>
      <c r="FD197">
        <v>8.4666666666666668</v>
      </c>
      <c r="FE197">
        <v>8.7666666666666675</v>
      </c>
      <c r="FF197">
        <v>10.800000036666667</v>
      </c>
      <c r="FG197">
        <v>8.4000000666666672</v>
      </c>
      <c r="FH197">
        <v>5.8333333366666666</v>
      </c>
      <c r="FI197">
        <v>6.2833333366666668</v>
      </c>
      <c r="FJ197">
        <v>9.4500000366666672</v>
      </c>
      <c r="FK197">
        <v>7.5500000366666669</v>
      </c>
      <c r="FL197">
        <v>7.8833333366666665</v>
      </c>
      <c r="FM197">
        <v>6.2000000366666663</v>
      </c>
      <c r="FN197">
        <v>8.8333333366666658</v>
      </c>
      <c r="FO197">
        <v>6.300000006666667</v>
      </c>
      <c r="FP197">
        <v>7.0500000366666669</v>
      </c>
      <c r="FQ197">
        <v>6.2833333366666668</v>
      </c>
      <c r="FR197">
        <v>6.233333336666667</v>
      </c>
      <c r="FS197">
        <v>7.0500000066666662</v>
      </c>
      <c r="FT197">
        <v>4.4333333366666672</v>
      </c>
      <c r="FU197">
        <v>4.6833333366666672</v>
      </c>
      <c r="FV197">
        <v>4.666666666666667</v>
      </c>
      <c r="FW197">
        <v>5.0500000036666668</v>
      </c>
      <c r="FX197">
        <v>5.2000000066666674</v>
      </c>
      <c r="FY197">
        <v>4.983333336666667</v>
      </c>
      <c r="FZ197">
        <v>6.233333336666667</v>
      </c>
      <c r="GA197">
        <v>9.2333333366666679</v>
      </c>
      <c r="GB197">
        <v>5.3166666696666676</v>
      </c>
      <c r="GC197">
        <v>5.5166666366666668</v>
      </c>
      <c r="GD197">
        <v>6.0333333366666668</v>
      </c>
      <c r="GE197">
        <v>5.8000000366666669</v>
      </c>
      <c r="GF197">
        <v>5.0166666666666675</v>
      </c>
      <c r="GG197">
        <v>2.1166666666666667</v>
      </c>
      <c r="GH197">
        <v>2.9666666666666668</v>
      </c>
      <c r="GI197">
        <v>2.5999999666666667</v>
      </c>
      <c r="GJ197">
        <v>3.0166666666666666</v>
      </c>
      <c r="GK197">
        <v>4.9499999666666668</v>
      </c>
      <c r="GL197">
        <v>2.4166666666666665</v>
      </c>
      <c r="GM197">
        <v>2.6833333666666666</v>
      </c>
      <c r="GN197">
        <v>4.8166666666666664</v>
      </c>
      <c r="GO197">
        <v>0</v>
      </c>
      <c r="GP197">
        <f>IF(GP189=0,0,GP189+2.11666667)</f>
        <v>2.6833333366666663</v>
      </c>
      <c r="GQ197">
        <f t="shared" ref="GQ197:HB197" si="2415">IF(GQ189=0,0,GQ189+2.11666667)</f>
        <v>3.1333333366666665</v>
      </c>
      <c r="GR197">
        <f t="shared" si="2415"/>
        <v>5.5166666699999993</v>
      </c>
      <c r="GS197">
        <f t="shared" si="2415"/>
        <v>3.4833333366666666</v>
      </c>
      <c r="GT197">
        <f t="shared" si="2415"/>
        <v>4.6833333366666663</v>
      </c>
      <c r="GU197">
        <f t="shared" si="2415"/>
        <v>3.5166666699999998</v>
      </c>
      <c r="GV197">
        <f t="shared" si="2415"/>
        <v>2.5166666699999998</v>
      </c>
      <c r="GW197">
        <f t="shared" si="2415"/>
        <v>2.5833333366666666</v>
      </c>
      <c r="GX197">
        <f t="shared" si="2415"/>
        <v>2.4166666699999997</v>
      </c>
      <c r="GY197">
        <f t="shared" si="2415"/>
        <v>9.5500000033333343</v>
      </c>
      <c r="GZ197">
        <f t="shared" si="2415"/>
        <v>4.2666666699999993</v>
      </c>
      <c r="HA197">
        <f t="shared" si="2415"/>
        <v>3.0000000033333332</v>
      </c>
      <c r="HB197">
        <f t="shared" si="2415"/>
        <v>4.8666666699999999</v>
      </c>
      <c r="HC197">
        <f t="shared" ref="HC197:JN197" si="2416">IF(HC189=0,0,HC189+2.11666667)</f>
        <v>5.8500000033333333</v>
      </c>
      <c r="HD197">
        <f t="shared" si="2416"/>
        <v>7.2500000033333327</v>
      </c>
      <c r="HE197">
        <f t="shared" si="2416"/>
        <v>6.3333333366666666</v>
      </c>
      <c r="HF197">
        <f t="shared" si="2416"/>
        <v>6.0833333366666666</v>
      </c>
      <c r="HG197">
        <f t="shared" si="2416"/>
        <v>5.8666666699999999</v>
      </c>
      <c r="HH197">
        <f t="shared" si="2416"/>
        <v>5.5500000033333334</v>
      </c>
      <c r="HI197">
        <f t="shared" si="2416"/>
        <v>5.5500000033333334</v>
      </c>
      <c r="HJ197">
        <f t="shared" si="2416"/>
        <v>6.5000000033333327</v>
      </c>
      <c r="HK197">
        <f t="shared" si="2416"/>
        <v>6.0500000033333334</v>
      </c>
      <c r="HL197">
        <f t="shared" si="2416"/>
        <v>8.9166666699999997</v>
      </c>
      <c r="HN197">
        <f t="shared" si="2416"/>
        <v>5.56666667</v>
      </c>
      <c r="HO197">
        <f t="shared" si="2416"/>
        <v>7.0333333366666659</v>
      </c>
      <c r="HP197">
        <f t="shared" si="2416"/>
        <v>12.716666669999999</v>
      </c>
      <c r="HQ197">
        <f t="shared" si="2416"/>
        <v>16.716666669999999</v>
      </c>
      <c r="HR197">
        <f t="shared" si="2416"/>
        <v>8.7666666699999993</v>
      </c>
      <c r="HS197">
        <f t="shared" si="2416"/>
        <v>10.416666670000001</v>
      </c>
      <c r="HU197">
        <f t="shared" si="2416"/>
        <v>21.816666670000004</v>
      </c>
      <c r="HW197">
        <f t="shared" si="2416"/>
        <v>10.800000003333334</v>
      </c>
      <c r="HX197">
        <f t="shared" si="2416"/>
        <v>11.016666669999999</v>
      </c>
      <c r="HY197">
        <f t="shared" si="2416"/>
        <v>11.833333336666666</v>
      </c>
      <c r="HZ197">
        <f t="shared" si="2416"/>
        <v>11.350000003333335</v>
      </c>
      <c r="IA197">
        <f t="shared" si="2416"/>
        <v>11.083333336666666</v>
      </c>
      <c r="IB197">
        <f t="shared" si="2416"/>
        <v>11.183333336666667</v>
      </c>
      <c r="IC197">
        <f t="shared" si="2416"/>
        <v>11.883333336666666</v>
      </c>
      <c r="ID197">
        <f t="shared" si="2416"/>
        <v>10.850000003333335</v>
      </c>
      <c r="IE197">
        <f t="shared" si="2416"/>
        <v>11.833333336666666</v>
      </c>
      <c r="IF197">
        <f t="shared" si="2416"/>
        <v>12.533333336666669</v>
      </c>
      <c r="IG197">
        <f t="shared" si="2416"/>
        <v>12.983333336666668</v>
      </c>
      <c r="IH197">
        <f t="shared" si="2416"/>
        <v>11.31666667</v>
      </c>
      <c r="II197">
        <f t="shared" si="2416"/>
        <v>18.050000003333334</v>
      </c>
      <c r="IJ197">
        <f t="shared" si="2416"/>
        <v>10.833333336666666</v>
      </c>
      <c r="IK197">
        <f t="shared" si="2416"/>
        <v>6.3500000033333333</v>
      </c>
      <c r="IL197">
        <f t="shared" si="2416"/>
        <v>9.6833333333333336</v>
      </c>
      <c r="IM197">
        <f t="shared" si="2416"/>
        <v>7.1166666666666663</v>
      </c>
      <c r="IN197">
        <f t="shared" si="2416"/>
        <v>6.833333333333333</v>
      </c>
      <c r="IO197">
        <f t="shared" si="2416"/>
        <v>8.5333333366666668</v>
      </c>
      <c r="IP197">
        <f t="shared" si="2416"/>
        <v>8.9333333333333336</v>
      </c>
      <c r="IQ197">
        <f t="shared" si="2416"/>
        <v>9.5833333333333321</v>
      </c>
      <c r="IW197">
        <f t="shared" si="2416"/>
        <v>3.0000000033333332</v>
      </c>
      <c r="IX197">
        <f t="shared" si="2416"/>
        <v>9.7166666699999986</v>
      </c>
      <c r="IY197">
        <f t="shared" si="2416"/>
        <v>12.166667003333334</v>
      </c>
      <c r="IZ197">
        <f t="shared" ref="IZ197" si="2417">IF(IZ189=0,0,IZ189+2.11666667)</f>
        <v>12.98333367</v>
      </c>
      <c r="JA197">
        <f t="shared" si="2416"/>
        <v>11.316667003333333</v>
      </c>
      <c r="JB197">
        <f t="shared" si="2416"/>
        <v>10.800000336666667</v>
      </c>
      <c r="JC197">
        <f t="shared" si="2416"/>
        <v>15.73333367</v>
      </c>
      <c r="JD197">
        <f t="shared" si="2416"/>
        <v>12.333333670000002</v>
      </c>
      <c r="JE197">
        <f t="shared" si="2416"/>
        <v>17.400000336666668</v>
      </c>
      <c r="JF197">
        <f t="shared" si="2416"/>
        <v>25.166667003333338</v>
      </c>
      <c r="JH197">
        <f t="shared" si="2416"/>
        <v>12.516666669999999</v>
      </c>
      <c r="JI197">
        <f t="shared" si="2416"/>
        <v>15.433333669666666</v>
      </c>
      <c r="JJ197">
        <f t="shared" si="2416"/>
        <v>13.816667002999999</v>
      </c>
      <c r="JK197">
        <f t="shared" si="2416"/>
        <v>11.683333669666666</v>
      </c>
      <c r="JL197">
        <f t="shared" si="2416"/>
        <v>11.450000336333336</v>
      </c>
      <c r="JM197">
        <f t="shared" si="2416"/>
        <v>13.183333669666666</v>
      </c>
      <c r="JN197">
        <f t="shared" si="2416"/>
        <v>14.183333669666666</v>
      </c>
      <c r="JO197">
        <f t="shared" ref="JO197:KA197" si="2418">IF(JO189=0,0,JO189+2.11666667)</f>
        <v>18.316667002999999</v>
      </c>
      <c r="JP197">
        <f t="shared" si="2418"/>
        <v>15.450000336333336</v>
      </c>
      <c r="JR197">
        <f t="shared" si="2418"/>
        <v>11.516667003000002</v>
      </c>
      <c r="JT197">
        <f t="shared" si="2418"/>
        <v>12.266667003000002</v>
      </c>
      <c r="JU197">
        <f t="shared" si="2418"/>
        <v>17.916667003000001</v>
      </c>
      <c r="JV197">
        <f t="shared" si="2418"/>
        <v>18.616667003000003</v>
      </c>
      <c r="JX197">
        <f t="shared" si="2418"/>
        <v>19.366667003000003</v>
      </c>
      <c r="JY197">
        <f t="shared" si="2418"/>
        <v>15.183333669666666</v>
      </c>
      <c r="JZ197">
        <f t="shared" si="2418"/>
        <v>21.68333366966667</v>
      </c>
      <c r="KA197">
        <f t="shared" si="2418"/>
        <v>25.133333669666669</v>
      </c>
    </row>
    <row r="198" spans="1:287" x14ac:dyDescent="0.25">
      <c r="A198" t="s">
        <v>89</v>
      </c>
      <c r="B198">
        <v>23.883333333333333</v>
      </c>
      <c r="C198">
        <v>24.383333333333333</v>
      </c>
      <c r="D198">
        <v>7.4999999666666666</v>
      </c>
      <c r="E198">
        <v>25.033333333333331</v>
      </c>
      <c r="F198">
        <v>25.649993333333335</v>
      </c>
      <c r="G198">
        <v>8.2166669666666667</v>
      </c>
      <c r="H198">
        <v>7.9499999666666668</v>
      </c>
      <c r="I198">
        <v>8.166666966666666</v>
      </c>
      <c r="J198">
        <v>27.266666333333333</v>
      </c>
      <c r="K198">
        <v>29.450000333333332</v>
      </c>
      <c r="L198">
        <v>24.733333333333334</v>
      </c>
      <c r="M198">
        <v>24.233333333333334</v>
      </c>
      <c r="N198">
        <v>8.1333299666666665</v>
      </c>
      <c r="O198">
        <v>33.249999666666668</v>
      </c>
      <c r="P198">
        <v>37.69999966666667</v>
      </c>
      <c r="Q198">
        <v>34.009999666666666</v>
      </c>
      <c r="R198">
        <v>38.679999666666667</v>
      </c>
      <c r="S198">
        <v>40.499999666666668</v>
      </c>
      <c r="T198">
        <v>36.919999666666669</v>
      </c>
      <c r="U198">
        <v>35.433329666666666</v>
      </c>
      <c r="V198">
        <v>35.299999666666665</v>
      </c>
      <c r="W198">
        <v>33.866666666666667</v>
      </c>
      <c r="X198">
        <v>34.666666666666664</v>
      </c>
      <c r="Y198">
        <v>34.69999966666667</v>
      </c>
      <c r="Z198">
        <v>40.48333336666667</v>
      </c>
      <c r="AA198">
        <v>42.48333336666667</v>
      </c>
      <c r="AB198">
        <v>46.23333336666667</v>
      </c>
      <c r="AC198">
        <v>61.683333366666673</v>
      </c>
      <c r="AD198">
        <v>56.236666366666668</v>
      </c>
      <c r="AE198">
        <v>42.433333366666673</v>
      </c>
      <c r="AG198">
        <v>45.73333336666667</v>
      </c>
      <c r="AH198">
        <v>41.150003366666674</v>
      </c>
      <c r="AI198">
        <v>27.633333333333333</v>
      </c>
      <c r="AJ198">
        <v>29.183333333333334</v>
      </c>
      <c r="AK198">
        <v>28.016666633333333</v>
      </c>
      <c r="AL198">
        <v>28.233333333333334</v>
      </c>
      <c r="AM198">
        <v>28.149993333333335</v>
      </c>
      <c r="AN198">
        <v>28.983333333333334</v>
      </c>
      <c r="AO198">
        <v>28.900000033333335</v>
      </c>
      <c r="AP198">
        <v>28.500000033333333</v>
      </c>
      <c r="AQ198">
        <v>28.416666663333334</v>
      </c>
      <c r="AR198">
        <v>28.033333333333331</v>
      </c>
      <c r="AS198">
        <v>28.650000033333335</v>
      </c>
      <c r="AT198">
        <v>31.300000003333334</v>
      </c>
      <c r="AU198">
        <v>28.933333333333334</v>
      </c>
      <c r="AV198">
        <v>29.166666633333332</v>
      </c>
      <c r="AW198">
        <v>28.700000033333332</v>
      </c>
      <c r="AX198">
        <v>29.483333333333334</v>
      </c>
      <c r="AY198">
        <v>28.366666663333334</v>
      </c>
      <c r="AZ198">
        <v>30.783333333333331</v>
      </c>
      <c r="BA198">
        <v>32.833333333333336</v>
      </c>
      <c r="BB198">
        <v>35.633333333333333</v>
      </c>
      <c r="BC198">
        <v>33.350000003333335</v>
      </c>
      <c r="BD198">
        <v>33.316666633333334</v>
      </c>
      <c r="BE198">
        <v>29.633333333333333</v>
      </c>
      <c r="BF198">
        <v>31.550000333333333</v>
      </c>
      <c r="BG198">
        <v>40.816666633333334</v>
      </c>
      <c r="BH198">
        <v>43.333333333333329</v>
      </c>
      <c r="BI198">
        <v>43.56666633333333</v>
      </c>
      <c r="BJ198">
        <v>30.983333333333334</v>
      </c>
      <c r="BK198">
        <v>41.30000033333333</v>
      </c>
      <c r="BL198">
        <v>32.050000033333333</v>
      </c>
      <c r="BM198">
        <v>40.433333333333337</v>
      </c>
      <c r="BN198">
        <v>31.733333333333334</v>
      </c>
      <c r="BO198">
        <v>45.56666633333333</v>
      </c>
      <c r="BP198">
        <v>36.250000033333336</v>
      </c>
      <c r="BQ198">
        <v>7.4166666666666661</v>
      </c>
      <c r="BR198">
        <v>7.8499999666666662</v>
      </c>
      <c r="BS198">
        <v>8.5666666666666664</v>
      </c>
      <c r="BT198">
        <v>8.9666666366666661</v>
      </c>
      <c r="BU198">
        <v>8.3666666366666664</v>
      </c>
      <c r="BV198">
        <v>8.5999999666666653</v>
      </c>
      <c r="BW198">
        <v>10.566666666666666</v>
      </c>
      <c r="BX198">
        <v>15.566666666666666</v>
      </c>
      <c r="BY198">
        <v>13.833333266666667</v>
      </c>
      <c r="BZ198">
        <v>10.833333266666667</v>
      </c>
      <c r="CA198">
        <v>8.649999966666666</v>
      </c>
      <c r="CB198">
        <v>8.1666666666666661</v>
      </c>
      <c r="CC198">
        <v>9.2166666666666668</v>
      </c>
      <c r="CE198">
        <v>6.6333333666666663</v>
      </c>
      <c r="CF198">
        <v>7.4166666666666661</v>
      </c>
      <c r="CG198">
        <v>8.7166666666666668</v>
      </c>
      <c r="CH198">
        <v>7.0166666666666666</v>
      </c>
      <c r="CI198">
        <v>6.9833333666666659</v>
      </c>
      <c r="CJ198">
        <v>6.9333333666666661</v>
      </c>
      <c r="CK198">
        <v>7.3500000666666665</v>
      </c>
      <c r="CL198">
        <v>7.7333333666666668</v>
      </c>
      <c r="CN198">
        <v>8.4833333666666668</v>
      </c>
      <c r="CO198">
        <v>8.0333333666666658</v>
      </c>
      <c r="CP198">
        <v>6.8166666666666664</v>
      </c>
      <c r="CQ198">
        <v>8.2499996666666657</v>
      </c>
      <c r="CR198">
        <v>8.9999996666666657</v>
      </c>
      <c r="CS198">
        <v>7.2499996666666666</v>
      </c>
      <c r="CT198">
        <v>9.4666666666666668</v>
      </c>
      <c r="CU198">
        <v>9.2833336666666675</v>
      </c>
      <c r="CV198">
        <v>7.4166666666666661</v>
      </c>
      <c r="CW198">
        <v>8.5499999666666664</v>
      </c>
      <c r="CX198">
        <v>8.1499996666666661</v>
      </c>
      <c r="CY198">
        <v>11.633333366666665</v>
      </c>
      <c r="CZ198">
        <v>9.0999999666666653</v>
      </c>
      <c r="DA198">
        <v>7.9499996666666668</v>
      </c>
      <c r="DB198">
        <v>7.2166666666666668</v>
      </c>
      <c r="DC198">
        <v>10.266666666666666</v>
      </c>
      <c r="DD198">
        <v>8.1999999666666668</v>
      </c>
      <c r="DE198">
        <v>11.033333366666668</v>
      </c>
      <c r="DF198">
        <v>6.599999996666666</v>
      </c>
      <c r="DG198">
        <v>7.8999999966666659</v>
      </c>
      <c r="DH198">
        <v>6.9999999966666664</v>
      </c>
      <c r="DI198">
        <v>7.833332996666666</v>
      </c>
      <c r="DJ198">
        <v>7.4499999966666657</v>
      </c>
      <c r="DK198">
        <v>8.2833333296666662</v>
      </c>
      <c r="DL198">
        <v>7.1666666966666659</v>
      </c>
      <c r="DM198">
        <v>9.0666666666666664</v>
      </c>
      <c r="DN198">
        <v>8.5166666666666657</v>
      </c>
      <c r="DO198">
        <v>4.3499999966666669</v>
      </c>
      <c r="DP198">
        <v>6.5333332966666671</v>
      </c>
      <c r="DQ198">
        <v>5.2666666966666664</v>
      </c>
      <c r="DR198">
        <v>5.2833333266666669</v>
      </c>
      <c r="DS198">
        <v>4.8833333266666674</v>
      </c>
      <c r="DT198">
        <v>4.916666666666667</v>
      </c>
      <c r="DU198">
        <v>8.2833329966666671</v>
      </c>
      <c r="DV198">
        <v>6.3666666666666671</v>
      </c>
      <c r="DW198">
        <v>5.0499999966666671</v>
      </c>
      <c r="DX198">
        <v>4.9666666666666668</v>
      </c>
      <c r="DY198">
        <v>5.2666666636666672</v>
      </c>
      <c r="DZ198">
        <v>10.666666666666666</v>
      </c>
      <c r="EA198">
        <v>12.333333366666666</v>
      </c>
      <c r="EB198">
        <v>11.033333366666666</v>
      </c>
      <c r="EC198">
        <v>11.499999966666666</v>
      </c>
      <c r="ED198">
        <v>13.999999966666666</v>
      </c>
      <c r="EE198">
        <v>13.266666666666666</v>
      </c>
      <c r="EF198">
        <v>11.516666666666666</v>
      </c>
      <c r="EG198">
        <v>13.316666666666666</v>
      </c>
      <c r="EH198">
        <v>10.949999666666667</v>
      </c>
      <c r="EI198">
        <v>13.883333336666666</v>
      </c>
      <c r="EJ198">
        <v>13.016666666666666</v>
      </c>
      <c r="EK198">
        <v>12.333336666666666</v>
      </c>
      <c r="EL198">
        <v>14.399999966666666</v>
      </c>
      <c r="EM198">
        <v>11.066666666666666</v>
      </c>
      <c r="EN198">
        <v>12.149999999666665</v>
      </c>
      <c r="EO198">
        <v>15.199999996666666</v>
      </c>
      <c r="EP198">
        <v>13.499999966666666</v>
      </c>
      <c r="EQ198">
        <v>6.0833333666666665</v>
      </c>
      <c r="ER198">
        <v>6.4166666966666668</v>
      </c>
      <c r="ES198">
        <v>6.6833333666666661</v>
      </c>
      <c r="ET198">
        <v>9.1833333666666661</v>
      </c>
      <c r="EU198">
        <v>6.7666666666666666</v>
      </c>
      <c r="EV198">
        <v>6.6000000666666665</v>
      </c>
      <c r="EW198">
        <v>6.4166666666666661</v>
      </c>
      <c r="EX198">
        <v>6.6500000336666663</v>
      </c>
      <c r="EY198">
        <v>10.150000066666667</v>
      </c>
      <c r="EZ198">
        <v>6.4500003666666661</v>
      </c>
      <c r="FA198">
        <v>6.6333333666666663</v>
      </c>
      <c r="FB198">
        <v>7.1166663666666663</v>
      </c>
      <c r="FC198">
        <v>10.083333366666666</v>
      </c>
      <c r="FD198">
        <v>6.9166666666666661</v>
      </c>
      <c r="FE198">
        <v>7.2166666666666668</v>
      </c>
      <c r="FF198">
        <v>9.2500000366666661</v>
      </c>
      <c r="FG198">
        <v>6.8500000666666665</v>
      </c>
      <c r="FH198">
        <v>4.2833333366666668</v>
      </c>
      <c r="FI198">
        <v>4.733333336666667</v>
      </c>
      <c r="FJ198">
        <v>7.9000000366666665</v>
      </c>
      <c r="FK198">
        <v>6.000000036666667</v>
      </c>
      <c r="FL198">
        <v>6.3333333366666666</v>
      </c>
      <c r="FM198">
        <v>4.6500000366666665</v>
      </c>
      <c r="FN198">
        <v>7.2833333366666668</v>
      </c>
      <c r="FO198">
        <v>4.7500000066666672</v>
      </c>
      <c r="FP198">
        <v>5.500000036666667</v>
      </c>
      <c r="FQ198">
        <v>4.733333336666667</v>
      </c>
      <c r="FR198">
        <v>4.6833333366666672</v>
      </c>
      <c r="FS198">
        <v>5.5000000066666672</v>
      </c>
      <c r="FT198">
        <v>2.8833333366666665</v>
      </c>
      <c r="FU198">
        <v>3.1333333366666665</v>
      </c>
      <c r="FV198">
        <v>3.1166666666666663</v>
      </c>
      <c r="FW198">
        <v>3.5000000036666665</v>
      </c>
      <c r="FX198">
        <v>3.6500000066666667</v>
      </c>
      <c r="FY198">
        <v>3.4333333366666663</v>
      </c>
      <c r="FZ198">
        <v>4.6833333366666663</v>
      </c>
      <c r="GA198">
        <v>7.6833333366666663</v>
      </c>
      <c r="GB198">
        <v>3.7666666696666664</v>
      </c>
      <c r="GC198">
        <v>3.9666666366666665</v>
      </c>
      <c r="GD198">
        <v>4.4833333366666661</v>
      </c>
      <c r="GE198">
        <v>4.2500000366666661</v>
      </c>
      <c r="GF198">
        <v>3.4666666666666663</v>
      </c>
      <c r="GG198">
        <v>0.56666666666666665</v>
      </c>
      <c r="GH198">
        <v>1.4166666666666665</v>
      </c>
      <c r="GI198">
        <v>1.0499999666666666</v>
      </c>
      <c r="GJ198">
        <v>1.4666666666666668</v>
      </c>
      <c r="GK198">
        <v>3.3999999666666669</v>
      </c>
      <c r="GL198">
        <v>0.8666666666666667</v>
      </c>
      <c r="GM198">
        <v>1.1333333666666667</v>
      </c>
      <c r="GN198">
        <v>3.2666666666666666</v>
      </c>
      <c r="GO198">
        <v>2.6833333366666663</v>
      </c>
      <c r="GP198">
        <v>0</v>
      </c>
      <c r="GQ198">
        <f>IF(GQ189=0,0,GQ189+0.5666667)</f>
        <v>1.5833333666666665</v>
      </c>
      <c r="GR198">
        <f t="shared" ref="GR198:HB198" si="2419">IF(GR189=0,0,GR189+0.5666667)</f>
        <v>3.9666666999999998</v>
      </c>
      <c r="GS198">
        <f t="shared" si="2419"/>
        <v>1.9333333666666666</v>
      </c>
      <c r="GT198">
        <f t="shared" si="2419"/>
        <v>3.1333333666666663</v>
      </c>
      <c r="GU198">
        <f t="shared" si="2419"/>
        <v>1.9666666999999998</v>
      </c>
      <c r="GV198">
        <f t="shared" si="2419"/>
        <v>0.96666669999999999</v>
      </c>
      <c r="GW198">
        <f t="shared" si="2419"/>
        <v>1.0333333666666666</v>
      </c>
      <c r="GX198">
        <f t="shared" si="2419"/>
        <v>0.8666666999999999</v>
      </c>
      <c r="GY198">
        <f t="shared" si="2419"/>
        <v>8.0000000333333343</v>
      </c>
      <c r="GZ198">
        <f t="shared" si="2419"/>
        <v>2.7166666999999998</v>
      </c>
      <c r="HA198">
        <f t="shared" si="2419"/>
        <v>1.4500000333333332</v>
      </c>
      <c r="HB198">
        <f t="shared" si="2419"/>
        <v>3.3166666999999999</v>
      </c>
      <c r="HC198">
        <f t="shared" ref="HC198:JN198" si="2420">IF(HC189=0,0,HC189+0.5666667)</f>
        <v>4.3000000333333332</v>
      </c>
      <c r="HD198">
        <f t="shared" si="2420"/>
        <v>5.7000000333333327</v>
      </c>
      <c r="HE198">
        <f t="shared" si="2420"/>
        <v>4.7833333666666666</v>
      </c>
      <c r="HF198">
        <f t="shared" si="2420"/>
        <v>4.5333333666666666</v>
      </c>
      <c r="HG198">
        <f t="shared" si="2420"/>
        <v>4.3166666999999999</v>
      </c>
      <c r="HH198">
        <f t="shared" si="2420"/>
        <v>4.0000000333333334</v>
      </c>
      <c r="HI198">
        <f t="shared" si="2420"/>
        <v>4.0000000333333334</v>
      </c>
      <c r="HJ198">
        <f t="shared" si="2420"/>
        <v>4.9500000333333327</v>
      </c>
      <c r="HK198">
        <f t="shared" si="2420"/>
        <v>4.5000000333333334</v>
      </c>
      <c r="HL198">
        <f t="shared" si="2420"/>
        <v>7.3666666999999997</v>
      </c>
      <c r="HN198">
        <f t="shared" si="2420"/>
        <v>4.0166667</v>
      </c>
      <c r="HO198">
        <f t="shared" si="2420"/>
        <v>5.4833333666666659</v>
      </c>
      <c r="HP198">
        <f t="shared" si="2420"/>
        <v>11.1666667</v>
      </c>
      <c r="HQ198">
        <f t="shared" si="2420"/>
        <v>15.1666667</v>
      </c>
      <c r="HR198">
        <f t="shared" si="2420"/>
        <v>7.2166667000000002</v>
      </c>
      <c r="HS198">
        <f t="shared" si="2420"/>
        <v>8.8666667000000015</v>
      </c>
      <c r="HU198">
        <f t="shared" si="2420"/>
        <v>20.266666700000002</v>
      </c>
      <c r="HW198">
        <f t="shared" si="2420"/>
        <v>9.2500000333333343</v>
      </c>
      <c r="HX198">
        <f t="shared" si="2420"/>
        <v>9.4666667000000011</v>
      </c>
      <c r="HY198">
        <f t="shared" si="2420"/>
        <v>10.283333366666668</v>
      </c>
      <c r="HZ198">
        <f t="shared" si="2420"/>
        <v>9.800000033333335</v>
      </c>
      <c r="IA198">
        <f t="shared" si="2420"/>
        <v>9.5333333666666675</v>
      </c>
      <c r="IB198">
        <f t="shared" si="2420"/>
        <v>9.633333366666669</v>
      </c>
      <c r="IC198">
        <f t="shared" si="2420"/>
        <v>10.333333366666668</v>
      </c>
      <c r="ID198">
        <f t="shared" si="2420"/>
        <v>9.300000033333335</v>
      </c>
      <c r="IE198">
        <f t="shared" si="2420"/>
        <v>10.283333366666668</v>
      </c>
      <c r="IF198">
        <f t="shared" si="2420"/>
        <v>10.983333366666669</v>
      </c>
      <c r="IG198">
        <f t="shared" si="2420"/>
        <v>11.433333366666668</v>
      </c>
      <c r="IH198">
        <f t="shared" si="2420"/>
        <v>9.7666667000000018</v>
      </c>
      <c r="II198">
        <f t="shared" si="2420"/>
        <v>16.500000033333333</v>
      </c>
      <c r="IJ198">
        <f t="shared" si="2420"/>
        <v>9.2833333666666675</v>
      </c>
      <c r="IK198">
        <f t="shared" si="2420"/>
        <v>4.8000000333333332</v>
      </c>
      <c r="IL198">
        <f t="shared" si="2420"/>
        <v>8.1333333633333336</v>
      </c>
      <c r="IM198">
        <f t="shared" si="2420"/>
        <v>5.5666666966666662</v>
      </c>
      <c r="IN198">
        <f t="shared" si="2420"/>
        <v>5.283333363333333</v>
      </c>
      <c r="IO198">
        <f t="shared" si="2420"/>
        <v>6.9833333666666668</v>
      </c>
      <c r="IP198">
        <f t="shared" si="2420"/>
        <v>7.3833333633333327</v>
      </c>
      <c r="IQ198">
        <f t="shared" si="2420"/>
        <v>8.0333333633333339</v>
      </c>
      <c r="IW198">
        <f t="shared" si="2420"/>
        <v>1.4500000333333332</v>
      </c>
      <c r="IX198">
        <f t="shared" si="2420"/>
        <v>8.1666667000000004</v>
      </c>
      <c r="IY198">
        <f t="shared" si="2420"/>
        <v>10.616667033333334</v>
      </c>
      <c r="IZ198">
        <f t="shared" ref="IZ198" si="2421">IF(IZ189=0,0,IZ189+0.5666667)</f>
        <v>11.4333337</v>
      </c>
      <c r="JA198">
        <f t="shared" si="2420"/>
        <v>9.7666670333333343</v>
      </c>
      <c r="JB198">
        <f t="shared" si="2420"/>
        <v>9.2500003666666668</v>
      </c>
      <c r="JC198">
        <f t="shared" si="2420"/>
        <v>14.1833337</v>
      </c>
      <c r="JD198">
        <f t="shared" si="2420"/>
        <v>10.783333700000002</v>
      </c>
      <c r="JE198">
        <f t="shared" si="2420"/>
        <v>15.850000366666668</v>
      </c>
      <c r="JF198">
        <f t="shared" si="2420"/>
        <v>23.616667033333336</v>
      </c>
      <c r="JH198">
        <f t="shared" si="2420"/>
        <v>10.966666700000001</v>
      </c>
      <c r="JI198">
        <f t="shared" si="2420"/>
        <v>13.883333699666668</v>
      </c>
      <c r="JJ198">
        <f t="shared" si="2420"/>
        <v>12.266667033000001</v>
      </c>
      <c r="JK198">
        <f t="shared" si="2420"/>
        <v>10.133333699666668</v>
      </c>
      <c r="JL198">
        <f t="shared" si="2420"/>
        <v>9.9000003663333356</v>
      </c>
      <c r="JM198">
        <f t="shared" si="2420"/>
        <v>11.633333699666668</v>
      </c>
      <c r="JN198">
        <f t="shared" si="2420"/>
        <v>12.633333699666668</v>
      </c>
      <c r="JO198">
        <f t="shared" ref="JO198:KA198" si="2422">IF(JO189=0,0,JO189+0.5666667)</f>
        <v>16.766667032999997</v>
      </c>
      <c r="JP198">
        <f t="shared" si="2422"/>
        <v>13.900000366333336</v>
      </c>
      <c r="JR198">
        <f t="shared" si="2422"/>
        <v>9.966667033000002</v>
      </c>
      <c r="JT198">
        <f t="shared" si="2422"/>
        <v>10.716667033000002</v>
      </c>
      <c r="JU198">
        <f t="shared" si="2422"/>
        <v>16.366667032999999</v>
      </c>
      <c r="JV198">
        <f t="shared" si="2422"/>
        <v>17.066667033000002</v>
      </c>
      <c r="JX198">
        <f t="shared" si="2422"/>
        <v>17.816667033000002</v>
      </c>
      <c r="JY198">
        <f t="shared" si="2422"/>
        <v>13.633333699666668</v>
      </c>
      <c r="JZ198">
        <f t="shared" si="2422"/>
        <v>20.133333699666668</v>
      </c>
      <c r="KA198">
        <f t="shared" si="2422"/>
        <v>23.583333699666667</v>
      </c>
    </row>
    <row r="199" spans="1:287" x14ac:dyDescent="0.25">
      <c r="A199" t="s">
        <v>88</v>
      </c>
      <c r="B199">
        <v>23.933333333333334</v>
      </c>
      <c r="C199">
        <v>24.433333333333334</v>
      </c>
      <c r="D199">
        <v>7.9499999666666668</v>
      </c>
      <c r="E199">
        <v>25.083333333333332</v>
      </c>
      <c r="F199">
        <v>25.699993333333332</v>
      </c>
      <c r="G199">
        <v>8.666666966666666</v>
      </c>
      <c r="H199">
        <v>8.399999966666666</v>
      </c>
      <c r="I199">
        <v>8.6166669666666671</v>
      </c>
      <c r="J199">
        <v>27.316666333333334</v>
      </c>
      <c r="K199">
        <v>29.500000333333332</v>
      </c>
      <c r="L199">
        <v>24.783333333333335</v>
      </c>
      <c r="M199">
        <v>24.283333333333335</v>
      </c>
      <c r="N199">
        <v>8.5833299666666676</v>
      </c>
      <c r="O199">
        <v>33.699999666666663</v>
      </c>
      <c r="P199">
        <v>38.149999666666666</v>
      </c>
      <c r="Q199">
        <v>34.459999666666661</v>
      </c>
      <c r="R199">
        <v>39.129999666666663</v>
      </c>
      <c r="S199">
        <v>40.949999666666663</v>
      </c>
      <c r="T199">
        <v>37.369999666666665</v>
      </c>
      <c r="U199">
        <v>35.883329666666661</v>
      </c>
      <c r="V199">
        <v>35.74999966666666</v>
      </c>
      <c r="W199">
        <v>34.316666666666663</v>
      </c>
      <c r="X199">
        <v>35.11666666666666</v>
      </c>
      <c r="Y199">
        <v>35.149999666666666</v>
      </c>
      <c r="Z199">
        <v>40.933333366666666</v>
      </c>
      <c r="AA199">
        <v>42.933333366666666</v>
      </c>
      <c r="AB199">
        <v>46.683333366666666</v>
      </c>
      <c r="AC199">
        <v>62.133333366666662</v>
      </c>
      <c r="AD199">
        <v>56.686666366666664</v>
      </c>
      <c r="AE199">
        <v>42.883333366666669</v>
      </c>
      <c r="AG199">
        <v>46.183333366666666</v>
      </c>
      <c r="AH199">
        <v>41.60000336666667</v>
      </c>
      <c r="AI199">
        <v>27.683333333333334</v>
      </c>
      <c r="AJ199">
        <v>29.233333333333334</v>
      </c>
      <c r="AK199">
        <v>28.066666633333334</v>
      </c>
      <c r="AL199">
        <v>28.283333333333335</v>
      </c>
      <c r="AM199">
        <v>28.199993333333335</v>
      </c>
      <c r="AN199">
        <v>29.033333333333335</v>
      </c>
      <c r="AO199">
        <v>28.950000033333332</v>
      </c>
      <c r="AP199">
        <v>28.550000033333333</v>
      </c>
      <c r="AQ199">
        <v>28.466666663333335</v>
      </c>
      <c r="AR199">
        <v>28.083333333333332</v>
      </c>
      <c r="AS199">
        <v>28.700000033333332</v>
      </c>
      <c r="AT199">
        <v>31.350000003333335</v>
      </c>
      <c r="AU199">
        <v>28.983333333333334</v>
      </c>
      <c r="AV199">
        <v>29.216666633333332</v>
      </c>
      <c r="AW199">
        <v>28.750000033333333</v>
      </c>
      <c r="AX199">
        <v>29.533333333333335</v>
      </c>
      <c r="AY199">
        <v>28.416666663333334</v>
      </c>
      <c r="AZ199">
        <v>30.833333333333332</v>
      </c>
      <c r="BA199">
        <v>32.883333333333333</v>
      </c>
      <c r="BB199">
        <v>35.683333333333337</v>
      </c>
      <c r="BC199">
        <v>33.400000003333332</v>
      </c>
      <c r="BD199">
        <v>33.366666633333331</v>
      </c>
      <c r="BE199">
        <v>29.683333333333334</v>
      </c>
      <c r="BF199">
        <v>31.600000333333334</v>
      </c>
      <c r="BG199">
        <v>40.866666633333331</v>
      </c>
      <c r="BH199">
        <v>43.383333333333333</v>
      </c>
      <c r="BI199">
        <v>43.616666333333335</v>
      </c>
      <c r="BJ199">
        <v>31.033333333333335</v>
      </c>
      <c r="BK199">
        <v>41.350000333333334</v>
      </c>
      <c r="BL199">
        <v>32.10000003333333</v>
      </c>
      <c r="BM199">
        <v>40.483333333333334</v>
      </c>
      <c r="BN199">
        <v>31.783333333333331</v>
      </c>
      <c r="BO199">
        <v>45.616666333333335</v>
      </c>
      <c r="BP199">
        <v>36.300000033333333</v>
      </c>
      <c r="BQ199">
        <v>7.8666666666666663</v>
      </c>
      <c r="BR199">
        <v>8.2999999666666664</v>
      </c>
      <c r="BS199">
        <v>9.0166666666666657</v>
      </c>
      <c r="BT199">
        <v>9.4166666366666671</v>
      </c>
      <c r="BU199">
        <v>8.8166666366666657</v>
      </c>
      <c r="BV199">
        <v>9.0499999666666664</v>
      </c>
      <c r="BW199">
        <v>11.016666666666666</v>
      </c>
      <c r="BX199">
        <v>16.016666666666666</v>
      </c>
      <c r="BY199">
        <v>14.283333266666666</v>
      </c>
      <c r="BZ199">
        <v>11.283333266666666</v>
      </c>
      <c r="CA199">
        <v>9.0999999666666671</v>
      </c>
      <c r="CB199">
        <v>8.6166666666666671</v>
      </c>
      <c r="CC199">
        <v>9.6666666666666661</v>
      </c>
      <c r="CE199">
        <v>7.0833333666666665</v>
      </c>
      <c r="CF199">
        <v>7.8666666666666663</v>
      </c>
      <c r="CG199">
        <v>9.1666666666666661</v>
      </c>
      <c r="CH199">
        <v>7.4666666666666668</v>
      </c>
      <c r="CI199">
        <v>7.4333333666666661</v>
      </c>
      <c r="CJ199">
        <v>7.3833333666666663</v>
      </c>
      <c r="CK199">
        <v>7.8000000666666667</v>
      </c>
      <c r="CL199">
        <v>8.1833333666666661</v>
      </c>
      <c r="CN199">
        <v>8.9333333666666661</v>
      </c>
      <c r="CO199">
        <v>8.4833333666666668</v>
      </c>
      <c r="CP199">
        <v>7.2666666666666666</v>
      </c>
      <c r="CQ199">
        <v>8.6999996666666668</v>
      </c>
      <c r="CR199">
        <v>9.4499996666666668</v>
      </c>
      <c r="CS199">
        <v>7.6999996666666668</v>
      </c>
      <c r="CT199">
        <v>9.9166666666666661</v>
      </c>
      <c r="CU199">
        <v>9.7333336666666668</v>
      </c>
      <c r="CV199">
        <v>7.8666666666666663</v>
      </c>
      <c r="CW199">
        <v>8.9999999666666675</v>
      </c>
      <c r="CX199">
        <v>8.5999996666666672</v>
      </c>
      <c r="CY199">
        <v>12.083333366666666</v>
      </c>
      <c r="CZ199">
        <v>9.5499999666666664</v>
      </c>
      <c r="DA199">
        <v>8.3999996666666661</v>
      </c>
      <c r="DB199">
        <v>7.666666666666667</v>
      </c>
      <c r="DC199">
        <v>10.716666666666667</v>
      </c>
      <c r="DD199">
        <v>8.649999966666666</v>
      </c>
      <c r="DE199">
        <v>11.483333366666667</v>
      </c>
      <c r="DF199">
        <v>7.0499999966666662</v>
      </c>
      <c r="DG199">
        <v>8.349999996666666</v>
      </c>
      <c r="DH199">
        <v>7.4499999966666666</v>
      </c>
      <c r="DI199">
        <v>8.2833329966666653</v>
      </c>
      <c r="DJ199">
        <v>7.8999999966666659</v>
      </c>
      <c r="DK199">
        <v>8.7333333296666655</v>
      </c>
      <c r="DL199">
        <v>7.6166666966666661</v>
      </c>
      <c r="DM199">
        <v>9.5166666666666657</v>
      </c>
      <c r="DN199">
        <v>8.9666666666666668</v>
      </c>
      <c r="DO199">
        <v>4.7999999966666671</v>
      </c>
      <c r="DP199">
        <v>6.9833332966666672</v>
      </c>
      <c r="DQ199">
        <v>5.7166666966666675</v>
      </c>
      <c r="DR199">
        <v>5.7333333266666671</v>
      </c>
      <c r="DS199">
        <v>5.3333333266666667</v>
      </c>
      <c r="DT199">
        <v>5.3666666666666671</v>
      </c>
      <c r="DU199">
        <v>8.7333329966666682</v>
      </c>
      <c r="DV199">
        <v>6.8166666666666673</v>
      </c>
      <c r="DW199">
        <v>5.4999999966666673</v>
      </c>
      <c r="DX199">
        <v>5.416666666666667</v>
      </c>
      <c r="DY199">
        <v>5.7166666636666674</v>
      </c>
      <c r="DZ199">
        <v>11.116666666666667</v>
      </c>
      <c r="EA199">
        <v>12.783333366666668</v>
      </c>
      <c r="EB199">
        <v>11.483333366666667</v>
      </c>
      <c r="EC199">
        <v>11.949999966666667</v>
      </c>
      <c r="ED199">
        <v>14.449999966666667</v>
      </c>
      <c r="EE199">
        <v>13.716666666666667</v>
      </c>
      <c r="EF199">
        <v>11.966666666666667</v>
      </c>
      <c r="EG199">
        <v>13.766666666666667</v>
      </c>
      <c r="EH199">
        <v>11.399999666666668</v>
      </c>
      <c r="EI199">
        <v>14.333333336666668</v>
      </c>
      <c r="EJ199">
        <v>13.466666666666667</v>
      </c>
      <c r="EK199">
        <v>12.783336666666667</v>
      </c>
      <c r="EL199">
        <v>14.849999966666667</v>
      </c>
      <c r="EM199">
        <v>11.516666666666667</v>
      </c>
      <c r="EN199">
        <v>12.599999999666668</v>
      </c>
      <c r="EO199">
        <v>15.649999996666667</v>
      </c>
      <c r="EP199">
        <v>13.949999966666667</v>
      </c>
      <c r="EQ199">
        <v>6.5333333666666666</v>
      </c>
      <c r="ER199">
        <v>6.866666696666667</v>
      </c>
      <c r="ES199">
        <v>7.1333333666666663</v>
      </c>
      <c r="ET199">
        <v>9.6333333666666672</v>
      </c>
      <c r="EU199">
        <v>7.2166666666666668</v>
      </c>
      <c r="EV199">
        <v>7.0500000666666667</v>
      </c>
      <c r="EW199">
        <v>6.8666666666666663</v>
      </c>
      <c r="EX199">
        <v>7.1000000336666664</v>
      </c>
      <c r="EY199">
        <v>10.600000066666666</v>
      </c>
      <c r="EZ199">
        <v>6.9000003666666663</v>
      </c>
      <c r="FA199">
        <v>7.0833333666666665</v>
      </c>
      <c r="FB199">
        <v>7.5666663666666665</v>
      </c>
      <c r="FC199">
        <v>10.533333366666668</v>
      </c>
      <c r="FD199">
        <v>7.3666666666666671</v>
      </c>
      <c r="FE199">
        <v>7.666666666666667</v>
      </c>
      <c r="FF199">
        <v>9.7000000366666672</v>
      </c>
      <c r="FG199">
        <v>7.3000000666666667</v>
      </c>
      <c r="FH199">
        <v>4.7333333366666661</v>
      </c>
      <c r="FI199">
        <v>5.1833333366666663</v>
      </c>
      <c r="FJ199">
        <v>8.3500000366666658</v>
      </c>
      <c r="FK199">
        <v>6.4500000366666663</v>
      </c>
      <c r="FL199">
        <v>6.7833333366666659</v>
      </c>
      <c r="FM199">
        <v>5.1000000366666658</v>
      </c>
      <c r="FN199">
        <v>7.7333333366666661</v>
      </c>
      <c r="FO199">
        <v>5.2000000066666665</v>
      </c>
      <c r="FP199">
        <v>5.9500000366666663</v>
      </c>
      <c r="FQ199">
        <v>5.1833333366666663</v>
      </c>
      <c r="FR199">
        <v>5.1333333366666665</v>
      </c>
      <c r="FS199">
        <v>5.9500000066666665</v>
      </c>
      <c r="FT199">
        <v>3.3333333366666666</v>
      </c>
      <c r="FU199">
        <v>3.5833333366666666</v>
      </c>
      <c r="FV199">
        <v>3.5666666666666664</v>
      </c>
      <c r="FW199">
        <v>3.9500000036666667</v>
      </c>
      <c r="FX199">
        <v>4.1000000066666669</v>
      </c>
      <c r="FY199">
        <v>3.8833333366666665</v>
      </c>
      <c r="FZ199">
        <v>5.1333333366666665</v>
      </c>
      <c r="GA199">
        <v>8.1333333366666665</v>
      </c>
      <c r="GB199">
        <v>4.216666669666667</v>
      </c>
      <c r="GC199">
        <v>4.4166666366666671</v>
      </c>
      <c r="GD199">
        <v>4.9333333366666672</v>
      </c>
      <c r="GE199">
        <v>4.7000000366666663</v>
      </c>
      <c r="GF199">
        <v>3.9166666666666665</v>
      </c>
      <c r="GG199">
        <v>1.0166666666666666</v>
      </c>
      <c r="GH199">
        <v>1.8666666666666667</v>
      </c>
      <c r="GI199">
        <v>1.4999999666666666</v>
      </c>
      <c r="GJ199">
        <v>1.9166666666666665</v>
      </c>
      <c r="GK199">
        <v>3.8499999666666667</v>
      </c>
      <c r="GL199">
        <v>1.3166666666666667</v>
      </c>
      <c r="GM199">
        <v>1.5833333666666665</v>
      </c>
      <c r="GN199">
        <v>3.7166666666666668</v>
      </c>
      <c r="GO199">
        <v>3.1333333366666665</v>
      </c>
      <c r="GP199">
        <v>1.5833333666666665</v>
      </c>
      <c r="GQ199">
        <v>0</v>
      </c>
      <c r="GR199">
        <f>IF(GR189=0,0,GR189+1.01666667)</f>
        <v>4.4166666699999997</v>
      </c>
      <c r="GS199">
        <f t="shared" ref="GS199:HB199" si="2423">IF(GS189=0,0,GS189+1.01666667)</f>
        <v>2.3833333366666665</v>
      </c>
      <c r="GT199">
        <f t="shared" si="2423"/>
        <v>3.5833333366666666</v>
      </c>
      <c r="GU199">
        <f t="shared" si="2423"/>
        <v>2.4166666699999997</v>
      </c>
      <c r="GV199">
        <f t="shared" si="2423"/>
        <v>1.4166666700000001</v>
      </c>
      <c r="GW199">
        <f t="shared" si="2423"/>
        <v>1.4833333366666666</v>
      </c>
      <c r="GX199">
        <f t="shared" si="2423"/>
        <v>1.31666667</v>
      </c>
      <c r="GY199">
        <f t="shared" si="2423"/>
        <v>8.4500000033333329</v>
      </c>
      <c r="GZ199">
        <f t="shared" si="2423"/>
        <v>3.1666666699999997</v>
      </c>
      <c r="HA199">
        <f t="shared" si="2423"/>
        <v>1.9000000033333333</v>
      </c>
      <c r="HB199">
        <f t="shared" si="2423"/>
        <v>3.7666666700000002</v>
      </c>
      <c r="HC199">
        <f t="shared" ref="HC199:JN199" si="2424">IF(HC189=0,0,HC189+1.01666667)</f>
        <v>4.7500000033333336</v>
      </c>
      <c r="HD199">
        <f t="shared" si="2424"/>
        <v>6.1500000033333331</v>
      </c>
      <c r="HE199">
        <f t="shared" si="2424"/>
        <v>5.233333336666667</v>
      </c>
      <c r="HF199">
        <f t="shared" si="2424"/>
        <v>4.983333336666667</v>
      </c>
      <c r="HG199">
        <f t="shared" si="2424"/>
        <v>4.7666666700000002</v>
      </c>
      <c r="HH199">
        <f t="shared" si="2424"/>
        <v>4.4500000033333338</v>
      </c>
      <c r="HI199">
        <f t="shared" si="2424"/>
        <v>4.4500000033333338</v>
      </c>
      <c r="HJ199">
        <f t="shared" si="2424"/>
        <v>5.4000000033333331</v>
      </c>
      <c r="HK199">
        <f t="shared" si="2424"/>
        <v>4.9500000033333338</v>
      </c>
      <c r="HL199">
        <f t="shared" si="2424"/>
        <v>7.81666667</v>
      </c>
      <c r="HN199">
        <f t="shared" si="2424"/>
        <v>4.4666666700000004</v>
      </c>
      <c r="HO199">
        <f t="shared" si="2424"/>
        <v>5.9333333366666663</v>
      </c>
      <c r="HP199">
        <f t="shared" si="2424"/>
        <v>11.616666669999999</v>
      </c>
      <c r="HQ199">
        <f t="shared" si="2424"/>
        <v>15.616666669999999</v>
      </c>
      <c r="HR199">
        <f t="shared" si="2424"/>
        <v>7.6666666700000006</v>
      </c>
      <c r="HS199">
        <f t="shared" si="2424"/>
        <v>9.31666667</v>
      </c>
      <c r="HU199">
        <f t="shared" si="2424"/>
        <v>20.716666670000002</v>
      </c>
      <c r="HW199">
        <f t="shared" si="2424"/>
        <v>9.7000000033333329</v>
      </c>
      <c r="HX199">
        <f t="shared" si="2424"/>
        <v>9.9166666699999997</v>
      </c>
      <c r="HY199">
        <f t="shared" si="2424"/>
        <v>10.733333336666666</v>
      </c>
      <c r="HZ199">
        <f t="shared" si="2424"/>
        <v>10.250000003333334</v>
      </c>
      <c r="IA199">
        <f t="shared" si="2424"/>
        <v>9.9833333366666661</v>
      </c>
      <c r="IB199">
        <f t="shared" si="2424"/>
        <v>10.083333336666668</v>
      </c>
      <c r="IC199">
        <f t="shared" si="2424"/>
        <v>10.783333336666667</v>
      </c>
      <c r="ID199">
        <f t="shared" si="2424"/>
        <v>9.7500000033333336</v>
      </c>
      <c r="IE199">
        <f t="shared" si="2424"/>
        <v>10.733333336666666</v>
      </c>
      <c r="IF199">
        <f t="shared" si="2424"/>
        <v>11.433333336666667</v>
      </c>
      <c r="IG199">
        <f t="shared" si="2424"/>
        <v>11.883333336666666</v>
      </c>
      <c r="IH199">
        <f t="shared" si="2424"/>
        <v>10.21666667</v>
      </c>
      <c r="II199">
        <f t="shared" si="2424"/>
        <v>16.950000003333333</v>
      </c>
      <c r="IJ199">
        <f t="shared" si="2424"/>
        <v>9.7333333366666661</v>
      </c>
      <c r="IK199">
        <f t="shared" si="2424"/>
        <v>5.2500000033333336</v>
      </c>
      <c r="IL199">
        <f t="shared" si="2424"/>
        <v>8.5833333333333321</v>
      </c>
      <c r="IM199">
        <f t="shared" si="2424"/>
        <v>6.0166666666666666</v>
      </c>
      <c r="IN199">
        <f t="shared" si="2424"/>
        <v>5.7333333333333334</v>
      </c>
      <c r="IO199">
        <f t="shared" si="2424"/>
        <v>7.4333333366666672</v>
      </c>
      <c r="IP199">
        <f t="shared" si="2424"/>
        <v>7.833333333333333</v>
      </c>
      <c r="IQ199">
        <f t="shared" si="2424"/>
        <v>8.4833333333333325</v>
      </c>
      <c r="IW199">
        <f t="shared" si="2424"/>
        <v>1.9000000033333333</v>
      </c>
      <c r="IX199">
        <f t="shared" si="2424"/>
        <v>8.616666669999999</v>
      </c>
      <c r="IY199">
        <f t="shared" si="2424"/>
        <v>11.066667003333333</v>
      </c>
      <c r="IZ199">
        <f t="shared" ref="IZ199" si="2425">IF(IZ189=0,0,IZ189+1.01666667)</f>
        <v>11.883333669999999</v>
      </c>
      <c r="JA199">
        <f t="shared" si="2424"/>
        <v>10.216667003333333</v>
      </c>
      <c r="JB199">
        <f t="shared" si="2424"/>
        <v>9.7000003366666654</v>
      </c>
      <c r="JC199">
        <f t="shared" si="2424"/>
        <v>14.633333669999999</v>
      </c>
      <c r="JD199">
        <f t="shared" si="2424"/>
        <v>11.23333367</v>
      </c>
      <c r="JE199">
        <f t="shared" si="2424"/>
        <v>16.300000336666667</v>
      </c>
      <c r="JF199">
        <f t="shared" si="2424"/>
        <v>24.066667003333336</v>
      </c>
      <c r="JH199">
        <f t="shared" si="2424"/>
        <v>11.41666667</v>
      </c>
      <c r="JI199">
        <f t="shared" si="2424"/>
        <v>14.333333669666667</v>
      </c>
      <c r="JJ199">
        <f t="shared" si="2424"/>
        <v>12.716667003</v>
      </c>
      <c r="JK199">
        <f t="shared" si="2424"/>
        <v>10.583333669666667</v>
      </c>
      <c r="JL199">
        <f t="shared" si="2424"/>
        <v>10.350000336333334</v>
      </c>
      <c r="JM199">
        <f t="shared" si="2424"/>
        <v>12.083333669666667</v>
      </c>
      <c r="JN199">
        <f t="shared" si="2424"/>
        <v>13.083333669666667</v>
      </c>
      <c r="JO199">
        <f t="shared" ref="JO199:KA199" si="2426">IF(JO189=0,0,JO189+1.01666667)</f>
        <v>17.216667002999998</v>
      </c>
      <c r="JP199">
        <f t="shared" si="2426"/>
        <v>14.350000336333334</v>
      </c>
      <c r="JR199">
        <f t="shared" si="2426"/>
        <v>10.416667003000001</v>
      </c>
      <c r="JT199">
        <f t="shared" si="2426"/>
        <v>11.166667003000001</v>
      </c>
      <c r="JU199">
        <f t="shared" si="2426"/>
        <v>16.816667002999999</v>
      </c>
      <c r="JV199">
        <f t="shared" si="2426"/>
        <v>17.516667003000002</v>
      </c>
      <c r="JX199">
        <f t="shared" si="2426"/>
        <v>18.266667003000002</v>
      </c>
      <c r="JY199">
        <f t="shared" si="2426"/>
        <v>14.083333669666667</v>
      </c>
      <c r="JZ199">
        <f t="shared" si="2426"/>
        <v>20.583333669666668</v>
      </c>
      <c r="KA199">
        <f t="shared" si="2426"/>
        <v>24.033333669666668</v>
      </c>
    </row>
    <row r="200" spans="1:287" x14ac:dyDescent="0.25">
      <c r="A200" t="s">
        <v>87</v>
      </c>
      <c r="B200">
        <v>11.433333000000001</v>
      </c>
      <c r="C200">
        <v>11.933333000000001</v>
      </c>
      <c r="D200">
        <v>10.3333333</v>
      </c>
      <c r="E200">
        <v>12.583333000000001</v>
      </c>
      <c r="F200">
        <v>13.199993000000001</v>
      </c>
      <c r="G200">
        <v>11.050000299999999</v>
      </c>
      <c r="H200">
        <v>10.783333299999999</v>
      </c>
      <c r="I200">
        <v>11.0000003</v>
      </c>
      <c r="J200">
        <v>14.816666000000001</v>
      </c>
      <c r="K200">
        <v>17</v>
      </c>
      <c r="L200">
        <v>12.283333000000001</v>
      </c>
      <c r="M200">
        <v>11.783333000000001</v>
      </c>
      <c r="N200">
        <v>10.9666633</v>
      </c>
      <c r="O200">
        <v>36.083332999999996</v>
      </c>
      <c r="P200">
        <v>40.533332999999999</v>
      </c>
      <c r="Q200">
        <v>36.843332999999994</v>
      </c>
      <c r="R200">
        <v>41.513332999999996</v>
      </c>
      <c r="S200">
        <v>43.333332999999996</v>
      </c>
      <c r="T200">
        <v>39.753332999999998</v>
      </c>
      <c r="U200">
        <v>38.266662999999994</v>
      </c>
      <c r="V200">
        <v>38.133332999999993</v>
      </c>
      <c r="W200">
        <v>36.699999999999996</v>
      </c>
      <c r="X200">
        <v>37.499999999999993</v>
      </c>
      <c r="Y200">
        <v>37.533332999999999</v>
      </c>
      <c r="Z200">
        <v>43.316666699999999</v>
      </c>
      <c r="AA200">
        <v>45.316666699999999</v>
      </c>
      <c r="AB200">
        <v>49.066666699999999</v>
      </c>
      <c r="AC200">
        <v>64.516666700000002</v>
      </c>
      <c r="AD200">
        <v>59.069999699999997</v>
      </c>
      <c r="AE200">
        <v>45.266666700000002</v>
      </c>
      <c r="AG200">
        <v>48.566666699999999</v>
      </c>
      <c r="AH200">
        <v>43.983336700000002</v>
      </c>
      <c r="AI200">
        <v>15.183333000000001</v>
      </c>
      <c r="AJ200">
        <v>16.733333000000002</v>
      </c>
      <c r="AK200">
        <v>15.566666300000001</v>
      </c>
      <c r="AL200">
        <v>15.783333000000001</v>
      </c>
      <c r="AM200">
        <v>15.699993000000001</v>
      </c>
      <c r="AN200">
        <v>16.533333000000002</v>
      </c>
      <c r="AO200">
        <v>16.449999699999999</v>
      </c>
      <c r="AP200">
        <v>16.049999700000001</v>
      </c>
      <c r="AQ200">
        <v>15.966666330000001</v>
      </c>
      <c r="AR200">
        <v>15.583333000000001</v>
      </c>
      <c r="AS200">
        <v>16.199999699999999</v>
      </c>
      <c r="AT200">
        <v>18.849999670000003</v>
      </c>
      <c r="AU200">
        <v>16.483333000000002</v>
      </c>
      <c r="AV200">
        <v>16.7166663</v>
      </c>
      <c r="AW200">
        <v>16.2499997</v>
      </c>
      <c r="AX200">
        <v>17.033333000000002</v>
      </c>
      <c r="AY200">
        <v>15.916666330000002</v>
      </c>
      <c r="AZ200">
        <v>18.333333</v>
      </c>
      <c r="BA200">
        <v>20.383333</v>
      </c>
      <c r="BB200">
        <v>23.183333000000001</v>
      </c>
      <c r="BC200">
        <v>20.89999967</v>
      </c>
      <c r="BD200">
        <v>20.866666300000002</v>
      </c>
      <c r="BE200">
        <v>17.183333000000001</v>
      </c>
      <c r="BF200">
        <v>19.100000000000001</v>
      </c>
      <c r="BG200">
        <v>28.366666299999999</v>
      </c>
      <c r="BH200">
        <v>30.883333</v>
      </c>
      <c r="BI200">
        <v>31.116666000000002</v>
      </c>
      <c r="BJ200">
        <v>18.533333000000002</v>
      </c>
      <c r="BK200">
        <v>28.85</v>
      </c>
      <c r="BL200">
        <v>19.599999700000001</v>
      </c>
      <c r="BM200">
        <v>27.983333000000002</v>
      </c>
      <c r="BN200">
        <v>19.283332999999999</v>
      </c>
      <c r="BO200">
        <v>33.116666000000002</v>
      </c>
      <c r="BP200">
        <v>23.799999700000001</v>
      </c>
      <c r="BQ200">
        <v>10.25</v>
      </c>
      <c r="BR200">
        <v>10.683333299999999</v>
      </c>
      <c r="BS200">
        <v>11.399999999999999</v>
      </c>
      <c r="BT200">
        <v>11.79999997</v>
      </c>
      <c r="BU200">
        <v>11.199999969999999</v>
      </c>
      <c r="BV200">
        <v>11.433333299999999</v>
      </c>
      <c r="BW200">
        <v>13.399999999999999</v>
      </c>
      <c r="BX200">
        <v>18.399999999999999</v>
      </c>
      <c r="BY200">
        <v>16.666666599999999</v>
      </c>
      <c r="BZ200">
        <v>13.666666599999999</v>
      </c>
      <c r="CA200">
        <v>11.4833333</v>
      </c>
      <c r="CB200">
        <v>11</v>
      </c>
      <c r="CC200">
        <v>12.049999999999999</v>
      </c>
      <c r="CE200">
        <v>9.4666666999999993</v>
      </c>
      <c r="CF200">
        <v>10.25</v>
      </c>
      <c r="CG200">
        <v>11.549999999999999</v>
      </c>
      <c r="CH200">
        <v>9.85</v>
      </c>
      <c r="CI200">
        <v>9.816666699999999</v>
      </c>
      <c r="CJ200">
        <v>9.7666667</v>
      </c>
      <c r="CK200">
        <v>10.183333399999999</v>
      </c>
      <c r="CL200">
        <v>10.566666699999999</v>
      </c>
      <c r="CN200">
        <v>11.316666699999999</v>
      </c>
      <c r="CO200">
        <v>10.8666667</v>
      </c>
      <c r="CP200">
        <v>9.65</v>
      </c>
      <c r="CQ200">
        <v>11.083333</v>
      </c>
      <c r="CR200">
        <v>11.833333</v>
      </c>
      <c r="CS200">
        <v>10.083333</v>
      </c>
      <c r="CT200">
        <v>12.3</v>
      </c>
      <c r="CU200">
        <v>12.116667</v>
      </c>
      <c r="CV200">
        <v>10.25</v>
      </c>
      <c r="CW200">
        <v>11.3833333</v>
      </c>
      <c r="CX200">
        <v>10.983333</v>
      </c>
      <c r="CY200">
        <v>14.466666700000001</v>
      </c>
      <c r="CZ200">
        <v>11.933333300000001</v>
      </c>
      <c r="DA200">
        <v>10.783333000000001</v>
      </c>
      <c r="DB200">
        <v>10.050000000000001</v>
      </c>
      <c r="DC200">
        <v>13.100000000000001</v>
      </c>
      <c r="DD200">
        <v>11.033333300000001</v>
      </c>
      <c r="DE200">
        <v>13.8666667</v>
      </c>
      <c r="DF200">
        <v>9.43333333</v>
      </c>
      <c r="DG200">
        <v>10.733333330000001</v>
      </c>
      <c r="DH200">
        <v>9.8333333300000003</v>
      </c>
      <c r="DI200">
        <v>10.66666633</v>
      </c>
      <c r="DJ200">
        <v>10.28333333</v>
      </c>
      <c r="DK200">
        <v>11.116666663</v>
      </c>
      <c r="DL200">
        <v>10.000000030000001</v>
      </c>
      <c r="DM200">
        <v>11.9</v>
      </c>
      <c r="DN200">
        <v>11.350000000000001</v>
      </c>
      <c r="DO200">
        <v>7.18333333</v>
      </c>
      <c r="DP200">
        <v>9.366666630000001</v>
      </c>
      <c r="DQ200">
        <v>8.1000000300000004</v>
      </c>
      <c r="DR200">
        <v>8.1166666599999999</v>
      </c>
      <c r="DS200">
        <v>7.7166666599999996</v>
      </c>
      <c r="DT200">
        <v>7.75</v>
      </c>
      <c r="DU200">
        <v>11.116666330000001</v>
      </c>
      <c r="DV200">
        <v>9.1999999999999993</v>
      </c>
      <c r="DW200">
        <v>7.8833333300000001</v>
      </c>
      <c r="DX200">
        <v>7.8</v>
      </c>
      <c r="DY200">
        <v>8.0999999969999994</v>
      </c>
      <c r="DZ200">
        <v>13.5</v>
      </c>
      <c r="EA200">
        <v>15.1666667</v>
      </c>
      <c r="EB200">
        <v>13.8666667</v>
      </c>
      <c r="EC200">
        <v>14.3333333</v>
      </c>
      <c r="ED200">
        <v>16.8333333</v>
      </c>
      <c r="EE200">
        <v>16.100000000000001</v>
      </c>
      <c r="EF200">
        <v>14.35</v>
      </c>
      <c r="EG200">
        <v>16.149999999999999</v>
      </c>
      <c r="EH200">
        <v>13.783333000000001</v>
      </c>
      <c r="EI200">
        <v>16.716666669999999</v>
      </c>
      <c r="EJ200">
        <v>15.85</v>
      </c>
      <c r="EK200">
        <v>15.16667</v>
      </c>
      <c r="EL200">
        <v>17.233333299999998</v>
      </c>
      <c r="EM200">
        <v>13.9</v>
      </c>
      <c r="EN200">
        <v>14.983333333000001</v>
      </c>
      <c r="EO200">
        <v>18.033333329999998</v>
      </c>
      <c r="EP200">
        <v>16.3333333</v>
      </c>
      <c r="EQ200">
        <v>8.9166667000000004</v>
      </c>
      <c r="ER200">
        <v>9.2500000300000007</v>
      </c>
      <c r="ES200">
        <v>9.5166667</v>
      </c>
      <c r="ET200">
        <v>12.0166667</v>
      </c>
      <c r="EU200">
        <v>9.6</v>
      </c>
      <c r="EV200">
        <v>9.4333334000000004</v>
      </c>
      <c r="EW200">
        <v>9.25</v>
      </c>
      <c r="EX200">
        <v>9.4833333670000002</v>
      </c>
      <c r="EY200">
        <v>12.983333399999999</v>
      </c>
      <c r="EZ200">
        <v>9.2833337</v>
      </c>
      <c r="FA200">
        <v>9.4666667000000011</v>
      </c>
      <c r="FB200">
        <v>9.9499997000000011</v>
      </c>
      <c r="FC200">
        <v>12.9166667</v>
      </c>
      <c r="FD200">
        <v>9.75</v>
      </c>
      <c r="FE200">
        <v>10.050000000000001</v>
      </c>
      <c r="FF200">
        <v>12.08333337</v>
      </c>
      <c r="FG200">
        <v>9.6833334000000004</v>
      </c>
      <c r="FH200">
        <v>7.1166666699999999</v>
      </c>
      <c r="FI200">
        <v>7.56666667</v>
      </c>
      <c r="FJ200">
        <v>10.73333337</v>
      </c>
      <c r="FK200">
        <v>8.8333333700000001</v>
      </c>
      <c r="FL200">
        <v>9.1666666699999997</v>
      </c>
      <c r="FM200">
        <v>7.4833333699999995</v>
      </c>
      <c r="FN200">
        <v>10.116666670000001</v>
      </c>
      <c r="FO200">
        <v>7.5833333400000003</v>
      </c>
      <c r="FP200">
        <v>8.3333333700000001</v>
      </c>
      <c r="FQ200">
        <v>7.56666667</v>
      </c>
      <c r="FR200">
        <v>7.5166666700000002</v>
      </c>
      <c r="FS200">
        <v>8.3333333399999994</v>
      </c>
      <c r="FT200">
        <v>5.7166666700000004</v>
      </c>
      <c r="FU200">
        <v>5.9666666700000004</v>
      </c>
      <c r="FV200">
        <v>5.95</v>
      </c>
      <c r="FW200">
        <v>6.333333337</v>
      </c>
      <c r="FX200">
        <v>6.4833333400000006</v>
      </c>
      <c r="FY200">
        <v>6.2666666700000002</v>
      </c>
      <c r="FZ200">
        <v>7.5166666700000002</v>
      </c>
      <c r="GA200">
        <v>10.516666669999999</v>
      </c>
      <c r="GB200">
        <v>6.6000000030000008</v>
      </c>
      <c r="GC200">
        <v>6.79999997</v>
      </c>
      <c r="GD200">
        <v>7.31666667</v>
      </c>
      <c r="GE200">
        <v>7.0833333700000001</v>
      </c>
      <c r="GF200">
        <v>6.3000000000000007</v>
      </c>
      <c r="GG200">
        <v>3.4</v>
      </c>
      <c r="GH200">
        <v>4.25</v>
      </c>
      <c r="GI200">
        <v>3.8833332999999999</v>
      </c>
      <c r="GJ200">
        <v>4.3</v>
      </c>
      <c r="GK200">
        <v>6.2333333</v>
      </c>
      <c r="GL200">
        <v>3.6999999999999997</v>
      </c>
      <c r="GM200">
        <v>3.9666666999999998</v>
      </c>
      <c r="GN200">
        <v>6.1</v>
      </c>
      <c r="GO200">
        <v>5.5166666699999993</v>
      </c>
      <c r="GP200">
        <v>3.9666666999999998</v>
      </c>
      <c r="GQ200">
        <v>4.4166666699999997</v>
      </c>
      <c r="GR200">
        <v>0</v>
      </c>
      <c r="GS200">
        <f>IF(GS189=0,0,GS189+3.4)</f>
        <v>4.7666666666666666</v>
      </c>
      <c r="GT200">
        <f t="shared" ref="GT200:HB200" si="2427">IF(GT189=0,0,GT189+3.4)</f>
        <v>5.9666666666666668</v>
      </c>
      <c r="GU200">
        <f t="shared" si="2427"/>
        <v>4.8</v>
      </c>
      <c r="GV200">
        <f t="shared" si="2427"/>
        <v>3.8</v>
      </c>
      <c r="GW200">
        <f t="shared" si="2427"/>
        <v>3.8666666666666667</v>
      </c>
      <c r="GX200">
        <f t="shared" si="2427"/>
        <v>3.6999999999999997</v>
      </c>
      <c r="GY200">
        <f t="shared" si="2427"/>
        <v>10.833333333333334</v>
      </c>
      <c r="GZ200">
        <f t="shared" si="2427"/>
        <v>5.55</v>
      </c>
      <c r="HA200">
        <f t="shared" si="2427"/>
        <v>4.2833333333333332</v>
      </c>
      <c r="HB200">
        <f t="shared" si="2427"/>
        <v>6.15</v>
      </c>
      <c r="HC200">
        <f t="shared" ref="HC200:JN200" si="2428">IF(HC189=0,0,HC189+3.4)</f>
        <v>7.1333333333333329</v>
      </c>
      <c r="HD200">
        <f t="shared" si="2428"/>
        <v>8.5333333333333332</v>
      </c>
      <c r="HE200">
        <f t="shared" si="2428"/>
        <v>7.6166666666666671</v>
      </c>
      <c r="HF200">
        <f t="shared" si="2428"/>
        <v>7.3666666666666671</v>
      </c>
      <c r="HG200">
        <f t="shared" si="2428"/>
        <v>7.15</v>
      </c>
      <c r="HH200">
        <f t="shared" si="2428"/>
        <v>6.8333333333333339</v>
      </c>
      <c r="HI200">
        <f t="shared" si="2428"/>
        <v>6.8333333333333339</v>
      </c>
      <c r="HJ200">
        <f t="shared" si="2428"/>
        <v>7.7833333333333332</v>
      </c>
      <c r="HK200">
        <f t="shared" si="2428"/>
        <v>7.3333333333333339</v>
      </c>
      <c r="HL200">
        <f t="shared" si="2428"/>
        <v>10.199999999999999</v>
      </c>
      <c r="HN200">
        <f t="shared" si="2428"/>
        <v>6.85</v>
      </c>
      <c r="HO200">
        <f t="shared" si="2428"/>
        <v>8.3166666666666664</v>
      </c>
      <c r="HP200">
        <f t="shared" si="2428"/>
        <v>14</v>
      </c>
      <c r="HQ200">
        <f t="shared" si="2428"/>
        <v>18</v>
      </c>
      <c r="HR200">
        <f t="shared" si="2428"/>
        <v>10.050000000000001</v>
      </c>
      <c r="HS200">
        <f t="shared" si="2428"/>
        <v>11.700000000000001</v>
      </c>
      <c r="HU200">
        <f t="shared" si="2428"/>
        <v>23.1</v>
      </c>
      <c r="HW200">
        <f t="shared" si="2428"/>
        <v>12.083333333333334</v>
      </c>
      <c r="HX200">
        <f t="shared" si="2428"/>
        <v>12.3</v>
      </c>
      <c r="HY200">
        <f t="shared" si="2428"/>
        <v>13.116666666666667</v>
      </c>
      <c r="HZ200">
        <f t="shared" si="2428"/>
        <v>12.633333333333335</v>
      </c>
      <c r="IA200">
        <f t="shared" si="2428"/>
        <v>12.366666666666667</v>
      </c>
      <c r="IB200">
        <f t="shared" si="2428"/>
        <v>12.466666666666669</v>
      </c>
      <c r="IC200">
        <f t="shared" si="2428"/>
        <v>13.166666666666668</v>
      </c>
      <c r="ID200">
        <f t="shared" si="2428"/>
        <v>12.133333333333335</v>
      </c>
      <c r="IE200">
        <f t="shared" si="2428"/>
        <v>13.116666666666667</v>
      </c>
      <c r="IF200">
        <f t="shared" si="2428"/>
        <v>13.816666666666668</v>
      </c>
      <c r="IG200">
        <f t="shared" si="2428"/>
        <v>14.266666666666667</v>
      </c>
      <c r="IH200">
        <f t="shared" si="2428"/>
        <v>12.600000000000001</v>
      </c>
      <c r="II200">
        <f t="shared" si="2428"/>
        <v>19.333333333333332</v>
      </c>
      <c r="IJ200">
        <f t="shared" si="2428"/>
        <v>12.116666666666667</v>
      </c>
      <c r="IK200">
        <f t="shared" si="2428"/>
        <v>7.6333333333333329</v>
      </c>
      <c r="IL200">
        <f t="shared" si="2428"/>
        <v>10.966666663333333</v>
      </c>
      <c r="IM200">
        <f t="shared" si="2428"/>
        <v>8.3999999966666667</v>
      </c>
      <c r="IN200">
        <f t="shared" si="2428"/>
        <v>8.1166666633333335</v>
      </c>
      <c r="IO200">
        <f t="shared" si="2428"/>
        <v>9.8166666666666664</v>
      </c>
      <c r="IP200">
        <f t="shared" si="2428"/>
        <v>10.216666663333333</v>
      </c>
      <c r="IQ200">
        <f t="shared" si="2428"/>
        <v>10.866666663333334</v>
      </c>
      <c r="IW200">
        <f t="shared" si="2428"/>
        <v>4.2833333333333332</v>
      </c>
      <c r="IX200">
        <f t="shared" si="2428"/>
        <v>11</v>
      </c>
      <c r="IY200">
        <f t="shared" si="2428"/>
        <v>13.450000333333334</v>
      </c>
      <c r="IZ200">
        <f t="shared" ref="IZ200" si="2429">IF(IZ189=0,0,IZ189+3.4)</f>
        <v>14.266667</v>
      </c>
      <c r="JA200">
        <f t="shared" si="2428"/>
        <v>12.600000333333334</v>
      </c>
      <c r="JB200">
        <f t="shared" si="2428"/>
        <v>12.083333666666666</v>
      </c>
      <c r="JC200">
        <f t="shared" si="2428"/>
        <v>17.016666999999998</v>
      </c>
      <c r="JD200">
        <f t="shared" si="2428"/>
        <v>13.616667000000001</v>
      </c>
      <c r="JE200">
        <f t="shared" si="2428"/>
        <v>18.683333666666666</v>
      </c>
      <c r="JF200">
        <f t="shared" si="2428"/>
        <v>26.450000333333335</v>
      </c>
      <c r="JH200">
        <f t="shared" si="2428"/>
        <v>13.8</v>
      </c>
      <c r="JI200">
        <f t="shared" si="2428"/>
        <v>16.716666999666668</v>
      </c>
      <c r="JJ200">
        <f t="shared" si="2428"/>
        <v>15.100000333000001</v>
      </c>
      <c r="JK200">
        <f t="shared" si="2428"/>
        <v>12.966666999666668</v>
      </c>
      <c r="JL200">
        <f t="shared" si="2428"/>
        <v>12.733333666333335</v>
      </c>
      <c r="JM200">
        <f t="shared" si="2428"/>
        <v>14.466666999666668</v>
      </c>
      <c r="JN200">
        <f t="shared" si="2428"/>
        <v>15.466666999666668</v>
      </c>
      <c r="JO200">
        <f t="shared" ref="JO200:KA200" si="2430">IF(JO189=0,0,JO189+3.4)</f>
        <v>19.600000332999997</v>
      </c>
      <c r="JP200">
        <f t="shared" si="2430"/>
        <v>16.733333666333333</v>
      </c>
      <c r="JR200">
        <f t="shared" si="2430"/>
        <v>12.800000333000002</v>
      </c>
      <c r="JT200">
        <f t="shared" si="2430"/>
        <v>13.550000333000002</v>
      </c>
      <c r="JU200">
        <f t="shared" si="2430"/>
        <v>19.200000332999998</v>
      </c>
      <c r="JV200">
        <f t="shared" si="2430"/>
        <v>19.900000333000001</v>
      </c>
      <c r="JX200">
        <f t="shared" si="2430"/>
        <v>20.650000333000001</v>
      </c>
      <c r="JY200">
        <f t="shared" si="2430"/>
        <v>16.466666999666668</v>
      </c>
      <c r="JZ200">
        <f t="shared" si="2430"/>
        <v>22.966666999666668</v>
      </c>
      <c r="KA200">
        <f t="shared" si="2430"/>
        <v>26.416666999666667</v>
      </c>
    </row>
    <row r="201" spans="1:287" x14ac:dyDescent="0.25">
      <c r="A201" t="s">
        <v>86</v>
      </c>
      <c r="B201">
        <v>9.3999996666666679</v>
      </c>
      <c r="C201">
        <v>9.8999996666666679</v>
      </c>
      <c r="D201">
        <v>8.2999999666666664</v>
      </c>
      <c r="E201">
        <v>10.549999666666668</v>
      </c>
      <c r="F201">
        <v>11.166659666666668</v>
      </c>
      <c r="G201">
        <v>9.0166669666666657</v>
      </c>
      <c r="H201">
        <v>8.7499999666666657</v>
      </c>
      <c r="I201">
        <v>8.9666669666666667</v>
      </c>
      <c r="J201">
        <v>12.783332666666668</v>
      </c>
      <c r="K201">
        <v>14.966666666666669</v>
      </c>
      <c r="L201">
        <v>10.249999666666668</v>
      </c>
      <c r="M201">
        <v>9.7499996666666675</v>
      </c>
      <c r="N201">
        <v>8.9333299666666655</v>
      </c>
      <c r="O201">
        <v>34.049999666666665</v>
      </c>
      <c r="P201">
        <v>38.499999666666668</v>
      </c>
      <c r="Q201">
        <v>34.809999666666663</v>
      </c>
      <c r="R201">
        <v>39.479999666666664</v>
      </c>
      <c r="S201">
        <v>41.299999666666665</v>
      </c>
      <c r="T201">
        <v>37.719999666666666</v>
      </c>
      <c r="U201">
        <v>36.233329666666663</v>
      </c>
      <c r="V201">
        <v>36.099999666666662</v>
      </c>
      <c r="W201">
        <v>34.666666666666664</v>
      </c>
      <c r="X201">
        <v>35.466666666666661</v>
      </c>
      <c r="Y201">
        <v>35.499999666666668</v>
      </c>
      <c r="Z201">
        <v>41.283333366666668</v>
      </c>
      <c r="AA201">
        <v>43.283333366666668</v>
      </c>
      <c r="AB201">
        <v>47.033333366666668</v>
      </c>
      <c r="AC201">
        <v>62.48333336666667</v>
      </c>
      <c r="AD201">
        <v>57.036666366666665</v>
      </c>
      <c r="AE201">
        <v>43.23333336666667</v>
      </c>
      <c r="AG201">
        <v>46.533333366666668</v>
      </c>
      <c r="AH201">
        <v>41.950003366666671</v>
      </c>
      <c r="AI201">
        <v>13.149999666666668</v>
      </c>
      <c r="AJ201">
        <v>14.699999666666669</v>
      </c>
      <c r="AK201">
        <v>13.533332966666668</v>
      </c>
      <c r="AL201">
        <v>13.749999666666668</v>
      </c>
      <c r="AM201">
        <v>13.666659666666668</v>
      </c>
      <c r="AN201">
        <v>14.499999666666668</v>
      </c>
      <c r="AO201">
        <v>14.416666366666668</v>
      </c>
      <c r="AP201">
        <v>14.016666366666668</v>
      </c>
      <c r="AQ201">
        <v>13.933332996666667</v>
      </c>
      <c r="AR201">
        <v>13.549999666666668</v>
      </c>
      <c r="AS201">
        <v>14.166666366666668</v>
      </c>
      <c r="AT201">
        <v>16.816666336666668</v>
      </c>
      <c r="AU201">
        <v>14.449999666666669</v>
      </c>
      <c r="AV201">
        <v>14.683332966666669</v>
      </c>
      <c r="AW201">
        <v>14.216666366666669</v>
      </c>
      <c r="AX201">
        <v>14.999999666666668</v>
      </c>
      <c r="AY201">
        <v>13.883332996666669</v>
      </c>
      <c r="AZ201">
        <v>16.299999666666668</v>
      </c>
      <c r="BA201">
        <v>18.349999666666669</v>
      </c>
      <c r="BB201">
        <v>21.149999666666666</v>
      </c>
      <c r="BC201">
        <v>18.866666336666668</v>
      </c>
      <c r="BD201">
        <v>18.833332966666667</v>
      </c>
      <c r="BE201">
        <v>15.149999666666668</v>
      </c>
      <c r="BF201">
        <v>17.066666666666666</v>
      </c>
      <c r="BG201">
        <v>26.333332966666667</v>
      </c>
      <c r="BH201">
        <v>28.849999666666669</v>
      </c>
      <c r="BI201">
        <v>29.083332666666667</v>
      </c>
      <c r="BJ201">
        <v>16.499999666666668</v>
      </c>
      <c r="BK201">
        <v>26.81666666666667</v>
      </c>
      <c r="BL201">
        <v>17.566666366666666</v>
      </c>
      <c r="BM201">
        <v>25.94999966666667</v>
      </c>
      <c r="BN201">
        <v>17.249999666666668</v>
      </c>
      <c r="BO201">
        <v>31.083332666666671</v>
      </c>
      <c r="BP201">
        <v>21.766666366666669</v>
      </c>
      <c r="BQ201">
        <v>8.2166666666666668</v>
      </c>
      <c r="BR201">
        <v>8.649999966666666</v>
      </c>
      <c r="BS201">
        <v>9.3666666666666654</v>
      </c>
      <c r="BT201">
        <v>9.7666666366666668</v>
      </c>
      <c r="BU201">
        <v>9.1666666366666654</v>
      </c>
      <c r="BV201">
        <v>9.399999966666666</v>
      </c>
      <c r="BW201">
        <v>11.366666666666665</v>
      </c>
      <c r="BX201">
        <v>16.366666666666667</v>
      </c>
      <c r="BY201">
        <v>14.633333266666666</v>
      </c>
      <c r="BZ201">
        <v>11.633333266666666</v>
      </c>
      <c r="CA201">
        <v>9.4499999666666668</v>
      </c>
      <c r="CB201">
        <v>8.9666666666666668</v>
      </c>
      <c r="CC201">
        <v>10.016666666666666</v>
      </c>
      <c r="CE201">
        <v>7.4333333666666661</v>
      </c>
      <c r="CF201">
        <v>8.2166666666666668</v>
      </c>
      <c r="CG201">
        <v>9.5166666666666657</v>
      </c>
      <c r="CH201">
        <v>7.8166666666666664</v>
      </c>
      <c r="CI201">
        <v>7.7833333666666658</v>
      </c>
      <c r="CJ201">
        <v>7.7333333666666659</v>
      </c>
      <c r="CK201">
        <v>8.1500000666666654</v>
      </c>
      <c r="CL201">
        <v>8.5333333666666658</v>
      </c>
      <c r="CN201">
        <v>9.2833333666666658</v>
      </c>
      <c r="CO201">
        <v>8.8333333666666665</v>
      </c>
      <c r="CP201">
        <v>7.6166666666666671</v>
      </c>
      <c r="CQ201">
        <v>9.0499996666666664</v>
      </c>
      <c r="CR201">
        <v>9.7999996666666664</v>
      </c>
      <c r="CS201">
        <v>8.0499996666666664</v>
      </c>
      <c r="CT201">
        <v>10.266666666666667</v>
      </c>
      <c r="CU201">
        <v>10.083333666666668</v>
      </c>
      <c r="CV201">
        <v>8.2166666666666668</v>
      </c>
      <c r="CW201">
        <v>9.3499999666666671</v>
      </c>
      <c r="CX201">
        <v>8.9499996666666668</v>
      </c>
      <c r="CY201">
        <v>12.433333366666666</v>
      </c>
      <c r="CZ201">
        <v>9.899999966666666</v>
      </c>
      <c r="DA201">
        <v>8.7499996666666675</v>
      </c>
      <c r="DB201">
        <v>8.0166666666666675</v>
      </c>
      <c r="DC201">
        <v>11.066666666666666</v>
      </c>
      <c r="DD201">
        <v>8.9999999666666675</v>
      </c>
      <c r="DE201">
        <v>11.833333366666668</v>
      </c>
      <c r="DF201">
        <v>7.3999999966666667</v>
      </c>
      <c r="DG201">
        <v>8.6999999966666675</v>
      </c>
      <c r="DH201">
        <v>7.7999999966666671</v>
      </c>
      <c r="DI201">
        <v>8.6333329966666668</v>
      </c>
      <c r="DJ201">
        <v>8.2499999966666664</v>
      </c>
      <c r="DK201">
        <v>9.083333329666667</v>
      </c>
      <c r="DL201">
        <v>7.9666666966666666</v>
      </c>
      <c r="DM201">
        <v>9.8666666666666671</v>
      </c>
      <c r="DN201">
        <v>9.3166666666666682</v>
      </c>
      <c r="DO201">
        <v>5.1499999966666667</v>
      </c>
      <c r="DP201">
        <v>7.3333332966666669</v>
      </c>
      <c r="DQ201">
        <v>6.0666666966666671</v>
      </c>
      <c r="DR201">
        <v>6.0833333266666667</v>
      </c>
      <c r="DS201">
        <v>5.6833333266666664</v>
      </c>
      <c r="DT201">
        <v>5.7166666666666668</v>
      </c>
      <c r="DU201">
        <v>9.083332996666666</v>
      </c>
      <c r="DV201">
        <v>7.166666666666667</v>
      </c>
      <c r="DW201">
        <v>5.8499999966666669</v>
      </c>
      <c r="DX201">
        <v>5.7666666666666666</v>
      </c>
      <c r="DY201">
        <v>6.0666666636666671</v>
      </c>
      <c r="DZ201">
        <v>11.466666666666667</v>
      </c>
      <c r="EA201">
        <v>13.133333366666667</v>
      </c>
      <c r="EB201">
        <v>11.833333366666666</v>
      </c>
      <c r="EC201">
        <v>12.299999966666666</v>
      </c>
      <c r="ED201">
        <v>14.799999966666666</v>
      </c>
      <c r="EE201">
        <v>14.066666666666666</v>
      </c>
      <c r="EF201">
        <v>12.316666666666666</v>
      </c>
      <c r="EG201">
        <v>14.116666666666667</v>
      </c>
      <c r="EH201">
        <v>11.749999666666668</v>
      </c>
      <c r="EI201">
        <v>14.683333336666667</v>
      </c>
      <c r="EJ201">
        <v>13.816666666666666</v>
      </c>
      <c r="EK201">
        <v>13.133336666666667</v>
      </c>
      <c r="EL201">
        <v>15.199999966666667</v>
      </c>
      <c r="EM201">
        <v>11.866666666666667</v>
      </c>
      <c r="EN201">
        <v>12.949999999666666</v>
      </c>
      <c r="EO201">
        <v>15.999999996666666</v>
      </c>
      <c r="EP201">
        <v>14.299999966666666</v>
      </c>
      <c r="EQ201">
        <v>6.8833333666666672</v>
      </c>
      <c r="ER201">
        <v>7.2166666966666675</v>
      </c>
      <c r="ES201">
        <v>7.4833333666666668</v>
      </c>
      <c r="ET201">
        <v>9.9833333666666668</v>
      </c>
      <c r="EU201">
        <v>7.5666666666666673</v>
      </c>
      <c r="EV201">
        <v>7.4000000666666672</v>
      </c>
      <c r="EW201">
        <v>7.2166666666666668</v>
      </c>
      <c r="EX201">
        <v>7.450000033666667</v>
      </c>
      <c r="EY201">
        <v>10.950000066666668</v>
      </c>
      <c r="EZ201">
        <v>7.2500003666666668</v>
      </c>
      <c r="FA201">
        <v>7.433333366666667</v>
      </c>
      <c r="FB201">
        <v>7.916666366666667</v>
      </c>
      <c r="FC201">
        <v>10.883333366666667</v>
      </c>
      <c r="FD201">
        <v>7.7166666666666668</v>
      </c>
      <c r="FE201">
        <v>8.0166666666666675</v>
      </c>
      <c r="FF201">
        <v>10.050000036666667</v>
      </c>
      <c r="FG201">
        <v>7.6500000666666672</v>
      </c>
      <c r="FH201">
        <v>5.0833333366666666</v>
      </c>
      <c r="FI201">
        <v>5.5333333366666668</v>
      </c>
      <c r="FJ201">
        <v>8.7000000366666672</v>
      </c>
      <c r="FK201">
        <v>6.8000000366666669</v>
      </c>
      <c r="FL201">
        <v>7.1333333366666665</v>
      </c>
      <c r="FM201">
        <v>5.4500000366666663</v>
      </c>
      <c r="FN201">
        <v>8.0833333366666658</v>
      </c>
      <c r="FO201">
        <v>5.550000006666667</v>
      </c>
      <c r="FP201">
        <v>6.3000000366666669</v>
      </c>
      <c r="FQ201">
        <v>5.5333333366666668</v>
      </c>
      <c r="FR201">
        <v>5.483333336666667</v>
      </c>
      <c r="FS201">
        <v>6.3000000066666662</v>
      </c>
      <c r="FT201">
        <v>3.6833333366666667</v>
      </c>
      <c r="FU201">
        <v>3.9333333366666667</v>
      </c>
      <c r="FV201">
        <v>3.916666666666667</v>
      </c>
      <c r="FW201">
        <v>4.3000000036666668</v>
      </c>
      <c r="FX201">
        <v>4.4500000066666665</v>
      </c>
      <c r="FY201">
        <v>4.233333336666667</v>
      </c>
      <c r="FZ201">
        <v>5.483333336666667</v>
      </c>
      <c r="GA201">
        <v>8.4833333366666661</v>
      </c>
      <c r="GB201">
        <v>4.5666666696666667</v>
      </c>
      <c r="GC201">
        <v>4.7666666366666668</v>
      </c>
      <c r="GD201">
        <v>5.2833333366666668</v>
      </c>
      <c r="GE201">
        <v>5.0500000366666669</v>
      </c>
      <c r="GF201">
        <v>4.2666666666666666</v>
      </c>
      <c r="GG201">
        <v>1.3666666666666667</v>
      </c>
      <c r="GH201">
        <v>2.2166666666666668</v>
      </c>
      <c r="GI201">
        <v>1.8499999666666667</v>
      </c>
      <c r="GJ201">
        <v>2.2666666666666666</v>
      </c>
      <c r="GK201">
        <v>4.1999999666666668</v>
      </c>
      <c r="GL201">
        <v>1.6666666666666667</v>
      </c>
      <c r="GM201">
        <v>1.9333333666666666</v>
      </c>
      <c r="GN201">
        <v>4.0666666666666664</v>
      </c>
      <c r="GO201">
        <v>3.4833333366666666</v>
      </c>
      <c r="GP201">
        <v>1.9333333666666666</v>
      </c>
      <c r="GQ201">
        <v>2.3833333366666665</v>
      </c>
      <c r="GR201">
        <v>4.7666666666666666</v>
      </c>
      <c r="GS201">
        <v>0</v>
      </c>
      <c r="GT201">
        <f>IF(GT189=0,0,GT189+1.3666667)</f>
        <v>3.9333333666666661</v>
      </c>
      <c r="GU201">
        <f t="shared" ref="GU201:HB201" si="2431">IF(GU189=0,0,GU189+1.3666667)</f>
        <v>2.7666667</v>
      </c>
      <c r="GV201">
        <f t="shared" si="2431"/>
        <v>1.7666667</v>
      </c>
      <c r="GW201">
        <f t="shared" si="2431"/>
        <v>1.8333333666666665</v>
      </c>
      <c r="GX201">
        <f t="shared" si="2431"/>
        <v>1.6666666999999999</v>
      </c>
      <c r="GY201">
        <f t="shared" si="2431"/>
        <v>8.8000000333333332</v>
      </c>
      <c r="GZ201">
        <f t="shared" si="2431"/>
        <v>3.5166667</v>
      </c>
      <c r="HA201">
        <f t="shared" si="2431"/>
        <v>2.2500000333333334</v>
      </c>
      <c r="HB201">
        <f t="shared" si="2431"/>
        <v>4.1166666999999997</v>
      </c>
      <c r="HC201">
        <f t="shared" ref="HC201:JN201" si="2432">IF(HC189=0,0,HC189+1.3666667)</f>
        <v>5.1000000333333331</v>
      </c>
      <c r="HD201">
        <f t="shared" si="2432"/>
        <v>6.5000000333333325</v>
      </c>
      <c r="HE201">
        <f t="shared" si="2432"/>
        <v>5.5833333666666665</v>
      </c>
      <c r="HF201">
        <f t="shared" si="2432"/>
        <v>5.3333333666666665</v>
      </c>
      <c r="HG201">
        <f t="shared" si="2432"/>
        <v>5.1166666999999997</v>
      </c>
      <c r="HH201">
        <f t="shared" si="2432"/>
        <v>4.8000000333333332</v>
      </c>
      <c r="HI201">
        <f t="shared" si="2432"/>
        <v>4.8000000333333332</v>
      </c>
      <c r="HJ201">
        <f t="shared" si="2432"/>
        <v>5.7500000333333325</v>
      </c>
      <c r="HK201">
        <f t="shared" si="2432"/>
        <v>5.3000000333333332</v>
      </c>
      <c r="HL201">
        <f t="shared" si="2432"/>
        <v>8.1666667000000004</v>
      </c>
      <c r="HN201">
        <f t="shared" si="2432"/>
        <v>4.8166666999999999</v>
      </c>
      <c r="HO201">
        <f t="shared" si="2432"/>
        <v>6.2833333666666658</v>
      </c>
      <c r="HP201">
        <f t="shared" si="2432"/>
        <v>11.966666699999999</v>
      </c>
      <c r="HQ201">
        <f t="shared" si="2432"/>
        <v>15.966666699999999</v>
      </c>
      <c r="HR201">
        <f t="shared" si="2432"/>
        <v>8.0166667</v>
      </c>
      <c r="HS201">
        <f t="shared" si="2432"/>
        <v>9.6666667000000004</v>
      </c>
      <c r="HU201">
        <f t="shared" si="2432"/>
        <v>21.066666700000003</v>
      </c>
      <c r="HW201">
        <f t="shared" si="2432"/>
        <v>10.050000033333333</v>
      </c>
      <c r="HX201">
        <f t="shared" si="2432"/>
        <v>10.2666667</v>
      </c>
      <c r="HY201">
        <f t="shared" si="2432"/>
        <v>11.083333366666666</v>
      </c>
      <c r="HZ201">
        <f t="shared" si="2432"/>
        <v>10.600000033333334</v>
      </c>
      <c r="IA201">
        <f t="shared" si="2432"/>
        <v>10.333333366666666</v>
      </c>
      <c r="IB201">
        <f t="shared" si="2432"/>
        <v>10.433333366666668</v>
      </c>
      <c r="IC201">
        <f t="shared" si="2432"/>
        <v>11.133333366666667</v>
      </c>
      <c r="ID201">
        <f t="shared" si="2432"/>
        <v>10.100000033333334</v>
      </c>
      <c r="IE201">
        <f t="shared" si="2432"/>
        <v>11.083333366666666</v>
      </c>
      <c r="IF201">
        <f t="shared" si="2432"/>
        <v>11.783333366666668</v>
      </c>
      <c r="IG201">
        <f t="shared" si="2432"/>
        <v>12.233333366666667</v>
      </c>
      <c r="IH201">
        <f t="shared" si="2432"/>
        <v>10.566666700000001</v>
      </c>
      <c r="II201">
        <f t="shared" si="2432"/>
        <v>17.300000033333333</v>
      </c>
      <c r="IJ201">
        <f t="shared" si="2432"/>
        <v>10.083333366666666</v>
      </c>
      <c r="IK201">
        <f t="shared" si="2432"/>
        <v>5.6000000333333331</v>
      </c>
      <c r="IL201">
        <f t="shared" si="2432"/>
        <v>8.9333333633333325</v>
      </c>
      <c r="IM201">
        <f t="shared" si="2432"/>
        <v>6.3666666966666661</v>
      </c>
      <c r="IN201">
        <f t="shared" si="2432"/>
        <v>6.0833333633333329</v>
      </c>
      <c r="IO201">
        <f t="shared" si="2432"/>
        <v>7.7833333666666666</v>
      </c>
      <c r="IP201">
        <f t="shared" si="2432"/>
        <v>8.1833333633333325</v>
      </c>
      <c r="IQ201">
        <f t="shared" si="2432"/>
        <v>8.8333333633333329</v>
      </c>
      <c r="IW201">
        <f t="shared" si="2432"/>
        <v>2.2500000333333334</v>
      </c>
      <c r="IX201">
        <f t="shared" si="2432"/>
        <v>8.9666666999999993</v>
      </c>
      <c r="IY201">
        <f t="shared" si="2432"/>
        <v>11.416667033333333</v>
      </c>
      <c r="IZ201">
        <f t="shared" ref="IZ201" si="2433">IF(IZ189=0,0,IZ189+1.3666667)</f>
        <v>12.233333699999999</v>
      </c>
      <c r="JA201">
        <f t="shared" si="2432"/>
        <v>10.566667033333333</v>
      </c>
      <c r="JB201">
        <f t="shared" si="2432"/>
        <v>10.050000366666666</v>
      </c>
      <c r="JC201">
        <f t="shared" si="2432"/>
        <v>14.983333699999999</v>
      </c>
      <c r="JD201">
        <f t="shared" si="2432"/>
        <v>11.583333700000001</v>
      </c>
      <c r="JE201">
        <f t="shared" si="2432"/>
        <v>16.650000366666667</v>
      </c>
      <c r="JF201">
        <f t="shared" si="2432"/>
        <v>24.416667033333336</v>
      </c>
      <c r="JH201">
        <f t="shared" si="2432"/>
        <v>11.7666667</v>
      </c>
      <c r="JI201">
        <f t="shared" si="2432"/>
        <v>14.683333699666667</v>
      </c>
      <c r="JJ201">
        <f t="shared" si="2432"/>
        <v>13.066667033</v>
      </c>
      <c r="JK201">
        <f t="shared" si="2432"/>
        <v>10.933333699666667</v>
      </c>
      <c r="JL201">
        <f t="shared" si="2432"/>
        <v>10.700000366333335</v>
      </c>
      <c r="JM201">
        <f t="shared" si="2432"/>
        <v>12.433333699666667</v>
      </c>
      <c r="JN201">
        <f t="shared" si="2432"/>
        <v>13.433333699666667</v>
      </c>
      <c r="JO201">
        <f t="shared" ref="JO201:KA201" si="2434">IF(JO189=0,0,JO189+1.3666667)</f>
        <v>17.566667032999998</v>
      </c>
      <c r="JP201">
        <f t="shared" si="2434"/>
        <v>14.700000366333335</v>
      </c>
      <c r="JR201">
        <f t="shared" si="2434"/>
        <v>10.766667033000001</v>
      </c>
      <c r="JT201">
        <f t="shared" si="2434"/>
        <v>11.516667033000001</v>
      </c>
      <c r="JU201">
        <f t="shared" si="2434"/>
        <v>17.166667033</v>
      </c>
      <c r="JV201">
        <f t="shared" si="2434"/>
        <v>17.866667033000002</v>
      </c>
      <c r="JX201">
        <f t="shared" si="2434"/>
        <v>18.616667033000002</v>
      </c>
      <c r="JY201">
        <f t="shared" si="2434"/>
        <v>14.433333699666667</v>
      </c>
      <c r="JZ201">
        <f t="shared" si="2434"/>
        <v>20.933333699666669</v>
      </c>
      <c r="KA201">
        <f t="shared" si="2434"/>
        <v>24.383333699666668</v>
      </c>
    </row>
    <row r="202" spans="1:287" x14ac:dyDescent="0.25">
      <c r="A202" t="s">
        <v>85</v>
      </c>
      <c r="B202">
        <v>25.85</v>
      </c>
      <c r="C202">
        <v>26.35</v>
      </c>
      <c r="D202">
        <v>9.4999999666666675</v>
      </c>
      <c r="E202">
        <v>27</v>
      </c>
      <c r="F202">
        <v>27.616660000000003</v>
      </c>
      <c r="G202">
        <v>10.216666966666667</v>
      </c>
      <c r="H202">
        <v>9.9499999666666668</v>
      </c>
      <c r="I202">
        <v>10.166666966666668</v>
      </c>
      <c r="J202">
        <v>29.233333000000002</v>
      </c>
      <c r="K202">
        <v>31.416667</v>
      </c>
      <c r="L202">
        <v>26.700000000000003</v>
      </c>
      <c r="M202">
        <v>26.200000000000003</v>
      </c>
      <c r="N202">
        <v>10.133329966666668</v>
      </c>
      <c r="O202">
        <v>35.249999666666668</v>
      </c>
      <c r="P202">
        <v>39.69999966666667</v>
      </c>
      <c r="Q202">
        <v>36.009999666666666</v>
      </c>
      <c r="R202">
        <v>40.679999666666667</v>
      </c>
      <c r="S202">
        <v>42.499999666666668</v>
      </c>
      <c r="T202">
        <v>38.919999666666669</v>
      </c>
      <c r="U202">
        <v>37.433329666666666</v>
      </c>
      <c r="V202">
        <v>37.299999666666665</v>
      </c>
      <c r="W202">
        <v>35.866666666666667</v>
      </c>
      <c r="X202">
        <v>36.666666666666664</v>
      </c>
      <c r="Y202">
        <v>36.69999966666667</v>
      </c>
      <c r="Z202">
        <v>42.48333336666667</v>
      </c>
      <c r="AA202">
        <v>44.48333336666667</v>
      </c>
      <c r="AB202">
        <v>48.23333336666667</v>
      </c>
      <c r="AC202">
        <v>63.683333366666673</v>
      </c>
      <c r="AD202">
        <v>58.236666366666668</v>
      </c>
      <c r="AE202">
        <v>44.433333366666673</v>
      </c>
      <c r="AG202">
        <v>47.73333336666667</v>
      </c>
      <c r="AH202">
        <v>43.150003366666674</v>
      </c>
      <c r="AI202">
        <v>29.6</v>
      </c>
      <c r="AJ202">
        <v>31.150000000000002</v>
      </c>
      <c r="AK202">
        <v>29.983333300000002</v>
      </c>
      <c r="AL202">
        <v>30.200000000000003</v>
      </c>
      <c r="AM202">
        <v>30.116660000000003</v>
      </c>
      <c r="AN202">
        <v>30.950000000000003</v>
      </c>
      <c r="AO202">
        <v>30.866666700000003</v>
      </c>
      <c r="AP202">
        <v>30.466666700000001</v>
      </c>
      <c r="AQ202">
        <v>30.383333330000003</v>
      </c>
      <c r="AR202">
        <v>30</v>
      </c>
      <c r="AS202">
        <v>30.616666700000003</v>
      </c>
      <c r="AT202">
        <v>33.266666669999999</v>
      </c>
      <c r="AU202">
        <v>30.900000000000002</v>
      </c>
      <c r="AV202">
        <v>31.1333333</v>
      </c>
      <c r="AW202">
        <v>30.6666667</v>
      </c>
      <c r="AX202">
        <v>31.450000000000003</v>
      </c>
      <c r="AY202">
        <v>30.333333330000002</v>
      </c>
      <c r="AZ202">
        <v>32.75</v>
      </c>
      <c r="BA202">
        <v>34.800000000000004</v>
      </c>
      <c r="BB202">
        <v>37.6</v>
      </c>
      <c r="BC202">
        <v>35.316666670000004</v>
      </c>
      <c r="BD202">
        <v>35.283333300000002</v>
      </c>
      <c r="BE202">
        <v>31.6</v>
      </c>
      <c r="BF202">
        <v>33.516666999999998</v>
      </c>
      <c r="BG202">
        <v>42.783333300000002</v>
      </c>
      <c r="BH202">
        <v>45.3</v>
      </c>
      <c r="BI202">
        <v>45.533332999999999</v>
      </c>
      <c r="BJ202">
        <v>32.950000000000003</v>
      </c>
      <c r="BK202">
        <v>43.266666999999998</v>
      </c>
      <c r="BL202">
        <v>34.016666700000002</v>
      </c>
      <c r="BM202">
        <v>42.400000000000006</v>
      </c>
      <c r="BN202">
        <v>33.700000000000003</v>
      </c>
      <c r="BO202">
        <v>47.533332999999999</v>
      </c>
      <c r="BP202">
        <v>38.216666700000005</v>
      </c>
      <c r="BQ202">
        <v>9.4166666666666661</v>
      </c>
      <c r="BR202">
        <v>9.8499999666666653</v>
      </c>
      <c r="BS202">
        <v>10.566666666666665</v>
      </c>
      <c r="BT202">
        <v>10.966666636666666</v>
      </c>
      <c r="BU202">
        <v>10.366666636666665</v>
      </c>
      <c r="BV202">
        <v>10.599999966666665</v>
      </c>
      <c r="BW202">
        <v>12.566666666666665</v>
      </c>
      <c r="BX202">
        <v>17.566666666666663</v>
      </c>
      <c r="BY202">
        <v>15.833333266666665</v>
      </c>
      <c r="BZ202">
        <v>12.833333266666665</v>
      </c>
      <c r="CA202">
        <v>10.649999966666666</v>
      </c>
      <c r="CB202">
        <v>10.166666666666666</v>
      </c>
      <c r="CC202">
        <v>11.216666666666665</v>
      </c>
      <c r="CE202">
        <v>8.6333333666666654</v>
      </c>
      <c r="CF202">
        <v>9.4166666666666661</v>
      </c>
      <c r="CG202">
        <v>10.716666666666665</v>
      </c>
      <c r="CH202">
        <v>9.0166666666666657</v>
      </c>
      <c r="CI202">
        <v>8.983333366666665</v>
      </c>
      <c r="CJ202">
        <v>8.9333333666666661</v>
      </c>
      <c r="CK202">
        <v>9.3500000666666647</v>
      </c>
      <c r="CL202">
        <v>9.733333366666665</v>
      </c>
      <c r="CN202">
        <v>10.483333366666665</v>
      </c>
      <c r="CO202">
        <v>10.033333366666666</v>
      </c>
      <c r="CP202">
        <v>8.8166666666666664</v>
      </c>
      <c r="CQ202">
        <v>10.249999666666666</v>
      </c>
      <c r="CR202">
        <v>10.999999666666666</v>
      </c>
      <c r="CS202">
        <v>9.2499996666666657</v>
      </c>
      <c r="CT202">
        <v>11.466666666666667</v>
      </c>
      <c r="CU202">
        <v>11.283333666666667</v>
      </c>
      <c r="CV202">
        <v>9.4166666666666661</v>
      </c>
      <c r="CW202">
        <v>10.549999966666666</v>
      </c>
      <c r="CX202">
        <v>10.149999666666666</v>
      </c>
      <c r="CY202">
        <v>13.633333366666665</v>
      </c>
      <c r="CZ202">
        <v>11.099999966666665</v>
      </c>
      <c r="DA202">
        <v>9.9499996666666668</v>
      </c>
      <c r="DB202">
        <v>9.2166666666666668</v>
      </c>
      <c r="DC202">
        <v>12.266666666666666</v>
      </c>
      <c r="DD202">
        <v>10.199999966666667</v>
      </c>
      <c r="DE202">
        <v>13.033333366666668</v>
      </c>
      <c r="DF202">
        <v>8.599999996666666</v>
      </c>
      <c r="DG202">
        <v>9.8999999966666667</v>
      </c>
      <c r="DH202">
        <v>8.9999999966666664</v>
      </c>
      <c r="DI202">
        <v>9.833332996666666</v>
      </c>
      <c r="DJ202">
        <v>9.4499999966666657</v>
      </c>
      <c r="DK202">
        <v>10.283333329666666</v>
      </c>
      <c r="DL202">
        <v>9.1666666966666668</v>
      </c>
      <c r="DM202">
        <v>11.066666666666666</v>
      </c>
      <c r="DN202">
        <v>10.516666666666667</v>
      </c>
      <c r="DO202">
        <v>6.349999996666666</v>
      </c>
      <c r="DP202">
        <v>8.5333332966666653</v>
      </c>
      <c r="DQ202">
        <v>7.2666666966666664</v>
      </c>
      <c r="DR202">
        <v>7.283333326666666</v>
      </c>
      <c r="DS202">
        <v>6.8833333266666656</v>
      </c>
      <c r="DT202">
        <v>6.9166666666666661</v>
      </c>
      <c r="DU202">
        <v>10.283332996666665</v>
      </c>
      <c r="DV202">
        <v>8.3666666666666671</v>
      </c>
      <c r="DW202">
        <v>7.0499999966666662</v>
      </c>
      <c r="DX202">
        <v>6.9666666666666659</v>
      </c>
      <c r="DY202">
        <v>7.2666666636666664</v>
      </c>
      <c r="DZ202">
        <v>12.666666666666666</v>
      </c>
      <c r="EA202">
        <v>14.333333366666666</v>
      </c>
      <c r="EB202">
        <v>13.033333366666666</v>
      </c>
      <c r="EC202">
        <v>13.499999966666666</v>
      </c>
      <c r="ED202">
        <v>15.999999966666666</v>
      </c>
      <c r="EE202">
        <v>15.266666666666666</v>
      </c>
      <c r="EF202">
        <v>13.516666666666666</v>
      </c>
      <c r="EG202">
        <v>15.316666666666666</v>
      </c>
      <c r="EH202">
        <v>12.949999666666667</v>
      </c>
      <c r="EI202">
        <v>15.883333336666666</v>
      </c>
      <c r="EJ202">
        <v>15.016666666666666</v>
      </c>
      <c r="EK202">
        <v>14.333336666666666</v>
      </c>
      <c r="EL202">
        <v>16.399999966666666</v>
      </c>
      <c r="EM202">
        <v>13.066666666666666</v>
      </c>
      <c r="EN202">
        <v>14.149999999666665</v>
      </c>
      <c r="EO202">
        <v>17.199999996666666</v>
      </c>
      <c r="EP202">
        <v>15.499999966666666</v>
      </c>
      <c r="EQ202">
        <v>8.0833333666666665</v>
      </c>
      <c r="ER202">
        <v>8.4166666966666668</v>
      </c>
      <c r="ES202">
        <v>8.6833333666666661</v>
      </c>
      <c r="ET202">
        <v>11.183333366666666</v>
      </c>
      <c r="EU202">
        <v>8.7666666666666657</v>
      </c>
      <c r="EV202">
        <v>8.6000000666666665</v>
      </c>
      <c r="EW202">
        <v>8.4166666666666661</v>
      </c>
      <c r="EX202">
        <v>8.6500000336666663</v>
      </c>
      <c r="EY202">
        <v>12.150000066666667</v>
      </c>
      <c r="EZ202">
        <v>8.4500003666666661</v>
      </c>
      <c r="FA202">
        <v>8.6333333666666672</v>
      </c>
      <c r="FB202">
        <v>9.1166663666666672</v>
      </c>
      <c r="FC202">
        <v>12.083333366666666</v>
      </c>
      <c r="FD202">
        <v>8.9166666666666661</v>
      </c>
      <c r="FE202">
        <v>9.2166666666666668</v>
      </c>
      <c r="FF202">
        <v>11.250000036666666</v>
      </c>
      <c r="FG202">
        <v>8.8500000666666665</v>
      </c>
      <c r="FH202">
        <v>6.2833333366666668</v>
      </c>
      <c r="FI202">
        <v>6.733333336666667</v>
      </c>
      <c r="FJ202">
        <v>9.9000000366666665</v>
      </c>
      <c r="FK202">
        <v>8.0000000366666661</v>
      </c>
      <c r="FL202">
        <v>8.3333333366666658</v>
      </c>
      <c r="FM202">
        <v>6.6500000366666665</v>
      </c>
      <c r="FN202">
        <v>9.2833333366666668</v>
      </c>
      <c r="FO202">
        <v>6.7500000066666672</v>
      </c>
      <c r="FP202">
        <v>7.500000036666667</v>
      </c>
      <c r="FQ202">
        <v>6.733333336666667</v>
      </c>
      <c r="FR202">
        <v>6.6833333366666672</v>
      </c>
      <c r="FS202">
        <v>7.5000000066666672</v>
      </c>
      <c r="FT202">
        <v>4.8833333366666665</v>
      </c>
      <c r="FU202">
        <v>5.1333333366666665</v>
      </c>
      <c r="FV202">
        <v>5.1166666666666663</v>
      </c>
      <c r="FW202">
        <v>5.5000000036666661</v>
      </c>
      <c r="FX202">
        <v>5.6500000066666667</v>
      </c>
      <c r="FY202">
        <v>5.4333333366666663</v>
      </c>
      <c r="FZ202">
        <v>6.6833333366666663</v>
      </c>
      <c r="GA202">
        <v>9.6833333366666672</v>
      </c>
      <c r="GB202">
        <v>5.7666666696666669</v>
      </c>
      <c r="GC202">
        <v>5.9666666366666661</v>
      </c>
      <c r="GD202">
        <v>6.4833333366666661</v>
      </c>
      <c r="GE202">
        <v>6.2500000366666661</v>
      </c>
      <c r="GF202">
        <v>5.4666666666666668</v>
      </c>
      <c r="GG202">
        <v>2.5666666666666664</v>
      </c>
      <c r="GH202">
        <v>3.4166666666666665</v>
      </c>
      <c r="GI202">
        <v>3.0499999666666664</v>
      </c>
      <c r="GJ202">
        <v>3.4666666666666663</v>
      </c>
      <c r="GK202">
        <v>5.399999966666666</v>
      </c>
      <c r="GL202">
        <v>2.8666666666666663</v>
      </c>
      <c r="GM202">
        <v>3.1333333666666663</v>
      </c>
      <c r="GN202">
        <v>5.2666666666666666</v>
      </c>
      <c r="GO202">
        <v>4.6833333366666663</v>
      </c>
      <c r="GP202">
        <v>3.1333333666666663</v>
      </c>
      <c r="GQ202">
        <v>3.5833333366666666</v>
      </c>
      <c r="GR202">
        <v>5.9666666666666668</v>
      </c>
      <c r="GS202">
        <v>3.9333333666666661</v>
      </c>
      <c r="GT202">
        <v>0</v>
      </c>
      <c r="GU202">
        <f>IF(GU189=0,0,GU189+2.5666667)</f>
        <v>3.9666666999999998</v>
      </c>
      <c r="GV202">
        <f t="shared" ref="GV202:HB202" si="2435">IF(GV189=0,0,GV189+2.5666667)</f>
        <v>2.9666666999999998</v>
      </c>
      <c r="GW202">
        <f t="shared" si="2435"/>
        <v>3.0333333666666666</v>
      </c>
      <c r="GX202">
        <f t="shared" si="2435"/>
        <v>2.8666666999999997</v>
      </c>
      <c r="GY202">
        <f t="shared" si="2435"/>
        <v>10.000000033333333</v>
      </c>
      <c r="GZ202">
        <f t="shared" si="2435"/>
        <v>4.7166666999999993</v>
      </c>
      <c r="HA202">
        <f t="shared" si="2435"/>
        <v>3.4500000333333332</v>
      </c>
      <c r="HB202">
        <f t="shared" si="2435"/>
        <v>5.3166666999999999</v>
      </c>
      <c r="HC202">
        <f t="shared" ref="HC202:JN202" si="2436">IF(HC189=0,0,HC189+2.5666667)</f>
        <v>6.3000000333333332</v>
      </c>
      <c r="HD202">
        <f t="shared" si="2436"/>
        <v>7.7000000333333327</v>
      </c>
      <c r="HE202">
        <f t="shared" si="2436"/>
        <v>6.7833333666666666</v>
      </c>
      <c r="HF202">
        <f t="shared" si="2436"/>
        <v>6.5333333666666666</v>
      </c>
      <c r="HG202">
        <f t="shared" si="2436"/>
        <v>6.3166666999999999</v>
      </c>
      <c r="HH202">
        <f t="shared" si="2436"/>
        <v>6.0000000333333334</v>
      </c>
      <c r="HI202">
        <f t="shared" si="2436"/>
        <v>6.0000000333333334</v>
      </c>
      <c r="HJ202">
        <f t="shared" si="2436"/>
        <v>6.9500000333333327</v>
      </c>
      <c r="HK202">
        <f t="shared" si="2436"/>
        <v>6.5000000333333334</v>
      </c>
      <c r="HL202">
        <f t="shared" si="2436"/>
        <v>9.3666666999999997</v>
      </c>
      <c r="HN202">
        <f t="shared" si="2436"/>
        <v>6.0166667</v>
      </c>
      <c r="HO202">
        <f t="shared" si="2436"/>
        <v>7.4833333666666659</v>
      </c>
      <c r="HP202">
        <f t="shared" si="2436"/>
        <v>13.1666667</v>
      </c>
      <c r="HQ202">
        <f t="shared" si="2436"/>
        <v>17.1666667</v>
      </c>
      <c r="HR202">
        <f t="shared" si="2436"/>
        <v>9.2166667000000011</v>
      </c>
      <c r="HS202">
        <f t="shared" si="2436"/>
        <v>10.8666667</v>
      </c>
      <c r="HU202">
        <f t="shared" si="2436"/>
        <v>22.266666700000002</v>
      </c>
      <c r="HW202">
        <f t="shared" si="2436"/>
        <v>11.250000033333333</v>
      </c>
      <c r="HX202">
        <f t="shared" si="2436"/>
        <v>11.466666700000001</v>
      </c>
      <c r="HY202">
        <f t="shared" si="2436"/>
        <v>12.283333366666668</v>
      </c>
      <c r="HZ202">
        <f t="shared" si="2436"/>
        <v>11.800000033333333</v>
      </c>
      <c r="IA202">
        <f t="shared" si="2436"/>
        <v>11.533333366666668</v>
      </c>
      <c r="IB202">
        <f t="shared" si="2436"/>
        <v>11.633333366666669</v>
      </c>
      <c r="IC202">
        <f t="shared" si="2436"/>
        <v>12.333333366666668</v>
      </c>
      <c r="ID202">
        <f t="shared" si="2436"/>
        <v>11.300000033333333</v>
      </c>
      <c r="IE202">
        <f t="shared" si="2436"/>
        <v>12.283333366666668</v>
      </c>
      <c r="IF202">
        <f t="shared" si="2436"/>
        <v>12.983333366666667</v>
      </c>
      <c r="IG202">
        <f t="shared" si="2436"/>
        <v>13.433333366666666</v>
      </c>
      <c r="IH202">
        <f t="shared" si="2436"/>
        <v>11.766666700000002</v>
      </c>
      <c r="II202">
        <f t="shared" si="2436"/>
        <v>18.500000033333333</v>
      </c>
      <c r="IJ202">
        <f t="shared" si="2436"/>
        <v>11.283333366666668</v>
      </c>
      <c r="IK202">
        <f t="shared" si="2436"/>
        <v>6.8000000333333332</v>
      </c>
      <c r="IL202">
        <f t="shared" si="2436"/>
        <v>10.133333363333332</v>
      </c>
      <c r="IM202">
        <f t="shared" si="2436"/>
        <v>7.5666666966666662</v>
      </c>
      <c r="IN202">
        <f t="shared" si="2436"/>
        <v>7.283333363333333</v>
      </c>
      <c r="IO202">
        <f t="shared" si="2436"/>
        <v>8.9833333666666668</v>
      </c>
      <c r="IP202">
        <f t="shared" si="2436"/>
        <v>9.3833333633333318</v>
      </c>
      <c r="IQ202">
        <f t="shared" si="2436"/>
        <v>10.033333363333334</v>
      </c>
      <c r="IW202">
        <f t="shared" si="2436"/>
        <v>3.4500000333333332</v>
      </c>
      <c r="IX202">
        <f t="shared" si="2436"/>
        <v>10.1666667</v>
      </c>
      <c r="IY202">
        <f t="shared" si="2436"/>
        <v>12.616667033333332</v>
      </c>
      <c r="IZ202">
        <f t="shared" ref="IZ202" si="2437">IF(IZ189=0,0,IZ189+2.5666667)</f>
        <v>13.433333699999999</v>
      </c>
      <c r="JA202">
        <f t="shared" si="2436"/>
        <v>11.766667033333334</v>
      </c>
      <c r="JB202">
        <f t="shared" si="2436"/>
        <v>11.250000366666665</v>
      </c>
      <c r="JC202">
        <f t="shared" si="2436"/>
        <v>16.183333699999999</v>
      </c>
      <c r="JD202">
        <f t="shared" si="2436"/>
        <v>12.7833337</v>
      </c>
      <c r="JE202">
        <f t="shared" si="2436"/>
        <v>17.850000366666666</v>
      </c>
      <c r="JF202">
        <f t="shared" si="2436"/>
        <v>25.616667033333336</v>
      </c>
      <c r="JH202">
        <f t="shared" si="2436"/>
        <v>12.966666700000001</v>
      </c>
      <c r="JI202">
        <f t="shared" si="2436"/>
        <v>15.883333699666668</v>
      </c>
      <c r="JJ202">
        <f t="shared" si="2436"/>
        <v>14.266667033000001</v>
      </c>
      <c r="JK202">
        <f t="shared" si="2436"/>
        <v>12.133333699666668</v>
      </c>
      <c r="JL202">
        <f t="shared" si="2436"/>
        <v>11.900000366333334</v>
      </c>
      <c r="JM202">
        <f t="shared" si="2436"/>
        <v>13.633333699666668</v>
      </c>
      <c r="JN202">
        <f t="shared" si="2436"/>
        <v>14.633333699666668</v>
      </c>
      <c r="JO202">
        <f t="shared" ref="JO202:KA202" si="2438">IF(JO189=0,0,JO189+2.5666667)</f>
        <v>18.766667032999997</v>
      </c>
      <c r="JP202">
        <f t="shared" si="2438"/>
        <v>15.900000366333334</v>
      </c>
      <c r="JR202">
        <f t="shared" si="2438"/>
        <v>11.966667033</v>
      </c>
      <c r="JT202">
        <f t="shared" si="2438"/>
        <v>12.716667033</v>
      </c>
      <c r="JU202">
        <f t="shared" si="2438"/>
        <v>18.366667032999999</v>
      </c>
      <c r="JV202">
        <f t="shared" si="2438"/>
        <v>19.066667033000002</v>
      </c>
      <c r="JX202">
        <f t="shared" si="2438"/>
        <v>19.816667033000002</v>
      </c>
      <c r="JY202">
        <f t="shared" si="2438"/>
        <v>15.633333699666668</v>
      </c>
      <c r="JZ202">
        <f t="shared" si="2438"/>
        <v>22.133333699666668</v>
      </c>
      <c r="KA202">
        <f t="shared" si="2438"/>
        <v>25.583333699666667</v>
      </c>
    </row>
    <row r="203" spans="1:287" x14ac:dyDescent="0.25">
      <c r="A203" t="s">
        <v>84</v>
      </c>
      <c r="B203">
        <v>12.066666666666666</v>
      </c>
      <c r="C203">
        <v>12.566666666666666</v>
      </c>
      <c r="D203">
        <v>8.3333332999999996</v>
      </c>
      <c r="E203">
        <v>13.216666666666667</v>
      </c>
      <c r="F203">
        <v>13.833326666666666</v>
      </c>
      <c r="G203">
        <v>9.0500002999999989</v>
      </c>
      <c r="H203">
        <v>8.7833332999999989</v>
      </c>
      <c r="I203">
        <v>9.0000003</v>
      </c>
      <c r="J203">
        <v>15.449999666666667</v>
      </c>
      <c r="K203">
        <v>17.633333666666665</v>
      </c>
      <c r="L203">
        <v>12.916666666666666</v>
      </c>
      <c r="M203">
        <v>12.416666666666666</v>
      </c>
      <c r="N203">
        <v>8.9666633000000004</v>
      </c>
      <c r="O203">
        <v>34.083332999999996</v>
      </c>
      <c r="P203">
        <v>38.533332999999999</v>
      </c>
      <c r="Q203">
        <v>34.843332999999994</v>
      </c>
      <c r="R203">
        <v>39.513332999999996</v>
      </c>
      <c r="S203">
        <v>41.333332999999996</v>
      </c>
      <c r="T203">
        <v>37.753332999999998</v>
      </c>
      <c r="U203">
        <v>36.266662999999994</v>
      </c>
      <c r="V203">
        <v>36.133332999999993</v>
      </c>
      <c r="W203">
        <v>34.699999999999996</v>
      </c>
      <c r="X203">
        <v>35.499999999999993</v>
      </c>
      <c r="Y203">
        <v>35.533332999999999</v>
      </c>
      <c r="Z203">
        <v>41.316666699999999</v>
      </c>
      <c r="AA203">
        <v>43.316666699999999</v>
      </c>
      <c r="AB203">
        <v>47.066666699999999</v>
      </c>
      <c r="AC203">
        <v>62.516666700000002</v>
      </c>
      <c r="AD203">
        <v>57.069999699999997</v>
      </c>
      <c r="AE203">
        <v>43.266666700000002</v>
      </c>
      <c r="AG203">
        <v>46.566666699999999</v>
      </c>
      <c r="AH203">
        <v>41.983336700000002</v>
      </c>
      <c r="AI203">
        <v>15.816666666666666</v>
      </c>
      <c r="AJ203">
        <v>17.366666666666667</v>
      </c>
      <c r="AK203">
        <v>16.199999966666667</v>
      </c>
      <c r="AL203">
        <v>16.416666666666668</v>
      </c>
      <c r="AM203">
        <v>16.333326666666668</v>
      </c>
      <c r="AN203">
        <v>17.166666666666668</v>
      </c>
      <c r="AO203">
        <v>17.083333366666665</v>
      </c>
      <c r="AP203">
        <v>16.683333366666666</v>
      </c>
      <c r="AQ203">
        <v>16.599999996666668</v>
      </c>
      <c r="AR203">
        <v>16.216666666666665</v>
      </c>
      <c r="AS203">
        <v>16.833333366666665</v>
      </c>
      <c r="AT203">
        <v>19.483333336666668</v>
      </c>
      <c r="AU203">
        <v>17.116666666666667</v>
      </c>
      <c r="AV203">
        <v>17.349999966666665</v>
      </c>
      <c r="AW203">
        <v>16.883333366666665</v>
      </c>
      <c r="AX203">
        <v>17.666666666666668</v>
      </c>
      <c r="AY203">
        <v>16.549999996666667</v>
      </c>
      <c r="AZ203">
        <v>18.966666666666665</v>
      </c>
      <c r="BA203">
        <v>21.016666666666666</v>
      </c>
      <c r="BB203">
        <v>23.816666666666666</v>
      </c>
      <c r="BC203">
        <v>21.533333336666665</v>
      </c>
      <c r="BD203">
        <v>21.499999966666667</v>
      </c>
      <c r="BE203">
        <v>17.816666666666666</v>
      </c>
      <c r="BF203">
        <v>19.733333666666667</v>
      </c>
      <c r="BG203">
        <v>28.999999966666664</v>
      </c>
      <c r="BH203">
        <v>31.516666666666666</v>
      </c>
      <c r="BI203">
        <v>31.749999666666668</v>
      </c>
      <c r="BJ203">
        <v>19.166666666666668</v>
      </c>
      <c r="BK203">
        <v>29.483333666666667</v>
      </c>
      <c r="BL203">
        <v>20.233333366666667</v>
      </c>
      <c r="BM203">
        <v>28.616666666666667</v>
      </c>
      <c r="BN203">
        <v>19.916666666666664</v>
      </c>
      <c r="BO203">
        <v>33.749999666666668</v>
      </c>
      <c r="BP203">
        <v>24.433333366666666</v>
      </c>
      <c r="BQ203">
        <v>8.25</v>
      </c>
      <c r="BR203">
        <v>8.6833332999999993</v>
      </c>
      <c r="BS203">
        <v>9.3999999999999986</v>
      </c>
      <c r="BT203">
        <v>9.79999997</v>
      </c>
      <c r="BU203">
        <v>9.1999999699999986</v>
      </c>
      <c r="BV203">
        <v>9.4333332999999993</v>
      </c>
      <c r="BW203">
        <v>11.399999999999999</v>
      </c>
      <c r="BX203">
        <v>16.399999999999999</v>
      </c>
      <c r="BY203">
        <v>14.666666599999999</v>
      </c>
      <c r="BZ203">
        <v>11.666666599999999</v>
      </c>
      <c r="CA203">
        <v>9.4833333</v>
      </c>
      <c r="CB203">
        <v>9</v>
      </c>
      <c r="CC203">
        <v>10.049999999999999</v>
      </c>
      <c r="CE203">
        <v>7.4666666999999993</v>
      </c>
      <c r="CF203">
        <v>8.25</v>
      </c>
      <c r="CG203">
        <v>9.5499999999999989</v>
      </c>
      <c r="CH203">
        <v>7.85</v>
      </c>
      <c r="CI203">
        <v>7.816666699999999</v>
      </c>
      <c r="CJ203">
        <v>7.7666666999999991</v>
      </c>
      <c r="CK203">
        <v>8.1833333999999986</v>
      </c>
      <c r="CL203">
        <v>8.566666699999999</v>
      </c>
      <c r="CN203">
        <v>9.316666699999999</v>
      </c>
      <c r="CO203">
        <v>8.8666666999999997</v>
      </c>
      <c r="CP203">
        <v>7.65</v>
      </c>
      <c r="CQ203">
        <v>9.0833329999999997</v>
      </c>
      <c r="CR203">
        <v>9.8333329999999997</v>
      </c>
      <c r="CS203">
        <v>8.0833329999999997</v>
      </c>
      <c r="CT203">
        <v>10.3</v>
      </c>
      <c r="CU203">
        <v>10.116667</v>
      </c>
      <c r="CV203">
        <v>8.25</v>
      </c>
      <c r="CW203">
        <v>9.3833333000000003</v>
      </c>
      <c r="CX203">
        <v>8.983333</v>
      </c>
      <c r="CY203">
        <v>12.466666700000001</v>
      </c>
      <c r="CZ203">
        <v>9.933333300000001</v>
      </c>
      <c r="DA203">
        <v>8.7833330000000007</v>
      </c>
      <c r="DB203">
        <v>8.0500000000000007</v>
      </c>
      <c r="DC203">
        <v>11.100000000000001</v>
      </c>
      <c r="DD203">
        <v>9.0333333000000007</v>
      </c>
      <c r="DE203">
        <v>11.8666667</v>
      </c>
      <c r="DF203">
        <v>7.43333333</v>
      </c>
      <c r="DG203">
        <v>8.7333333300000007</v>
      </c>
      <c r="DH203">
        <v>7.8333333300000003</v>
      </c>
      <c r="DI203">
        <v>8.66666633</v>
      </c>
      <c r="DJ203">
        <v>8.2833333299999996</v>
      </c>
      <c r="DK203">
        <v>9.1166666630000002</v>
      </c>
      <c r="DL203">
        <v>8.0000000300000007</v>
      </c>
      <c r="DM203">
        <v>9.9</v>
      </c>
      <c r="DN203">
        <v>9.3500000000000014</v>
      </c>
      <c r="DO203">
        <v>5.18333333</v>
      </c>
      <c r="DP203">
        <v>7.3666666300000001</v>
      </c>
      <c r="DQ203">
        <v>6.1000000300000004</v>
      </c>
      <c r="DR203">
        <v>6.1166666599999999</v>
      </c>
      <c r="DS203">
        <v>5.7166666599999996</v>
      </c>
      <c r="DT203">
        <v>5.75</v>
      </c>
      <c r="DU203">
        <v>9.116666330000001</v>
      </c>
      <c r="DV203">
        <v>7.2</v>
      </c>
      <c r="DW203">
        <v>5.8833333300000001</v>
      </c>
      <c r="DX203">
        <v>5.8</v>
      </c>
      <c r="DY203">
        <v>6.0999999970000003</v>
      </c>
      <c r="DZ203">
        <v>11.5</v>
      </c>
      <c r="EA203">
        <v>13.1666667</v>
      </c>
      <c r="EB203">
        <v>11.8666667</v>
      </c>
      <c r="EC203">
        <v>12.3333333</v>
      </c>
      <c r="ED203">
        <v>14.8333333</v>
      </c>
      <c r="EE203">
        <v>14.1</v>
      </c>
      <c r="EF203">
        <v>12.35</v>
      </c>
      <c r="EG203">
        <v>14.15</v>
      </c>
      <c r="EH203">
        <v>11.783333000000001</v>
      </c>
      <c r="EI203">
        <v>14.71666667</v>
      </c>
      <c r="EJ203">
        <v>13.85</v>
      </c>
      <c r="EK203">
        <v>13.16667</v>
      </c>
      <c r="EL203">
        <v>15.2333333</v>
      </c>
      <c r="EM203">
        <v>11.9</v>
      </c>
      <c r="EN203">
        <v>12.983333333000001</v>
      </c>
      <c r="EO203">
        <v>16.033333329999998</v>
      </c>
      <c r="EP203">
        <v>14.3333333</v>
      </c>
      <c r="EQ203">
        <v>6.9166667000000004</v>
      </c>
      <c r="ER203">
        <v>7.2500000300000007</v>
      </c>
      <c r="ES203">
        <v>7.5166667</v>
      </c>
      <c r="ET203">
        <v>10.0166667</v>
      </c>
      <c r="EU203">
        <v>7.6000000000000005</v>
      </c>
      <c r="EV203">
        <v>7.4333334000000004</v>
      </c>
      <c r="EW203">
        <v>7.25</v>
      </c>
      <c r="EX203">
        <v>7.4833333670000002</v>
      </c>
      <c r="EY203">
        <v>10.983333399999999</v>
      </c>
      <c r="EZ203">
        <v>7.2833337</v>
      </c>
      <c r="FA203">
        <v>7.4666667000000002</v>
      </c>
      <c r="FB203">
        <v>7.9499997000000002</v>
      </c>
      <c r="FC203">
        <v>10.9166667</v>
      </c>
      <c r="FD203">
        <v>7.75</v>
      </c>
      <c r="FE203">
        <v>8.0500000000000007</v>
      </c>
      <c r="FF203">
        <v>10.08333337</v>
      </c>
      <c r="FG203">
        <v>7.6833334000000004</v>
      </c>
      <c r="FH203">
        <v>5.1166666699999999</v>
      </c>
      <c r="FI203">
        <v>5.56666667</v>
      </c>
      <c r="FJ203">
        <v>8.7333333700000004</v>
      </c>
      <c r="FK203">
        <v>6.8333333700000001</v>
      </c>
      <c r="FL203">
        <v>7.1666666699999997</v>
      </c>
      <c r="FM203">
        <v>5.4833333699999995</v>
      </c>
      <c r="FN203">
        <v>8.1166666700000007</v>
      </c>
      <c r="FO203">
        <v>5.5833333400000003</v>
      </c>
      <c r="FP203">
        <v>6.3333333700000001</v>
      </c>
      <c r="FQ203">
        <v>5.56666667</v>
      </c>
      <c r="FR203">
        <v>5.5166666700000002</v>
      </c>
      <c r="FS203">
        <v>6.3333333399999994</v>
      </c>
      <c r="FT203">
        <v>3.71666667</v>
      </c>
      <c r="FU203">
        <v>3.96666667</v>
      </c>
      <c r="FV203">
        <v>3.95</v>
      </c>
      <c r="FW203">
        <v>4.333333337</v>
      </c>
      <c r="FX203">
        <v>4.4833333399999997</v>
      </c>
      <c r="FY203">
        <v>4.2666666700000002</v>
      </c>
      <c r="FZ203">
        <v>5.5166666700000002</v>
      </c>
      <c r="GA203">
        <v>8.5166666699999993</v>
      </c>
      <c r="GB203">
        <v>4.6000000029999999</v>
      </c>
      <c r="GC203">
        <v>4.79999997</v>
      </c>
      <c r="GD203">
        <v>5.31666667</v>
      </c>
      <c r="GE203">
        <v>5.0833333700000001</v>
      </c>
      <c r="GF203">
        <v>4.3</v>
      </c>
      <c r="GG203">
        <v>1.4</v>
      </c>
      <c r="GH203">
        <v>2.25</v>
      </c>
      <c r="GI203">
        <v>1.8833332999999999</v>
      </c>
      <c r="GJ203">
        <v>2.2999999999999998</v>
      </c>
      <c r="GK203">
        <v>4.2333333</v>
      </c>
      <c r="GL203">
        <v>1.7</v>
      </c>
      <c r="GM203">
        <v>1.9666666999999998</v>
      </c>
      <c r="GN203">
        <v>4.0999999999999996</v>
      </c>
      <c r="GO203">
        <v>3.5166666699999998</v>
      </c>
      <c r="GP203">
        <v>1.9666666999999998</v>
      </c>
      <c r="GQ203">
        <v>2.4166666699999997</v>
      </c>
      <c r="GR203">
        <v>4.8</v>
      </c>
      <c r="GS203">
        <v>2.7666667</v>
      </c>
      <c r="GT203">
        <v>3.9666666999999998</v>
      </c>
      <c r="GU203">
        <v>0</v>
      </c>
      <c r="GV203">
        <f>IF(GV189=0,0,GV189+1.4)</f>
        <v>1.7999999999999998</v>
      </c>
      <c r="GW203">
        <f t="shared" ref="GW203:HB203" si="2439">IF(GW189=0,0,GW189+1.4)</f>
        <v>1.8666666666666667</v>
      </c>
      <c r="GX203">
        <f t="shared" si="2439"/>
        <v>1.7</v>
      </c>
      <c r="GY203">
        <f t="shared" si="2439"/>
        <v>8.8333333333333339</v>
      </c>
      <c r="GZ203">
        <f t="shared" si="2439"/>
        <v>3.55</v>
      </c>
      <c r="HA203">
        <f t="shared" si="2439"/>
        <v>2.2833333333333332</v>
      </c>
      <c r="HB203">
        <f t="shared" si="2439"/>
        <v>4.1500000000000004</v>
      </c>
      <c r="HC203">
        <f t="shared" ref="HC203:JN203" si="2440">IF(HC189=0,0,HC189+1.4)</f>
        <v>5.1333333333333329</v>
      </c>
      <c r="HD203">
        <f t="shared" si="2440"/>
        <v>6.5333333333333332</v>
      </c>
      <c r="HE203">
        <f t="shared" si="2440"/>
        <v>5.6166666666666671</v>
      </c>
      <c r="HF203">
        <f t="shared" si="2440"/>
        <v>5.3666666666666671</v>
      </c>
      <c r="HG203">
        <f t="shared" si="2440"/>
        <v>5.15</v>
      </c>
      <c r="HH203">
        <f t="shared" si="2440"/>
        <v>4.8333333333333339</v>
      </c>
      <c r="HI203">
        <f t="shared" si="2440"/>
        <v>4.8333333333333339</v>
      </c>
      <c r="HJ203">
        <f t="shared" si="2440"/>
        <v>5.7833333333333332</v>
      </c>
      <c r="HK203">
        <f t="shared" si="2440"/>
        <v>5.3333333333333339</v>
      </c>
      <c r="HL203">
        <f t="shared" si="2440"/>
        <v>8.1999999999999993</v>
      </c>
      <c r="HN203">
        <f t="shared" si="2440"/>
        <v>4.8499999999999996</v>
      </c>
      <c r="HO203">
        <f t="shared" si="2440"/>
        <v>6.3166666666666664</v>
      </c>
      <c r="HP203">
        <f t="shared" si="2440"/>
        <v>12</v>
      </c>
      <c r="HQ203">
        <f t="shared" si="2440"/>
        <v>16</v>
      </c>
      <c r="HR203">
        <f t="shared" si="2440"/>
        <v>8.0500000000000007</v>
      </c>
      <c r="HS203">
        <f t="shared" si="2440"/>
        <v>9.7000000000000011</v>
      </c>
      <c r="HU203">
        <f t="shared" si="2440"/>
        <v>21.1</v>
      </c>
      <c r="HW203">
        <f t="shared" si="2440"/>
        <v>10.083333333333334</v>
      </c>
      <c r="HX203">
        <f t="shared" si="2440"/>
        <v>10.3</v>
      </c>
      <c r="HY203">
        <f t="shared" si="2440"/>
        <v>11.116666666666667</v>
      </c>
      <c r="HZ203">
        <f t="shared" si="2440"/>
        <v>10.633333333333335</v>
      </c>
      <c r="IA203">
        <f t="shared" si="2440"/>
        <v>10.366666666666667</v>
      </c>
      <c r="IB203">
        <f t="shared" si="2440"/>
        <v>10.466666666666669</v>
      </c>
      <c r="IC203">
        <f t="shared" si="2440"/>
        <v>11.166666666666668</v>
      </c>
      <c r="ID203">
        <f t="shared" si="2440"/>
        <v>10.133333333333335</v>
      </c>
      <c r="IE203">
        <f t="shared" si="2440"/>
        <v>11.116666666666667</v>
      </c>
      <c r="IF203">
        <f t="shared" si="2440"/>
        <v>11.816666666666668</v>
      </c>
      <c r="IG203">
        <f t="shared" si="2440"/>
        <v>12.266666666666667</v>
      </c>
      <c r="IH203">
        <f t="shared" si="2440"/>
        <v>10.600000000000001</v>
      </c>
      <c r="II203">
        <f t="shared" si="2440"/>
        <v>17.333333333333332</v>
      </c>
      <c r="IJ203">
        <f t="shared" si="2440"/>
        <v>10.116666666666667</v>
      </c>
      <c r="IK203">
        <f t="shared" si="2440"/>
        <v>5.6333333333333329</v>
      </c>
      <c r="IL203">
        <f t="shared" si="2440"/>
        <v>8.9666666633333332</v>
      </c>
      <c r="IM203">
        <f t="shared" si="2440"/>
        <v>6.3999999966666667</v>
      </c>
      <c r="IN203">
        <f t="shared" si="2440"/>
        <v>6.1166666633333335</v>
      </c>
      <c r="IO203">
        <f t="shared" si="2440"/>
        <v>7.8166666666666664</v>
      </c>
      <c r="IP203">
        <f t="shared" si="2440"/>
        <v>8.2166666633333332</v>
      </c>
      <c r="IQ203">
        <f t="shared" si="2440"/>
        <v>8.8666666633333335</v>
      </c>
      <c r="IW203">
        <f t="shared" si="2440"/>
        <v>2.2833333333333332</v>
      </c>
      <c r="IX203">
        <f t="shared" si="2440"/>
        <v>9</v>
      </c>
      <c r="IY203">
        <f t="shared" si="2440"/>
        <v>11.450000333333334</v>
      </c>
      <c r="IZ203">
        <f t="shared" ref="IZ203" si="2441">IF(IZ189=0,0,IZ189+1.4)</f>
        <v>12.266667</v>
      </c>
      <c r="JA203">
        <f t="shared" si="2440"/>
        <v>10.600000333333334</v>
      </c>
      <c r="JB203">
        <f t="shared" si="2440"/>
        <v>10.083333666666666</v>
      </c>
      <c r="JC203">
        <f t="shared" si="2440"/>
        <v>15.016667</v>
      </c>
      <c r="JD203">
        <f t="shared" si="2440"/>
        <v>11.616667000000001</v>
      </c>
      <c r="JE203">
        <f t="shared" si="2440"/>
        <v>16.683333666666666</v>
      </c>
      <c r="JF203">
        <f t="shared" si="2440"/>
        <v>24.450000333333335</v>
      </c>
      <c r="JH203">
        <f t="shared" si="2440"/>
        <v>11.8</v>
      </c>
      <c r="JI203">
        <f t="shared" si="2440"/>
        <v>14.716666999666668</v>
      </c>
      <c r="JJ203">
        <f t="shared" si="2440"/>
        <v>13.100000333000001</v>
      </c>
      <c r="JK203">
        <f t="shared" si="2440"/>
        <v>10.966666999666668</v>
      </c>
      <c r="JL203">
        <f t="shared" si="2440"/>
        <v>10.733333666333335</v>
      </c>
      <c r="JM203">
        <f t="shared" si="2440"/>
        <v>12.466666999666668</v>
      </c>
      <c r="JN203">
        <f t="shared" si="2440"/>
        <v>13.466666999666668</v>
      </c>
      <c r="JO203">
        <f t="shared" ref="JO203:KA203" si="2442">IF(JO189=0,0,JO189+1.4)</f>
        <v>17.600000332999997</v>
      </c>
      <c r="JP203">
        <f t="shared" si="2442"/>
        <v>14.733333666333335</v>
      </c>
      <c r="JR203">
        <f t="shared" si="2442"/>
        <v>10.800000333000002</v>
      </c>
      <c r="JT203">
        <f t="shared" si="2442"/>
        <v>11.550000333000002</v>
      </c>
      <c r="JU203">
        <f t="shared" si="2442"/>
        <v>17.200000332999998</v>
      </c>
      <c r="JV203">
        <f t="shared" si="2442"/>
        <v>17.900000333000001</v>
      </c>
      <c r="JX203">
        <f t="shared" si="2442"/>
        <v>18.650000333000001</v>
      </c>
      <c r="JY203">
        <f t="shared" si="2442"/>
        <v>14.466666999666668</v>
      </c>
      <c r="JZ203">
        <f t="shared" si="2442"/>
        <v>20.966666999666668</v>
      </c>
      <c r="KA203">
        <f t="shared" si="2442"/>
        <v>24.416666999666667</v>
      </c>
    </row>
    <row r="204" spans="1:287" x14ac:dyDescent="0.25">
      <c r="A204" t="s">
        <v>83</v>
      </c>
      <c r="B204">
        <v>8.4833333</v>
      </c>
      <c r="C204">
        <v>8.9833333</v>
      </c>
      <c r="D204">
        <v>7.3333333000000005</v>
      </c>
      <c r="E204">
        <v>9.6333333000000003</v>
      </c>
      <c r="F204">
        <v>10.2499933</v>
      </c>
      <c r="G204">
        <v>8.0500003000000007</v>
      </c>
      <c r="H204">
        <v>7.7833333000000007</v>
      </c>
      <c r="I204">
        <v>8.0000003</v>
      </c>
      <c r="J204">
        <v>11.8666663</v>
      </c>
      <c r="K204">
        <v>14.050000300000001</v>
      </c>
      <c r="L204">
        <v>9.3333332999999996</v>
      </c>
      <c r="M204">
        <v>8.8333332999999996</v>
      </c>
      <c r="N204">
        <v>7.9666633000000004</v>
      </c>
      <c r="O204">
        <v>33.083332999999996</v>
      </c>
      <c r="P204">
        <v>37.533332999999999</v>
      </c>
      <c r="Q204">
        <v>33.843332999999994</v>
      </c>
      <c r="R204">
        <v>38.513332999999996</v>
      </c>
      <c r="S204">
        <v>40.333332999999996</v>
      </c>
      <c r="T204">
        <v>36.753332999999998</v>
      </c>
      <c r="U204">
        <v>35.266662999999994</v>
      </c>
      <c r="V204">
        <v>35.133332999999993</v>
      </c>
      <c r="W204">
        <v>33.699999999999996</v>
      </c>
      <c r="X204">
        <v>34.499999999999993</v>
      </c>
      <c r="Y204">
        <v>34.533332999999999</v>
      </c>
      <c r="Z204">
        <v>40.316666699999999</v>
      </c>
      <c r="AA204">
        <v>42.316666699999999</v>
      </c>
      <c r="AB204">
        <v>46.066666699999999</v>
      </c>
      <c r="AC204">
        <v>61.516666700000002</v>
      </c>
      <c r="AD204">
        <v>56.069999699999997</v>
      </c>
      <c r="AE204">
        <v>42.266666700000002</v>
      </c>
      <c r="AG204">
        <v>45.566666699999999</v>
      </c>
      <c r="AH204">
        <v>40.983336700000002</v>
      </c>
      <c r="AI204">
        <v>12.2333333</v>
      </c>
      <c r="AJ204">
        <v>13.783333300000001</v>
      </c>
      <c r="AK204">
        <v>12.6166666</v>
      </c>
      <c r="AL204">
        <v>12.8333333</v>
      </c>
      <c r="AM204">
        <v>12.7499933</v>
      </c>
      <c r="AN204">
        <v>13.5833333</v>
      </c>
      <c r="AO204">
        <v>13.5</v>
      </c>
      <c r="AP204">
        <v>13.1</v>
      </c>
      <c r="AQ204">
        <v>13.01666663</v>
      </c>
      <c r="AR204">
        <v>12.6333333</v>
      </c>
      <c r="AS204">
        <v>13.25</v>
      </c>
      <c r="AT204">
        <v>15.89999997</v>
      </c>
      <c r="AU204">
        <v>13.533333300000001</v>
      </c>
      <c r="AV204">
        <v>13.766666600000001</v>
      </c>
      <c r="AW204">
        <v>13.3</v>
      </c>
      <c r="AX204">
        <v>14.0833333</v>
      </c>
      <c r="AY204">
        <v>12.966666630000001</v>
      </c>
      <c r="AZ204">
        <v>15.3833333</v>
      </c>
      <c r="BA204">
        <v>17.433333300000001</v>
      </c>
      <c r="BB204">
        <v>20.233333299999998</v>
      </c>
      <c r="BC204">
        <v>17.94999997</v>
      </c>
      <c r="BD204">
        <v>17.916666599999999</v>
      </c>
      <c r="BE204">
        <v>14.2333333</v>
      </c>
      <c r="BF204">
        <v>16.150000299999999</v>
      </c>
      <c r="BG204">
        <v>25.416666599999999</v>
      </c>
      <c r="BH204">
        <v>27.933333300000001</v>
      </c>
      <c r="BI204">
        <v>28.166666299999999</v>
      </c>
      <c r="BJ204">
        <v>15.5833333</v>
      </c>
      <c r="BK204">
        <v>25.900000300000002</v>
      </c>
      <c r="BL204">
        <v>16.649999999999999</v>
      </c>
      <c r="BM204">
        <v>25.033333300000002</v>
      </c>
      <c r="BN204">
        <v>16.3333333</v>
      </c>
      <c r="BO204">
        <v>30.166666300000003</v>
      </c>
      <c r="BP204">
        <v>20.85</v>
      </c>
      <c r="BQ204">
        <v>7.25</v>
      </c>
      <c r="BR204">
        <v>7.6833333000000001</v>
      </c>
      <c r="BS204">
        <v>8.4</v>
      </c>
      <c r="BT204">
        <v>8.79999997</v>
      </c>
      <c r="BU204">
        <v>8.1999999700000004</v>
      </c>
      <c r="BV204">
        <v>8.433333300000001</v>
      </c>
      <c r="BW204">
        <v>10.4</v>
      </c>
      <c r="BX204">
        <v>15.4</v>
      </c>
      <c r="BY204">
        <v>13.666666599999999</v>
      </c>
      <c r="BZ204">
        <v>10.666666599999999</v>
      </c>
      <c r="CA204">
        <v>8.4833333</v>
      </c>
      <c r="CB204">
        <v>8</v>
      </c>
      <c r="CC204">
        <v>9.0500000000000007</v>
      </c>
      <c r="CE204">
        <v>6.4666667000000002</v>
      </c>
      <c r="CF204">
        <v>7.25</v>
      </c>
      <c r="CG204">
        <v>8.5500000000000007</v>
      </c>
      <c r="CH204">
        <v>6.8500000000000005</v>
      </c>
      <c r="CI204">
        <v>6.8166666999999999</v>
      </c>
      <c r="CJ204">
        <v>6.7666667</v>
      </c>
      <c r="CK204">
        <v>7.1833334000000004</v>
      </c>
      <c r="CL204">
        <v>7.5666667000000007</v>
      </c>
      <c r="CN204">
        <v>8.3166667000000007</v>
      </c>
      <c r="CO204">
        <v>7.8666666999999997</v>
      </c>
      <c r="CP204">
        <v>6.65</v>
      </c>
      <c r="CQ204">
        <v>8.0833329999999997</v>
      </c>
      <c r="CR204">
        <v>8.8333329999999997</v>
      </c>
      <c r="CS204">
        <v>7.0833330000000005</v>
      </c>
      <c r="CT204">
        <v>9.3000000000000007</v>
      </c>
      <c r="CU204">
        <v>9.1166669999999996</v>
      </c>
      <c r="CV204">
        <v>7.25</v>
      </c>
      <c r="CW204">
        <v>8.3833333000000003</v>
      </c>
      <c r="CX204">
        <v>7.983333</v>
      </c>
      <c r="CY204">
        <v>11.466666700000001</v>
      </c>
      <c r="CZ204">
        <v>8.933333300000001</v>
      </c>
      <c r="DA204">
        <v>7.7833330000000007</v>
      </c>
      <c r="DB204">
        <v>7.0500000000000007</v>
      </c>
      <c r="DC204">
        <v>10.100000000000001</v>
      </c>
      <c r="DD204">
        <v>8.0333333000000007</v>
      </c>
      <c r="DE204">
        <v>10.8666667</v>
      </c>
      <c r="DF204">
        <v>6.43333333</v>
      </c>
      <c r="DG204">
        <v>7.7333333299999998</v>
      </c>
      <c r="DH204">
        <v>6.8333333300000003</v>
      </c>
      <c r="DI204">
        <v>7.66666633</v>
      </c>
      <c r="DJ204">
        <v>7.2833333299999996</v>
      </c>
      <c r="DK204">
        <v>8.1166666630000002</v>
      </c>
      <c r="DL204">
        <v>7.0000000299999998</v>
      </c>
      <c r="DM204">
        <v>8.9</v>
      </c>
      <c r="DN204">
        <v>8.35</v>
      </c>
      <c r="DO204">
        <v>4.18333333</v>
      </c>
      <c r="DP204">
        <v>6.3666666300000001</v>
      </c>
      <c r="DQ204">
        <v>5.1000000300000004</v>
      </c>
      <c r="DR204">
        <v>5.1166666599999999</v>
      </c>
      <c r="DS204">
        <v>4.7166666599999996</v>
      </c>
      <c r="DT204">
        <v>4.75</v>
      </c>
      <c r="DU204">
        <v>8.116666330000001</v>
      </c>
      <c r="DV204">
        <v>6.2</v>
      </c>
      <c r="DW204">
        <v>4.8833333300000001</v>
      </c>
      <c r="DX204">
        <v>4.8</v>
      </c>
      <c r="DY204">
        <v>5.0999999970000003</v>
      </c>
      <c r="DZ204">
        <v>10.5</v>
      </c>
      <c r="EA204">
        <v>12.1666667</v>
      </c>
      <c r="EB204">
        <v>10.8666667</v>
      </c>
      <c r="EC204">
        <v>11.3333333</v>
      </c>
      <c r="ED204">
        <v>13.8333333</v>
      </c>
      <c r="EE204">
        <v>13.1</v>
      </c>
      <c r="EF204">
        <v>11.35</v>
      </c>
      <c r="EG204">
        <v>13.15</v>
      </c>
      <c r="EH204">
        <v>10.783333000000001</v>
      </c>
      <c r="EI204">
        <v>13.71666667</v>
      </c>
      <c r="EJ204">
        <v>12.85</v>
      </c>
      <c r="EK204">
        <v>12.16667</v>
      </c>
      <c r="EL204">
        <v>14.2333333</v>
      </c>
      <c r="EM204">
        <v>10.9</v>
      </c>
      <c r="EN204">
        <v>11.983333333000001</v>
      </c>
      <c r="EO204">
        <v>15.03333333</v>
      </c>
      <c r="EP204">
        <v>13.3333333</v>
      </c>
      <c r="EQ204">
        <v>5.9166667000000004</v>
      </c>
      <c r="ER204">
        <v>6.2500000300000007</v>
      </c>
      <c r="ES204">
        <v>6.5166667</v>
      </c>
      <c r="ET204">
        <v>9.0166667</v>
      </c>
      <c r="EU204">
        <v>6.6000000000000005</v>
      </c>
      <c r="EV204">
        <v>6.4333334000000004</v>
      </c>
      <c r="EW204">
        <v>6.25</v>
      </c>
      <c r="EX204">
        <v>6.4833333670000002</v>
      </c>
      <c r="EY204">
        <v>9.9833333999999994</v>
      </c>
      <c r="EZ204">
        <v>6.2833337</v>
      </c>
      <c r="FA204">
        <v>6.4666667000000002</v>
      </c>
      <c r="FB204">
        <v>6.9499997000000002</v>
      </c>
      <c r="FC204">
        <v>9.9166667000000004</v>
      </c>
      <c r="FD204">
        <v>6.75</v>
      </c>
      <c r="FE204">
        <v>7.0500000000000007</v>
      </c>
      <c r="FF204">
        <v>9.0833333700000001</v>
      </c>
      <c r="FG204">
        <v>6.6833334000000004</v>
      </c>
      <c r="FH204">
        <v>4.1166666699999999</v>
      </c>
      <c r="FI204">
        <v>4.56666667</v>
      </c>
      <c r="FJ204">
        <v>7.7333333700000004</v>
      </c>
      <c r="FK204">
        <v>5.8333333700000001</v>
      </c>
      <c r="FL204">
        <v>6.1666666699999997</v>
      </c>
      <c r="FM204">
        <v>4.4833333699999995</v>
      </c>
      <c r="FN204">
        <v>7.1166666699999999</v>
      </c>
      <c r="FO204">
        <v>4.5833333400000003</v>
      </c>
      <c r="FP204">
        <v>5.3333333700000001</v>
      </c>
      <c r="FQ204">
        <v>4.56666667</v>
      </c>
      <c r="FR204">
        <v>4.5166666700000002</v>
      </c>
      <c r="FS204">
        <v>5.3333333399999994</v>
      </c>
      <c r="FT204">
        <v>2.71666667</v>
      </c>
      <c r="FU204">
        <v>2.96666667</v>
      </c>
      <c r="FV204">
        <v>2.95</v>
      </c>
      <c r="FW204">
        <v>3.333333337</v>
      </c>
      <c r="FX204">
        <v>3.4833333399999997</v>
      </c>
      <c r="FY204">
        <v>3.2666666700000002</v>
      </c>
      <c r="FZ204">
        <v>4.5166666700000002</v>
      </c>
      <c r="GA204">
        <v>7.5166666699999993</v>
      </c>
      <c r="GB204">
        <v>3.6000000029999999</v>
      </c>
      <c r="GC204">
        <v>3.79999997</v>
      </c>
      <c r="GD204">
        <v>4.31666667</v>
      </c>
      <c r="GE204">
        <v>4.0833333700000001</v>
      </c>
      <c r="GF204">
        <v>3.3</v>
      </c>
      <c r="GG204">
        <v>0.4</v>
      </c>
      <c r="GH204">
        <v>1.25</v>
      </c>
      <c r="GI204">
        <v>0.8833333000000001</v>
      </c>
      <c r="GJ204">
        <v>1.3</v>
      </c>
      <c r="GK204">
        <v>3.2333333</v>
      </c>
      <c r="GL204">
        <v>0.7</v>
      </c>
      <c r="GM204">
        <v>0.96666669999999999</v>
      </c>
      <c r="GN204">
        <v>3.1</v>
      </c>
      <c r="GO204">
        <v>2.5166666699999998</v>
      </c>
      <c r="GP204">
        <v>0.96666669999999999</v>
      </c>
      <c r="GQ204">
        <v>1.4166666700000001</v>
      </c>
      <c r="GR204">
        <v>3.8</v>
      </c>
      <c r="GS204">
        <v>1.7666667</v>
      </c>
      <c r="GT204">
        <v>2.9666666999999998</v>
      </c>
      <c r="GU204">
        <v>1.7999999999999998</v>
      </c>
      <c r="GV204">
        <v>0</v>
      </c>
      <c r="GW204">
        <f>IF(GW189=0,0,GW189+0.4)</f>
        <v>0.8666666666666667</v>
      </c>
      <c r="GX204">
        <f t="shared" ref="GX204:HB204" si="2443">IF(GX189=0,0,GX189+0.4)</f>
        <v>0.7</v>
      </c>
      <c r="GY204">
        <f t="shared" si="2443"/>
        <v>7.8333333333333339</v>
      </c>
      <c r="GZ204">
        <f t="shared" si="2443"/>
        <v>2.5499999999999998</v>
      </c>
      <c r="HA204">
        <f t="shared" si="2443"/>
        <v>1.2833333333333332</v>
      </c>
      <c r="HB204">
        <f t="shared" si="2443"/>
        <v>3.15</v>
      </c>
      <c r="HC204">
        <f t="shared" ref="HC204:JN204" si="2444">IF(HC189=0,0,HC189+0.4)</f>
        <v>4.1333333333333337</v>
      </c>
      <c r="HD204">
        <f t="shared" si="2444"/>
        <v>5.5333333333333332</v>
      </c>
      <c r="HE204">
        <f t="shared" si="2444"/>
        <v>4.6166666666666671</v>
      </c>
      <c r="HF204">
        <f t="shared" si="2444"/>
        <v>4.3666666666666671</v>
      </c>
      <c r="HG204">
        <f t="shared" si="2444"/>
        <v>4.1500000000000004</v>
      </c>
      <c r="HH204">
        <f t="shared" si="2444"/>
        <v>3.8333333333333335</v>
      </c>
      <c r="HI204">
        <f t="shared" si="2444"/>
        <v>3.8333333333333335</v>
      </c>
      <c r="HJ204">
        <f t="shared" si="2444"/>
        <v>4.7833333333333332</v>
      </c>
      <c r="HK204">
        <f t="shared" si="2444"/>
        <v>4.3333333333333339</v>
      </c>
      <c r="HL204">
        <f t="shared" si="2444"/>
        <v>7.2</v>
      </c>
      <c r="HN204">
        <f t="shared" si="2444"/>
        <v>3.85</v>
      </c>
      <c r="HO204">
        <f t="shared" si="2444"/>
        <v>5.3166666666666664</v>
      </c>
      <c r="HP204">
        <f t="shared" si="2444"/>
        <v>11</v>
      </c>
      <c r="HQ204">
        <f t="shared" si="2444"/>
        <v>15</v>
      </c>
      <c r="HR204">
        <f t="shared" si="2444"/>
        <v>7.0500000000000007</v>
      </c>
      <c r="HS204">
        <f t="shared" si="2444"/>
        <v>8.7000000000000011</v>
      </c>
      <c r="HU204">
        <f t="shared" si="2444"/>
        <v>20.100000000000001</v>
      </c>
      <c r="HW204">
        <f t="shared" si="2444"/>
        <v>9.0833333333333339</v>
      </c>
      <c r="HX204">
        <f t="shared" si="2444"/>
        <v>9.3000000000000007</v>
      </c>
      <c r="HY204">
        <f t="shared" si="2444"/>
        <v>10.116666666666667</v>
      </c>
      <c r="HZ204">
        <f t="shared" si="2444"/>
        <v>9.6333333333333346</v>
      </c>
      <c r="IA204">
        <f t="shared" si="2444"/>
        <v>9.3666666666666671</v>
      </c>
      <c r="IB204">
        <f t="shared" si="2444"/>
        <v>9.4666666666666686</v>
      </c>
      <c r="IC204">
        <f t="shared" si="2444"/>
        <v>10.166666666666668</v>
      </c>
      <c r="ID204">
        <f t="shared" si="2444"/>
        <v>9.1333333333333346</v>
      </c>
      <c r="IE204">
        <f t="shared" si="2444"/>
        <v>10.116666666666667</v>
      </c>
      <c r="IF204">
        <f t="shared" si="2444"/>
        <v>10.816666666666668</v>
      </c>
      <c r="IG204">
        <f t="shared" si="2444"/>
        <v>11.266666666666667</v>
      </c>
      <c r="IH204">
        <f t="shared" si="2444"/>
        <v>9.6000000000000014</v>
      </c>
      <c r="II204">
        <f t="shared" si="2444"/>
        <v>16.333333333333332</v>
      </c>
      <c r="IJ204">
        <f t="shared" si="2444"/>
        <v>9.1166666666666671</v>
      </c>
      <c r="IK204">
        <f t="shared" si="2444"/>
        <v>4.6333333333333337</v>
      </c>
      <c r="IL204">
        <f t="shared" si="2444"/>
        <v>7.9666666633333332</v>
      </c>
      <c r="IM204">
        <f t="shared" si="2444"/>
        <v>5.3999999966666667</v>
      </c>
      <c r="IN204">
        <f t="shared" si="2444"/>
        <v>5.1166666633333335</v>
      </c>
      <c r="IO204">
        <f t="shared" si="2444"/>
        <v>6.8166666666666673</v>
      </c>
      <c r="IP204">
        <f t="shared" si="2444"/>
        <v>7.2166666633333332</v>
      </c>
      <c r="IQ204">
        <f t="shared" si="2444"/>
        <v>7.8666666633333335</v>
      </c>
      <c r="IW204">
        <f t="shared" si="2444"/>
        <v>1.2833333333333332</v>
      </c>
      <c r="IX204">
        <f t="shared" si="2444"/>
        <v>8</v>
      </c>
      <c r="IY204">
        <f t="shared" si="2444"/>
        <v>10.450000333333334</v>
      </c>
      <c r="IZ204">
        <f t="shared" ref="IZ204" si="2445">IF(IZ189=0,0,IZ189+0.4)</f>
        <v>11.266667</v>
      </c>
      <c r="JA204">
        <f t="shared" si="2444"/>
        <v>9.6000003333333339</v>
      </c>
      <c r="JB204">
        <f t="shared" si="2444"/>
        <v>9.0833336666666664</v>
      </c>
      <c r="JC204">
        <f t="shared" si="2444"/>
        <v>14.016667</v>
      </c>
      <c r="JD204">
        <f t="shared" si="2444"/>
        <v>10.616667000000001</v>
      </c>
      <c r="JE204">
        <f t="shared" si="2444"/>
        <v>15.683333666666668</v>
      </c>
      <c r="JF204">
        <f t="shared" si="2444"/>
        <v>23.450000333333335</v>
      </c>
      <c r="JH204">
        <f t="shared" si="2444"/>
        <v>10.8</v>
      </c>
      <c r="JI204">
        <f t="shared" si="2444"/>
        <v>13.716666999666668</v>
      </c>
      <c r="JJ204">
        <f t="shared" si="2444"/>
        <v>12.100000333000001</v>
      </c>
      <c r="JK204">
        <f t="shared" si="2444"/>
        <v>9.9666669996666677</v>
      </c>
      <c r="JL204">
        <f t="shared" si="2444"/>
        <v>9.7333336663333352</v>
      </c>
      <c r="JM204">
        <f t="shared" si="2444"/>
        <v>11.466666999666668</v>
      </c>
      <c r="JN204">
        <f t="shared" si="2444"/>
        <v>12.466666999666668</v>
      </c>
      <c r="JO204">
        <f t="shared" ref="JO204:KA204" si="2446">IF(JO189=0,0,JO189+0.4)</f>
        <v>16.600000332999997</v>
      </c>
      <c r="JP204">
        <f t="shared" si="2446"/>
        <v>13.733333666333335</v>
      </c>
      <c r="JR204">
        <f t="shared" si="2446"/>
        <v>9.8000003330000016</v>
      </c>
      <c r="JT204">
        <f t="shared" si="2446"/>
        <v>10.550000333000002</v>
      </c>
      <c r="JU204">
        <f t="shared" si="2446"/>
        <v>16.200000332999998</v>
      </c>
      <c r="JV204">
        <f t="shared" si="2446"/>
        <v>16.900000333000001</v>
      </c>
      <c r="JX204">
        <f t="shared" si="2446"/>
        <v>17.650000333000001</v>
      </c>
      <c r="JY204">
        <f t="shared" si="2446"/>
        <v>13.466666999666668</v>
      </c>
      <c r="JZ204">
        <f t="shared" si="2446"/>
        <v>19.966666999666668</v>
      </c>
      <c r="KA204">
        <f t="shared" si="2446"/>
        <v>23.416666999666667</v>
      </c>
    </row>
    <row r="205" spans="1:287" x14ac:dyDescent="0.25">
      <c r="A205" t="s">
        <v>82</v>
      </c>
      <c r="B205">
        <v>27.933333333333334</v>
      </c>
      <c r="C205">
        <v>28.433333333333334</v>
      </c>
      <c r="D205">
        <v>7.3999999666666669</v>
      </c>
      <c r="E205">
        <v>29.083333333333332</v>
      </c>
      <c r="F205">
        <v>29.699993333333332</v>
      </c>
      <c r="G205">
        <v>8.1166669666666671</v>
      </c>
      <c r="H205">
        <v>7.8499999666666671</v>
      </c>
      <c r="I205">
        <v>8.0666669666666664</v>
      </c>
      <c r="J205">
        <v>31.316666333333334</v>
      </c>
      <c r="K205">
        <v>33.500000333333332</v>
      </c>
      <c r="L205">
        <v>28.783333333333335</v>
      </c>
      <c r="M205">
        <v>28.283333333333335</v>
      </c>
      <c r="N205">
        <v>8.0333299666666669</v>
      </c>
      <c r="O205">
        <v>33.149999666666666</v>
      </c>
      <c r="P205">
        <v>37.599999666666669</v>
      </c>
      <c r="Q205">
        <v>33.909999666666664</v>
      </c>
      <c r="R205">
        <v>38.579999666666666</v>
      </c>
      <c r="S205">
        <v>40.399999666666666</v>
      </c>
      <c r="T205">
        <v>36.819999666666668</v>
      </c>
      <c r="U205">
        <v>35.333329666666664</v>
      </c>
      <c r="V205">
        <v>35.199999666666663</v>
      </c>
      <c r="W205">
        <v>33.766666666666666</v>
      </c>
      <c r="X205">
        <v>34.566666666666663</v>
      </c>
      <c r="Y205">
        <v>34.599999666666669</v>
      </c>
      <c r="Z205">
        <v>40.383333366666669</v>
      </c>
      <c r="AA205">
        <v>42.383333366666669</v>
      </c>
      <c r="AB205">
        <v>46.133333366666669</v>
      </c>
      <c r="AC205">
        <v>61.583333366666665</v>
      </c>
      <c r="AD205">
        <v>56.136666366666667</v>
      </c>
      <c r="AE205">
        <v>42.333333366666672</v>
      </c>
      <c r="AG205">
        <v>45.633333366666669</v>
      </c>
      <c r="AH205">
        <v>41.050003366666672</v>
      </c>
      <c r="AI205">
        <v>31.683333333333334</v>
      </c>
      <c r="AJ205">
        <v>33.233333333333334</v>
      </c>
      <c r="AK205">
        <v>32.066666633333334</v>
      </c>
      <c r="AL205">
        <v>32.283333333333331</v>
      </c>
      <c r="AM205">
        <v>32.199993333333332</v>
      </c>
      <c r="AN205">
        <v>33.033333333333331</v>
      </c>
      <c r="AO205">
        <v>32.950000033333332</v>
      </c>
      <c r="AP205">
        <v>32.550000033333333</v>
      </c>
      <c r="AQ205">
        <v>32.466666663333335</v>
      </c>
      <c r="AR205">
        <v>32.083333333333336</v>
      </c>
      <c r="AS205">
        <v>32.700000033333332</v>
      </c>
      <c r="AT205">
        <v>35.350000003333335</v>
      </c>
      <c r="AU205">
        <v>32.983333333333334</v>
      </c>
      <c r="AV205">
        <v>33.216666633333332</v>
      </c>
      <c r="AW205">
        <v>32.750000033333336</v>
      </c>
      <c r="AX205">
        <v>33.533333333333331</v>
      </c>
      <c r="AY205">
        <v>32.416666663333331</v>
      </c>
      <c r="AZ205">
        <v>34.833333333333336</v>
      </c>
      <c r="BA205">
        <v>36.883333333333333</v>
      </c>
      <c r="BB205">
        <v>39.683333333333337</v>
      </c>
      <c r="BC205">
        <v>37.400000003333332</v>
      </c>
      <c r="BD205">
        <v>37.366666633333331</v>
      </c>
      <c r="BE205">
        <v>33.683333333333337</v>
      </c>
      <c r="BF205">
        <v>35.600000333333334</v>
      </c>
      <c r="BG205">
        <v>44.866666633333331</v>
      </c>
      <c r="BH205">
        <v>47.383333333333333</v>
      </c>
      <c r="BI205">
        <v>47.616666333333335</v>
      </c>
      <c r="BJ205">
        <v>35.033333333333331</v>
      </c>
      <c r="BK205">
        <v>45.350000333333334</v>
      </c>
      <c r="BL205">
        <v>36.10000003333333</v>
      </c>
      <c r="BM205">
        <v>44.483333333333334</v>
      </c>
      <c r="BN205">
        <v>35.783333333333331</v>
      </c>
      <c r="BO205">
        <v>49.616666333333335</v>
      </c>
      <c r="BP205">
        <v>40.300000033333333</v>
      </c>
      <c r="BQ205">
        <v>7.3166666666666664</v>
      </c>
      <c r="BR205">
        <v>7.7499999666666666</v>
      </c>
      <c r="BS205">
        <v>8.4666666666666668</v>
      </c>
      <c r="BT205">
        <v>8.8666666366666664</v>
      </c>
      <c r="BU205">
        <v>8.2666666366666668</v>
      </c>
      <c r="BV205">
        <v>8.4999999666666675</v>
      </c>
      <c r="BW205">
        <v>10.466666666666667</v>
      </c>
      <c r="BX205">
        <v>15.466666666666667</v>
      </c>
      <c r="BY205">
        <v>13.733333266666666</v>
      </c>
      <c r="BZ205">
        <v>10.733333266666666</v>
      </c>
      <c r="CA205">
        <v>8.5499999666666664</v>
      </c>
      <c r="CB205">
        <v>8.0666666666666664</v>
      </c>
      <c r="CC205">
        <v>9.1166666666666671</v>
      </c>
      <c r="CE205">
        <v>6.5333333666666666</v>
      </c>
      <c r="CF205">
        <v>7.3166666666666664</v>
      </c>
      <c r="CG205">
        <v>8.6166666666666671</v>
      </c>
      <c r="CH205">
        <v>6.916666666666667</v>
      </c>
      <c r="CI205">
        <v>6.8833333666666663</v>
      </c>
      <c r="CJ205">
        <v>6.8333333666666665</v>
      </c>
      <c r="CK205">
        <v>7.2500000666666669</v>
      </c>
      <c r="CL205">
        <v>7.6333333666666672</v>
      </c>
      <c r="CN205">
        <v>8.3833333666666672</v>
      </c>
      <c r="CO205">
        <v>7.9333333666666661</v>
      </c>
      <c r="CP205">
        <v>6.7166666666666668</v>
      </c>
      <c r="CQ205">
        <v>8.1499996666666661</v>
      </c>
      <c r="CR205">
        <v>8.8999996666666661</v>
      </c>
      <c r="CS205">
        <v>7.149999666666667</v>
      </c>
      <c r="CT205">
        <v>9.3666666666666671</v>
      </c>
      <c r="CU205">
        <v>9.1833336666666661</v>
      </c>
      <c r="CV205">
        <v>7.3166666666666664</v>
      </c>
      <c r="CW205">
        <v>8.4499999666666668</v>
      </c>
      <c r="CX205">
        <v>8.0499996666666664</v>
      </c>
      <c r="CY205">
        <v>11.533333366666668</v>
      </c>
      <c r="CZ205">
        <v>8.9999999666666675</v>
      </c>
      <c r="DA205">
        <v>7.8499996666666672</v>
      </c>
      <c r="DB205">
        <v>7.1166666666666671</v>
      </c>
      <c r="DC205">
        <v>10.166666666666668</v>
      </c>
      <c r="DD205">
        <v>8.0999999666666671</v>
      </c>
      <c r="DE205">
        <v>10.933333366666666</v>
      </c>
      <c r="DF205">
        <v>6.4999999966666664</v>
      </c>
      <c r="DG205">
        <v>7.7999999966666662</v>
      </c>
      <c r="DH205">
        <v>6.8999999966666667</v>
      </c>
      <c r="DI205">
        <v>7.7333329966666664</v>
      </c>
      <c r="DJ205">
        <v>7.349999996666666</v>
      </c>
      <c r="DK205">
        <v>8.1833333296666666</v>
      </c>
      <c r="DL205">
        <v>7.0666666966666662</v>
      </c>
      <c r="DM205">
        <v>8.9666666666666668</v>
      </c>
      <c r="DN205">
        <v>8.4166666666666661</v>
      </c>
      <c r="DO205">
        <v>4.2499999966666664</v>
      </c>
      <c r="DP205">
        <v>6.4333332966666665</v>
      </c>
      <c r="DQ205">
        <v>5.1666666966666668</v>
      </c>
      <c r="DR205">
        <v>5.1833333266666664</v>
      </c>
      <c r="DS205">
        <v>4.783333326666666</v>
      </c>
      <c r="DT205">
        <v>4.8166666666666664</v>
      </c>
      <c r="DU205">
        <v>8.1833329966666675</v>
      </c>
      <c r="DV205">
        <v>6.2666666666666666</v>
      </c>
      <c r="DW205">
        <v>4.9499999966666666</v>
      </c>
      <c r="DX205">
        <v>4.8666666666666663</v>
      </c>
      <c r="DY205">
        <v>5.1666666636666667</v>
      </c>
      <c r="DZ205">
        <v>10.566666666666666</v>
      </c>
      <c r="EA205">
        <v>12.233333366666667</v>
      </c>
      <c r="EB205">
        <v>10.933333366666666</v>
      </c>
      <c r="EC205">
        <v>11.399999966666666</v>
      </c>
      <c r="ED205">
        <v>13.899999966666666</v>
      </c>
      <c r="EE205">
        <v>13.166666666666666</v>
      </c>
      <c r="EF205">
        <v>11.416666666666666</v>
      </c>
      <c r="EG205">
        <v>13.216666666666667</v>
      </c>
      <c r="EH205">
        <v>10.849999666666667</v>
      </c>
      <c r="EI205">
        <v>13.783333336666667</v>
      </c>
      <c r="EJ205">
        <v>12.916666666666666</v>
      </c>
      <c r="EK205">
        <v>12.233336666666666</v>
      </c>
      <c r="EL205">
        <v>14.299999966666666</v>
      </c>
      <c r="EM205">
        <v>10.966666666666667</v>
      </c>
      <c r="EN205">
        <v>12.049999999666667</v>
      </c>
      <c r="EO205">
        <v>15.099999996666666</v>
      </c>
      <c r="EP205">
        <v>13.399999966666666</v>
      </c>
      <c r="EQ205">
        <v>5.9833333666666668</v>
      </c>
      <c r="ER205">
        <v>6.3166666966666671</v>
      </c>
      <c r="ES205">
        <v>6.5833333666666665</v>
      </c>
      <c r="ET205">
        <v>9.0833333666666665</v>
      </c>
      <c r="EU205">
        <v>6.666666666666667</v>
      </c>
      <c r="EV205">
        <v>6.5000000666666669</v>
      </c>
      <c r="EW205">
        <v>6.3166666666666664</v>
      </c>
      <c r="EX205">
        <v>6.5500000336666666</v>
      </c>
      <c r="EY205">
        <v>10.050000066666666</v>
      </c>
      <c r="EZ205">
        <v>6.3500003666666665</v>
      </c>
      <c r="FA205">
        <v>6.5333333666666666</v>
      </c>
      <c r="FB205">
        <v>7.0166663666666667</v>
      </c>
      <c r="FC205">
        <v>9.9833333666666668</v>
      </c>
      <c r="FD205">
        <v>6.8166666666666664</v>
      </c>
      <c r="FE205">
        <v>7.1166666666666671</v>
      </c>
      <c r="FF205">
        <v>9.1500000366666665</v>
      </c>
      <c r="FG205">
        <v>6.7500000666666669</v>
      </c>
      <c r="FH205">
        <v>4.1833333366666663</v>
      </c>
      <c r="FI205">
        <v>4.6333333366666665</v>
      </c>
      <c r="FJ205">
        <v>7.8000000366666669</v>
      </c>
      <c r="FK205">
        <v>5.9000000366666665</v>
      </c>
      <c r="FL205">
        <v>6.2333333366666661</v>
      </c>
      <c r="FM205">
        <v>4.550000036666666</v>
      </c>
      <c r="FN205">
        <v>7.1833333366666663</v>
      </c>
      <c r="FO205">
        <v>4.6500000066666667</v>
      </c>
      <c r="FP205">
        <v>5.4000000366666665</v>
      </c>
      <c r="FQ205">
        <v>4.6333333366666665</v>
      </c>
      <c r="FR205">
        <v>4.5833333366666666</v>
      </c>
      <c r="FS205">
        <v>5.4000000066666658</v>
      </c>
      <c r="FT205">
        <v>2.7833333366666668</v>
      </c>
      <c r="FU205">
        <v>3.0333333366666668</v>
      </c>
      <c r="FV205">
        <v>3.0166666666666666</v>
      </c>
      <c r="FW205">
        <v>3.4000000036666669</v>
      </c>
      <c r="FX205">
        <v>3.550000006666667</v>
      </c>
      <c r="FY205">
        <v>3.3333333366666666</v>
      </c>
      <c r="FZ205">
        <v>4.5833333366666666</v>
      </c>
      <c r="GA205">
        <v>7.5833333366666666</v>
      </c>
      <c r="GB205">
        <v>3.6666666696666668</v>
      </c>
      <c r="GC205">
        <v>3.8666666366666669</v>
      </c>
      <c r="GD205">
        <v>4.3833333366666665</v>
      </c>
      <c r="GE205">
        <v>4.1500000366666665</v>
      </c>
      <c r="GF205">
        <v>3.3666666666666667</v>
      </c>
      <c r="GG205">
        <v>0.46666666666666667</v>
      </c>
      <c r="GH205">
        <v>1.3166666666666667</v>
      </c>
      <c r="GI205">
        <v>0.94999996666666675</v>
      </c>
      <c r="GJ205">
        <v>1.3666666666666667</v>
      </c>
      <c r="GK205">
        <v>3.2999999666666668</v>
      </c>
      <c r="GL205">
        <v>0.76666666666666661</v>
      </c>
      <c r="GM205">
        <v>1.0333333666666666</v>
      </c>
      <c r="GN205">
        <v>3.166666666666667</v>
      </c>
      <c r="GO205">
        <v>2.5833333366666666</v>
      </c>
      <c r="GP205">
        <v>1.0333333666666666</v>
      </c>
      <c r="GQ205">
        <v>1.4833333366666666</v>
      </c>
      <c r="GR205">
        <v>3.8666666666666667</v>
      </c>
      <c r="GS205">
        <v>1.8333333666666665</v>
      </c>
      <c r="GT205">
        <v>3.0333333666666666</v>
      </c>
      <c r="GU205">
        <v>1.8666666666666667</v>
      </c>
      <c r="GV205">
        <v>0.8666666666666667</v>
      </c>
      <c r="GW205">
        <v>0</v>
      </c>
      <c r="GX205">
        <f>IF(GX189=0,0,GX189+0.46666667)</f>
        <v>0.76666666999999999</v>
      </c>
      <c r="GY205">
        <f t="shared" ref="GY205:HB205" si="2447">IF(GY189=0,0,GY189+0.46666667)</f>
        <v>7.900000003333334</v>
      </c>
      <c r="GZ205">
        <f t="shared" si="2447"/>
        <v>2.6166666699999999</v>
      </c>
      <c r="HA205">
        <f t="shared" si="2447"/>
        <v>1.3500000033333333</v>
      </c>
      <c r="HB205">
        <f t="shared" si="2447"/>
        <v>3.21666667</v>
      </c>
      <c r="HC205">
        <f t="shared" ref="HC205:JN205" si="2448">IF(HC189=0,0,HC189+0.46666667)</f>
        <v>4.2000000033333338</v>
      </c>
      <c r="HD205">
        <f t="shared" si="2448"/>
        <v>5.6000000033333333</v>
      </c>
      <c r="HE205">
        <f t="shared" si="2448"/>
        <v>4.6833333366666672</v>
      </c>
      <c r="HF205">
        <f t="shared" si="2448"/>
        <v>4.4333333366666672</v>
      </c>
      <c r="HG205">
        <f t="shared" si="2448"/>
        <v>4.2166666700000004</v>
      </c>
      <c r="HH205">
        <f t="shared" si="2448"/>
        <v>3.9000000033333335</v>
      </c>
      <c r="HI205">
        <f t="shared" si="2448"/>
        <v>3.9000000033333335</v>
      </c>
      <c r="HJ205">
        <f t="shared" si="2448"/>
        <v>4.8500000033333333</v>
      </c>
      <c r="HK205">
        <f t="shared" si="2448"/>
        <v>4.400000003333334</v>
      </c>
      <c r="HL205">
        <f t="shared" si="2448"/>
        <v>7.2666666700000002</v>
      </c>
      <c r="HN205">
        <f t="shared" si="2448"/>
        <v>3.9166666700000001</v>
      </c>
      <c r="HO205">
        <f t="shared" si="2448"/>
        <v>5.3833333366666665</v>
      </c>
      <c r="HP205">
        <f t="shared" si="2448"/>
        <v>11.06666667</v>
      </c>
      <c r="HQ205">
        <f t="shared" si="2448"/>
        <v>15.06666667</v>
      </c>
      <c r="HR205">
        <f t="shared" si="2448"/>
        <v>7.1166666700000007</v>
      </c>
      <c r="HS205">
        <f t="shared" si="2448"/>
        <v>8.7666666700000011</v>
      </c>
      <c r="HU205">
        <f t="shared" si="2448"/>
        <v>20.166666670000001</v>
      </c>
      <c r="HW205">
        <f t="shared" si="2448"/>
        <v>9.150000003333334</v>
      </c>
      <c r="HX205">
        <f t="shared" si="2448"/>
        <v>9.3666666700000007</v>
      </c>
      <c r="HY205">
        <f t="shared" si="2448"/>
        <v>10.183333336666667</v>
      </c>
      <c r="HZ205">
        <f t="shared" si="2448"/>
        <v>9.7000000033333347</v>
      </c>
      <c r="IA205">
        <f t="shared" si="2448"/>
        <v>9.4333333366666672</v>
      </c>
      <c r="IB205">
        <f t="shared" si="2448"/>
        <v>9.5333333366666686</v>
      </c>
      <c r="IC205">
        <f t="shared" si="2448"/>
        <v>10.233333336666668</v>
      </c>
      <c r="ID205">
        <f t="shared" si="2448"/>
        <v>9.2000000033333347</v>
      </c>
      <c r="IE205">
        <f t="shared" si="2448"/>
        <v>10.183333336666667</v>
      </c>
      <c r="IF205">
        <f t="shared" si="2448"/>
        <v>10.883333336666668</v>
      </c>
      <c r="IG205">
        <f t="shared" si="2448"/>
        <v>11.333333336666668</v>
      </c>
      <c r="IH205">
        <f t="shared" si="2448"/>
        <v>9.6666666700000015</v>
      </c>
      <c r="II205">
        <f t="shared" si="2448"/>
        <v>16.400000003333332</v>
      </c>
      <c r="IJ205">
        <f t="shared" si="2448"/>
        <v>9.1833333366666672</v>
      </c>
      <c r="IK205">
        <f t="shared" si="2448"/>
        <v>4.7000000033333338</v>
      </c>
      <c r="IL205">
        <f t="shared" si="2448"/>
        <v>8.0333333333333332</v>
      </c>
      <c r="IM205">
        <f t="shared" si="2448"/>
        <v>5.4666666666666668</v>
      </c>
      <c r="IN205">
        <f t="shared" si="2448"/>
        <v>5.1833333333333336</v>
      </c>
      <c r="IO205">
        <f t="shared" si="2448"/>
        <v>6.8833333366666674</v>
      </c>
      <c r="IP205">
        <f t="shared" si="2448"/>
        <v>7.2833333333333332</v>
      </c>
      <c r="IQ205">
        <f t="shared" si="2448"/>
        <v>7.9333333333333336</v>
      </c>
      <c r="IW205">
        <f t="shared" si="2448"/>
        <v>1.3500000033333333</v>
      </c>
      <c r="IX205">
        <f t="shared" si="2448"/>
        <v>8.06666667</v>
      </c>
      <c r="IY205">
        <f t="shared" si="2448"/>
        <v>10.516667003333334</v>
      </c>
      <c r="IZ205">
        <f t="shared" ref="IZ205" si="2449">IF(IZ189=0,0,IZ189+0.46666667)</f>
        <v>11.33333367</v>
      </c>
      <c r="JA205">
        <f t="shared" si="2448"/>
        <v>9.666667003333334</v>
      </c>
      <c r="JB205">
        <f t="shared" si="2448"/>
        <v>9.1500003366666665</v>
      </c>
      <c r="JC205">
        <f t="shared" si="2448"/>
        <v>14.08333367</v>
      </c>
      <c r="JD205">
        <f t="shared" si="2448"/>
        <v>10.683333670000001</v>
      </c>
      <c r="JE205">
        <f t="shared" si="2448"/>
        <v>15.750000336666668</v>
      </c>
      <c r="JF205">
        <f t="shared" si="2448"/>
        <v>23.516667003333335</v>
      </c>
      <c r="JH205">
        <f t="shared" si="2448"/>
        <v>10.866666670000001</v>
      </c>
      <c r="JI205">
        <f t="shared" si="2448"/>
        <v>13.783333669666668</v>
      </c>
      <c r="JJ205">
        <f t="shared" si="2448"/>
        <v>12.166667003000001</v>
      </c>
      <c r="JK205">
        <f t="shared" si="2448"/>
        <v>10.033333669666668</v>
      </c>
      <c r="JL205">
        <f t="shared" si="2448"/>
        <v>9.8000003363333352</v>
      </c>
      <c r="JM205">
        <f t="shared" si="2448"/>
        <v>11.533333669666668</v>
      </c>
      <c r="JN205">
        <f t="shared" si="2448"/>
        <v>12.533333669666668</v>
      </c>
      <c r="JO205">
        <f t="shared" ref="JO205:KA205" si="2450">IF(JO189=0,0,JO189+0.46666667)</f>
        <v>16.666667002999997</v>
      </c>
      <c r="JP205">
        <f t="shared" si="2450"/>
        <v>13.800000336333335</v>
      </c>
      <c r="JR205">
        <f t="shared" si="2450"/>
        <v>9.8666670030000017</v>
      </c>
      <c r="JT205">
        <f t="shared" si="2450"/>
        <v>10.616667003000002</v>
      </c>
      <c r="JU205">
        <f t="shared" si="2450"/>
        <v>16.266667002999998</v>
      </c>
      <c r="JV205">
        <f t="shared" si="2450"/>
        <v>16.966667003000001</v>
      </c>
      <c r="JX205">
        <f t="shared" si="2450"/>
        <v>17.716667003000001</v>
      </c>
      <c r="JY205">
        <f t="shared" si="2450"/>
        <v>13.533333669666668</v>
      </c>
      <c r="JZ205">
        <f t="shared" si="2450"/>
        <v>20.033333669666668</v>
      </c>
      <c r="KA205">
        <f t="shared" si="2450"/>
        <v>23.483333669666667</v>
      </c>
    </row>
    <row r="206" spans="1:287" x14ac:dyDescent="0.25">
      <c r="A206" t="s">
        <v>81</v>
      </c>
      <c r="B206">
        <v>9.2333333300000007</v>
      </c>
      <c r="C206">
        <v>9.7333333300000007</v>
      </c>
      <c r="D206">
        <v>7.2333333</v>
      </c>
      <c r="E206">
        <v>10.383333330000001</v>
      </c>
      <c r="F206">
        <v>10.999993330000001</v>
      </c>
      <c r="G206">
        <v>7.9500003000000001</v>
      </c>
      <c r="H206">
        <v>7.6833333000000001</v>
      </c>
      <c r="I206">
        <v>7.9000003000000003</v>
      </c>
      <c r="J206">
        <v>12.616666330000001</v>
      </c>
      <c r="K206">
        <v>14.80000033</v>
      </c>
      <c r="L206">
        <v>10.08333333</v>
      </c>
      <c r="M206">
        <v>9.5833333300000003</v>
      </c>
      <c r="N206">
        <v>7.8666632999999999</v>
      </c>
      <c r="O206">
        <v>32.983332999999995</v>
      </c>
      <c r="P206">
        <v>37.433332999999998</v>
      </c>
      <c r="Q206">
        <v>33.743332999999993</v>
      </c>
      <c r="R206">
        <v>38.413332999999994</v>
      </c>
      <c r="S206">
        <v>40.233332999999995</v>
      </c>
      <c r="T206">
        <v>36.653332999999996</v>
      </c>
      <c r="U206">
        <v>35.166662999999993</v>
      </c>
      <c r="V206">
        <v>35.033332999999992</v>
      </c>
      <c r="W206">
        <v>33.599999999999994</v>
      </c>
      <c r="X206">
        <v>34.399999999999991</v>
      </c>
      <c r="Y206">
        <v>34.433332999999998</v>
      </c>
      <c r="Z206">
        <v>40.216666699999998</v>
      </c>
      <c r="AA206">
        <v>42.216666699999998</v>
      </c>
      <c r="AB206">
        <v>45.966666699999998</v>
      </c>
      <c r="AC206">
        <v>61.416666699999993</v>
      </c>
      <c r="AD206">
        <v>55.969999699999995</v>
      </c>
      <c r="AE206">
        <v>42.1666667</v>
      </c>
      <c r="AG206">
        <v>45.466666699999998</v>
      </c>
      <c r="AH206">
        <v>40.883336700000001</v>
      </c>
      <c r="AI206">
        <v>12.983333330000001</v>
      </c>
      <c r="AJ206">
        <v>14.533333330000001</v>
      </c>
      <c r="AK206">
        <v>13.366666630000001</v>
      </c>
      <c r="AL206">
        <v>13.58333333</v>
      </c>
      <c r="AM206">
        <v>13.499993330000001</v>
      </c>
      <c r="AN206">
        <v>14.33333333</v>
      </c>
      <c r="AO206">
        <v>14.250000030000001</v>
      </c>
      <c r="AP206">
        <v>13.85000003</v>
      </c>
      <c r="AQ206">
        <v>13.76666666</v>
      </c>
      <c r="AR206">
        <v>13.383333330000001</v>
      </c>
      <c r="AS206">
        <v>14.000000030000001</v>
      </c>
      <c r="AT206">
        <v>16.650000000000002</v>
      </c>
      <c r="AU206">
        <v>14.283333330000001</v>
      </c>
      <c r="AV206">
        <v>14.516666630000001</v>
      </c>
      <c r="AW206">
        <v>14.050000030000001</v>
      </c>
      <c r="AX206">
        <v>14.83333333</v>
      </c>
      <c r="AY206">
        <v>13.716666660000001</v>
      </c>
      <c r="AZ206">
        <v>16.133333329999999</v>
      </c>
      <c r="BA206">
        <v>18.18333333</v>
      </c>
      <c r="BB206">
        <v>20.983333330000001</v>
      </c>
      <c r="BC206">
        <v>18.700000000000003</v>
      </c>
      <c r="BD206">
        <v>18.666666630000002</v>
      </c>
      <c r="BE206">
        <v>14.983333330000001</v>
      </c>
      <c r="BF206">
        <v>16.900000330000001</v>
      </c>
      <c r="BG206">
        <v>26.166666630000002</v>
      </c>
      <c r="BH206">
        <v>28.68333333</v>
      </c>
      <c r="BI206">
        <v>28.916666329999998</v>
      </c>
      <c r="BJ206">
        <v>16.333333330000002</v>
      </c>
      <c r="BK206">
        <v>26.650000330000001</v>
      </c>
      <c r="BL206">
        <v>17.400000030000001</v>
      </c>
      <c r="BM206">
        <v>25.783333330000001</v>
      </c>
      <c r="BN206">
        <v>17.083333330000002</v>
      </c>
      <c r="BO206">
        <v>30.916666330000002</v>
      </c>
      <c r="BP206">
        <v>21.60000003</v>
      </c>
      <c r="BQ206">
        <v>7.1499999999999995</v>
      </c>
      <c r="BR206">
        <v>7.5833332999999996</v>
      </c>
      <c r="BS206">
        <v>8.2999999999999989</v>
      </c>
      <c r="BT206">
        <v>8.6999999700000004</v>
      </c>
      <c r="BU206">
        <v>8.0999999699999989</v>
      </c>
      <c r="BV206">
        <v>8.3333332999999996</v>
      </c>
      <c r="BW206">
        <v>10.299999999999999</v>
      </c>
      <c r="BX206">
        <v>15.299999999999999</v>
      </c>
      <c r="BY206">
        <v>13.5666666</v>
      </c>
      <c r="BZ206">
        <v>10.5666666</v>
      </c>
      <c r="CA206">
        <v>8.3833333000000003</v>
      </c>
      <c r="CB206">
        <v>7.8999999999999995</v>
      </c>
      <c r="CC206">
        <v>8.9499999999999993</v>
      </c>
      <c r="CE206">
        <v>6.3666666999999997</v>
      </c>
      <c r="CF206">
        <v>7.1499999999999995</v>
      </c>
      <c r="CG206">
        <v>8.4499999999999993</v>
      </c>
      <c r="CH206">
        <v>6.75</v>
      </c>
      <c r="CI206">
        <v>6.7166666999999993</v>
      </c>
      <c r="CJ206">
        <v>6.6666666999999995</v>
      </c>
      <c r="CK206">
        <v>7.0833333999999999</v>
      </c>
      <c r="CL206">
        <v>7.4666666999999993</v>
      </c>
      <c r="CN206">
        <v>8.2166666999999993</v>
      </c>
      <c r="CO206">
        <v>7.7666667</v>
      </c>
      <c r="CP206">
        <v>6.55</v>
      </c>
      <c r="CQ206">
        <v>7.983333</v>
      </c>
      <c r="CR206">
        <v>8.733333</v>
      </c>
      <c r="CS206">
        <v>6.983333</v>
      </c>
      <c r="CT206">
        <v>9.1999999999999993</v>
      </c>
      <c r="CU206">
        <v>9.016667</v>
      </c>
      <c r="CV206">
        <v>7.1499999999999995</v>
      </c>
      <c r="CW206">
        <v>8.2833332999999989</v>
      </c>
      <c r="CX206">
        <v>7.8833330000000004</v>
      </c>
      <c r="CY206">
        <v>11.3666667</v>
      </c>
      <c r="CZ206">
        <v>8.8333332999999996</v>
      </c>
      <c r="DA206">
        <v>7.6833329999999993</v>
      </c>
      <c r="DB206">
        <v>6.95</v>
      </c>
      <c r="DC206">
        <v>10</v>
      </c>
      <c r="DD206">
        <v>7.9333333000000001</v>
      </c>
      <c r="DE206">
        <v>10.7666667</v>
      </c>
      <c r="DF206">
        <v>6.3333333299999994</v>
      </c>
      <c r="DG206">
        <v>7.6333333299999993</v>
      </c>
      <c r="DH206">
        <v>6.7333333299999998</v>
      </c>
      <c r="DI206">
        <v>7.5666663299999994</v>
      </c>
      <c r="DJ206">
        <v>7.1833333299999991</v>
      </c>
      <c r="DK206">
        <v>8.0166666629999987</v>
      </c>
      <c r="DL206">
        <v>6.9000000299999993</v>
      </c>
      <c r="DM206">
        <v>8.7999999999999989</v>
      </c>
      <c r="DN206">
        <v>8.25</v>
      </c>
      <c r="DO206">
        <v>4.0833333300000003</v>
      </c>
      <c r="DP206">
        <v>6.2666666300000005</v>
      </c>
      <c r="DQ206">
        <v>5.0000000300000007</v>
      </c>
      <c r="DR206">
        <v>5.0166666600000003</v>
      </c>
      <c r="DS206">
        <v>4.6166666599999999</v>
      </c>
      <c r="DT206">
        <v>4.6500000000000004</v>
      </c>
      <c r="DU206">
        <v>8.0166663299999996</v>
      </c>
      <c r="DV206">
        <v>6.1000000000000005</v>
      </c>
      <c r="DW206">
        <v>4.7833333300000005</v>
      </c>
      <c r="DX206">
        <v>4.7</v>
      </c>
      <c r="DY206">
        <v>4.9999999970000006</v>
      </c>
      <c r="DZ206">
        <v>10.4</v>
      </c>
      <c r="EA206">
        <v>12.066666700000001</v>
      </c>
      <c r="EB206">
        <v>10.7666667</v>
      </c>
      <c r="EC206">
        <v>11.2333333</v>
      </c>
      <c r="ED206">
        <v>13.7333333</v>
      </c>
      <c r="EE206">
        <v>13</v>
      </c>
      <c r="EF206">
        <v>11.25</v>
      </c>
      <c r="EG206">
        <v>13.05</v>
      </c>
      <c r="EH206">
        <v>10.683333000000001</v>
      </c>
      <c r="EI206">
        <v>13.616666670000001</v>
      </c>
      <c r="EJ206">
        <v>12.75</v>
      </c>
      <c r="EK206">
        <v>12.06667</v>
      </c>
      <c r="EL206">
        <v>14.1333333</v>
      </c>
      <c r="EM206">
        <v>10.8</v>
      </c>
      <c r="EN206">
        <v>11.883333332999999</v>
      </c>
      <c r="EO206">
        <v>14.93333333</v>
      </c>
      <c r="EP206">
        <v>13.2333333</v>
      </c>
      <c r="EQ206">
        <v>5.8166666999999999</v>
      </c>
      <c r="ER206">
        <v>6.1500000300000002</v>
      </c>
      <c r="ES206">
        <v>6.4166666999999995</v>
      </c>
      <c r="ET206">
        <v>8.9166667000000004</v>
      </c>
      <c r="EU206">
        <v>6.5</v>
      </c>
      <c r="EV206">
        <v>6.3333333999999999</v>
      </c>
      <c r="EW206">
        <v>6.1499999999999995</v>
      </c>
      <c r="EX206">
        <v>6.3833333669999996</v>
      </c>
      <c r="EY206">
        <v>9.8833333999999997</v>
      </c>
      <c r="EZ206">
        <v>6.1833336999999995</v>
      </c>
      <c r="FA206">
        <v>6.3666666999999997</v>
      </c>
      <c r="FB206">
        <v>6.8499996999999997</v>
      </c>
      <c r="FC206">
        <v>9.816666699999999</v>
      </c>
      <c r="FD206">
        <v>6.65</v>
      </c>
      <c r="FE206">
        <v>6.95</v>
      </c>
      <c r="FF206">
        <v>8.9833333700000004</v>
      </c>
      <c r="FG206">
        <v>6.5833333999999999</v>
      </c>
      <c r="FH206">
        <v>4.0166666700000002</v>
      </c>
      <c r="FI206">
        <v>4.4666666700000004</v>
      </c>
      <c r="FJ206">
        <v>7.6333333700000008</v>
      </c>
      <c r="FK206">
        <v>5.7333333700000004</v>
      </c>
      <c r="FL206">
        <v>6.06666667</v>
      </c>
      <c r="FM206">
        <v>4.3833333699999999</v>
      </c>
      <c r="FN206">
        <v>7.0166666700000002</v>
      </c>
      <c r="FO206">
        <v>4.4833333400000006</v>
      </c>
      <c r="FP206">
        <v>5.2333333700000004</v>
      </c>
      <c r="FQ206">
        <v>4.4666666700000004</v>
      </c>
      <c r="FR206">
        <v>4.4166666700000006</v>
      </c>
      <c r="FS206">
        <v>5.2333333399999997</v>
      </c>
      <c r="FT206">
        <v>2.6166666699999999</v>
      </c>
      <c r="FU206">
        <v>2.8666666699999999</v>
      </c>
      <c r="FV206">
        <v>2.8499999999999996</v>
      </c>
      <c r="FW206">
        <v>3.2333333369999999</v>
      </c>
      <c r="FX206">
        <v>3.3833333400000001</v>
      </c>
      <c r="FY206">
        <v>3.1666666699999997</v>
      </c>
      <c r="FZ206">
        <v>4.4166666699999997</v>
      </c>
      <c r="GA206">
        <v>7.4166666699999997</v>
      </c>
      <c r="GB206">
        <v>3.5000000029999998</v>
      </c>
      <c r="GC206">
        <v>3.6999999699999999</v>
      </c>
      <c r="GD206">
        <v>4.2166666700000004</v>
      </c>
      <c r="GE206">
        <v>3.9833333699999995</v>
      </c>
      <c r="GF206">
        <v>3.1999999999999997</v>
      </c>
      <c r="GG206">
        <v>0.3</v>
      </c>
      <c r="GH206">
        <v>1.1499999999999999</v>
      </c>
      <c r="GI206">
        <v>0.78333330000000001</v>
      </c>
      <c r="GJ206">
        <v>1.2</v>
      </c>
      <c r="GK206">
        <v>3.1333332999999999</v>
      </c>
      <c r="GL206">
        <v>0.6</v>
      </c>
      <c r="GM206">
        <v>0.8666666999999999</v>
      </c>
      <c r="GN206">
        <v>3</v>
      </c>
      <c r="GO206">
        <v>2.4166666699999997</v>
      </c>
      <c r="GP206">
        <v>0.8666666999999999</v>
      </c>
      <c r="GQ206">
        <v>1.31666667</v>
      </c>
      <c r="GR206">
        <v>3.6999999999999997</v>
      </c>
      <c r="GS206">
        <v>1.6666666999999999</v>
      </c>
      <c r="GT206">
        <v>2.8666666999999997</v>
      </c>
      <c r="GU206">
        <v>1.7</v>
      </c>
      <c r="GV206">
        <v>0.7</v>
      </c>
      <c r="GW206">
        <v>0.76666666999999999</v>
      </c>
      <c r="GX206">
        <v>0</v>
      </c>
      <c r="GY206">
        <f>IF(GY189=0,0,GY189+0.3)</f>
        <v>7.7333333333333334</v>
      </c>
      <c r="GZ206">
        <f t="shared" ref="GZ206:HB206" si="2451">IF(GZ189=0,0,GZ189+0.3)</f>
        <v>2.4499999999999997</v>
      </c>
      <c r="HA206">
        <f t="shared" si="2451"/>
        <v>1.1833333333333333</v>
      </c>
      <c r="HB206">
        <f t="shared" si="2451"/>
        <v>3.05</v>
      </c>
      <c r="HC206">
        <f t="shared" ref="HC206:JN206" si="2452">IF(HC189=0,0,HC189+0.3)</f>
        <v>4.0333333333333332</v>
      </c>
      <c r="HD206">
        <f t="shared" si="2452"/>
        <v>5.4333333333333327</v>
      </c>
      <c r="HE206">
        <f t="shared" si="2452"/>
        <v>4.5166666666666666</v>
      </c>
      <c r="HF206">
        <f t="shared" si="2452"/>
        <v>4.2666666666666666</v>
      </c>
      <c r="HG206">
        <f t="shared" si="2452"/>
        <v>4.05</v>
      </c>
      <c r="HH206">
        <f t="shared" si="2452"/>
        <v>3.7333333333333334</v>
      </c>
      <c r="HI206">
        <f t="shared" si="2452"/>
        <v>3.7333333333333334</v>
      </c>
      <c r="HJ206">
        <f t="shared" si="2452"/>
        <v>4.6833333333333327</v>
      </c>
      <c r="HK206">
        <f t="shared" si="2452"/>
        <v>4.2333333333333334</v>
      </c>
      <c r="HL206">
        <f t="shared" si="2452"/>
        <v>7.1</v>
      </c>
      <c r="HN206">
        <f t="shared" si="2452"/>
        <v>3.75</v>
      </c>
      <c r="HO206">
        <f t="shared" si="2452"/>
        <v>5.2166666666666659</v>
      </c>
      <c r="HP206">
        <f t="shared" si="2452"/>
        <v>10.9</v>
      </c>
      <c r="HQ206">
        <f t="shared" si="2452"/>
        <v>14.9</v>
      </c>
      <c r="HR206">
        <f t="shared" si="2452"/>
        <v>6.95</v>
      </c>
      <c r="HS206">
        <f t="shared" si="2452"/>
        <v>8.6000000000000014</v>
      </c>
      <c r="HU206">
        <f t="shared" si="2452"/>
        <v>20.000000000000004</v>
      </c>
      <c r="HW206">
        <f t="shared" si="2452"/>
        <v>8.9833333333333343</v>
      </c>
      <c r="HX206">
        <f t="shared" si="2452"/>
        <v>9.2000000000000011</v>
      </c>
      <c r="HY206">
        <f t="shared" si="2452"/>
        <v>10.016666666666667</v>
      </c>
      <c r="HZ206">
        <f t="shared" si="2452"/>
        <v>9.533333333333335</v>
      </c>
      <c r="IA206">
        <f t="shared" si="2452"/>
        <v>9.2666666666666675</v>
      </c>
      <c r="IB206">
        <f t="shared" si="2452"/>
        <v>9.3666666666666689</v>
      </c>
      <c r="IC206">
        <f t="shared" si="2452"/>
        <v>10.066666666666668</v>
      </c>
      <c r="ID206">
        <f t="shared" si="2452"/>
        <v>9.033333333333335</v>
      </c>
      <c r="IE206">
        <f t="shared" si="2452"/>
        <v>10.016666666666667</v>
      </c>
      <c r="IF206">
        <f t="shared" si="2452"/>
        <v>10.716666666666669</v>
      </c>
      <c r="IG206">
        <f t="shared" si="2452"/>
        <v>11.166666666666668</v>
      </c>
      <c r="IH206">
        <f t="shared" si="2452"/>
        <v>9.5000000000000018</v>
      </c>
      <c r="II206">
        <f t="shared" si="2452"/>
        <v>16.233333333333334</v>
      </c>
      <c r="IJ206">
        <f t="shared" si="2452"/>
        <v>9.0166666666666675</v>
      </c>
      <c r="IK206">
        <f t="shared" si="2452"/>
        <v>4.5333333333333332</v>
      </c>
      <c r="IL206">
        <f t="shared" si="2452"/>
        <v>7.8666666633333326</v>
      </c>
      <c r="IM206">
        <f t="shared" si="2452"/>
        <v>5.2999999966666662</v>
      </c>
      <c r="IN206">
        <f t="shared" si="2452"/>
        <v>5.016666663333333</v>
      </c>
      <c r="IO206">
        <f t="shared" si="2452"/>
        <v>6.7166666666666668</v>
      </c>
      <c r="IP206">
        <f t="shared" si="2452"/>
        <v>7.1166666633333326</v>
      </c>
      <c r="IQ206">
        <f t="shared" si="2452"/>
        <v>7.766666663333333</v>
      </c>
      <c r="IW206">
        <f t="shared" si="2452"/>
        <v>1.1833333333333333</v>
      </c>
      <c r="IX206">
        <f t="shared" si="2452"/>
        <v>7.8999999999999995</v>
      </c>
      <c r="IY206">
        <f t="shared" si="2452"/>
        <v>10.350000333333334</v>
      </c>
      <c r="IZ206">
        <f t="shared" ref="IZ206" si="2453">IF(IZ189=0,0,IZ189+0.3)</f>
        <v>11.166667</v>
      </c>
      <c r="JA206">
        <f t="shared" si="2452"/>
        <v>9.5000003333333343</v>
      </c>
      <c r="JB206">
        <f t="shared" si="2452"/>
        <v>8.9833336666666668</v>
      </c>
      <c r="JC206">
        <f t="shared" si="2452"/>
        <v>13.916667</v>
      </c>
      <c r="JD206">
        <f t="shared" si="2452"/>
        <v>10.516667000000002</v>
      </c>
      <c r="JE206">
        <f t="shared" si="2452"/>
        <v>15.583333666666668</v>
      </c>
      <c r="JF206">
        <f t="shared" si="2452"/>
        <v>23.350000333333337</v>
      </c>
      <c r="JH206">
        <f t="shared" si="2452"/>
        <v>10.700000000000001</v>
      </c>
      <c r="JI206">
        <f t="shared" si="2452"/>
        <v>13.616666999666668</v>
      </c>
      <c r="JJ206">
        <f t="shared" si="2452"/>
        <v>12.000000333000001</v>
      </c>
      <c r="JK206">
        <f t="shared" si="2452"/>
        <v>9.866666999666668</v>
      </c>
      <c r="JL206">
        <f t="shared" si="2452"/>
        <v>9.6333336663333355</v>
      </c>
      <c r="JM206">
        <f t="shared" si="2452"/>
        <v>11.366666999666668</v>
      </c>
      <c r="JN206">
        <f t="shared" si="2452"/>
        <v>12.366666999666668</v>
      </c>
      <c r="JO206">
        <f t="shared" ref="JO206:KA206" si="2454">IF(JO189=0,0,JO189+0.3)</f>
        <v>16.500000332999999</v>
      </c>
      <c r="JP206">
        <f t="shared" si="2454"/>
        <v>13.633333666333336</v>
      </c>
      <c r="JR206">
        <f t="shared" si="2454"/>
        <v>9.700000333000002</v>
      </c>
      <c r="JT206">
        <f t="shared" si="2454"/>
        <v>10.450000333000002</v>
      </c>
      <c r="JU206">
        <f t="shared" si="2454"/>
        <v>16.100000333000001</v>
      </c>
      <c r="JV206">
        <f t="shared" si="2454"/>
        <v>16.800000333000003</v>
      </c>
      <c r="JX206">
        <f t="shared" si="2454"/>
        <v>17.550000333000003</v>
      </c>
      <c r="JY206">
        <f t="shared" si="2454"/>
        <v>13.366666999666668</v>
      </c>
      <c r="JZ206">
        <f t="shared" si="2454"/>
        <v>19.86666699966667</v>
      </c>
      <c r="KA206">
        <f t="shared" si="2454"/>
        <v>23.316666999666669</v>
      </c>
    </row>
    <row r="207" spans="1:287" x14ac:dyDescent="0.25">
      <c r="A207" t="s">
        <v>80</v>
      </c>
      <c r="B207">
        <v>16.366666633333331</v>
      </c>
      <c r="C207">
        <v>16.866666633333331</v>
      </c>
      <c r="D207">
        <v>14.366666633333335</v>
      </c>
      <c r="E207">
        <v>17.51666663333333</v>
      </c>
      <c r="F207">
        <v>18.133326633333333</v>
      </c>
      <c r="G207">
        <v>15.083333633333334</v>
      </c>
      <c r="H207">
        <v>14.816666633333334</v>
      </c>
      <c r="I207">
        <v>15.033333633333335</v>
      </c>
      <c r="J207">
        <v>19.749999633333331</v>
      </c>
      <c r="K207">
        <v>21.93333363333333</v>
      </c>
      <c r="L207">
        <v>17.216666633333332</v>
      </c>
      <c r="M207">
        <v>16.716666633333332</v>
      </c>
      <c r="N207">
        <v>14.999996633333335</v>
      </c>
      <c r="O207">
        <v>40.116666333333328</v>
      </c>
      <c r="P207">
        <v>44.56666633333333</v>
      </c>
      <c r="Q207">
        <v>40.876666333333326</v>
      </c>
      <c r="R207">
        <v>45.546666333333327</v>
      </c>
      <c r="S207">
        <v>47.366666333333328</v>
      </c>
      <c r="T207">
        <v>43.786666333333329</v>
      </c>
      <c r="U207">
        <v>42.299996333333326</v>
      </c>
      <c r="V207">
        <v>42.166666333333325</v>
      </c>
      <c r="W207">
        <v>40.733333333333327</v>
      </c>
      <c r="X207">
        <v>41.533333333333324</v>
      </c>
      <c r="Y207">
        <v>41.56666633333333</v>
      </c>
      <c r="Z207">
        <v>47.35000003333333</v>
      </c>
      <c r="AA207">
        <v>49.35000003333333</v>
      </c>
      <c r="AB207">
        <v>53.10000003333333</v>
      </c>
      <c r="AC207">
        <v>68.550000033333333</v>
      </c>
      <c r="AD207">
        <v>63.103333033333328</v>
      </c>
      <c r="AE207">
        <v>49.300000033333333</v>
      </c>
      <c r="AG207">
        <v>52.60000003333333</v>
      </c>
      <c r="AH207">
        <v>48.016670033333334</v>
      </c>
      <c r="AI207">
        <v>20.116666633333331</v>
      </c>
      <c r="AJ207">
        <v>21.666666633333332</v>
      </c>
      <c r="AK207">
        <v>20.499999933333331</v>
      </c>
      <c r="AL207">
        <v>20.716666633333332</v>
      </c>
      <c r="AM207">
        <v>20.633326633333333</v>
      </c>
      <c r="AN207">
        <v>21.466666633333332</v>
      </c>
      <c r="AO207">
        <v>21.383333333333333</v>
      </c>
      <c r="AP207">
        <v>20.983333333333331</v>
      </c>
      <c r="AQ207">
        <v>20.899999963333332</v>
      </c>
      <c r="AR207">
        <v>20.51666663333333</v>
      </c>
      <c r="AS207">
        <v>21.133333333333333</v>
      </c>
      <c r="AT207">
        <v>23.783333303333333</v>
      </c>
      <c r="AU207">
        <v>21.416666633333332</v>
      </c>
      <c r="AV207">
        <v>21.64999993333333</v>
      </c>
      <c r="AW207">
        <v>21.18333333333333</v>
      </c>
      <c r="AX207">
        <v>21.966666633333332</v>
      </c>
      <c r="AY207">
        <v>20.849999963333332</v>
      </c>
      <c r="AZ207">
        <v>23.26666663333333</v>
      </c>
      <c r="BA207">
        <v>25.31666663333333</v>
      </c>
      <c r="BB207">
        <v>28.116666633333331</v>
      </c>
      <c r="BC207">
        <v>25.833333303333333</v>
      </c>
      <c r="BD207">
        <v>25.799999933333332</v>
      </c>
      <c r="BE207">
        <v>22.116666633333331</v>
      </c>
      <c r="BF207">
        <v>24.033333633333331</v>
      </c>
      <c r="BG207">
        <v>33.299999933333332</v>
      </c>
      <c r="BH207">
        <v>35.816666633333327</v>
      </c>
      <c r="BI207">
        <v>36.049999633333329</v>
      </c>
      <c r="BJ207">
        <v>23.466666633333332</v>
      </c>
      <c r="BK207">
        <v>33.783333633333328</v>
      </c>
      <c r="BL207">
        <v>24.533333333333331</v>
      </c>
      <c r="BM207">
        <v>32.916666633333335</v>
      </c>
      <c r="BN207">
        <v>24.216666633333332</v>
      </c>
      <c r="BO207">
        <v>38.049999633333329</v>
      </c>
      <c r="BP207">
        <v>28.733333333333331</v>
      </c>
      <c r="BQ207">
        <v>14.283333333333333</v>
      </c>
      <c r="BR207">
        <v>14.716666633333332</v>
      </c>
      <c r="BS207">
        <v>15.433333333333332</v>
      </c>
      <c r="BT207">
        <v>15.833333303333333</v>
      </c>
      <c r="BU207">
        <v>15.233333303333332</v>
      </c>
      <c r="BV207">
        <v>15.466666633333332</v>
      </c>
      <c r="BW207">
        <v>17.43333333333333</v>
      </c>
      <c r="BX207">
        <v>22.43333333333333</v>
      </c>
      <c r="BY207">
        <v>20.699999933333331</v>
      </c>
      <c r="BZ207">
        <v>17.699999933333331</v>
      </c>
      <c r="CA207">
        <v>15.516666633333333</v>
      </c>
      <c r="CB207">
        <v>15.033333333333333</v>
      </c>
      <c r="CC207">
        <v>16.083333333333332</v>
      </c>
      <c r="CE207">
        <v>13.500000033333333</v>
      </c>
      <c r="CF207">
        <v>14.283333333333333</v>
      </c>
      <c r="CG207">
        <v>15.583333333333332</v>
      </c>
      <c r="CH207">
        <v>13.883333333333333</v>
      </c>
      <c r="CI207">
        <v>13.850000033333332</v>
      </c>
      <c r="CJ207">
        <v>13.800000033333333</v>
      </c>
      <c r="CK207">
        <v>14.216666733333332</v>
      </c>
      <c r="CL207">
        <v>14.600000033333332</v>
      </c>
      <c r="CN207">
        <v>15.350000033333332</v>
      </c>
      <c r="CO207">
        <v>14.900000033333333</v>
      </c>
      <c r="CP207">
        <v>13.683333333333334</v>
      </c>
      <c r="CQ207">
        <v>15.116666333333333</v>
      </c>
      <c r="CR207">
        <v>15.866666333333333</v>
      </c>
      <c r="CS207">
        <v>14.116666333333333</v>
      </c>
      <c r="CT207">
        <v>16.333333333333332</v>
      </c>
      <c r="CU207">
        <v>16.150000333333335</v>
      </c>
      <c r="CV207">
        <v>14.283333333333333</v>
      </c>
      <c r="CW207">
        <v>15.416666633333334</v>
      </c>
      <c r="CX207">
        <v>15.016666333333333</v>
      </c>
      <c r="CY207">
        <v>18.500000033333333</v>
      </c>
      <c r="CZ207">
        <v>15.966666633333332</v>
      </c>
      <c r="DA207">
        <v>14.816666333333334</v>
      </c>
      <c r="DB207">
        <v>14.083333333333334</v>
      </c>
      <c r="DC207">
        <v>17.133333333333333</v>
      </c>
      <c r="DD207">
        <v>15.066666633333334</v>
      </c>
      <c r="DE207">
        <v>17.900000033333335</v>
      </c>
      <c r="DF207">
        <v>13.466666663333333</v>
      </c>
      <c r="DG207">
        <v>14.766666663333334</v>
      </c>
      <c r="DH207">
        <v>13.866666663333334</v>
      </c>
      <c r="DI207">
        <v>14.699999663333333</v>
      </c>
      <c r="DJ207">
        <v>14.316666663333333</v>
      </c>
      <c r="DK207">
        <v>15.149999996333333</v>
      </c>
      <c r="DL207">
        <v>14.033333363333334</v>
      </c>
      <c r="DM207">
        <v>15.933333333333334</v>
      </c>
      <c r="DN207">
        <v>15.383333333333335</v>
      </c>
      <c r="DO207">
        <v>11.216666663333333</v>
      </c>
      <c r="DP207">
        <v>13.399999963333332</v>
      </c>
      <c r="DQ207">
        <v>12.133333363333334</v>
      </c>
      <c r="DR207">
        <v>12.149999993333333</v>
      </c>
      <c r="DS207">
        <v>11.749999993333333</v>
      </c>
      <c r="DT207">
        <v>11.783333333333333</v>
      </c>
      <c r="DU207">
        <v>15.149999663333332</v>
      </c>
      <c r="DV207">
        <v>13.233333333333334</v>
      </c>
      <c r="DW207">
        <v>11.916666663333332</v>
      </c>
      <c r="DX207">
        <v>11.833333333333334</v>
      </c>
      <c r="DY207">
        <v>12.133333330333333</v>
      </c>
      <c r="DZ207">
        <v>17.533333333333331</v>
      </c>
      <c r="EA207">
        <v>19.200000033333332</v>
      </c>
      <c r="EB207">
        <v>17.900000033333331</v>
      </c>
      <c r="EC207">
        <v>18.366666633333331</v>
      </c>
      <c r="ED207">
        <v>20.866666633333331</v>
      </c>
      <c r="EE207">
        <v>20.133333333333333</v>
      </c>
      <c r="EF207">
        <v>18.383333333333333</v>
      </c>
      <c r="EG207">
        <v>20.18333333333333</v>
      </c>
      <c r="EH207">
        <v>17.81666633333333</v>
      </c>
      <c r="EI207">
        <v>20.75000000333333</v>
      </c>
      <c r="EJ207">
        <v>19.883333333333333</v>
      </c>
      <c r="EK207">
        <v>19.200003333333331</v>
      </c>
      <c r="EL207">
        <v>21.26666663333333</v>
      </c>
      <c r="EM207">
        <v>17.93333333333333</v>
      </c>
      <c r="EN207">
        <v>19.016666666333332</v>
      </c>
      <c r="EO207">
        <v>22.066666663333329</v>
      </c>
      <c r="EP207">
        <v>20.366666633333331</v>
      </c>
      <c r="EQ207">
        <v>12.950000033333334</v>
      </c>
      <c r="ER207">
        <v>13.283333363333334</v>
      </c>
      <c r="ES207">
        <v>13.550000033333333</v>
      </c>
      <c r="ET207">
        <v>16.050000033333333</v>
      </c>
      <c r="EU207">
        <v>13.633333333333333</v>
      </c>
      <c r="EV207">
        <v>13.466666733333334</v>
      </c>
      <c r="EW207">
        <v>13.283333333333333</v>
      </c>
      <c r="EX207">
        <v>13.516666700333333</v>
      </c>
      <c r="EY207">
        <v>17.016666733333334</v>
      </c>
      <c r="EZ207">
        <v>13.316667033333333</v>
      </c>
      <c r="FA207">
        <v>13.500000033333334</v>
      </c>
      <c r="FB207">
        <v>13.983333033333334</v>
      </c>
      <c r="FC207">
        <v>16.950000033333332</v>
      </c>
      <c r="FD207">
        <v>13.783333333333333</v>
      </c>
      <c r="FE207">
        <v>14.083333333333334</v>
      </c>
      <c r="FF207">
        <v>16.116666703333333</v>
      </c>
      <c r="FG207">
        <v>13.716666733333334</v>
      </c>
      <c r="FH207">
        <v>11.150000003333334</v>
      </c>
      <c r="FI207">
        <v>11.600000003333333</v>
      </c>
      <c r="FJ207">
        <v>14.766666703333334</v>
      </c>
      <c r="FK207">
        <v>12.866666703333333</v>
      </c>
      <c r="FL207">
        <v>13.200000003333333</v>
      </c>
      <c r="FM207">
        <v>11.516666703333334</v>
      </c>
      <c r="FN207">
        <v>14.150000003333334</v>
      </c>
      <c r="FO207">
        <v>11.616666673333334</v>
      </c>
      <c r="FP207">
        <v>12.366666703333333</v>
      </c>
      <c r="FQ207">
        <v>11.600000003333333</v>
      </c>
      <c r="FR207">
        <v>11.550000003333334</v>
      </c>
      <c r="FS207">
        <v>12.366666673333334</v>
      </c>
      <c r="FT207">
        <v>9.7500000033333336</v>
      </c>
      <c r="FU207">
        <v>10.000000003333334</v>
      </c>
      <c r="FV207">
        <v>9.9833333333333343</v>
      </c>
      <c r="FW207">
        <v>10.366666670333334</v>
      </c>
      <c r="FX207">
        <v>10.516666673333333</v>
      </c>
      <c r="FY207">
        <v>10.300000003333334</v>
      </c>
      <c r="FZ207">
        <v>11.550000003333334</v>
      </c>
      <c r="GA207">
        <v>14.550000003333334</v>
      </c>
      <c r="GB207">
        <v>10.633333336333333</v>
      </c>
      <c r="GC207">
        <v>10.833333303333333</v>
      </c>
      <c r="GD207">
        <v>11.350000003333333</v>
      </c>
      <c r="GE207">
        <v>11.116666703333333</v>
      </c>
      <c r="GF207">
        <v>10.333333333333334</v>
      </c>
      <c r="GG207">
        <v>7.4333333333333336</v>
      </c>
      <c r="GH207">
        <v>8.2833333333333332</v>
      </c>
      <c r="GI207">
        <v>7.9166666333333335</v>
      </c>
      <c r="GJ207">
        <v>8.3333333333333339</v>
      </c>
      <c r="GK207">
        <v>10.266666633333333</v>
      </c>
      <c r="GL207">
        <v>7.7333333333333334</v>
      </c>
      <c r="GM207">
        <v>8.0000000333333343</v>
      </c>
      <c r="GN207">
        <v>10.133333333333333</v>
      </c>
      <c r="GO207">
        <v>9.5500000033333343</v>
      </c>
      <c r="GP207">
        <v>8.0000000333333343</v>
      </c>
      <c r="GQ207">
        <v>8.4500000033333329</v>
      </c>
      <c r="GR207">
        <v>10.833333333333334</v>
      </c>
      <c r="GS207">
        <v>8.8000000333333332</v>
      </c>
      <c r="GT207">
        <v>10.000000033333333</v>
      </c>
      <c r="GU207">
        <v>8.8333333333333339</v>
      </c>
      <c r="GV207">
        <v>7.8333333333333339</v>
      </c>
      <c r="GW207">
        <v>7.900000003333334</v>
      </c>
      <c r="GX207">
        <v>7.7333333333333334</v>
      </c>
      <c r="GY207">
        <v>0</v>
      </c>
      <c r="GZ207">
        <f>IF(GZ189=0,0,GZ189+7.733333333)</f>
        <v>9.8833333329999995</v>
      </c>
      <c r="HA207">
        <f t="shared" ref="HA207:HB207" si="2455">IF(HA189=0,0,HA189+7.733333333)</f>
        <v>8.6166666663333338</v>
      </c>
      <c r="HB207">
        <f t="shared" si="2455"/>
        <v>10.483333333000001</v>
      </c>
      <c r="HC207">
        <f t="shared" ref="HC207:JN207" si="2456">IF(HC189=0,0,HC189+7.733333333)</f>
        <v>11.466666666333333</v>
      </c>
      <c r="HD207">
        <f t="shared" si="2456"/>
        <v>12.866666666333334</v>
      </c>
      <c r="HE207">
        <f t="shared" si="2456"/>
        <v>11.949999999666666</v>
      </c>
      <c r="HF207">
        <f t="shared" si="2456"/>
        <v>11.699999999666666</v>
      </c>
      <c r="HG207">
        <f t="shared" si="2456"/>
        <v>11.483333333000001</v>
      </c>
      <c r="HH207">
        <f t="shared" si="2456"/>
        <v>11.166666666333334</v>
      </c>
      <c r="HI207">
        <f t="shared" si="2456"/>
        <v>11.166666666333334</v>
      </c>
      <c r="HJ207">
        <f t="shared" si="2456"/>
        <v>12.116666666333334</v>
      </c>
      <c r="HK207">
        <f t="shared" si="2456"/>
        <v>11.666666666333334</v>
      </c>
      <c r="HL207">
        <f t="shared" si="2456"/>
        <v>14.533333333</v>
      </c>
      <c r="HN207">
        <f t="shared" si="2456"/>
        <v>11.183333333</v>
      </c>
      <c r="HO207">
        <f t="shared" si="2456"/>
        <v>12.649999999666665</v>
      </c>
      <c r="HP207">
        <f t="shared" si="2456"/>
        <v>18.333333332999999</v>
      </c>
      <c r="HQ207">
        <f t="shared" si="2456"/>
        <v>22.333333332999999</v>
      </c>
      <c r="HR207">
        <f t="shared" si="2456"/>
        <v>14.383333332999999</v>
      </c>
      <c r="HS207">
        <f t="shared" si="2456"/>
        <v>16.033333333000002</v>
      </c>
      <c r="HU207">
        <f t="shared" si="2456"/>
        <v>27.433333333000004</v>
      </c>
      <c r="HW207">
        <f t="shared" si="2456"/>
        <v>16.416666666333334</v>
      </c>
      <c r="HX207">
        <f t="shared" si="2456"/>
        <v>16.633333332999999</v>
      </c>
      <c r="HY207">
        <f t="shared" si="2456"/>
        <v>17.449999999666666</v>
      </c>
      <c r="HZ207">
        <f t="shared" si="2456"/>
        <v>16.966666666333335</v>
      </c>
      <c r="IA207">
        <f t="shared" si="2456"/>
        <v>16.699999999666666</v>
      </c>
      <c r="IB207">
        <f t="shared" si="2456"/>
        <v>16.799999999666667</v>
      </c>
      <c r="IC207">
        <f t="shared" si="2456"/>
        <v>17.499999999666667</v>
      </c>
      <c r="ID207">
        <f t="shared" si="2456"/>
        <v>16.466666666333335</v>
      </c>
      <c r="IE207">
        <f t="shared" si="2456"/>
        <v>17.449999999666666</v>
      </c>
      <c r="IF207">
        <f t="shared" si="2456"/>
        <v>18.149999999666669</v>
      </c>
      <c r="IG207">
        <f t="shared" si="2456"/>
        <v>18.599999999666668</v>
      </c>
      <c r="IH207">
        <f t="shared" si="2456"/>
        <v>16.933333333</v>
      </c>
      <c r="II207">
        <f t="shared" si="2456"/>
        <v>23.666666666333334</v>
      </c>
      <c r="IJ207">
        <f t="shared" si="2456"/>
        <v>16.449999999666666</v>
      </c>
      <c r="IK207">
        <f t="shared" si="2456"/>
        <v>11.966666666333333</v>
      </c>
      <c r="IL207">
        <f t="shared" si="2456"/>
        <v>15.299999996333334</v>
      </c>
      <c r="IM207">
        <f t="shared" si="2456"/>
        <v>12.733333329666667</v>
      </c>
      <c r="IN207">
        <f t="shared" si="2456"/>
        <v>12.449999996333332</v>
      </c>
      <c r="IO207">
        <f t="shared" si="2456"/>
        <v>14.149999999666667</v>
      </c>
      <c r="IP207">
        <f t="shared" si="2456"/>
        <v>14.549999996333334</v>
      </c>
      <c r="IQ207">
        <f t="shared" si="2456"/>
        <v>15.199999996333332</v>
      </c>
      <c r="IW207">
        <f t="shared" si="2456"/>
        <v>8.6166666663333338</v>
      </c>
      <c r="IX207">
        <f t="shared" si="2456"/>
        <v>15.333333332999999</v>
      </c>
      <c r="IY207">
        <f t="shared" si="2456"/>
        <v>17.783333666333334</v>
      </c>
      <c r="IZ207">
        <f t="shared" ref="IZ207" si="2457">IF(IZ189=0,0,IZ189+7.733333333)</f>
        <v>18.600000333000001</v>
      </c>
      <c r="JA207">
        <f t="shared" si="2456"/>
        <v>16.933333666333333</v>
      </c>
      <c r="JB207">
        <f t="shared" si="2456"/>
        <v>16.416666999666667</v>
      </c>
      <c r="JC207">
        <f t="shared" si="2456"/>
        <v>21.350000333000001</v>
      </c>
      <c r="JD207">
        <f t="shared" si="2456"/>
        <v>17.950000333000002</v>
      </c>
      <c r="JE207">
        <f t="shared" si="2456"/>
        <v>23.016666999666668</v>
      </c>
      <c r="JF207">
        <f t="shared" si="2456"/>
        <v>30.783333666333338</v>
      </c>
      <c r="JH207">
        <f t="shared" si="2456"/>
        <v>18.133333332999999</v>
      </c>
      <c r="JI207">
        <f t="shared" si="2456"/>
        <v>21.050000332666666</v>
      </c>
      <c r="JJ207">
        <f t="shared" si="2456"/>
        <v>19.433333665999999</v>
      </c>
      <c r="JK207">
        <f t="shared" si="2456"/>
        <v>17.300000332666666</v>
      </c>
      <c r="JL207">
        <f t="shared" si="2456"/>
        <v>17.066666999333336</v>
      </c>
      <c r="JM207">
        <f t="shared" si="2456"/>
        <v>18.800000332666666</v>
      </c>
      <c r="JN207">
        <f t="shared" si="2456"/>
        <v>19.800000332666666</v>
      </c>
      <c r="JO207">
        <f t="shared" ref="JO207:KA207" si="2458">IF(JO189=0,0,JO189+7.733333333)</f>
        <v>23.933333665999999</v>
      </c>
      <c r="JP207">
        <f t="shared" si="2458"/>
        <v>21.066666999333336</v>
      </c>
      <c r="JR207">
        <f t="shared" si="2458"/>
        <v>17.133333666000002</v>
      </c>
      <c r="JT207">
        <f t="shared" si="2458"/>
        <v>17.883333666000002</v>
      </c>
      <c r="JU207">
        <f t="shared" si="2458"/>
        <v>23.533333666000001</v>
      </c>
      <c r="JV207">
        <f t="shared" si="2458"/>
        <v>24.233333666000004</v>
      </c>
      <c r="JX207">
        <f t="shared" si="2458"/>
        <v>24.983333666000004</v>
      </c>
      <c r="JY207">
        <f t="shared" si="2458"/>
        <v>20.800000332666666</v>
      </c>
      <c r="JZ207">
        <f t="shared" si="2458"/>
        <v>27.30000033266667</v>
      </c>
      <c r="KA207">
        <f t="shared" si="2458"/>
        <v>30.750000332666669</v>
      </c>
    </row>
    <row r="208" spans="1:287" x14ac:dyDescent="0.25">
      <c r="A208" t="s">
        <v>79</v>
      </c>
      <c r="B208">
        <v>11.0833333</v>
      </c>
      <c r="C208">
        <v>11.5833333</v>
      </c>
      <c r="D208">
        <v>9.0833332999999996</v>
      </c>
      <c r="E208">
        <v>12.2333333</v>
      </c>
      <c r="F208">
        <v>12.8499933</v>
      </c>
      <c r="G208">
        <v>9.8000002999999989</v>
      </c>
      <c r="H208">
        <v>9.5333332999999989</v>
      </c>
      <c r="I208">
        <v>9.7500003</v>
      </c>
      <c r="J208">
        <v>14.4666663</v>
      </c>
      <c r="K208">
        <v>16.650000299999999</v>
      </c>
      <c r="L208">
        <v>11.933333299999999</v>
      </c>
      <c r="M208">
        <v>11.433333299999999</v>
      </c>
      <c r="N208">
        <v>9.7166633000000004</v>
      </c>
      <c r="O208">
        <v>34.833332999999996</v>
      </c>
      <c r="P208">
        <v>39.283332999999999</v>
      </c>
      <c r="Q208">
        <v>35.593332999999994</v>
      </c>
      <c r="R208">
        <v>40.263332999999996</v>
      </c>
      <c r="S208">
        <v>42.083332999999996</v>
      </c>
      <c r="T208">
        <v>38.503332999999998</v>
      </c>
      <c r="U208">
        <v>37.016662999999994</v>
      </c>
      <c r="V208">
        <v>36.883332999999993</v>
      </c>
      <c r="W208">
        <v>35.449999999999996</v>
      </c>
      <c r="X208">
        <v>36.249999999999993</v>
      </c>
      <c r="Y208">
        <v>36.283332999999999</v>
      </c>
      <c r="Z208">
        <v>42.066666699999999</v>
      </c>
      <c r="AA208">
        <v>44.066666699999999</v>
      </c>
      <c r="AB208">
        <v>47.816666699999999</v>
      </c>
      <c r="AC208">
        <v>63.266666700000002</v>
      </c>
      <c r="AD208">
        <v>57.819999699999997</v>
      </c>
      <c r="AE208">
        <v>44.016666700000002</v>
      </c>
      <c r="AG208">
        <v>47.316666699999999</v>
      </c>
      <c r="AH208">
        <v>42.733336700000002</v>
      </c>
      <c r="AI208">
        <v>14.8333333</v>
      </c>
      <c r="AJ208">
        <v>16.3833333</v>
      </c>
      <c r="AK208">
        <v>15.2166666</v>
      </c>
      <c r="AL208">
        <v>15.433333299999999</v>
      </c>
      <c r="AM208">
        <v>15.3499933</v>
      </c>
      <c r="AN208">
        <v>16.183333300000001</v>
      </c>
      <c r="AO208">
        <v>16.100000000000001</v>
      </c>
      <c r="AP208">
        <v>15.7</v>
      </c>
      <c r="AQ208">
        <v>15.616666629999999</v>
      </c>
      <c r="AR208">
        <v>15.2333333</v>
      </c>
      <c r="AS208">
        <v>15.85</v>
      </c>
      <c r="AT208">
        <v>18.499999970000001</v>
      </c>
      <c r="AU208">
        <v>16.1333333</v>
      </c>
      <c r="AV208">
        <v>16.366666599999999</v>
      </c>
      <c r="AW208">
        <v>15.9</v>
      </c>
      <c r="AX208">
        <v>16.683333300000001</v>
      </c>
      <c r="AY208">
        <v>15.56666663</v>
      </c>
      <c r="AZ208">
        <v>17.983333299999998</v>
      </c>
      <c r="BA208">
        <v>20.033333299999999</v>
      </c>
      <c r="BB208">
        <v>22.8333333</v>
      </c>
      <c r="BC208">
        <v>20.549999970000002</v>
      </c>
      <c r="BD208">
        <v>20.516666600000001</v>
      </c>
      <c r="BE208">
        <v>16.8333333</v>
      </c>
      <c r="BF208">
        <v>18.7500003</v>
      </c>
      <c r="BG208">
        <v>28.016666600000001</v>
      </c>
      <c r="BH208">
        <v>30.533333299999999</v>
      </c>
      <c r="BI208">
        <v>30.766666299999997</v>
      </c>
      <c r="BJ208">
        <v>18.183333300000001</v>
      </c>
      <c r="BK208">
        <v>28.5000003</v>
      </c>
      <c r="BL208">
        <v>19.25</v>
      </c>
      <c r="BM208">
        <v>27.6333333</v>
      </c>
      <c r="BN208">
        <v>18.933333300000001</v>
      </c>
      <c r="BO208">
        <v>32.766666299999997</v>
      </c>
      <c r="BP208">
        <v>23.45</v>
      </c>
      <c r="BQ208">
        <v>9</v>
      </c>
      <c r="BR208">
        <v>9.4333332999999993</v>
      </c>
      <c r="BS208">
        <v>10.149999999999999</v>
      </c>
      <c r="BT208">
        <v>10.54999997</v>
      </c>
      <c r="BU208">
        <v>9.9499999699999986</v>
      </c>
      <c r="BV208">
        <v>10.183333299999999</v>
      </c>
      <c r="BW208">
        <v>12.149999999999999</v>
      </c>
      <c r="BX208">
        <v>17.149999999999999</v>
      </c>
      <c r="BY208">
        <v>15.416666599999999</v>
      </c>
      <c r="BZ208">
        <v>12.416666599999999</v>
      </c>
      <c r="CA208">
        <v>10.2333333</v>
      </c>
      <c r="CB208">
        <v>9.75</v>
      </c>
      <c r="CC208">
        <v>10.799999999999999</v>
      </c>
      <c r="CE208">
        <v>8.2166666999999993</v>
      </c>
      <c r="CF208">
        <v>9</v>
      </c>
      <c r="CG208">
        <v>10.299999999999999</v>
      </c>
      <c r="CH208">
        <v>8.6</v>
      </c>
      <c r="CI208">
        <v>8.566666699999999</v>
      </c>
      <c r="CJ208">
        <v>8.5166667</v>
      </c>
      <c r="CK208">
        <v>8.9333333999999986</v>
      </c>
      <c r="CL208">
        <v>9.316666699999999</v>
      </c>
      <c r="CN208">
        <v>10.066666699999999</v>
      </c>
      <c r="CO208">
        <v>9.6166666999999997</v>
      </c>
      <c r="CP208">
        <v>8.4</v>
      </c>
      <c r="CQ208">
        <v>9.8333329999999997</v>
      </c>
      <c r="CR208">
        <v>10.583333</v>
      </c>
      <c r="CS208">
        <v>8.8333329999999997</v>
      </c>
      <c r="CT208">
        <v>11.05</v>
      </c>
      <c r="CU208">
        <v>10.866667</v>
      </c>
      <c r="CV208">
        <v>9</v>
      </c>
      <c r="CW208">
        <v>10.1333333</v>
      </c>
      <c r="CX208">
        <v>9.733333</v>
      </c>
      <c r="CY208">
        <v>13.216666700000001</v>
      </c>
      <c r="CZ208">
        <v>10.683333300000001</v>
      </c>
      <c r="DA208">
        <v>9.5333330000000007</v>
      </c>
      <c r="DB208">
        <v>8.8000000000000007</v>
      </c>
      <c r="DC208">
        <v>11.850000000000001</v>
      </c>
      <c r="DD208">
        <v>9.7833333000000007</v>
      </c>
      <c r="DE208">
        <v>12.6166667</v>
      </c>
      <c r="DF208">
        <v>8.18333333</v>
      </c>
      <c r="DG208">
        <v>9.4833333300000007</v>
      </c>
      <c r="DH208">
        <v>8.5833333300000003</v>
      </c>
      <c r="DI208">
        <v>9.41666633</v>
      </c>
      <c r="DJ208">
        <v>9.0333333299999996</v>
      </c>
      <c r="DK208">
        <v>9.8666666630000002</v>
      </c>
      <c r="DL208">
        <v>8.7500000300000007</v>
      </c>
      <c r="DM208">
        <v>10.65</v>
      </c>
      <c r="DN208">
        <v>10.100000000000001</v>
      </c>
      <c r="DO208">
        <v>5.93333333</v>
      </c>
      <c r="DP208">
        <v>8.116666630000001</v>
      </c>
      <c r="DQ208">
        <v>6.8500000300000004</v>
      </c>
      <c r="DR208">
        <v>6.8666666599999999</v>
      </c>
      <c r="DS208">
        <v>6.4666666599999996</v>
      </c>
      <c r="DT208">
        <v>6.5</v>
      </c>
      <c r="DU208">
        <v>9.866666330000001</v>
      </c>
      <c r="DV208">
        <v>7.95</v>
      </c>
      <c r="DW208">
        <v>6.6333333300000001</v>
      </c>
      <c r="DX208">
        <v>6.55</v>
      </c>
      <c r="DY208">
        <v>6.8499999970000003</v>
      </c>
      <c r="DZ208">
        <v>12.25</v>
      </c>
      <c r="EA208">
        <v>13.9166667</v>
      </c>
      <c r="EB208">
        <v>12.6166667</v>
      </c>
      <c r="EC208">
        <v>13.0833333</v>
      </c>
      <c r="ED208">
        <v>15.5833333</v>
      </c>
      <c r="EE208">
        <v>14.85</v>
      </c>
      <c r="EF208">
        <v>13.1</v>
      </c>
      <c r="EG208">
        <v>14.9</v>
      </c>
      <c r="EH208">
        <v>12.533333000000001</v>
      </c>
      <c r="EI208">
        <v>15.46666667</v>
      </c>
      <c r="EJ208">
        <v>14.6</v>
      </c>
      <c r="EK208">
        <v>13.91667</v>
      </c>
      <c r="EL208">
        <v>15.9833333</v>
      </c>
      <c r="EM208">
        <v>12.65</v>
      </c>
      <c r="EN208">
        <v>13.733333333000001</v>
      </c>
      <c r="EO208">
        <v>16.783333329999998</v>
      </c>
      <c r="EP208">
        <v>15.0833333</v>
      </c>
      <c r="EQ208">
        <v>7.6666667000000004</v>
      </c>
      <c r="ER208">
        <v>8.0000000300000007</v>
      </c>
      <c r="ES208">
        <v>8.2666667</v>
      </c>
      <c r="ET208">
        <v>10.7666667</v>
      </c>
      <c r="EU208">
        <v>8.35</v>
      </c>
      <c r="EV208">
        <v>8.1833334000000004</v>
      </c>
      <c r="EW208">
        <v>8</v>
      </c>
      <c r="EX208">
        <v>8.2333333670000002</v>
      </c>
      <c r="EY208">
        <v>11.733333399999999</v>
      </c>
      <c r="EZ208">
        <v>8.0333337</v>
      </c>
      <c r="FA208">
        <v>8.2166667000000011</v>
      </c>
      <c r="FB208">
        <v>8.6999997000000011</v>
      </c>
      <c r="FC208">
        <v>11.6666667</v>
      </c>
      <c r="FD208">
        <v>8.5</v>
      </c>
      <c r="FE208">
        <v>8.8000000000000007</v>
      </c>
      <c r="FF208">
        <v>10.83333337</v>
      </c>
      <c r="FG208">
        <v>8.4333334000000004</v>
      </c>
      <c r="FH208">
        <v>5.8666666699999999</v>
      </c>
      <c r="FI208">
        <v>6.31666667</v>
      </c>
      <c r="FJ208">
        <v>9.4833333700000004</v>
      </c>
      <c r="FK208">
        <v>7.5833333700000001</v>
      </c>
      <c r="FL208">
        <v>7.9166666699999997</v>
      </c>
      <c r="FM208">
        <v>6.2333333699999995</v>
      </c>
      <c r="FN208">
        <v>8.8666666700000007</v>
      </c>
      <c r="FO208">
        <v>6.3333333400000003</v>
      </c>
      <c r="FP208">
        <v>7.0833333700000001</v>
      </c>
      <c r="FQ208">
        <v>6.31666667</v>
      </c>
      <c r="FR208">
        <v>6.2666666700000002</v>
      </c>
      <c r="FS208">
        <v>7.0833333399999994</v>
      </c>
      <c r="FT208">
        <v>4.4666666700000004</v>
      </c>
      <c r="FU208">
        <v>4.7166666700000004</v>
      </c>
      <c r="FV208">
        <v>4.7</v>
      </c>
      <c r="FW208">
        <v>5.083333337</v>
      </c>
      <c r="FX208">
        <v>5.2333333400000006</v>
      </c>
      <c r="FY208">
        <v>5.0166666700000002</v>
      </c>
      <c r="FZ208">
        <v>6.2666666700000002</v>
      </c>
      <c r="GA208">
        <v>9.2666666699999993</v>
      </c>
      <c r="GB208">
        <v>5.3500000030000008</v>
      </c>
      <c r="GC208">
        <v>5.54999997</v>
      </c>
      <c r="GD208">
        <v>6.06666667</v>
      </c>
      <c r="GE208">
        <v>5.8333333700000001</v>
      </c>
      <c r="GF208">
        <v>5.0500000000000007</v>
      </c>
      <c r="GG208">
        <v>2.15</v>
      </c>
      <c r="GH208">
        <v>3</v>
      </c>
      <c r="GI208">
        <v>2.6333332999999999</v>
      </c>
      <c r="GJ208">
        <v>3.05</v>
      </c>
      <c r="GK208">
        <v>4.9833333</v>
      </c>
      <c r="GL208">
        <v>2.4499999999999997</v>
      </c>
      <c r="GM208">
        <v>2.7166666999999998</v>
      </c>
      <c r="GN208">
        <v>4.8499999999999996</v>
      </c>
      <c r="GO208">
        <v>4.2666666699999993</v>
      </c>
      <c r="GP208">
        <v>2.7166666999999998</v>
      </c>
      <c r="GQ208">
        <v>3.1666666699999997</v>
      </c>
      <c r="GR208">
        <v>5.55</v>
      </c>
      <c r="GS208">
        <v>3.5166667</v>
      </c>
      <c r="GT208">
        <v>4.7166666999999993</v>
      </c>
      <c r="GU208">
        <v>3.55</v>
      </c>
      <c r="GV208">
        <v>2.5499999999999998</v>
      </c>
      <c r="GW208">
        <v>2.6166666699999999</v>
      </c>
      <c r="GX208">
        <v>2.4499999999999997</v>
      </c>
      <c r="GY208">
        <v>9.8833333329999995</v>
      </c>
      <c r="GZ208">
        <v>0</v>
      </c>
      <c r="HA208">
        <f>IF(HA189=0,0,HA189+2.15)</f>
        <v>3.0333333333333332</v>
      </c>
      <c r="HB208">
        <f>IF(HB189=0,0,HB189+2.15)</f>
        <v>4.9000000000000004</v>
      </c>
      <c r="HC208">
        <f t="shared" ref="HC208:JN208" si="2459">IF(HC189=0,0,HC189+2.15)</f>
        <v>5.8833333333333329</v>
      </c>
      <c r="HD208">
        <f t="shared" si="2459"/>
        <v>7.2833333333333332</v>
      </c>
      <c r="HE208">
        <f t="shared" si="2459"/>
        <v>6.3666666666666671</v>
      </c>
      <c r="HF208">
        <f t="shared" si="2459"/>
        <v>6.1166666666666671</v>
      </c>
      <c r="HG208">
        <f t="shared" si="2459"/>
        <v>5.9</v>
      </c>
      <c r="HH208">
        <f t="shared" si="2459"/>
        <v>5.5833333333333339</v>
      </c>
      <c r="HI208">
        <f t="shared" si="2459"/>
        <v>5.5833333333333339</v>
      </c>
      <c r="HJ208">
        <f t="shared" si="2459"/>
        <v>6.5333333333333332</v>
      </c>
      <c r="HK208">
        <f t="shared" si="2459"/>
        <v>6.0833333333333339</v>
      </c>
      <c r="HL208">
        <f t="shared" si="2459"/>
        <v>8.9499999999999993</v>
      </c>
      <c r="HN208">
        <f t="shared" si="2459"/>
        <v>5.6</v>
      </c>
      <c r="HO208">
        <f t="shared" si="2459"/>
        <v>7.0666666666666664</v>
      </c>
      <c r="HP208">
        <f t="shared" si="2459"/>
        <v>12.75</v>
      </c>
      <c r="HQ208">
        <f t="shared" si="2459"/>
        <v>16.75</v>
      </c>
      <c r="HR208">
        <f t="shared" si="2459"/>
        <v>8.8000000000000007</v>
      </c>
      <c r="HS208">
        <f t="shared" si="2459"/>
        <v>10.450000000000001</v>
      </c>
      <c r="HU208">
        <f t="shared" si="2459"/>
        <v>21.85</v>
      </c>
      <c r="HW208">
        <f t="shared" si="2459"/>
        <v>10.833333333333334</v>
      </c>
      <c r="HX208">
        <f t="shared" si="2459"/>
        <v>11.05</v>
      </c>
      <c r="HY208">
        <f t="shared" si="2459"/>
        <v>11.866666666666667</v>
      </c>
      <c r="HZ208">
        <f t="shared" si="2459"/>
        <v>11.383333333333335</v>
      </c>
      <c r="IA208">
        <f t="shared" si="2459"/>
        <v>11.116666666666667</v>
      </c>
      <c r="IB208">
        <f t="shared" si="2459"/>
        <v>11.216666666666669</v>
      </c>
      <c r="IC208">
        <f t="shared" si="2459"/>
        <v>11.916666666666668</v>
      </c>
      <c r="ID208">
        <f t="shared" si="2459"/>
        <v>10.883333333333335</v>
      </c>
      <c r="IE208">
        <f t="shared" si="2459"/>
        <v>11.866666666666667</v>
      </c>
      <c r="IF208">
        <f t="shared" si="2459"/>
        <v>12.566666666666668</v>
      </c>
      <c r="IG208">
        <f t="shared" si="2459"/>
        <v>13.016666666666667</v>
      </c>
      <c r="IH208">
        <f t="shared" si="2459"/>
        <v>11.350000000000001</v>
      </c>
      <c r="II208">
        <f t="shared" si="2459"/>
        <v>18.083333333333332</v>
      </c>
      <c r="IJ208">
        <f t="shared" si="2459"/>
        <v>10.866666666666667</v>
      </c>
      <c r="IK208">
        <f t="shared" si="2459"/>
        <v>6.3833333333333329</v>
      </c>
      <c r="IL208">
        <f t="shared" si="2459"/>
        <v>9.7166666633333332</v>
      </c>
      <c r="IM208">
        <f t="shared" si="2459"/>
        <v>7.1499999966666667</v>
      </c>
      <c r="IN208">
        <f t="shared" si="2459"/>
        <v>6.8666666633333335</v>
      </c>
      <c r="IO208">
        <f t="shared" si="2459"/>
        <v>8.5666666666666664</v>
      </c>
      <c r="IP208">
        <f t="shared" si="2459"/>
        <v>8.9666666633333332</v>
      </c>
      <c r="IQ208">
        <f t="shared" si="2459"/>
        <v>9.6166666633333335</v>
      </c>
      <c r="IW208">
        <f t="shared" si="2459"/>
        <v>3.0333333333333332</v>
      </c>
      <c r="IX208">
        <f t="shared" si="2459"/>
        <v>9.75</v>
      </c>
      <c r="IY208">
        <f t="shared" si="2459"/>
        <v>12.200000333333334</v>
      </c>
      <c r="IZ208">
        <f t="shared" ref="IZ208" si="2460">IF(IZ189=0,0,IZ189+2.15)</f>
        <v>13.016667</v>
      </c>
      <c r="JA208">
        <f t="shared" si="2459"/>
        <v>11.350000333333334</v>
      </c>
      <c r="JB208">
        <f t="shared" si="2459"/>
        <v>10.833333666666666</v>
      </c>
      <c r="JC208">
        <f t="shared" si="2459"/>
        <v>15.766667</v>
      </c>
      <c r="JD208">
        <f t="shared" si="2459"/>
        <v>12.366667000000001</v>
      </c>
      <c r="JE208">
        <f t="shared" si="2459"/>
        <v>17.433333666666666</v>
      </c>
      <c r="JF208">
        <f t="shared" si="2459"/>
        <v>25.200000333333335</v>
      </c>
      <c r="JH208">
        <f t="shared" si="2459"/>
        <v>12.55</v>
      </c>
      <c r="JI208">
        <f t="shared" si="2459"/>
        <v>15.466666999666668</v>
      </c>
      <c r="JJ208">
        <f t="shared" si="2459"/>
        <v>13.850000333000001</v>
      </c>
      <c r="JK208">
        <f t="shared" si="2459"/>
        <v>11.716666999666668</v>
      </c>
      <c r="JL208">
        <f t="shared" si="2459"/>
        <v>11.483333666333335</v>
      </c>
      <c r="JM208">
        <f t="shared" si="2459"/>
        <v>13.216666999666668</v>
      </c>
      <c r="JN208">
        <f t="shared" si="2459"/>
        <v>14.216666999666668</v>
      </c>
      <c r="JO208">
        <f t="shared" ref="JO208:KA208" si="2461">IF(JO189=0,0,JO189+2.15)</f>
        <v>18.350000332999997</v>
      </c>
      <c r="JP208">
        <f t="shared" si="2461"/>
        <v>15.483333666333335</v>
      </c>
      <c r="JR208">
        <f t="shared" si="2461"/>
        <v>11.550000333000002</v>
      </c>
      <c r="JT208">
        <f t="shared" si="2461"/>
        <v>12.300000333000002</v>
      </c>
      <c r="JU208">
        <f t="shared" si="2461"/>
        <v>17.950000332999998</v>
      </c>
      <c r="JV208">
        <f t="shared" si="2461"/>
        <v>18.650000333000001</v>
      </c>
      <c r="JX208">
        <f t="shared" si="2461"/>
        <v>19.400000333000001</v>
      </c>
      <c r="JY208">
        <f t="shared" si="2461"/>
        <v>15.216666999666668</v>
      </c>
      <c r="JZ208">
        <f t="shared" si="2461"/>
        <v>21.716666999666668</v>
      </c>
      <c r="KA208">
        <f t="shared" si="2461"/>
        <v>25.166666999666667</v>
      </c>
    </row>
    <row r="209" spans="1:287" x14ac:dyDescent="0.25">
      <c r="A209" t="s">
        <v>78</v>
      </c>
      <c r="B209">
        <v>9.8166666333333303</v>
      </c>
      <c r="C209">
        <v>10.31666663333333</v>
      </c>
      <c r="D209">
        <v>7.8166666333333339</v>
      </c>
      <c r="E209">
        <v>10.966666633333331</v>
      </c>
      <c r="F209">
        <v>11.58332663333333</v>
      </c>
      <c r="G209">
        <v>8.5333336333333332</v>
      </c>
      <c r="H209">
        <v>8.2666666333333332</v>
      </c>
      <c r="I209">
        <v>8.4833336333333342</v>
      </c>
      <c r="J209">
        <v>13.199999633333331</v>
      </c>
      <c r="K209">
        <v>15.383333633333329</v>
      </c>
      <c r="L209">
        <v>10.66666663333333</v>
      </c>
      <c r="M209">
        <v>10.16666663333333</v>
      </c>
      <c r="N209">
        <v>8.4499966333333347</v>
      </c>
      <c r="O209">
        <v>33.56666633333333</v>
      </c>
      <c r="P209">
        <v>38.016666333333333</v>
      </c>
      <c r="Q209">
        <v>34.326666333333328</v>
      </c>
      <c r="R209">
        <v>38.99666633333333</v>
      </c>
      <c r="S209">
        <v>40.81666633333333</v>
      </c>
      <c r="T209">
        <v>37.236666333333332</v>
      </c>
      <c r="U209">
        <v>35.749996333333328</v>
      </c>
      <c r="V209">
        <v>35.616666333333328</v>
      </c>
      <c r="W209">
        <v>34.18333333333333</v>
      </c>
      <c r="X209">
        <v>34.983333333333327</v>
      </c>
      <c r="Y209">
        <v>35.016666333333333</v>
      </c>
      <c r="Z209">
        <v>40.800000033333333</v>
      </c>
      <c r="AA209">
        <v>42.800000033333333</v>
      </c>
      <c r="AB209">
        <v>46.550000033333333</v>
      </c>
      <c r="AC209">
        <v>62.000000033333336</v>
      </c>
      <c r="AD209">
        <v>56.553333033333331</v>
      </c>
      <c r="AE209">
        <v>42.750000033333336</v>
      </c>
      <c r="AG209">
        <v>46.050000033333333</v>
      </c>
      <c r="AH209">
        <v>41.466670033333337</v>
      </c>
      <c r="AI209">
        <v>13.56666663333333</v>
      </c>
      <c r="AJ209">
        <v>15.116666633333331</v>
      </c>
      <c r="AK209">
        <v>13.949999933333331</v>
      </c>
      <c r="AL209">
        <v>14.16666663333333</v>
      </c>
      <c r="AM209">
        <v>14.08332663333333</v>
      </c>
      <c r="AN209">
        <v>14.91666663333333</v>
      </c>
      <c r="AO209">
        <v>14.83333333333333</v>
      </c>
      <c r="AP209">
        <v>14.43333333333333</v>
      </c>
      <c r="AQ209">
        <v>14.34999996333333</v>
      </c>
      <c r="AR209">
        <v>13.966666633333331</v>
      </c>
      <c r="AS209">
        <v>14.58333333333333</v>
      </c>
      <c r="AT209">
        <v>17.233333303333332</v>
      </c>
      <c r="AU209">
        <v>14.866666633333331</v>
      </c>
      <c r="AV209">
        <v>15.099999933333331</v>
      </c>
      <c r="AW209">
        <v>14.633333333333331</v>
      </c>
      <c r="AX209">
        <v>15.41666663333333</v>
      </c>
      <c r="AY209">
        <v>14.299999963333331</v>
      </c>
      <c r="AZ209">
        <v>16.716666633333329</v>
      </c>
      <c r="BA209">
        <v>18.76666663333333</v>
      </c>
      <c r="BB209">
        <v>21.56666663333333</v>
      </c>
      <c r="BC209">
        <v>19.283333303333329</v>
      </c>
      <c r="BD209">
        <v>19.249999933333331</v>
      </c>
      <c r="BE209">
        <v>15.56666663333333</v>
      </c>
      <c r="BF209">
        <v>17.483333633333331</v>
      </c>
      <c r="BG209">
        <v>26.749999933333328</v>
      </c>
      <c r="BH209">
        <v>29.26666663333333</v>
      </c>
      <c r="BI209">
        <v>29.499999633333331</v>
      </c>
      <c r="BJ209">
        <v>16.916666633333332</v>
      </c>
      <c r="BK209">
        <v>27.233333633333331</v>
      </c>
      <c r="BL209">
        <v>17.983333333333331</v>
      </c>
      <c r="BM209">
        <v>26.366666633333331</v>
      </c>
      <c r="BN209">
        <v>17.666666633333328</v>
      </c>
      <c r="BO209">
        <v>31.499999633333331</v>
      </c>
      <c r="BP209">
        <v>22.18333333333333</v>
      </c>
      <c r="BQ209">
        <v>7.7333333333333325</v>
      </c>
      <c r="BR209">
        <v>8.1666666333333335</v>
      </c>
      <c r="BS209">
        <v>8.8833333333333329</v>
      </c>
      <c r="BT209">
        <v>9.2833333033333343</v>
      </c>
      <c r="BU209">
        <v>8.6833333033333329</v>
      </c>
      <c r="BV209">
        <v>8.9166666333333335</v>
      </c>
      <c r="BW209">
        <v>10.883333333333333</v>
      </c>
      <c r="BX209">
        <v>15.883333333333333</v>
      </c>
      <c r="BY209">
        <v>14.149999933333334</v>
      </c>
      <c r="BZ209">
        <v>11.149999933333334</v>
      </c>
      <c r="CA209">
        <v>8.9666666333333342</v>
      </c>
      <c r="CB209">
        <v>8.4833333333333343</v>
      </c>
      <c r="CC209">
        <v>9.5333333333333332</v>
      </c>
      <c r="CE209">
        <v>6.9500000333333336</v>
      </c>
      <c r="CF209">
        <v>7.7333333333333334</v>
      </c>
      <c r="CG209">
        <v>9.0333333333333332</v>
      </c>
      <c r="CH209">
        <v>7.3333333333333339</v>
      </c>
      <c r="CI209">
        <v>7.3000000333333332</v>
      </c>
      <c r="CJ209">
        <v>7.2500000333333334</v>
      </c>
      <c r="CK209">
        <v>7.6666667333333338</v>
      </c>
      <c r="CL209">
        <v>8.0500000333333332</v>
      </c>
      <c r="CN209">
        <v>8.8000000333333332</v>
      </c>
      <c r="CO209">
        <v>8.350000033333334</v>
      </c>
      <c r="CP209">
        <v>7.1333333333333329</v>
      </c>
      <c r="CQ209">
        <v>8.5666663333333322</v>
      </c>
      <c r="CR209">
        <v>9.3166663333333322</v>
      </c>
      <c r="CS209">
        <v>7.566666333333333</v>
      </c>
      <c r="CT209">
        <v>9.7833333333333332</v>
      </c>
      <c r="CU209">
        <v>9.6000003333333339</v>
      </c>
      <c r="CV209">
        <v>7.7333333333333325</v>
      </c>
      <c r="CW209">
        <v>8.8666666333333328</v>
      </c>
      <c r="CX209">
        <v>8.4666663333333325</v>
      </c>
      <c r="CY209">
        <v>11.950000033333332</v>
      </c>
      <c r="CZ209">
        <v>9.4166666333333318</v>
      </c>
      <c r="DA209">
        <v>8.2666663333333332</v>
      </c>
      <c r="DB209">
        <v>7.5333333333333332</v>
      </c>
      <c r="DC209">
        <v>10.583333333333332</v>
      </c>
      <c r="DD209">
        <v>8.5166666333333332</v>
      </c>
      <c r="DE209">
        <v>11.350000033333334</v>
      </c>
      <c r="DF209">
        <v>6.9166666633333325</v>
      </c>
      <c r="DG209">
        <v>8.2166666633333332</v>
      </c>
      <c r="DH209">
        <v>7.3166666633333328</v>
      </c>
      <c r="DI209">
        <v>8.1499996633333325</v>
      </c>
      <c r="DJ209">
        <v>7.7666666633333321</v>
      </c>
      <c r="DK209">
        <v>8.5999999963333327</v>
      </c>
      <c r="DL209">
        <v>7.4833333633333323</v>
      </c>
      <c r="DM209">
        <v>9.3833333333333329</v>
      </c>
      <c r="DN209">
        <v>8.8333333333333339</v>
      </c>
      <c r="DO209">
        <v>4.6666666633333334</v>
      </c>
      <c r="DP209">
        <v>6.8499999633333335</v>
      </c>
      <c r="DQ209">
        <v>5.5833333633333329</v>
      </c>
      <c r="DR209">
        <v>5.5999999933333333</v>
      </c>
      <c r="DS209">
        <v>5.1999999933333338</v>
      </c>
      <c r="DT209">
        <v>5.2333333333333334</v>
      </c>
      <c r="DU209">
        <v>8.5999996633333335</v>
      </c>
      <c r="DV209">
        <v>6.6833333333333336</v>
      </c>
      <c r="DW209">
        <v>5.3666666633333335</v>
      </c>
      <c r="DX209">
        <v>5.2833333333333332</v>
      </c>
      <c r="DY209">
        <v>5.5833333303333337</v>
      </c>
      <c r="DZ209">
        <v>10.983333333333333</v>
      </c>
      <c r="EA209">
        <v>12.650000033333333</v>
      </c>
      <c r="EB209">
        <v>11.350000033333332</v>
      </c>
      <c r="EC209">
        <v>11.816666633333332</v>
      </c>
      <c r="ED209">
        <v>14.316666633333332</v>
      </c>
      <c r="EE209">
        <v>13.583333333333332</v>
      </c>
      <c r="EF209">
        <v>11.833333333333332</v>
      </c>
      <c r="EG209">
        <v>13.633333333333333</v>
      </c>
      <c r="EH209">
        <v>11.266666333333333</v>
      </c>
      <c r="EI209">
        <v>14.200000003333333</v>
      </c>
      <c r="EJ209">
        <v>13.333333333333332</v>
      </c>
      <c r="EK209">
        <v>12.650003333333332</v>
      </c>
      <c r="EL209">
        <v>14.716666633333332</v>
      </c>
      <c r="EM209">
        <v>11.383333333333333</v>
      </c>
      <c r="EN209">
        <v>12.466666666333332</v>
      </c>
      <c r="EO209">
        <v>15.516666663333332</v>
      </c>
      <c r="EP209">
        <v>13.816666633333332</v>
      </c>
      <c r="EQ209">
        <v>6.4000000333333329</v>
      </c>
      <c r="ER209">
        <v>6.7333333633333332</v>
      </c>
      <c r="ES209">
        <v>7.0000000333333325</v>
      </c>
      <c r="ET209">
        <v>9.5000000333333325</v>
      </c>
      <c r="EU209">
        <v>7.083333333333333</v>
      </c>
      <c r="EV209">
        <v>6.9166667333333329</v>
      </c>
      <c r="EW209">
        <v>6.7333333333333325</v>
      </c>
      <c r="EX209">
        <v>6.9666667003333327</v>
      </c>
      <c r="EY209">
        <v>10.466666733333334</v>
      </c>
      <c r="EZ209">
        <v>6.7666670333333325</v>
      </c>
      <c r="FA209">
        <v>6.9500000333333327</v>
      </c>
      <c r="FB209">
        <v>7.4333330333333327</v>
      </c>
      <c r="FC209">
        <v>10.400000033333333</v>
      </c>
      <c r="FD209">
        <v>7.2333333333333325</v>
      </c>
      <c r="FE209">
        <v>7.5333333333333332</v>
      </c>
      <c r="FF209">
        <v>9.5666667033333326</v>
      </c>
      <c r="FG209">
        <v>7.1666667333333329</v>
      </c>
      <c r="FH209">
        <v>4.6000000033333333</v>
      </c>
      <c r="FI209">
        <v>5.0500000033333334</v>
      </c>
      <c r="FJ209">
        <v>8.2166667033333329</v>
      </c>
      <c r="FK209">
        <v>6.3166667033333335</v>
      </c>
      <c r="FL209">
        <v>6.6500000033333331</v>
      </c>
      <c r="FM209">
        <v>4.9666667033333329</v>
      </c>
      <c r="FN209">
        <v>7.6000000033333333</v>
      </c>
      <c r="FO209">
        <v>5.0666666733333336</v>
      </c>
      <c r="FP209">
        <v>5.8166667033333335</v>
      </c>
      <c r="FQ209">
        <v>5.0500000033333334</v>
      </c>
      <c r="FR209">
        <v>5.0000000033333336</v>
      </c>
      <c r="FS209">
        <v>5.8166666733333336</v>
      </c>
      <c r="FT209">
        <v>3.2000000033333333</v>
      </c>
      <c r="FU209">
        <v>3.4500000033333333</v>
      </c>
      <c r="FV209">
        <v>3.4333333333333336</v>
      </c>
      <c r="FW209">
        <v>3.8166666703333334</v>
      </c>
      <c r="FX209">
        <v>3.9666666733333331</v>
      </c>
      <c r="FY209">
        <v>3.7500000033333336</v>
      </c>
      <c r="FZ209">
        <v>5.0000000033333336</v>
      </c>
      <c r="GA209">
        <v>8.0000000033333336</v>
      </c>
      <c r="GB209">
        <v>4.0833333363333333</v>
      </c>
      <c r="GC209">
        <v>4.2833333033333334</v>
      </c>
      <c r="GD209">
        <v>4.8000000033333334</v>
      </c>
      <c r="GE209">
        <v>4.5666667033333335</v>
      </c>
      <c r="GF209">
        <v>3.7833333333333332</v>
      </c>
      <c r="GG209">
        <v>0.8833333333333333</v>
      </c>
      <c r="GH209">
        <v>1.7333333333333334</v>
      </c>
      <c r="GI209">
        <v>1.3666666333333333</v>
      </c>
      <c r="GJ209">
        <v>1.7833333333333332</v>
      </c>
      <c r="GK209">
        <v>3.7166666333333334</v>
      </c>
      <c r="GL209">
        <v>1.1833333333333333</v>
      </c>
      <c r="GM209">
        <v>1.4500000333333332</v>
      </c>
      <c r="GN209">
        <v>3.5833333333333335</v>
      </c>
      <c r="GO209">
        <v>3.0000000033333332</v>
      </c>
      <c r="GP209">
        <v>1.4500000333333332</v>
      </c>
      <c r="GQ209">
        <v>1.9000000033333333</v>
      </c>
      <c r="GR209">
        <v>4.2833333333333332</v>
      </c>
      <c r="GS209">
        <v>2.2500000333333334</v>
      </c>
      <c r="GT209">
        <v>3.4500000333333332</v>
      </c>
      <c r="GU209">
        <v>2.2833333333333332</v>
      </c>
      <c r="GV209">
        <v>1.2833333333333332</v>
      </c>
      <c r="GW209">
        <v>1.3500000033333333</v>
      </c>
      <c r="GX209">
        <v>1.1833333333333333</v>
      </c>
      <c r="GY209">
        <v>8.6166666663333338</v>
      </c>
      <c r="GZ209">
        <v>3.0333333333333332</v>
      </c>
      <c r="HA209">
        <v>0</v>
      </c>
      <c r="HB209">
        <f>IF(HB189=0,0,HB189+0.8833333)</f>
        <v>3.6333332999999999</v>
      </c>
      <c r="HC209">
        <f t="shared" ref="HC209:JN209" si="2462">IF(HC189=0,0,HC189+0.8833333)</f>
        <v>4.6166666333333337</v>
      </c>
      <c r="HD209">
        <f t="shared" si="2462"/>
        <v>6.0166666333333332</v>
      </c>
      <c r="HE209">
        <f t="shared" si="2462"/>
        <v>5.0999999666666671</v>
      </c>
      <c r="HF209">
        <f t="shared" si="2462"/>
        <v>4.8499999666666671</v>
      </c>
      <c r="HG209">
        <f t="shared" si="2462"/>
        <v>4.6333333000000003</v>
      </c>
      <c r="HH209">
        <f t="shared" si="2462"/>
        <v>4.3166666333333339</v>
      </c>
      <c r="HI209">
        <f t="shared" si="2462"/>
        <v>4.3166666333333339</v>
      </c>
      <c r="HJ209">
        <f t="shared" si="2462"/>
        <v>5.2666666333333332</v>
      </c>
      <c r="HK209">
        <f t="shared" si="2462"/>
        <v>4.8166666333333339</v>
      </c>
      <c r="HL209">
        <f t="shared" si="2462"/>
        <v>7.6833333000000001</v>
      </c>
      <c r="HN209">
        <f t="shared" si="2462"/>
        <v>4.3333333000000005</v>
      </c>
      <c r="HO209">
        <f t="shared" si="2462"/>
        <v>5.7999999666666664</v>
      </c>
      <c r="HP209">
        <f t="shared" si="2462"/>
        <v>11.4833333</v>
      </c>
      <c r="HQ209">
        <f t="shared" si="2462"/>
        <v>15.4833333</v>
      </c>
      <c r="HR209">
        <f t="shared" si="2462"/>
        <v>7.5333333000000007</v>
      </c>
      <c r="HS209">
        <f t="shared" si="2462"/>
        <v>9.183333300000001</v>
      </c>
      <c r="HU209">
        <f t="shared" si="2462"/>
        <v>20.583333300000003</v>
      </c>
      <c r="HW209">
        <f t="shared" si="2462"/>
        <v>9.5666666333333339</v>
      </c>
      <c r="HX209">
        <f t="shared" si="2462"/>
        <v>9.7833333000000007</v>
      </c>
      <c r="HY209">
        <f t="shared" si="2462"/>
        <v>10.599999966666667</v>
      </c>
      <c r="HZ209">
        <f t="shared" si="2462"/>
        <v>10.116666633333335</v>
      </c>
      <c r="IA209">
        <f t="shared" si="2462"/>
        <v>9.8499999666666671</v>
      </c>
      <c r="IB209">
        <f t="shared" si="2462"/>
        <v>9.9499999666666685</v>
      </c>
      <c r="IC209">
        <f t="shared" si="2462"/>
        <v>10.649999966666668</v>
      </c>
      <c r="ID209">
        <f t="shared" si="2462"/>
        <v>9.6166666333333346</v>
      </c>
      <c r="IE209">
        <f t="shared" si="2462"/>
        <v>10.599999966666667</v>
      </c>
      <c r="IF209">
        <f t="shared" si="2462"/>
        <v>11.299999966666668</v>
      </c>
      <c r="IG209">
        <f t="shared" si="2462"/>
        <v>11.749999966666667</v>
      </c>
      <c r="IH209">
        <f t="shared" si="2462"/>
        <v>10.083333300000001</v>
      </c>
      <c r="II209">
        <f t="shared" si="2462"/>
        <v>16.816666633333334</v>
      </c>
      <c r="IJ209">
        <f t="shared" si="2462"/>
        <v>9.5999999666666671</v>
      </c>
      <c r="IK209">
        <f t="shared" si="2462"/>
        <v>5.1166666333333337</v>
      </c>
      <c r="IL209">
        <f t="shared" si="2462"/>
        <v>8.4499999633333331</v>
      </c>
      <c r="IM209">
        <f t="shared" si="2462"/>
        <v>5.8833332966666667</v>
      </c>
      <c r="IN209">
        <f t="shared" si="2462"/>
        <v>5.5999999633333335</v>
      </c>
      <c r="IO209">
        <f t="shared" si="2462"/>
        <v>7.2999999666666673</v>
      </c>
      <c r="IP209">
        <f t="shared" si="2462"/>
        <v>7.6999999633333331</v>
      </c>
      <c r="IQ209">
        <f t="shared" si="2462"/>
        <v>8.3499999633333335</v>
      </c>
      <c r="IW209">
        <f t="shared" si="2462"/>
        <v>1.7666666333333332</v>
      </c>
      <c r="IX209">
        <f t="shared" si="2462"/>
        <v>8.4833333</v>
      </c>
      <c r="IY209">
        <f t="shared" si="2462"/>
        <v>10.933333633333334</v>
      </c>
      <c r="IZ209">
        <f t="shared" ref="IZ209" si="2463">IF(IZ189=0,0,IZ189+0.8833333)</f>
        <v>11.7500003</v>
      </c>
      <c r="JA209">
        <f t="shared" si="2462"/>
        <v>10.083333633333334</v>
      </c>
      <c r="JB209">
        <f t="shared" si="2462"/>
        <v>9.5666669666666664</v>
      </c>
      <c r="JC209">
        <f t="shared" si="2462"/>
        <v>14.5000003</v>
      </c>
      <c r="JD209">
        <f t="shared" si="2462"/>
        <v>11.100000300000001</v>
      </c>
      <c r="JE209">
        <f t="shared" si="2462"/>
        <v>16.166666966666668</v>
      </c>
      <c r="JF209">
        <f t="shared" si="2462"/>
        <v>23.933333633333337</v>
      </c>
      <c r="JH209">
        <f t="shared" si="2462"/>
        <v>11.283333300000001</v>
      </c>
      <c r="JI209">
        <f t="shared" si="2462"/>
        <v>14.200000299666668</v>
      </c>
      <c r="JJ209">
        <f t="shared" si="2462"/>
        <v>12.583333633000001</v>
      </c>
      <c r="JK209">
        <f t="shared" si="2462"/>
        <v>10.450000299666668</v>
      </c>
      <c r="JL209">
        <f t="shared" si="2462"/>
        <v>10.216666966333335</v>
      </c>
      <c r="JM209">
        <f t="shared" si="2462"/>
        <v>11.950000299666668</v>
      </c>
      <c r="JN209">
        <f t="shared" si="2462"/>
        <v>12.950000299666668</v>
      </c>
      <c r="JO209">
        <f t="shared" ref="JO209:KA209" si="2464">IF(JO189=0,0,JO189+0.8833333)</f>
        <v>17.083333632999999</v>
      </c>
      <c r="JP209">
        <f t="shared" si="2464"/>
        <v>14.216666966333335</v>
      </c>
      <c r="JR209">
        <f t="shared" si="2464"/>
        <v>10.283333633000002</v>
      </c>
      <c r="JT209">
        <f t="shared" si="2464"/>
        <v>11.033333633000002</v>
      </c>
      <c r="JU209">
        <f t="shared" si="2464"/>
        <v>16.683333633</v>
      </c>
      <c r="JV209">
        <f t="shared" si="2464"/>
        <v>17.383333633000003</v>
      </c>
      <c r="JX209">
        <f t="shared" si="2464"/>
        <v>18.133333633000003</v>
      </c>
      <c r="JY209">
        <f t="shared" si="2464"/>
        <v>13.950000299666668</v>
      </c>
      <c r="JZ209">
        <f t="shared" si="2464"/>
        <v>20.450000299666669</v>
      </c>
      <c r="KA209">
        <f t="shared" si="2464"/>
        <v>23.900000299666669</v>
      </c>
    </row>
    <row r="210" spans="1:287" x14ac:dyDescent="0.25">
      <c r="A210" t="s">
        <v>77</v>
      </c>
      <c r="B210">
        <v>10.85</v>
      </c>
      <c r="C210">
        <v>11.35</v>
      </c>
      <c r="D210">
        <v>11.966666999999999</v>
      </c>
      <c r="E210">
        <v>12</v>
      </c>
      <c r="F210">
        <v>12.61666</v>
      </c>
      <c r="G210">
        <v>12.683333999999999</v>
      </c>
      <c r="H210">
        <v>12.416666999999999</v>
      </c>
      <c r="I210">
        <v>12.633334</v>
      </c>
      <c r="J210">
        <v>14.233333</v>
      </c>
      <c r="K210">
        <v>16.416667</v>
      </c>
      <c r="L210">
        <v>11.7</v>
      </c>
      <c r="M210">
        <v>11.2</v>
      </c>
      <c r="N210">
        <v>12.599996999999998</v>
      </c>
      <c r="O210">
        <v>12.633333666666667</v>
      </c>
      <c r="P210">
        <v>17.083333666666668</v>
      </c>
      <c r="Q210">
        <v>13.393333666666667</v>
      </c>
      <c r="R210">
        <v>18.063333666666665</v>
      </c>
      <c r="S210">
        <v>19.883333666666665</v>
      </c>
      <c r="T210">
        <v>16.303333666666667</v>
      </c>
      <c r="U210">
        <v>14.816663666666667</v>
      </c>
      <c r="V210">
        <v>14.683333666666666</v>
      </c>
      <c r="W210">
        <v>13.250000666666667</v>
      </c>
      <c r="X210">
        <v>14.050000666666667</v>
      </c>
      <c r="Y210">
        <v>14.083333666666666</v>
      </c>
      <c r="Z210">
        <v>20.85</v>
      </c>
      <c r="AA210">
        <v>22.85</v>
      </c>
      <c r="AB210">
        <v>26.6</v>
      </c>
      <c r="AC210">
        <v>42.05</v>
      </c>
      <c r="AD210">
        <v>36.603332999999999</v>
      </c>
      <c r="AE210">
        <v>22.8</v>
      </c>
      <c r="AG210">
        <v>26.1</v>
      </c>
      <c r="AH210">
        <v>21.516670000000001</v>
      </c>
      <c r="AI210">
        <v>14.6</v>
      </c>
      <c r="AJ210">
        <v>16.149999999999999</v>
      </c>
      <c r="AK210">
        <v>14.9833333</v>
      </c>
      <c r="AL210">
        <v>15.2</v>
      </c>
      <c r="AM210">
        <v>15.11666</v>
      </c>
      <c r="AN210">
        <v>15.95</v>
      </c>
      <c r="AO210">
        <v>15.8666667</v>
      </c>
      <c r="AP210">
        <v>15.466666699999999</v>
      </c>
      <c r="AQ210">
        <v>15.383333329999999</v>
      </c>
      <c r="AR210">
        <v>15</v>
      </c>
      <c r="AS210">
        <v>15.6166667</v>
      </c>
      <c r="AT210">
        <v>18.266666669999999</v>
      </c>
      <c r="AU210">
        <v>15.9</v>
      </c>
      <c r="AV210">
        <v>16.1333333</v>
      </c>
      <c r="AW210">
        <v>15.6666667</v>
      </c>
      <c r="AX210">
        <v>16.45</v>
      </c>
      <c r="AY210">
        <v>15.33333333</v>
      </c>
      <c r="AZ210">
        <v>17.75</v>
      </c>
      <c r="BA210">
        <v>19.8</v>
      </c>
      <c r="BB210">
        <v>22.6</v>
      </c>
      <c r="BC210">
        <v>20.31666667</v>
      </c>
      <c r="BD210">
        <v>20.283333299999999</v>
      </c>
      <c r="BE210">
        <v>16.600000000000001</v>
      </c>
      <c r="BF210">
        <v>18.516666999999998</v>
      </c>
      <c r="BG210">
        <v>27.783333299999999</v>
      </c>
      <c r="BH210">
        <v>30.299999999999997</v>
      </c>
      <c r="BI210">
        <v>30.533332999999999</v>
      </c>
      <c r="BJ210">
        <v>17.95</v>
      </c>
      <c r="BK210">
        <v>28.266666999999998</v>
      </c>
      <c r="BL210">
        <v>19.016666700000002</v>
      </c>
      <c r="BM210">
        <v>27.4</v>
      </c>
      <c r="BN210">
        <v>18.7</v>
      </c>
      <c r="BO210">
        <v>32.533332999999999</v>
      </c>
      <c r="BP210">
        <v>23.216666699999998</v>
      </c>
      <c r="BQ210">
        <v>11.45</v>
      </c>
      <c r="BR210">
        <v>10.583333333333334</v>
      </c>
      <c r="BS210">
        <v>11.300000033333333</v>
      </c>
      <c r="BT210">
        <v>11.700000003333335</v>
      </c>
      <c r="BU210">
        <v>11.100000003333333</v>
      </c>
      <c r="BV210">
        <v>11.333333333333334</v>
      </c>
      <c r="BW210">
        <v>13.300000033333333</v>
      </c>
      <c r="BX210">
        <v>18.300000033333333</v>
      </c>
      <c r="BY210">
        <v>16.566666633333334</v>
      </c>
      <c r="BZ210">
        <v>13.566666633333334</v>
      </c>
      <c r="CA210">
        <v>11.383333333333335</v>
      </c>
      <c r="CB210">
        <v>10.900000033333335</v>
      </c>
      <c r="CC210">
        <v>11.950000033333334</v>
      </c>
      <c r="CE210">
        <v>10.383333333333333</v>
      </c>
      <c r="CF210">
        <v>11.166666633333334</v>
      </c>
      <c r="CG210">
        <v>12.466666633333332</v>
      </c>
      <c r="CH210">
        <v>10.766666633333333</v>
      </c>
      <c r="CI210">
        <v>10.733333333333333</v>
      </c>
      <c r="CJ210">
        <v>10.683333333333334</v>
      </c>
      <c r="CK210">
        <v>11.100000033333332</v>
      </c>
      <c r="CL210">
        <v>11.483333333333333</v>
      </c>
      <c r="CN210">
        <v>12.233333333333333</v>
      </c>
      <c r="CO210">
        <v>11.783333333333333</v>
      </c>
      <c r="CP210">
        <v>9.5833333333333339</v>
      </c>
      <c r="CQ210">
        <v>11.016666333333333</v>
      </c>
      <c r="CR210">
        <v>11.766666333333333</v>
      </c>
      <c r="CS210">
        <v>10.016666333333333</v>
      </c>
      <c r="CT210">
        <v>12.233333333333334</v>
      </c>
      <c r="CU210">
        <v>12.050000333333333</v>
      </c>
      <c r="CV210">
        <v>10.183333333333334</v>
      </c>
      <c r="CW210">
        <v>11.316666633333334</v>
      </c>
      <c r="CX210">
        <v>10.916666333333334</v>
      </c>
      <c r="CY210">
        <v>14.400000033333335</v>
      </c>
      <c r="CZ210">
        <v>11.866666633333335</v>
      </c>
      <c r="DA210">
        <v>10.716666333333334</v>
      </c>
      <c r="DB210">
        <v>9.9833333333333343</v>
      </c>
      <c r="DC210">
        <v>13.033333333333335</v>
      </c>
      <c r="DD210">
        <v>10.966666633333334</v>
      </c>
      <c r="DE210">
        <v>13.800000033333333</v>
      </c>
      <c r="DF210">
        <v>10.533333333333333</v>
      </c>
      <c r="DG210">
        <v>11.833333333333334</v>
      </c>
      <c r="DH210">
        <v>10.933333333333334</v>
      </c>
      <c r="DI210">
        <v>11.766666333333333</v>
      </c>
      <c r="DJ210">
        <v>11.383333333333333</v>
      </c>
      <c r="DK210">
        <v>12.216666666333333</v>
      </c>
      <c r="DL210">
        <v>11.100000033333334</v>
      </c>
      <c r="DM210">
        <v>13.000000003333334</v>
      </c>
      <c r="DN210">
        <v>12.450000003333335</v>
      </c>
      <c r="DO210">
        <v>7.2833333333333332</v>
      </c>
      <c r="DP210">
        <v>9.4666666333333325</v>
      </c>
      <c r="DQ210">
        <v>8.2000000333333336</v>
      </c>
      <c r="DR210">
        <v>8.2166666633333332</v>
      </c>
      <c r="DS210">
        <v>7.8166666633333328</v>
      </c>
      <c r="DT210">
        <v>7.8500000033333333</v>
      </c>
      <c r="DU210">
        <v>11.216666333333333</v>
      </c>
      <c r="DV210">
        <v>9.3000000033333343</v>
      </c>
      <c r="DW210">
        <v>7.9833333333333334</v>
      </c>
      <c r="DX210">
        <v>7.9000000033333331</v>
      </c>
      <c r="DY210">
        <v>8.2000000003333327</v>
      </c>
      <c r="DZ210">
        <v>14.683333333333334</v>
      </c>
      <c r="EA210">
        <v>16.350000033333334</v>
      </c>
      <c r="EB210">
        <v>15.050000033333333</v>
      </c>
      <c r="EC210">
        <v>15.516666633333333</v>
      </c>
      <c r="ED210">
        <v>18.016666633333333</v>
      </c>
      <c r="EE210">
        <v>17.283333333333335</v>
      </c>
      <c r="EF210">
        <v>15.533333333333333</v>
      </c>
      <c r="EG210">
        <v>17.333333333333332</v>
      </c>
      <c r="EH210">
        <v>14.966666333333334</v>
      </c>
      <c r="EI210">
        <v>17.900000003333332</v>
      </c>
      <c r="EJ210">
        <v>17.033333333333335</v>
      </c>
      <c r="EK210">
        <v>16.350003333333333</v>
      </c>
      <c r="EL210">
        <v>18.416666633333335</v>
      </c>
      <c r="EM210">
        <v>15.083333333333334</v>
      </c>
      <c r="EN210">
        <v>16.166666666333334</v>
      </c>
      <c r="EO210">
        <v>19.216666663333335</v>
      </c>
      <c r="EP210">
        <v>17.516666633333333</v>
      </c>
      <c r="EQ210">
        <v>8.1833333333333336</v>
      </c>
      <c r="ER210">
        <v>8.5166666633333339</v>
      </c>
      <c r="ES210">
        <v>8.7833333333333332</v>
      </c>
      <c r="ET210">
        <v>11.283333333333333</v>
      </c>
      <c r="EU210">
        <v>8.8666666333333328</v>
      </c>
      <c r="EV210">
        <v>8.7000000333333336</v>
      </c>
      <c r="EW210">
        <v>8.5166666333333332</v>
      </c>
      <c r="EX210">
        <v>8.7500000003333334</v>
      </c>
      <c r="EY210">
        <v>12.250000033333333</v>
      </c>
      <c r="EZ210">
        <v>8.5500003333333332</v>
      </c>
      <c r="FA210">
        <v>8.7333333333333343</v>
      </c>
      <c r="FB210">
        <v>9.2166663333333343</v>
      </c>
      <c r="FC210">
        <v>12.183333333333334</v>
      </c>
      <c r="FD210">
        <v>9.0166666333333332</v>
      </c>
      <c r="FE210">
        <v>9.3166666333333339</v>
      </c>
      <c r="FF210">
        <v>11.350000003333333</v>
      </c>
      <c r="FG210">
        <v>8.9500000333333336</v>
      </c>
      <c r="FH210">
        <v>6.3666666666666663</v>
      </c>
      <c r="FI210">
        <v>6.8166666666666664</v>
      </c>
      <c r="FJ210">
        <v>9.9833333666666668</v>
      </c>
      <c r="FK210">
        <v>8.0833333666666665</v>
      </c>
      <c r="FL210">
        <v>8.4166666666666661</v>
      </c>
      <c r="FM210">
        <v>6.7333333666666659</v>
      </c>
      <c r="FN210">
        <v>9.3666666666666671</v>
      </c>
      <c r="FO210">
        <v>6.8333333366666666</v>
      </c>
      <c r="FP210">
        <v>7.5833333666666665</v>
      </c>
      <c r="FQ210">
        <v>6.8166666666666664</v>
      </c>
      <c r="FR210">
        <v>6.7666666666666666</v>
      </c>
      <c r="FS210">
        <v>7.5833333366666658</v>
      </c>
      <c r="FT210">
        <v>5.0166666666666666</v>
      </c>
      <c r="FU210">
        <v>5.2666666666666666</v>
      </c>
      <c r="FV210">
        <v>5.2499999966666664</v>
      </c>
      <c r="FW210">
        <v>5.6333333336666662</v>
      </c>
      <c r="FX210">
        <v>5.7833333366666668</v>
      </c>
      <c r="FY210">
        <v>5.5666666666666664</v>
      </c>
      <c r="FZ210">
        <v>6.8166666666666664</v>
      </c>
      <c r="GA210">
        <v>9.8166666666666664</v>
      </c>
      <c r="GB210">
        <v>5.899999999666667</v>
      </c>
      <c r="GC210">
        <v>6.0999999666666671</v>
      </c>
      <c r="GD210">
        <v>6.6166666666666671</v>
      </c>
      <c r="GE210">
        <v>6.3833333666666663</v>
      </c>
      <c r="GF210">
        <v>5.5999999966666669</v>
      </c>
      <c r="GG210">
        <v>2.75</v>
      </c>
      <c r="GH210">
        <v>3.6</v>
      </c>
      <c r="GI210">
        <v>3.2333333</v>
      </c>
      <c r="GJ210">
        <v>3.65</v>
      </c>
      <c r="GK210">
        <v>5.5833332999999996</v>
      </c>
      <c r="GL210">
        <v>3.05</v>
      </c>
      <c r="GM210">
        <v>3.3166666999999999</v>
      </c>
      <c r="GN210">
        <v>5.45</v>
      </c>
      <c r="GO210">
        <v>4.8666666699999999</v>
      </c>
      <c r="GP210">
        <v>3.3166666999999999</v>
      </c>
      <c r="GQ210">
        <v>3.7666666700000002</v>
      </c>
      <c r="GR210">
        <v>6.15</v>
      </c>
      <c r="GS210">
        <v>4.1166666999999997</v>
      </c>
      <c r="GT210">
        <v>5.3166666999999999</v>
      </c>
      <c r="GU210">
        <v>4.1500000000000004</v>
      </c>
      <c r="GV210">
        <v>3.15</v>
      </c>
      <c r="GW210">
        <v>3.21666667</v>
      </c>
      <c r="GX210">
        <v>3.05</v>
      </c>
      <c r="GY210">
        <v>10.483333333000001</v>
      </c>
      <c r="GZ210">
        <v>4.9000000000000004</v>
      </c>
      <c r="HA210">
        <v>9.8833333329999995</v>
      </c>
      <c r="HB210">
        <v>0</v>
      </c>
      <c r="HC210">
        <f>59/60</f>
        <v>0.98333333333333328</v>
      </c>
      <c r="HD210">
        <f>2+23/60</f>
        <v>2.3833333333333333</v>
      </c>
      <c r="HE210">
        <f>1+28/60</f>
        <v>1.4666666666666668</v>
      </c>
      <c r="HF210">
        <f>1+13/60</f>
        <v>1.2166666666666668</v>
      </c>
      <c r="HG210">
        <v>1</v>
      </c>
      <c r="HH210">
        <f>41/60</f>
        <v>0.68333333333333335</v>
      </c>
      <c r="HI210">
        <f>41/60</f>
        <v>0.68333333333333335</v>
      </c>
      <c r="HJ210">
        <f>1+38/60</f>
        <v>1.6333333333333333</v>
      </c>
      <c r="HK210">
        <f>1+11/60</f>
        <v>1.1833333333333333</v>
      </c>
      <c r="HL210">
        <f>4+3/60</f>
        <v>4.05</v>
      </c>
      <c r="HN210">
        <f>42/60</f>
        <v>0.7</v>
      </c>
      <c r="HO210">
        <f>2+10/60</f>
        <v>2.1666666666666665</v>
      </c>
      <c r="HP210">
        <f>2+45/60+10.6</f>
        <v>13.35</v>
      </c>
      <c r="HQ210">
        <f>2+45/60+10.6+4</f>
        <v>17.350000000000001</v>
      </c>
      <c r="HR210">
        <f>7+15/60</f>
        <v>7.25</v>
      </c>
      <c r="HS210">
        <f>8+54/60</f>
        <v>8.9</v>
      </c>
      <c r="HU210">
        <f>HU227+8.9</f>
        <v>20.3</v>
      </c>
      <c r="HW210">
        <f t="shared" ref="HW210:IJ210" si="2465">HW227+8.9</f>
        <v>9.2833333333333332</v>
      </c>
      <c r="HX210">
        <f t="shared" si="2465"/>
        <v>9.5</v>
      </c>
      <c r="HY210">
        <f t="shared" si="2465"/>
        <v>10.316666666666666</v>
      </c>
      <c r="HZ210">
        <f t="shared" si="2465"/>
        <v>9.8333333333333339</v>
      </c>
      <c r="IA210">
        <f t="shared" si="2465"/>
        <v>9.5666666666666664</v>
      </c>
      <c r="IB210">
        <f t="shared" si="2465"/>
        <v>9.6666666666666679</v>
      </c>
      <c r="IC210">
        <f t="shared" si="2465"/>
        <v>10.366666666666667</v>
      </c>
      <c r="ID210">
        <f t="shared" si="2465"/>
        <v>9.3333333333333339</v>
      </c>
      <c r="IE210">
        <f t="shared" si="2465"/>
        <v>10.316666666666666</v>
      </c>
      <c r="IF210">
        <f t="shared" si="2465"/>
        <v>11.016666666666667</v>
      </c>
      <c r="IG210">
        <f t="shared" si="2465"/>
        <v>11.466666666666667</v>
      </c>
      <c r="IH210">
        <f t="shared" si="2465"/>
        <v>9.8000000000000007</v>
      </c>
      <c r="II210">
        <f t="shared" si="2465"/>
        <v>16.533333333333331</v>
      </c>
      <c r="IJ210">
        <f t="shared" si="2465"/>
        <v>9.3166666666666664</v>
      </c>
      <c r="IK210">
        <f>5+1/60</f>
        <v>5.0166666666666666</v>
      </c>
      <c r="IL210">
        <f>IL245+5.016666667</f>
        <v>8.350000000333333</v>
      </c>
      <c r="IM210">
        <f t="shared" ref="IM210:IQ210" si="2466">IM245+5.016666667</f>
        <v>5.7833333336666666</v>
      </c>
      <c r="IN210">
        <f t="shared" si="2466"/>
        <v>5.5000000003333334</v>
      </c>
      <c r="IO210">
        <f>3+36/60</f>
        <v>3.6</v>
      </c>
      <c r="IP210">
        <f t="shared" si="2466"/>
        <v>7.600000000333333</v>
      </c>
      <c r="IQ210">
        <f t="shared" si="2466"/>
        <v>8.2500000003333334</v>
      </c>
      <c r="IW210">
        <f>41.85+6.31</f>
        <v>48.160000000000004</v>
      </c>
      <c r="IX210">
        <f>13+3/60</f>
        <v>13.05</v>
      </c>
      <c r="IY210">
        <f>IY2-4.333333+13.05</f>
        <v>15.500000333333334</v>
      </c>
      <c r="IZ210">
        <f>IZ2-4.333333+13.05</f>
        <v>16.316667000000002</v>
      </c>
      <c r="JA210">
        <f t="shared" ref="JA210:JF210" si="2467">JA2-4.333333+13.05</f>
        <v>14.650000333333335</v>
      </c>
      <c r="JB210">
        <f t="shared" si="2467"/>
        <v>14.133333666666669</v>
      </c>
      <c r="JC210">
        <f t="shared" si="2467"/>
        <v>19.066667000000002</v>
      </c>
      <c r="JD210">
        <f t="shared" si="2467"/>
        <v>15.666667</v>
      </c>
      <c r="JE210">
        <f t="shared" si="2467"/>
        <v>20.733333666666667</v>
      </c>
      <c r="JF210">
        <f t="shared" si="2467"/>
        <v>28.500000333333336</v>
      </c>
      <c r="JH210">
        <f>33+9/60</f>
        <v>33.15</v>
      </c>
      <c r="JI210">
        <f>JI2-7.216666667+33.15</f>
        <v>38.399999999666662</v>
      </c>
      <c r="JJ210">
        <f t="shared" ref="JJ210:KA210" si="2468">JJ2-7.216666667+33.15</f>
        <v>36.783333333000002</v>
      </c>
      <c r="JK210">
        <f t="shared" si="2468"/>
        <v>34.649999999666662</v>
      </c>
      <c r="JL210">
        <f t="shared" si="2468"/>
        <v>34.416666666333334</v>
      </c>
      <c r="JM210">
        <f t="shared" si="2468"/>
        <v>36.149999999666662</v>
      </c>
      <c r="JN210">
        <f t="shared" si="2468"/>
        <v>37.149999999666662</v>
      </c>
      <c r="JO210">
        <f t="shared" si="2468"/>
        <v>41.283333333000002</v>
      </c>
      <c r="JP210">
        <f t="shared" si="2468"/>
        <v>38.416666666333334</v>
      </c>
      <c r="JR210">
        <f t="shared" si="2468"/>
        <v>34.483333332999997</v>
      </c>
      <c r="JT210">
        <f t="shared" si="2468"/>
        <v>35.233333332999997</v>
      </c>
      <c r="JU210">
        <f t="shared" si="2468"/>
        <v>40.883333332999996</v>
      </c>
      <c r="JV210">
        <f t="shared" si="2468"/>
        <v>41.583333332999999</v>
      </c>
      <c r="JX210">
        <f t="shared" si="2468"/>
        <v>42.333333332999999</v>
      </c>
      <c r="JY210">
        <f t="shared" si="2468"/>
        <v>38.149999999666662</v>
      </c>
      <c r="JZ210">
        <f t="shared" si="2468"/>
        <v>44.649999999666669</v>
      </c>
      <c r="KA210">
        <f t="shared" si="2468"/>
        <v>48.099999999666665</v>
      </c>
    </row>
    <row r="211" spans="1:287" x14ac:dyDescent="0.25">
      <c r="A211" t="s">
        <v>76</v>
      </c>
      <c r="B211">
        <v>9.7166666666666668</v>
      </c>
      <c r="C211">
        <v>10.216666666666667</v>
      </c>
      <c r="D211">
        <v>10.833333666666666</v>
      </c>
      <c r="E211">
        <v>10.866666666666667</v>
      </c>
      <c r="F211">
        <v>11.483326666666667</v>
      </c>
      <c r="G211">
        <v>11.550000666666666</v>
      </c>
      <c r="H211">
        <v>11.283333666666666</v>
      </c>
      <c r="I211">
        <v>11.500000666666667</v>
      </c>
      <c r="J211">
        <v>13.099999666666667</v>
      </c>
      <c r="K211">
        <v>15.283333666666667</v>
      </c>
      <c r="L211">
        <v>10.566666666666666</v>
      </c>
      <c r="M211">
        <v>10.066666666666666</v>
      </c>
      <c r="N211">
        <v>11.466663666666665</v>
      </c>
      <c r="O211">
        <v>13.616663333333333</v>
      </c>
      <c r="P211">
        <v>18.066663333333334</v>
      </c>
      <c r="Q211">
        <v>14.376663333333333</v>
      </c>
      <c r="R211">
        <v>19.046663333333335</v>
      </c>
      <c r="S211">
        <v>20.866663333333335</v>
      </c>
      <c r="T211">
        <v>17.286663333333333</v>
      </c>
      <c r="U211">
        <v>15.799993333333333</v>
      </c>
      <c r="V211">
        <v>15.666663333333332</v>
      </c>
      <c r="W211">
        <v>14.233330333333333</v>
      </c>
      <c r="X211">
        <v>15.033330333333334</v>
      </c>
      <c r="Y211">
        <v>15.066663333333333</v>
      </c>
      <c r="Z211">
        <v>21.833333333333336</v>
      </c>
      <c r="AA211">
        <v>23.833333333333336</v>
      </c>
      <c r="AB211">
        <v>27.583333333333336</v>
      </c>
      <c r="AC211">
        <v>43.033333333333331</v>
      </c>
      <c r="AD211">
        <v>37.586666333333334</v>
      </c>
      <c r="AE211">
        <v>23.783333333333335</v>
      </c>
      <c r="AG211">
        <v>27.083333333333336</v>
      </c>
      <c r="AH211">
        <v>22.500003333333336</v>
      </c>
      <c r="AI211">
        <v>13.466666666666667</v>
      </c>
      <c r="AJ211">
        <v>15.016666666666667</v>
      </c>
      <c r="AK211">
        <v>13.849999966666667</v>
      </c>
      <c r="AL211">
        <v>14.066666666666666</v>
      </c>
      <c r="AM211">
        <v>13.983326666666667</v>
      </c>
      <c r="AN211">
        <v>14.816666666666666</v>
      </c>
      <c r="AO211">
        <v>14.733333366666667</v>
      </c>
      <c r="AP211">
        <v>14.333333366666666</v>
      </c>
      <c r="AQ211">
        <v>14.249999996666666</v>
      </c>
      <c r="AR211">
        <v>13.866666666666667</v>
      </c>
      <c r="AS211">
        <v>14.483333366666667</v>
      </c>
      <c r="AT211">
        <v>17.133333336666666</v>
      </c>
      <c r="AU211">
        <v>14.766666666666667</v>
      </c>
      <c r="AV211">
        <v>14.999999966666667</v>
      </c>
      <c r="AW211">
        <v>14.533333366666668</v>
      </c>
      <c r="AX211">
        <v>15.316666666666666</v>
      </c>
      <c r="AY211">
        <v>14.199999996666667</v>
      </c>
      <c r="AZ211">
        <v>16.616666666666667</v>
      </c>
      <c r="BA211">
        <v>18.666666666666668</v>
      </c>
      <c r="BB211">
        <v>21.466666666666669</v>
      </c>
      <c r="BC211">
        <v>19.183333336666667</v>
      </c>
      <c r="BD211">
        <v>19.149999966666666</v>
      </c>
      <c r="BE211">
        <v>15.466666666666667</v>
      </c>
      <c r="BF211">
        <v>17.383333666666665</v>
      </c>
      <c r="BG211">
        <v>26.649999966666666</v>
      </c>
      <c r="BH211">
        <v>29.166666666666664</v>
      </c>
      <c r="BI211">
        <v>29.399999666666666</v>
      </c>
      <c r="BJ211">
        <v>16.816666666666666</v>
      </c>
      <c r="BK211">
        <v>27.133333666666665</v>
      </c>
      <c r="BL211">
        <v>17.883333366666669</v>
      </c>
      <c r="BM211">
        <v>26.266666666666666</v>
      </c>
      <c r="BN211">
        <v>17.566666666666666</v>
      </c>
      <c r="BO211">
        <v>31.399999666666666</v>
      </c>
      <c r="BP211">
        <v>22.083333366666665</v>
      </c>
      <c r="BQ211">
        <v>12.433333333333332</v>
      </c>
      <c r="BR211">
        <v>11.566666633333332</v>
      </c>
      <c r="BS211">
        <v>12.283333333333331</v>
      </c>
      <c r="BT211">
        <v>12.683333303333333</v>
      </c>
      <c r="BU211">
        <v>12.083333303333331</v>
      </c>
      <c r="BV211">
        <v>12.316666633333332</v>
      </c>
      <c r="BW211">
        <v>14.283333333333331</v>
      </c>
      <c r="BX211">
        <v>19.283333333333331</v>
      </c>
      <c r="BY211">
        <v>17.549999933333332</v>
      </c>
      <c r="BZ211">
        <v>14.549999933333332</v>
      </c>
      <c r="CA211">
        <v>12.366666633333333</v>
      </c>
      <c r="CB211">
        <v>11.883333333333333</v>
      </c>
      <c r="CC211">
        <v>12.933333333333332</v>
      </c>
      <c r="CE211">
        <v>11.366666333333333</v>
      </c>
      <c r="CF211">
        <v>12.149999633333334</v>
      </c>
      <c r="CG211">
        <v>13.449999633333332</v>
      </c>
      <c r="CH211">
        <v>11.749999633333333</v>
      </c>
      <c r="CI211">
        <v>11.716666333333333</v>
      </c>
      <c r="CJ211">
        <v>11.666666333333334</v>
      </c>
      <c r="CK211">
        <v>12.083333033333332</v>
      </c>
      <c r="CL211">
        <v>12.466666333333333</v>
      </c>
      <c r="CN211">
        <v>13.216666333333333</v>
      </c>
      <c r="CO211">
        <v>12.766666333333333</v>
      </c>
      <c r="CP211">
        <v>10.566666633333332</v>
      </c>
      <c r="CQ211">
        <v>11.999999633333331</v>
      </c>
      <c r="CR211">
        <v>12.749999633333331</v>
      </c>
      <c r="CS211">
        <v>10.999999633333331</v>
      </c>
      <c r="CT211">
        <v>13.216666633333332</v>
      </c>
      <c r="CU211">
        <v>13.033333633333331</v>
      </c>
      <c r="CV211">
        <v>11.166666633333332</v>
      </c>
      <c r="CW211">
        <v>12.299999933333332</v>
      </c>
      <c r="CX211">
        <v>11.899999633333332</v>
      </c>
      <c r="CY211">
        <v>15.383333333333333</v>
      </c>
      <c r="CZ211">
        <v>12.849999933333333</v>
      </c>
      <c r="DA211">
        <v>11.699999633333332</v>
      </c>
      <c r="DB211">
        <v>10.966666633333332</v>
      </c>
      <c r="DC211">
        <v>14.016666633333333</v>
      </c>
      <c r="DD211">
        <v>11.949999933333332</v>
      </c>
      <c r="DE211">
        <v>14.783333333333331</v>
      </c>
      <c r="DF211">
        <v>11.516666633333333</v>
      </c>
      <c r="DG211">
        <v>12.816666633333334</v>
      </c>
      <c r="DH211">
        <v>11.916666633333334</v>
      </c>
      <c r="DI211">
        <v>12.749999633333333</v>
      </c>
      <c r="DJ211">
        <v>12.366666633333333</v>
      </c>
      <c r="DK211">
        <v>13.199999966333333</v>
      </c>
      <c r="DL211">
        <v>12.083333333333334</v>
      </c>
      <c r="DM211">
        <v>13.983333303333334</v>
      </c>
      <c r="DN211">
        <v>13.433333303333335</v>
      </c>
      <c r="DO211">
        <v>8.2666666333333332</v>
      </c>
      <c r="DP211">
        <v>10.449999933333334</v>
      </c>
      <c r="DQ211">
        <v>9.1833333333333336</v>
      </c>
      <c r="DR211">
        <v>9.1999999633333331</v>
      </c>
      <c r="DS211">
        <v>8.7999999633333328</v>
      </c>
      <c r="DT211">
        <v>8.8333333033333332</v>
      </c>
      <c r="DU211">
        <v>12.199999633333334</v>
      </c>
      <c r="DV211">
        <v>10.283333303333333</v>
      </c>
      <c r="DW211">
        <v>8.9666666333333325</v>
      </c>
      <c r="DX211">
        <v>8.8833333033333339</v>
      </c>
      <c r="DY211">
        <v>9.1833333003333326</v>
      </c>
      <c r="DZ211">
        <v>15.666666633333332</v>
      </c>
      <c r="EA211">
        <v>17.333333333333332</v>
      </c>
      <c r="EB211">
        <v>16.033333333333331</v>
      </c>
      <c r="EC211">
        <v>16.499999933333331</v>
      </c>
      <c r="ED211">
        <v>18.999999933333331</v>
      </c>
      <c r="EE211">
        <v>18.266666633333333</v>
      </c>
      <c r="EF211">
        <v>16.516666633333333</v>
      </c>
      <c r="EG211">
        <v>18.31666663333333</v>
      </c>
      <c r="EH211">
        <v>15.949999633333332</v>
      </c>
      <c r="EI211">
        <v>18.88333330333333</v>
      </c>
      <c r="EJ211">
        <v>18.016666633333333</v>
      </c>
      <c r="EK211">
        <v>17.333336633333332</v>
      </c>
      <c r="EL211">
        <v>19.399999933333334</v>
      </c>
      <c r="EM211">
        <v>16.06666663333333</v>
      </c>
      <c r="EN211">
        <v>17.149999966333333</v>
      </c>
      <c r="EO211">
        <v>20.199999963333333</v>
      </c>
      <c r="EP211">
        <v>18.499999933333331</v>
      </c>
      <c r="EQ211">
        <v>9.1666666333333318</v>
      </c>
      <c r="ER211">
        <v>9.4999999633333321</v>
      </c>
      <c r="ES211">
        <v>9.7666666333333314</v>
      </c>
      <c r="ET211">
        <v>12.266666633333331</v>
      </c>
      <c r="EU211">
        <v>9.849999933333331</v>
      </c>
      <c r="EV211">
        <v>9.6833333333333318</v>
      </c>
      <c r="EW211">
        <v>9.4999999333333314</v>
      </c>
      <c r="EX211">
        <v>9.7333333003333316</v>
      </c>
      <c r="EY211">
        <v>13.233333333333331</v>
      </c>
      <c r="EZ211">
        <v>9.5333336333333314</v>
      </c>
      <c r="FA211">
        <v>9.7166666333333325</v>
      </c>
      <c r="FB211">
        <v>10.199999633333332</v>
      </c>
      <c r="FC211">
        <v>13.166666633333332</v>
      </c>
      <c r="FD211">
        <v>9.9999999333333314</v>
      </c>
      <c r="FE211">
        <v>10.299999933333332</v>
      </c>
      <c r="FF211">
        <v>12.333333303333331</v>
      </c>
      <c r="FG211">
        <v>9.9333333333333318</v>
      </c>
      <c r="FH211">
        <v>7.3500000333333331</v>
      </c>
      <c r="FI211">
        <v>7.8000000333333332</v>
      </c>
      <c r="FJ211">
        <v>10.966666733333334</v>
      </c>
      <c r="FK211">
        <v>9.0666667333333333</v>
      </c>
      <c r="FL211">
        <v>9.4000000333333329</v>
      </c>
      <c r="FM211">
        <v>7.7166667333333328</v>
      </c>
      <c r="FN211">
        <v>10.350000033333334</v>
      </c>
      <c r="FO211">
        <v>7.8166667033333335</v>
      </c>
      <c r="FP211">
        <v>8.5666667333333333</v>
      </c>
      <c r="FQ211">
        <v>7.8000000333333332</v>
      </c>
      <c r="FR211">
        <v>7.7500000333333334</v>
      </c>
      <c r="FS211">
        <v>8.5666667033333326</v>
      </c>
      <c r="FT211">
        <v>6.0000000033333336</v>
      </c>
      <c r="FU211">
        <v>6.2500000033333336</v>
      </c>
      <c r="FV211">
        <v>6.2333333333333334</v>
      </c>
      <c r="FW211">
        <v>6.6166666703333332</v>
      </c>
      <c r="FX211">
        <v>6.7666666733333338</v>
      </c>
      <c r="FY211">
        <v>6.5500000033333334</v>
      </c>
      <c r="FZ211">
        <v>7.8000000033333334</v>
      </c>
      <c r="GA211">
        <v>10.800000003333334</v>
      </c>
      <c r="GB211">
        <v>6.883333336333334</v>
      </c>
      <c r="GC211">
        <v>7.0833333033333332</v>
      </c>
      <c r="GD211">
        <v>7.6000000033333333</v>
      </c>
      <c r="GE211">
        <v>7.3666667033333333</v>
      </c>
      <c r="GF211">
        <v>6.5833333333333339</v>
      </c>
      <c r="GG211">
        <v>3.7333333333333334</v>
      </c>
      <c r="GH211">
        <v>4.583333333333333</v>
      </c>
      <c r="GI211">
        <v>4.2166666333333334</v>
      </c>
      <c r="GJ211">
        <v>4.6333333333333337</v>
      </c>
      <c r="GK211">
        <v>6.5666666333333339</v>
      </c>
      <c r="GL211">
        <v>4.0333333333333332</v>
      </c>
      <c r="GM211">
        <v>4.3000000333333332</v>
      </c>
      <c r="GN211">
        <v>6.4333333333333336</v>
      </c>
      <c r="GO211">
        <v>5.8500000033333333</v>
      </c>
      <c r="GP211">
        <v>4.3000000333333332</v>
      </c>
      <c r="GQ211">
        <v>4.7500000033333336</v>
      </c>
      <c r="GR211">
        <v>7.1333333333333329</v>
      </c>
      <c r="GS211">
        <v>5.1000000333333331</v>
      </c>
      <c r="GT211">
        <v>6.3000000333333332</v>
      </c>
      <c r="GU211">
        <v>5.1333333333333329</v>
      </c>
      <c r="GV211">
        <v>4.1333333333333337</v>
      </c>
      <c r="GW211">
        <v>4.2000000033333338</v>
      </c>
      <c r="GX211">
        <v>4.0333333333333332</v>
      </c>
      <c r="GY211">
        <v>11.466666666333333</v>
      </c>
      <c r="GZ211">
        <v>5.8833333333333329</v>
      </c>
      <c r="HA211">
        <v>8.6166666663333338</v>
      </c>
      <c r="HB211">
        <v>3.0333333333333332</v>
      </c>
      <c r="HC211">
        <v>0</v>
      </c>
      <c r="HD211">
        <f>IF(HD210=0,0,HD210+0.983333)</f>
        <v>3.3666663333333333</v>
      </c>
      <c r="HE211">
        <f t="shared" ref="HE211:HP211" si="2469">IF(HE210=0,0,HE210+0.983333)</f>
        <v>2.4499996666666668</v>
      </c>
      <c r="HF211">
        <f t="shared" si="2469"/>
        <v>2.1999996666666668</v>
      </c>
      <c r="HG211">
        <f t="shared" si="2469"/>
        <v>1.983333</v>
      </c>
      <c r="HH211">
        <f t="shared" si="2469"/>
        <v>1.6666663333333334</v>
      </c>
      <c r="HI211">
        <f t="shared" si="2469"/>
        <v>1.6666663333333334</v>
      </c>
      <c r="HJ211">
        <f t="shared" si="2469"/>
        <v>2.6166663333333333</v>
      </c>
      <c r="HK211">
        <f t="shared" si="2469"/>
        <v>2.1666663333333336</v>
      </c>
      <c r="HL211">
        <f t="shared" si="2469"/>
        <v>5.0333329999999998</v>
      </c>
      <c r="HN211">
        <f t="shared" si="2469"/>
        <v>1.683333</v>
      </c>
      <c r="HO211">
        <f t="shared" si="2469"/>
        <v>3.1499996666666665</v>
      </c>
      <c r="HP211">
        <f t="shared" si="2469"/>
        <v>14.333333</v>
      </c>
      <c r="HQ211">
        <f t="shared" ref="HQ211" si="2470">IF(HQ210=0,0,HQ210+0.983333)</f>
        <v>18.333333000000003</v>
      </c>
      <c r="HR211">
        <f t="shared" ref="HR211" si="2471">IF(HR210=0,0,HR210+0.983333)</f>
        <v>8.233333</v>
      </c>
      <c r="HS211">
        <f t="shared" ref="HS211" si="2472">IF(HS210=0,0,HS210+0.983333)</f>
        <v>9.8833330000000004</v>
      </c>
      <c r="HU211">
        <f t="shared" ref="HU211" si="2473">IF(HU210=0,0,HU210+0.983333)</f>
        <v>21.283332999999999</v>
      </c>
      <c r="HW211">
        <f t="shared" ref="HW211" si="2474">IF(HW210=0,0,HW210+0.983333)</f>
        <v>10.266666333333333</v>
      </c>
      <c r="HX211">
        <f t="shared" ref="HX211" si="2475">IF(HX210=0,0,HX210+0.983333)</f>
        <v>10.483333</v>
      </c>
      <c r="HY211">
        <f t="shared" ref="HY211" si="2476">IF(HY210=0,0,HY210+0.983333)</f>
        <v>11.299999666666666</v>
      </c>
      <c r="HZ211">
        <f t="shared" ref="HZ211" si="2477">IF(HZ210=0,0,HZ210+0.983333)</f>
        <v>10.816666333333334</v>
      </c>
      <c r="IA211">
        <f t="shared" ref="IA211" si="2478">IF(IA210=0,0,IA210+0.983333)</f>
        <v>10.549999666666666</v>
      </c>
      <c r="IB211">
        <f t="shared" ref="IB211" si="2479">IF(IB210=0,0,IB210+0.983333)</f>
        <v>10.649999666666668</v>
      </c>
      <c r="IC211">
        <f t="shared" ref="IC211" si="2480">IF(IC210=0,0,IC210+0.983333)</f>
        <v>11.349999666666667</v>
      </c>
      <c r="ID211">
        <f t="shared" ref="ID211" si="2481">IF(ID210=0,0,ID210+0.983333)</f>
        <v>10.316666333333334</v>
      </c>
      <c r="IE211">
        <f t="shared" ref="IE211" si="2482">IF(IE210=0,0,IE210+0.983333)</f>
        <v>11.299999666666666</v>
      </c>
      <c r="IF211">
        <f t="shared" ref="IF211" si="2483">IF(IF210=0,0,IF210+0.983333)</f>
        <v>11.999999666666668</v>
      </c>
      <c r="IG211">
        <f t="shared" ref="IG211" si="2484">IF(IG210=0,0,IG210+0.983333)</f>
        <v>12.449999666666667</v>
      </c>
      <c r="IH211">
        <f t="shared" ref="IH211" si="2485">IF(IH210=0,0,IH210+0.983333)</f>
        <v>10.783333000000001</v>
      </c>
      <c r="II211">
        <f t="shared" ref="II211" si="2486">IF(II210=0,0,II210+0.983333)</f>
        <v>17.516666333333333</v>
      </c>
      <c r="IJ211">
        <f t="shared" ref="IJ211" si="2487">IF(IJ210=0,0,IJ210+0.983333)</f>
        <v>10.299999666666666</v>
      </c>
      <c r="IK211">
        <f t="shared" ref="IK211" si="2488">IF(IK210=0,0,IK210+0.983333)</f>
        <v>5.9999996666666666</v>
      </c>
      <c r="IL211">
        <f t="shared" ref="IL211" si="2489">IF(IL210=0,0,IL210+0.983333)</f>
        <v>9.333333000333333</v>
      </c>
      <c r="IM211">
        <f t="shared" ref="IM211" si="2490">IF(IM210=0,0,IM210+0.983333)</f>
        <v>6.7666663336666666</v>
      </c>
      <c r="IN211">
        <f t="shared" ref="IN211" si="2491">IF(IN210=0,0,IN210+0.983333)</f>
        <v>6.4833330003333334</v>
      </c>
      <c r="IO211">
        <f t="shared" ref="IO211" si="2492">IF(IO210=0,0,IO210+0.983333)</f>
        <v>4.5833329999999997</v>
      </c>
      <c r="IP211">
        <f t="shared" ref="IP211" si="2493">IF(IP210=0,0,IP210+0.983333)</f>
        <v>8.583333000333333</v>
      </c>
      <c r="IQ211">
        <f t="shared" ref="IQ211" si="2494">IF(IQ210=0,0,IQ210+0.983333)</f>
        <v>9.2333330003333334</v>
      </c>
      <c r="IW211">
        <f t="shared" ref="IW211" si="2495">IF(IW210=0,0,IW210+0.983333)</f>
        <v>49.143333000000005</v>
      </c>
      <c r="IX211">
        <f t="shared" ref="IX211" si="2496">IF(IX210=0,0,IX210+0.983333)</f>
        <v>14.033333000000001</v>
      </c>
      <c r="IY211">
        <f t="shared" ref="IY211:IZ211" si="2497">IF(IY210=0,0,IY210+0.983333)</f>
        <v>16.483333333333334</v>
      </c>
      <c r="IZ211">
        <f t="shared" si="2497"/>
        <v>17.300000000000004</v>
      </c>
      <c r="JA211">
        <f t="shared" ref="JA211" si="2498">IF(JA210=0,0,JA210+0.983333)</f>
        <v>15.633333333333335</v>
      </c>
      <c r="JB211">
        <f t="shared" ref="JB211" si="2499">IF(JB210=0,0,JB210+0.983333)</f>
        <v>15.116666666666669</v>
      </c>
      <c r="JC211">
        <f t="shared" ref="JC211" si="2500">IF(JC210=0,0,JC210+0.983333)</f>
        <v>20.050000000000004</v>
      </c>
      <c r="JD211">
        <f t="shared" ref="JD211" si="2501">IF(JD210=0,0,JD210+0.983333)</f>
        <v>16.649999999999999</v>
      </c>
      <c r="JE211">
        <f t="shared" ref="JE211" si="2502">IF(JE210=0,0,JE210+0.983333)</f>
        <v>21.716666666666669</v>
      </c>
      <c r="JF211">
        <f t="shared" ref="JF211" si="2503">IF(JF210=0,0,JF210+0.983333)</f>
        <v>29.483333333333334</v>
      </c>
      <c r="JH211">
        <f t="shared" ref="JH211" si="2504">IF(JH210=0,0,JH210+0.983333)</f>
        <v>34.133333</v>
      </c>
      <c r="JI211">
        <f t="shared" ref="JI211" si="2505">IF(JI210=0,0,JI210+0.983333)</f>
        <v>39.383332999666663</v>
      </c>
      <c r="JJ211">
        <f t="shared" ref="JJ211" si="2506">IF(JJ210=0,0,JJ210+0.983333)</f>
        <v>37.766666333000003</v>
      </c>
      <c r="JK211">
        <f t="shared" ref="JK211" si="2507">IF(JK210=0,0,JK210+0.983333)</f>
        <v>35.633332999666663</v>
      </c>
      <c r="JL211">
        <f t="shared" ref="JL211" si="2508">IF(JL210=0,0,JL210+0.983333)</f>
        <v>35.399999666333336</v>
      </c>
      <c r="JM211">
        <f t="shared" ref="JM211" si="2509">IF(JM210=0,0,JM210+0.983333)</f>
        <v>37.133332999666663</v>
      </c>
      <c r="JN211">
        <f t="shared" ref="JN211" si="2510">IF(JN210=0,0,JN210+0.983333)</f>
        <v>38.133332999666663</v>
      </c>
      <c r="JO211">
        <f t="shared" ref="JO211" si="2511">IF(JO210=0,0,JO210+0.983333)</f>
        <v>42.266666333000003</v>
      </c>
      <c r="JP211">
        <f t="shared" ref="JP211" si="2512">IF(JP210=0,0,JP210+0.983333)</f>
        <v>39.399999666333336</v>
      </c>
      <c r="JR211">
        <f t="shared" ref="JR211" si="2513">IF(JR210=0,0,JR210+0.983333)</f>
        <v>35.466666332999999</v>
      </c>
      <c r="JT211">
        <f t="shared" ref="JT211" si="2514">IF(JT210=0,0,JT210+0.983333)</f>
        <v>36.216666332999999</v>
      </c>
      <c r="JU211">
        <f t="shared" ref="JU211" si="2515">IF(JU210=0,0,JU210+0.983333)</f>
        <v>41.866666332999998</v>
      </c>
      <c r="JV211">
        <f t="shared" ref="JV211" si="2516">IF(JV210=0,0,JV210+0.983333)</f>
        <v>42.566666333000001</v>
      </c>
      <c r="JX211">
        <f t="shared" ref="JX211" si="2517">IF(JX210=0,0,JX210+0.983333)</f>
        <v>43.316666333000001</v>
      </c>
      <c r="JY211">
        <f t="shared" ref="JY211" si="2518">IF(JY210=0,0,JY210+0.983333)</f>
        <v>39.133332999666663</v>
      </c>
      <c r="JZ211">
        <f t="shared" ref="JZ211" si="2519">IF(JZ210=0,0,JZ210+0.983333)</f>
        <v>45.633332999666671</v>
      </c>
      <c r="KA211">
        <f t="shared" ref="KA211" si="2520">IF(KA210=0,0,KA210+0.983333)</f>
        <v>49.083332999666666</v>
      </c>
    </row>
    <row r="212" spans="1:287" x14ac:dyDescent="0.25">
      <c r="A212" t="s">
        <v>75</v>
      </c>
      <c r="B212">
        <v>8.4666666666666668</v>
      </c>
      <c r="C212">
        <v>8.9666666666666668</v>
      </c>
      <c r="D212">
        <v>9.5833336666666664</v>
      </c>
      <c r="E212">
        <v>9.6166666666666671</v>
      </c>
      <c r="F212">
        <v>10.233326666666667</v>
      </c>
      <c r="G212">
        <v>10.300000666666666</v>
      </c>
      <c r="H212">
        <v>10.033333666666666</v>
      </c>
      <c r="I212">
        <v>10.250000666666667</v>
      </c>
      <c r="J212">
        <v>11.849999666666667</v>
      </c>
      <c r="K212">
        <v>14.033333666666667</v>
      </c>
      <c r="L212">
        <v>9.3166666666666664</v>
      </c>
      <c r="M212">
        <v>8.8166666666666664</v>
      </c>
      <c r="N212">
        <v>10.216663666666665</v>
      </c>
      <c r="O212">
        <v>15.016663333333334</v>
      </c>
      <c r="P212">
        <v>19.466663333333333</v>
      </c>
      <c r="Q212">
        <v>15.776663333333333</v>
      </c>
      <c r="R212">
        <v>20.446663333333333</v>
      </c>
      <c r="S212">
        <v>22.266663333333334</v>
      </c>
      <c r="T212">
        <v>18.686663333333335</v>
      </c>
      <c r="U212">
        <v>17.199993333333335</v>
      </c>
      <c r="V212">
        <v>17.066663333333334</v>
      </c>
      <c r="W212">
        <v>15.633330333333333</v>
      </c>
      <c r="X212">
        <v>16.433330333333334</v>
      </c>
      <c r="Y212">
        <v>16.466663333333333</v>
      </c>
      <c r="Z212">
        <v>23.233333333333334</v>
      </c>
      <c r="AA212">
        <v>25.233333333333334</v>
      </c>
      <c r="AB212">
        <v>28.983333333333334</v>
      </c>
      <c r="AC212">
        <v>44.433333333333337</v>
      </c>
      <c r="AD212">
        <v>38.986666333333332</v>
      </c>
      <c r="AE212">
        <v>25.183333333333334</v>
      </c>
      <c r="AG212">
        <v>28.483333333333334</v>
      </c>
      <c r="AH212">
        <v>23.900003333333334</v>
      </c>
      <c r="AI212">
        <v>12.216666666666667</v>
      </c>
      <c r="AJ212">
        <v>13.766666666666667</v>
      </c>
      <c r="AK212">
        <v>12.599999966666667</v>
      </c>
      <c r="AL212">
        <v>12.816666666666666</v>
      </c>
      <c r="AM212">
        <v>12.733326666666667</v>
      </c>
      <c r="AN212">
        <v>13.566666666666666</v>
      </c>
      <c r="AO212">
        <v>13.483333366666667</v>
      </c>
      <c r="AP212">
        <v>13.083333366666666</v>
      </c>
      <c r="AQ212">
        <v>12.999999996666666</v>
      </c>
      <c r="AR212">
        <v>12.616666666666667</v>
      </c>
      <c r="AS212">
        <v>13.233333366666667</v>
      </c>
      <c r="AT212">
        <v>15.883333336666666</v>
      </c>
      <c r="AU212">
        <v>13.516666666666667</v>
      </c>
      <c r="AV212">
        <v>13.749999966666667</v>
      </c>
      <c r="AW212">
        <v>13.283333366666668</v>
      </c>
      <c r="AX212">
        <v>14.066666666666666</v>
      </c>
      <c r="AY212">
        <v>12.949999996666667</v>
      </c>
      <c r="AZ212">
        <v>15.366666666666667</v>
      </c>
      <c r="BA212">
        <v>17.416666666666668</v>
      </c>
      <c r="BB212">
        <v>20.216666666666669</v>
      </c>
      <c r="BC212">
        <v>17.933333336666667</v>
      </c>
      <c r="BD212">
        <v>17.899999966666666</v>
      </c>
      <c r="BE212">
        <v>14.216666666666667</v>
      </c>
      <c r="BF212">
        <v>16.133333666666665</v>
      </c>
      <c r="BG212">
        <v>25.399999966666666</v>
      </c>
      <c r="BH212">
        <v>27.916666666666664</v>
      </c>
      <c r="BI212">
        <v>28.149999666666666</v>
      </c>
      <c r="BJ212">
        <v>15.566666666666666</v>
      </c>
      <c r="BK212">
        <v>25.883333666666665</v>
      </c>
      <c r="BL212">
        <v>16.633333366666669</v>
      </c>
      <c r="BM212">
        <v>25.016666666666666</v>
      </c>
      <c r="BN212">
        <v>16.316666666666666</v>
      </c>
      <c r="BO212">
        <v>30.149999666666666</v>
      </c>
      <c r="BP212">
        <v>20.833333366666665</v>
      </c>
      <c r="BQ212">
        <v>13.833333333333332</v>
      </c>
      <c r="BR212">
        <v>12.966666633333332</v>
      </c>
      <c r="BS212">
        <v>13.683333333333332</v>
      </c>
      <c r="BT212">
        <v>14.083333303333333</v>
      </c>
      <c r="BU212">
        <v>13.483333303333332</v>
      </c>
      <c r="BV212">
        <v>13.716666633333332</v>
      </c>
      <c r="BW212">
        <v>15.683333333333332</v>
      </c>
      <c r="BX212">
        <v>20.68333333333333</v>
      </c>
      <c r="BY212">
        <v>18.949999933333331</v>
      </c>
      <c r="BZ212">
        <v>15.949999933333332</v>
      </c>
      <c r="CA212">
        <v>13.766666633333333</v>
      </c>
      <c r="CB212">
        <v>13.283333333333333</v>
      </c>
      <c r="CC212">
        <v>14.333333333333332</v>
      </c>
      <c r="CE212">
        <v>12.766666333333333</v>
      </c>
      <c r="CF212">
        <v>13.549999633333334</v>
      </c>
      <c r="CG212">
        <v>14.849999633333333</v>
      </c>
      <c r="CH212">
        <v>13.149999633333334</v>
      </c>
      <c r="CI212">
        <v>13.116666333333333</v>
      </c>
      <c r="CJ212">
        <v>13.066666333333334</v>
      </c>
      <c r="CK212">
        <v>13.483333033333333</v>
      </c>
      <c r="CL212">
        <v>13.866666333333333</v>
      </c>
      <c r="CN212">
        <v>14.616666333333333</v>
      </c>
      <c r="CO212">
        <v>14.166666333333334</v>
      </c>
      <c r="CP212">
        <v>11.966666633333332</v>
      </c>
      <c r="CQ212">
        <v>13.399999633333332</v>
      </c>
      <c r="CR212">
        <v>14.149999633333332</v>
      </c>
      <c r="CS212">
        <v>12.399999633333332</v>
      </c>
      <c r="CT212">
        <v>14.616666633333333</v>
      </c>
      <c r="CU212">
        <v>14.433333633333334</v>
      </c>
      <c r="CV212">
        <v>12.566666633333332</v>
      </c>
      <c r="CW212">
        <v>13.699999933333332</v>
      </c>
      <c r="CX212">
        <v>13.299999633333332</v>
      </c>
      <c r="CY212">
        <v>16.783333333333331</v>
      </c>
      <c r="CZ212">
        <v>14.249999933333331</v>
      </c>
      <c r="DA212">
        <v>13.099999633333333</v>
      </c>
      <c r="DB212">
        <v>12.366666633333333</v>
      </c>
      <c r="DC212">
        <v>15.416666633333332</v>
      </c>
      <c r="DD212">
        <v>13.349999933333333</v>
      </c>
      <c r="DE212">
        <v>16.183333333333334</v>
      </c>
      <c r="DF212">
        <v>12.916666633333334</v>
      </c>
      <c r="DG212">
        <v>14.216666633333334</v>
      </c>
      <c r="DH212">
        <v>13.316666633333334</v>
      </c>
      <c r="DI212">
        <v>14.149999633333334</v>
      </c>
      <c r="DJ212">
        <v>13.766666633333333</v>
      </c>
      <c r="DK212">
        <v>14.599999966333334</v>
      </c>
      <c r="DL212">
        <v>13.483333333333334</v>
      </c>
      <c r="DM212">
        <v>15.383333303333334</v>
      </c>
      <c r="DN212">
        <v>14.833333303333335</v>
      </c>
      <c r="DO212">
        <v>9.6666666333333335</v>
      </c>
      <c r="DP212">
        <v>11.849999933333333</v>
      </c>
      <c r="DQ212">
        <v>10.583333333333334</v>
      </c>
      <c r="DR212">
        <v>10.599999963333333</v>
      </c>
      <c r="DS212">
        <v>10.199999963333333</v>
      </c>
      <c r="DT212">
        <v>10.233333303333334</v>
      </c>
      <c r="DU212">
        <v>13.599999633333333</v>
      </c>
      <c r="DV212">
        <v>11.683333303333335</v>
      </c>
      <c r="DW212">
        <v>10.366666633333333</v>
      </c>
      <c r="DX212">
        <v>10.283333303333334</v>
      </c>
      <c r="DY212">
        <v>10.583333300333333</v>
      </c>
      <c r="DZ212">
        <v>17.066666633333334</v>
      </c>
      <c r="EA212">
        <v>18.733333333333334</v>
      </c>
      <c r="EB212">
        <v>17.433333333333334</v>
      </c>
      <c r="EC212">
        <v>17.899999933333334</v>
      </c>
      <c r="ED212">
        <v>20.399999933333334</v>
      </c>
      <c r="EE212">
        <v>19.666666633333335</v>
      </c>
      <c r="EF212">
        <v>17.916666633333335</v>
      </c>
      <c r="EG212">
        <v>19.716666633333332</v>
      </c>
      <c r="EH212">
        <v>17.349999633333333</v>
      </c>
      <c r="EI212">
        <v>20.283333303333333</v>
      </c>
      <c r="EJ212">
        <v>19.416666633333335</v>
      </c>
      <c r="EK212">
        <v>18.733336633333334</v>
      </c>
      <c r="EL212">
        <v>20.799999933333332</v>
      </c>
      <c r="EM212">
        <v>17.466666633333332</v>
      </c>
      <c r="EN212">
        <v>18.549999966333335</v>
      </c>
      <c r="EO212">
        <v>21.599999963333332</v>
      </c>
      <c r="EP212">
        <v>19.899999933333334</v>
      </c>
      <c r="EQ212">
        <v>10.566666633333332</v>
      </c>
      <c r="ER212">
        <v>10.899999963333332</v>
      </c>
      <c r="ES212">
        <v>11.166666633333332</v>
      </c>
      <c r="ET212">
        <v>13.666666633333332</v>
      </c>
      <c r="EU212">
        <v>11.249999933333331</v>
      </c>
      <c r="EV212">
        <v>11.083333333333332</v>
      </c>
      <c r="EW212">
        <v>10.899999933333332</v>
      </c>
      <c r="EX212">
        <v>11.133333300333332</v>
      </c>
      <c r="EY212">
        <v>14.633333333333333</v>
      </c>
      <c r="EZ212">
        <v>10.933333633333332</v>
      </c>
      <c r="FA212">
        <v>11.116666633333333</v>
      </c>
      <c r="FB212">
        <v>11.599999633333333</v>
      </c>
      <c r="FC212">
        <v>14.566666633333332</v>
      </c>
      <c r="FD212">
        <v>11.399999933333332</v>
      </c>
      <c r="FE212">
        <v>11.699999933333332</v>
      </c>
      <c r="FF212">
        <v>13.733333303333332</v>
      </c>
      <c r="FG212">
        <v>11.333333333333332</v>
      </c>
      <c r="FH212">
        <v>8.7500000333333325</v>
      </c>
      <c r="FI212">
        <v>9.2000000333333318</v>
      </c>
      <c r="FJ212">
        <v>12.366666733333332</v>
      </c>
      <c r="FK212">
        <v>10.466666733333332</v>
      </c>
      <c r="FL212">
        <v>10.800000033333333</v>
      </c>
      <c r="FM212">
        <v>9.1166667333333322</v>
      </c>
      <c r="FN212">
        <v>11.750000033333333</v>
      </c>
      <c r="FO212">
        <v>9.2166667033333329</v>
      </c>
      <c r="FP212">
        <v>9.9666667333333319</v>
      </c>
      <c r="FQ212">
        <v>9.2000000333333318</v>
      </c>
      <c r="FR212">
        <v>9.1500000333333329</v>
      </c>
      <c r="FS212">
        <v>9.9666667033333329</v>
      </c>
      <c r="FT212">
        <v>7.400000003333334</v>
      </c>
      <c r="FU212">
        <v>7.650000003333334</v>
      </c>
      <c r="FV212">
        <v>7.6333333333333337</v>
      </c>
      <c r="FW212">
        <v>8.0166666703333345</v>
      </c>
      <c r="FX212">
        <v>8.1666666733333333</v>
      </c>
      <c r="FY212">
        <v>7.9500000033333338</v>
      </c>
      <c r="FZ212">
        <v>9.2000000033333347</v>
      </c>
      <c r="GA212">
        <v>12.200000003333333</v>
      </c>
      <c r="GB212">
        <v>8.2833333363333335</v>
      </c>
      <c r="GC212">
        <v>8.4833333033333336</v>
      </c>
      <c r="GD212">
        <v>9.0000000033333336</v>
      </c>
      <c r="GE212">
        <v>8.7666667033333336</v>
      </c>
      <c r="GF212">
        <v>7.9833333333333343</v>
      </c>
      <c r="GG212">
        <v>5.1333333333333329</v>
      </c>
      <c r="GH212">
        <v>5.9833333333333325</v>
      </c>
      <c r="GI212">
        <v>5.6166666333333328</v>
      </c>
      <c r="GJ212">
        <v>6.0333333333333332</v>
      </c>
      <c r="GK212">
        <v>7.9666666333333325</v>
      </c>
      <c r="GL212">
        <v>5.4333333333333327</v>
      </c>
      <c r="GM212">
        <v>5.7000000333333327</v>
      </c>
      <c r="GN212">
        <v>7.833333333333333</v>
      </c>
      <c r="GO212">
        <v>7.2500000033333327</v>
      </c>
      <c r="GP212">
        <v>5.7000000333333327</v>
      </c>
      <c r="GQ212">
        <v>6.1500000033333331</v>
      </c>
      <c r="GR212">
        <v>8.5333333333333332</v>
      </c>
      <c r="GS212">
        <v>6.5000000333333325</v>
      </c>
      <c r="GT212">
        <v>7.7000000333333327</v>
      </c>
      <c r="GU212">
        <v>6.5333333333333332</v>
      </c>
      <c r="GV212">
        <v>5.5333333333333332</v>
      </c>
      <c r="GW212">
        <v>5.6000000033333333</v>
      </c>
      <c r="GX212">
        <v>5.4333333333333327</v>
      </c>
      <c r="GY212">
        <v>12.866666666333334</v>
      </c>
      <c r="GZ212">
        <v>7.2833333333333332</v>
      </c>
      <c r="HA212">
        <v>10.483333333000001</v>
      </c>
      <c r="HB212">
        <v>4.9000000000000004</v>
      </c>
      <c r="HC212">
        <v>3.3666663333333333</v>
      </c>
      <c r="HD212">
        <v>0</v>
      </c>
      <c r="HE212">
        <f>IF(HE210=0,0,HE210+2.38333333)</f>
        <v>3.8499999966666669</v>
      </c>
      <c r="HF212">
        <f t="shared" ref="HF212:HP212" si="2521">IF(HF210=0,0,HF210+2.38333333)</f>
        <v>3.5999999966666669</v>
      </c>
      <c r="HG212">
        <f t="shared" si="2521"/>
        <v>3.3833333300000001</v>
      </c>
      <c r="HH212">
        <f t="shared" si="2521"/>
        <v>3.0666666633333337</v>
      </c>
      <c r="HI212">
        <f t="shared" si="2521"/>
        <v>3.0666666633333337</v>
      </c>
      <c r="HJ212">
        <f t="shared" si="2521"/>
        <v>4.0166666633333339</v>
      </c>
      <c r="HK212">
        <f t="shared" si="2521"/>
        <v>3.5666666633333337</v>
      </c>
      <c r="HL212">
        <f t="shared" si="2521"/>
        <v>6.43333333</v>
      </c>
      <c r="HN212">
        <f t="shared" si="2521"/>
        <v>3.0833333300000003</v>
      </c>
      <c r="HO212">
        <f t="shared" si="2521"/>
        <v>4.5499999966666671</v>
      </c>
      <c r="HP212">
        <f t="shared" si="2521"/>
        <v>15.733333330000001</v>
      </c>
      <c r="HQ212">
        <f t="shared" ref="HQ212:KA212" si="2522">IF(HQ210=0,0,HQ210+2.38333333)</f>
        <v>19.733333330000001</v>
      </c>
      <c r="HR212">
        <f t="shared" si="2522"/>
        <v>9.6333333299999993</v>
      </c>
      <c r="HS212">
        <f t="shared" si="2522"/>
        <v>11.283333330000001</v>
      </c>
      <c r="HU212">
        <f t="shared" si="2522"/>
        <v>22.68333333</v>
      </c>
      <c r="HW212">
        <f t="shared" si="2522"/>
        <v>11.666666663333334</v>
      </c>
      <c r="HX212">
        <f t="shared" si="2522"/>
        <v>11.883333329999999</v>
      </c>
      <c r="HY212">
        <f t="shared" si="2522"/>
        <v>12.699999996666666</v>
      </c>
      <c r="HZ212">
        <f t="shared" si="2522"/>
        <v>12.216666663333335</v>
      </c>
      <c r="IA212">
        <f t="shared" si="2522"/>
        <v>11.949999996666666</v>
      </c>
      <c r="IB212">
        <f t="shared" si="2522"/>
        <v>12.049999996666667</v>
      </c>
      <c r="IC212">
        <f t="shared" si="2522"/>
        <v>12.749999996666666</v>
      </c>
      <c r="ID212">
        <f t="shared" si="2522"/>
        <v>11.716666663333335</v>
      </c>
      <c r="IE212">
        <f t="shared" si="2522"/>
        <v>12.699999996666666</v>
      </c>
      <c r="IF212">
        <f t="shared" si="2522"/>
        <v>13.399999996666669</v>
      </c>
      <c r="IG212">
        <f t="shared" si="2522"/>
        <v>13.849999996666668</v>
      </c>
      <c r="IH212">
        <f t="shared" si="2522"/>
        <v>12.18333333</v>
      </c>
      <c r="II212">
        <f t="shared" si="2522"/>
        <v>18.916666663333331</v>
      </c>
      <c r="IJ212">
        <f t="shared" si="2522"/>
        <v>11.699999996666666</v>
      </c>
      <c r="IK212">
        <f t="shared" si="2522"/>
        <v>7.3999999966666667</v>
      </c>
      <c r="IL212">
        <f t="shared" si="2522"/>
        <v>10.733333330333334</v>
      </c>
      <c r="IM212">
        <f t="shared" si="2522"/>
        <v>8.1666666636666676</v>
      </c>
      <c r="IN212">
        <f t="shared" si="2522"/>
        <v>7.8833333303333335</v>
      </c>
      <c r="IO212">
        <f t="shared" si="2522"/>
        <v>5.9833333300000007</v>
      </c>
      <c r="IP212">
        <f t="shared" si="2522"/>
        <v>9.983333330333334</v>
      </c>
      <c r="IQ212">
        <f t="shared" si="2522"/>
        <v>10.633333330333333</v>
      </c>
      <c r="IW212">
        <f t="shared" si="2522"/>
        <v>50.543333330000003</v>
      </c>
      <c r="IX212">
        <f t="shared" si="2522"/>
        <v>15.43333333</v>
      </c>
      <c r="IY212">
        <f t="shared" si="2522"/>
        <v>17.883333663333335</v>
      </c>
      <c r="IZ212">
        <f t="shared" ref="IZ212" si="2523">IF(IZ210=0,0,IZ210+2.38333333)</f>
        <v>18.700000330000002</v>
      </c>
      <c r="JA212">
        <f t="shared" si="2522"/>
        <v>17.033333663333334</v>
      </c>
      <c r="JB212">
        <f t="shared" si="2522"/>
        <v>16.516666996666668</v>
      </c>
      <c r="JC212">
        <f t="shared" si="2522"/>
        <v>21.450000330000002</v>
      </c>
      <c r="JD212">
        <f t="shared" si="2522"/>
        <v>18.05000033</v>
      </c>
      <c r="JE212">
        <f t="shared" si="2522"/>
        <v>23.116666996666666</v>
      </c>
      <c r="JF212">
        <f t="shared" si="2522"/>
        <v>30.883333663333335</v>
      </c>
      <c r="JH212">
        <f t="shared" si="2522"/>
        <v>35.533333329999998</v>
      </c>
      <c r="JI212">
        <f t="shared" si="2522"/>
        <v>40.783333329666661</v>
      </c>
      <c r="JJ212">
        <f t="shared" si="2522"/>
        <v>39.166666663000001</v>
      </c>
      <c r="JK212">
        <f t="shared" si="2522"/>
        <v>37.033333329666661</v>
      </c>
      <c r="JL212">
        <f t="shared" si="2522"/>
        <v>36.799999996333334</v>
      </c>
      <c r="JM212">
        <f t="shared" si="2522"/>
        <v>38.533333329666661</v>
      </c>
      <c r="JN212">
        <f t="shared" si="2522"/>
        <v>39.533333329666661</v>
      </c>
      <c r="JO212">
        <f t="shared" si="2522"/>
        <v>43.666666663000001</v>
      </c>
      <c r="JP212">
        <f t="shared" si="2522"/>
        <v>40.799999996333334</v>
      </c>
      <c r="JR212">
        <f t="shared" si="2522"/>
        <v>36.866666662999997</v>
      </c>
      <c r="JT212">
        <f t="shared" si="2522"/>
        <v>37.616666662999997</v>
      </c>
      <c r="JU212">
        <f t="shared" si="2522"/>
        <v>43.266666662999995</v>
      </c>
      <c r="JV212">
        <f t="shared" si="2522"/>
        <v>43.966666662999998</v>
      </c>
      <c r="JX212">
        <f t="shared" si="2522"/>
        <v>44.716666662999998</v>
      </c>
      <c r="JY212">
        <f t="shared" si="2522"/>
        <v>40.533333329666661</v>
      </c>
      <c r="JZ212">
        <f t="shared" si="2522"/>
        <v>47.033333329666668</v>
      </c>
      <c r="KA212">
        <f t="shared" si="2522"/>
        <v>50.483333329666664</v>
      </c>
    </row>
    <row r="213" spans="1:287" x14ac:dyDescent="0.25">
      <c r="A213" t="s">
        <v>74</v>
      </c>
      <c r="B213">
        <v>25.216666666666665</v>
      </c>
      <c r="C213">
        <v>25.716666666666665</v>
      </c>
      <c r="D213">
        <v>26.333333666666665</v>
      </c>
      <c r="E213">
        <v>26.366666666666664</v>
      </c>
      <c r="F213">
        <v>26.983326666666663</v>
      </c>
      <c r="G213">
        <v>27.050000666666666</v>
      </c>
      <c r="H213">
        <v>26.783333666666664</v>
      </c>
      <c r="I213">
        <v>27.000000666666665</v>
      </c>
      <c r="J213">
        <v>28.599999666666665</v>
      </c>
      <c r="K213">
        <v>30.783333666666664</v>
      </c>
      <c r="L213">
        <v>26.066666666666666</v>
      </c>
      <c r="M213">
        <v>25.566666666666666</v>
      </c>
      <c r="N213">
        <v>26.966663666666665</v>
      </c>
      <c r="O213">
        <v>14.099996666666668</v>
      </c>
      <c r="P213">
        <v>18.549996666666669</v>
      </c>
      <c r="Q213">
        <v>14.859996666666667</v>
      </c>
      <c r="R213">
        <v>19.529996666666669</v>
      </c>
      <c r="S213">
        <v>21.349996666666669</v>
      </c>
      <c r="T213">
        <v>17.769996666666668</v>
      </c>
      <c r="U213">
        <v>16.283326666666667</v>
      </c>
      <c r="V213">
        <v>16.149996666666667</v>
      </c>
      <c r="W213">
        <v>14.716663666666667</v>
      </c>
      <c r="X213">
        <v>15.516663666666668</v>
      </c>
      <c r="Y213">
        <v>15.549996666666667</v>
      </c>
      <c r="Z213">
        <v>22.31666666666667</v>
      </c>
      <c r="AA213">
        <v>24.31666666666667</v>
      </c>
      <c r="AB213">
        <v>28.06666666666667</v>
      </c>
      <c r="AC213">
        <v>43.516666666666666</v>
      </c>
      <c r="AD213">
        <v>38.069999666666668</v>
      </c>
      <c r="AE213">
        <v>24.266666666666669</v>
      </c>
      <c r="AG213">
        <v>27.56666666666667</v>
      </c>
      <c r="AH213">
        <v>22.98333666666667</v>
      </c>
      <c r="AI213">
        <v>28.966666666666665</v>
      </c>
      <c r="AJ213">
        <v>30.516666666666666</v>
      </c>
      <c r="AK213">
        <v>29.349999966666665</v>
      </c>
      <c r="AL213">
        <v>29.566666666666666</v>
      </c>
      <c r="AM213">
        <v>29.483326666666667</v>
      </c>
      <c r="AN213">
        <v>30.316666666666666</v>
      </c>
      <c r="AO213">
        <v>30.233333366666663</v>
      </c>
      <c r="AP213">
        <v>29.833333366666665</v>
      </c>
      <c r="AQ213">
        <v>29.749999996666666</v>
      </c>
      <c r="AR213">
        <v>29.366666666666664</v>
      </c>
      <c r="AS213">
        <v>29.983333366666663</v>
      </c>
      <c r="AT213">
        <v>32.633333336666666</v>
      </c>
      <c r="AU213">
        <v>30.266666666666666</v>
      </c>
      <c r="AV213">
        <v>30.499999966666664</v>
      </c>
      <c r="AW213">
        <v>30.033333366666664</v>
      </c>
      <c r="AX213">
        <v>30.816666666666666</v>
      </c>
      <c r="AY213">
        <v>29.699999996666666</v>
      </c>
      <c r="AZ213">
        <v>32.116666666666667</v>
      </c>
      <c r="BA213">
        <v>34.166666666666664</v>
      </c>
      <c r="BB213">
        <v>36.966666666666669</v>
      </c>
      <c r="BC213">
        <v>34.683333336666664</v>
      </c>
      <c r="BD213">
        <v>34.649999966666662</v>
      </c>
      <c r="BE213">
        <v>30.966666666666665</v>
      </c>
      <c r="BF213">
        <v>32.883333666666665</v>
      </c>
      <c r="BG213">
        <v>42.149999966666662</v>
      </c>
      <c r="BH213">
        <v>44.666666666666664</v>
      </c>
      <c r="BI213">
        <v>44.899999666666666</v>
      </c>
      <c r="BJ213">
        <v>32.316666666666663</v>
      </c>
      <c r="BK213">
        <v>42.633333666666665</v>
      </c>
      <c r="BL213">
        <v>33.383333366666662</v>
      </c>
      <c r="BM213">
        <v>41.766666666666666</v>
      </c>
      <c r="BN213">
        <v>33.066666666666663</v>
      </c>
      <c r="BO213">
        <v>46.899999666666666</v>
      </c>
      <c r="BP213">
        <v>37.583333366666665</v>
      </c>
      <c r="BQ213">
        <v>12.916666666666666</v>
      </c>
      <c r="BR213">
        <v>12.049999966666666</v>
      </c>
      <c r="BS213">
        <v>12.766666666666666</v>
      </c>
      <c r="BT213">
        <v>13.166666636666667</v>
      </c>
      <c r="BU213">
        <v>12.566666636666666</v>
      </c>
      <c r="BV213">
        <v>12.799999966666666</v>
      </c>
      <c r="BW213">
        <v>14.766666666666666</v>
      </c>
      <c r="BX213">
        <v>19.766666666666666</v>
      </c>
      <c r="BY213">
        <v>18.033333266666666</v>
      </c>
      <c r="BZ213">
        <v>15.033333266666666</v>
      </c>
      <c r="CA213">
        <v>12.849999966666667</v>
      </c>
      <c r="CB213">
        <v>12.366666666666667</v>
      </c>
      <c r="CC213">
        <v>13.416666666666666</v>
      </c>
      <c r="CE213">
        <v>11.849999666666667</v>
      </c>
      <c r="CF213">
        <v>12.633332966666668</v>
      </c>
      <c r="CG213">
        <v>13.933332966666667</v>
      </c>
      <c r="CH213">
        <v>12.233332966666667</v>
      </c>
      <c r="CI213">
        <v>12.199999666666667</v>
      </c>
      <c r="CJ213">
        <v>12.149999666666668</v>
      </c>
      <c r="CK213">
        <v>12.566666366666666</v>
      </c>
      <c r="CL213">
        <v>12.949999666666667</v>
      </c>
      <c r="CN213">
        <v>13.699999666666667</v>
      </c>
      <c r="CO213">
        <v>13.249999666666668</v>
      </c>
      <c r="CP213">
        <v>11.049999966666666</v>
      </c>
      <c r="CQ213">
        <v>12.483332966666666</v>
      </c>
      <c r="CR213">
        <v>13.233332966666666</v>
      </c>
      <c r="CS213">
        <v>11.483332966666666</v>
      </c>
      <c r="CT213">
        <v>13.699999966666667</v>
      </c>
      <c r="CU213">
        <v>13.516666966666666</v>
      </c>
      <c r="CV213">
        <v>11.649999966666666</v>
      </c>
      <c r="CW213">
        <v>12.783333266666666</v>
      </c>
      <c r="CX213">
        <v>12.383332966666666</v>
      </c>
      <c r="CY213">
        <v>15.866666666666667</v>
      </c>
      <c r="CZ213">
        <v>13.333333266666667</v>
      </c>
      <c r="DA213">
        <v>12.183332966666667</v>
      </c>
      <c r="DB213">
        <v>11.449999966666667</v>
      </c>
      <c r="DC213">
        <v>14.499999966666667</v>
      </c>
      <c r="DD213">
        <v>12.433333266666667</v>
      </c>
      <c r="DE213">
        <v>15.266666666666666</v>
      </c>
      <c r="DF213">
        <v>11.999999966666667</v>
      </c>
      <c r="DG213">
        <v>13.299999966666668</v>
      </c>
      <c r="DH213">
        <v>12.399999966666668</v>
      </c>
      <c r="DI213">
        <v>13.233332966666667</v>
      </c>
      <c r="DJ213">
        <v>12.849999966666667</v>
      </c>
      <c r="DK213">
        <v>13.683333299666668</v>
      </c>
      <c r="DL213">
        <v>12.566666666666668</v>
      </c>
      <c r="DM213">
        <v>14.466666636666668</v>
      </c>
      <c r="DN213">
        <v>13.916666636666669</v>
      </c>
      <c r="DO213">
        <v>8.7499999666666675</v>
      </c>
      <c r="DP213">
        <v>10.933333266666668</v>
      </c>
      <c r="DQ213">
        <v>9.6666666666666679</v>
      </c>
      <c r="DR213">
        <v>9.6833332966666674</v>
      </c>
      <c r="DS213">
        <v>9.2833332966666671</v>
      </c>
      <c r="DT213">
        <v>9.3166666366666675</v>
      </c>
      <c r="DU213">
        <v>12.683332966666669</v>
      </c>
      <c r="DV213">
        <v>10.766666636666667</v>
      </c>
      <c r="DW213">
        <v>9.4499999666666668</v>
      </c>
      <c r="DX213">
        <v>9.3666666366666682</v>
      </c>
      <c r="DY213">
        <v>9.6666666336666669</v>
      </c>
      <c r="DZ213">
        <v>16.149999966666666</v>
      </c>
      <c r="EA213">
        <v>17.816666666666666</v>
      </c>
      <c r="EB213">
        <v>16.516666666666666</v>
      </c>
      <c r="EC213">
        <v>16.983333266666666</v>
      </c>
      <c r="ED213">
        <v>19.483333266666666</v>
      </c>
      <c r="EE213">
        <v>18.749999966666667</v>
      </c>
      <c r="EF213">
        <v>16.999999966666667</v>
      </c>
      <c r="EG213">
        <v>18.799999966666665</v>
      </c>
      <c r="EH213">
        <v>16.433332966666665</v>
      </c>
      <c r="EI213">
        <v>19.366666636666665</v>
      </c>
      <c r="EJ213">
        <v>18.499999966666667</v>
      </c>
      <c r="EK213">
        <v>17.816669966666666</v>
      </c>
      <c r="EL213">
        <v>19.883333266666668</v>
      </c>
      <c r="EM213">
        <v>16.549999966666665</v>
      </c>
      <c r="EN213">
        <v>17.633333299666667</v>
      </c>
      <c r="EO213">
        <v>20.683333296666667</v>
      </c>
      <c r="EP213">
        <v>18.983333266666666</v>
      </c>
      <c r="EQ213">
        <v>9.649999966666666</v>
      </c>
      <c r="ER213">
        <v>9.9833332966666664</v>
      </c>
      <c r="ES213">
        <v>10.249999966666666</v>
      </c>
      <c r="ET213">
        <v>12.749999966666666</v>
      </c>
      <c r="EU213">
        <v>10.333333266666665</v>
      </c>
      <c r="EV213">
        <v>10.166666666666666</v>
      </c>
      <c r="EW213">
        <v>9.9833332666666657</v>
      </c>
      <c r="EX213">
        <v>10.216666633666666</v>
      </c>
      <c r="EY213">
        <v>13.716666666666665</v>
      </c>
      <c r="EZ213">
        <v>10.016666966666666</v>
      </c>
      <c r="FA213">
        <v>10.199999966666667</v>
      </c>
      <c r="FB213">
        <v>10.683332966666667</v>
      </c>
      <c r="FC213">
        <v>13.649999966666666</v>
      </c>
      <c r="FD213">
        <v>10.483333266666666</v>
      </c>
      <c r="FE213">
        <v>10.783333266666666</v>
      </c>
      <c r="FF213">
        <v>12.816666636666666</v>
      </c>
      <c r="FG213">
        <v>10.416666666666666</v>
      </c>
      <c r="FH213">
        <v>7.8333333666666665</v>
      </c>
      <c r="FI213">
        <v>8.2833333666666658</v>
      </c>
      <c r="FJ213">
        <v>11.450000066666666</v>
      </c>
      <c r="FK213">
        <v>9.5500000666666658</v>
      </c>
      <c r="FL213">
        <v>9.8833333666666654</v>
      </c>
      <c r="FM213">
        <v>8.2000000666666661</v>
      </c>
      <c r="FN213">
        <v>10.833333366666666</v>
      </c>
      <c r="FO213">
        <v>8.3000000366666669</v>
      </c>
      <c r="FP213">
        <v>9.0500000666666658</v>
      </c>
      <c r="FQ213">
        <v>8.2833333666666658</v>
      </c>
      <c r="FR213">
        <v>8.2333333666666668</v>
      </c>
      <c r="FS213">
        <v>9.0500000366666669</v>
      </c>
      <c r="FT213">
        <v>6.483333336666667</v>
      </c>
      <c r="FU213">
        <v>6.733333336666667</v>
      </c>
      <c r="FV213">
        <v>6.7166666666666668</v>
      </c>
      <c r="FW213">
        <v>7.1000000036666666</v>
      </c>
      <c r="FX213">
        <v>7.2500000066666672</v>
      </c>
      <c r="FY213">
        <v>7.0333333366666668</v>
      </c>
      <c r="FZ213">
        <v>8.2833333366666668</v>
      </c>
      <c r="GA213">
        <v>11.283333336666667</v>
      </c>
      <c r="GB213">
        <v>7.3666666696666674</v>
      </c>
      <c r="GC213">
        <v>7.5666666366666675</v>
      </c>
      <c r="GD213">
        <v>8.0833333366666675</v>
      </c>
      <c r="GE213">
        <v>7.8500000366666667</v>
      </c>
      <c r="GF213">
        <v>7.0666666666666673</v>
      </c>
      <c r="GG213">
        <v>4.2166666666666668</v>
      </c>
      <c r="GH213">
        <v>5.0666666666666664</v>
      </c>
      <c r="GI213">
        <v>4.6999999666666668</v>
      </c>
      <c r="GJ213">
        <v>5.1166666666666671</v>
      </c>
      <c r="GK213">
        <v>7.0499999666666664</v>
      </c>
      <c r="GL213">
        <v>4.5166666666666666</v>
      </c>
      <c r="GM213">
        <v>4.7833333666666666</v>
      </c>
      <c r="GN213">
        <v>6.916666666666667</v>
      </c>
      <c r="GO213">
        <v>6.3333333366666666</v>
      </c>
      <c r="GP213">
        <v>4.7833333666666666</v>
      </c>
      <c r="GQ213">
        <v>5.233333336666667</v>
      </c>
      <c r="GR213">
        <v>7.6166666666666671</v>
      </c>
      <c r="GS213">
        <v>5.5833333666666665</v>
      </c>
      <c r="GT213">
        <v>6.7833333666666666</v>
      </c>
      <c r="GU213">
        <v>5.6166666666666671</v>
      </c>
      <c r="GV213">
        <v>4.6166666666666671</v>
      </c>
      <c r="GW213">
        <v>4.6833333366666672</v>
      </c>
      <c r="GX213">
        <v>4.5166666666666666</v>
      </c>
      <c r="GY213">
        <v>11.949999999666666</v>
      </c>
      <c r="GZ213">
        <v>6.3666666666666671</v>
      </c>
      <c r="HA213">
        <v>11.466666666333333</v>
      </c>
      <c r="HB213">
        <v>5.8833333333333329</v>
      </c>
      <c r="HC213">
        <v>2.4499996666666668</v>
      </c>
      <c r="HD213">
        <v>3.8499999966666669</v>
      </c>
      <c r="HE213">
        <v>0</v>
      </c>
      <c r="HF213">
        <f>IF(HF210=0,0,HF210+1.46666667)</f>
        <v>2.6833333366666667</v>
      </c>
      <c r="HG213">
        <f t="shared" ref="HG213:HP213" si="2524">IF(HG210=0,0,HG210+1.46666667)</f>
        <v>2.46666667</v>
      </c>
      <c r="HH213">
        <f t="shared" si="2524"/>
        <v>2.1500000033333331</v>
      </c>
      <c r="HI213">
        <f t="shared" si="2524"/>
        <v>2.1500000033333331</v>
      </c>
      <c r="HJ213">
        <f t="shared" si="2524"/>
        <v>3.1000000033333333</v>
      </c>
      <c r="HK213">
        <f t="shared" si="2524"/>
        <v>2.6500000033333331</v>
      </c>
      <c r="HL213">
        <f t="shared" si="2524"/>
        <v>5.5166666699999993</v>
      </c>
      <c r="HN213">
        <f t="shared" si="2524"/>
        <v>2.1666666699999997</v>
      </c>
      <c r="HO213">
        <f t="shared" si="2524"/>
        <v>3.6333333366666665</v>
      </c>
      <c r="HP213">
        <f t="shared" si="2524"/>
        <v>14.81666667</v>
      </c>
      <c r="HQ213">
        <f t="shared" ref="HQ213:KA213" si="2525">IF(HQ210=0,0,HQ210+1.46666667)</f>
        <v>18.81666667</v>
      </c>
      <c r="HR213">
        <f t="shared" si="2525"/>
        <v>8.7166666700000004</v>
      </c>
      <c r="HS213">
        <f t="shared" si="2525"/>
        <v>10.366666670000001</v>
      </c>
      <c r="HU213">
        <f t="shared" si="2525"/>
        <v>21.766666669999999</v>
      </c>
      <c r="HW213">
        <f t="shared" si="2525"/>
        <v>10.750000003333334</v>
      </c>
      <c r="HX213">
        <f t="shared" si="2525"/>
        <v>10.96666667</v>
      </c>
      <c r="HY213">
        <f t="shared" si="2525"/>
        <v>11.783333336666667</v>
      </c>
      <c r="HZ213">
        <f t="shared" si="2525"/>
        <v>11.300000003333334</v>
      </c>
      <c r="IA213">
        <f t="shared" si="2525"/>
        <v>11.033333336666667</v>
      </c>
      <c r="IB213">
        <f t="shared" si="2525"/>
        <v>11.133333336666668</v>
      </c>
      <c r="IC213">
        <f t="shared" si="2525"/>
        <v>11.833333336666668</v>
      </c>
      <c r="ID213">
        <f t="shared" si="2525"/>
        <v>10.800000003333334</v>
      </c>
      <c r="IE213">
        <f t="shared" si="2525"/>
        <v>11.783333336666667</v>
      </c>
      <c r="IF213">
        <f t="shared" si="2525"/>
        <v>12.483333336666668</v>
      </c>
      <c r="IG213">
        <f t="shared" si="2525"/>
        <v>12.933333336666667</v>
      </c>
      <c r="IH213">
        <f t="shared" si="2525"/>
        <v>11.266666670000001</v>
      </c>
      <c r="II213">
        <f t="shared" si="2525"/>
        <v>18.00000000333333</v>
      </c>
      <c r="IJ213">
        <f t="shared" si="2525"/>
        <v>10.783333336666667</v>
      </c>
      <c r="IK213">
        <f t="shared" si="2525"/>
        <v>6.4833333366666661</v>
      </c>
      <c r="IL213">
        <f t="shared" si="2525"/>
        <v>9.8166666703333334</v>
      </c>
      <c r="IM213">
        <f t="shared" si="2525"/>
        <v>7.250000003666667</v>
      </c>
      <c r="IN213">
        <f t="shared" si="2525"/>
        <v>6.9666666703333338</v>
      </c>
      <c r="IO213">
        <f t="shared" si="2525"/>
        <v>5.06666667</v>
      </c>
      <c r="IP213">
        <f t="shared" si="2525"/>
        <v>9.0666666703333334</v>
      </c>
      <c r="IQ213">
        <f t="shared" si="2525"/>
        <v>9.7166666703333338</v>
      </c>
      <c r="IW213">
        <f t="shared" si="2525"/>
        <v>49.626666670000006</v>
      </c>
      <c r="IX213">
        <f t="shared" si="2525"/>
        <v>14.516666670000001</v>
      </c>
      <c r="IY213">
        <f t="shared" si="2525"/>
        <v>16.966667003333335</v>
      </c>
      <c r="IZ213">
        <f t="shared" ref="IZ213" si="2526">IF(IZ210=0,0,IZ210+1.46666667)</f>
        <v>17.783333670000001</v>
      </c>
      <c r="JA213">
        <f t="shared" si="2525"/>
        <v>16.116667003333333</v>
      </c>
      <c r="JB213">
        <f t="shared" si="2525"/>
        <v>15.600000336666669</v>
      </c>
      <c r="JC213">
        <f t="shared" si="2525"/>
        <v>20.533333670000001</v>
      </c>
      <c r="JD213">
        <f t="shared" si="2525"/>
        <v>17.133333669999999</v>
      </c>
      <c r="JE213">
        <f t="shared" si="2525"/>
        <v>22.200000336666665</v>
      </c>
      <c r="JF213">
        <f t="shared" si="2525"/>
        <v>29.966667003333335</v>
      </c>
      <c r="JH213">
        <f t="shared" si="2525"/>
        <v>34.616666670000001</v>
      </c>
      <c r="JI213">
        <f t="shared" si="2525"/>
        <v>39.866666669666664</v>
      </c>
      <c r="JJ213">
        <f t="shared" si="2525"/>
        <v>38.250000003000004</v>
      </c>
      <c r="JK213">
        <f t="shared" si="2525"/>
        <v>36.116666669666664</v>
      </c>
      <c r="JL213">
        <f t="shared" si="2525"/>
        <v>35.883333336333337</v>
      </c>
      <c r="JM213">
        <f t="shared" si="2525"/>
        <v>37.616666669666664</v>
      </c>
      <c r="JN213">
        <f t="shared" si="2525"/>
        <v>38.616666669666664</v>
      </c>
      <c r="JO213">
        <f t="shared" si="2525"/>
        <v>42.750000003000004</v>
      </c>
      <c r="JP213">
        <f t="shared" si="2525"/>
        <v>39.883333336333337</v>
      </c>
      <c r="JR213">
        <f t="shared" si="2525"/>
        <v>35.950000003</v>
      </c>
      <c r="JT213">
        <f t="shared" si="2525"/>
        <v>36.700000003</v>
      </c>
      <c r="JU213">
        <f t="shared" si="2525"/>
        <v>42.350000002999998</v>
      </c>
      <c r="JV213">
        <f t="shared" si="2525"/>
        <v>43.050000003000001</v>
      </c>
      <c r="JX213">
        <f t="shared" si="2525"/>
        <v>43.800000003000001</v>
      </c>
      <c r="JY213">
        <f t="shared" si="2525"/>
        <v>39.616666669666664</v>
      </c>
      <c r="JZ213">
        <f t="shared" si="2525"/>
        <v>46.116666669666671</v>
      </c>
      <c r="KA213">
        <f t="shared" si="2525"/>
        <v>49.566666669666667</v>
      </c>
    </row>
    <row r="214" spans="1:287" x14ac:dyDescent="0.25">
      <c r="A214" t="s">
        <v>73</v>
      </c>
      <c r="B214">
        <v>12.4</v>
      </c>
      <c r="C214">
        <v>12.9</v>
      </c>
      <c r="D214">
        <v>13.516667</v>
      </c>
      <c r="E214">
        <v>13.55</v>
      </c>
      <c r="F214">
        <v>14.16666</v>
      </c>
      <c r="G214">
        <v>14.233333999999999</v>
      </c>
      <c r="H214">
        <v>13.966666999999999</v>
      </c>
      <c r="I214">
        <v>14.183334</v>
      </c>
      <c r="J214">
        <v>15.783333000000001</v>
      </c>
      <c r="K214">
        <v>17.966667000000001</v>
      </c>
      <c r="L214">
        <v>13.25</v>
      </c>
      <c r="M214">
        <v>12.75</v>
      </c>
      <c r="N214">
        <v>14.149996999999999</v>
      </c>
      <c r="O214">
        <v>13.849996666666668</v>
      </c>
      <c r="P214">
        <v>18.299996666666669</v>
      </c>
      <c r="Q214">
        <v>14.609996666666667</v>
      </c>
      <c r="R214">
        <v>19.279996666666669</v>
      </c>
      <c r="S214">
        <v>21.099996666666669</v>
      </c>
      <c r="T214">
        <v>17.519996666666668</v>
      </c>
      <c r="U214">
        <v>16.033326666666667</v>
      </c>
      <c r="V214">
        <v>15.899996666666667</v>
      </c>
      <c r="W214">
        <v>14.466663666666667</v>
      </c>
      <c r="X214">
        <v>15.266663666666668</v>
      </c>
      <c r="Y214">
        <v>15.299996666666667</v>
      </c>
      <c r="Z214">
        <v>22.06666666666667</v>
      </c>
      <c r="AA214">
        <v>24.06666666666667</v>
      </c>
      <c r="AB214">
        <v>27.81666666666667</v>
      </c>
      <c r="AC214">
        <v>43.266666666666666</v>
      </c>
      <c r="AD214">
        <v>37.819999666666668</v>
      </c>
      <c r="AE214">
        <v>24.016666666666669</v>
      </c>
      <c r="AG214">
        <v>27.31666666666667</v>
      </c>
      <c r="AH214">
        <v>22.73333666666667</v>
      </c>
      <c r="AI214">
        <v>16.149999999999999</v>
      </c>
      <c r="AJ214">
        <v>17.7</v>
      </c>
      <c r="AK214">
        <v>16.533333299999999</v>
      </c>
      <c r="AL214">
        <v>16.75</v>
      </c>
      <c r="AM214">
        <v>16.66666</v>
      </c>
      <c r="AN214">
        <v>17.5</v>
      </c>
      <c r="AO214">
        <v>17.4166667</v>
      </c>
      <c r="AP214">
        <v>17.016666699999998</v>
      </c>
      <c r="AQ214">
        <v>16.93333333</v>
      </c>
      <c r="AR214">
        <v>16.549999999999997</v>
      </c>
      <c r="AS214">
        <v>17.1666667</v>
      </c>
      <c r="AT214">
        <v>19.81666667</v>
      </c>
      <c r="AU214">
        <v>17.45</v>
      </c>
      <c r="AV214">
        <v>17.683333299999997</v>
      </c>
      <c r="AW214">
        <v>17.216666699999998</v>
      </c>
      <c r="AX214">
        <v>18</v>
      </c>
      <c r="AY214">
        <v>16.883333329999999</v>
      </c>
      <c r="AZ214">
        <v>19.299999999999997</v>
      </c>
      <c r="BA214">
        <v>21.349999999999998</v>
      </c>
      <c r="BB214">
        <v>24.15</v>
      </c>
      <c r="BC214">
        <v>21.866666670000001</v>
      </c>
      <c r="BD214">
        <v>21.8333333</v>
      </c>
      <c r="BE214">
        <v>18.149999999999999</v>
      </c>
      <c r="BF214">
        <v>20.066666999999999</v>
      </c>
      <c r="BG214">
        <v>29.3333333</v>
      </c>
      <c r="BH214">
        <v>31.849999999999998</v>
      </c>
      <c r="BI214">
        <v>32.083332999999996</v>
      </c>
      <c r="BJ214">
        <v>19.5</v>
      </c>
      <c r="BK214">
        <v>29.816666999999999</v>
      </c>
      <c r="BL214">
        <v>20.566666699999999</v>
      </c>
      <c r="BM214">
        <v>28.95</v>
      </c>
      <c r="BN214">
        <v>20.25</v>
      </c>
      <c r="BO214">
        <v>34.083332999999996</v>
      </c>
      <c r="BP214">
        <v>24.766666699999998</v>
      </c>
      <c r="BQ214">
        <v>12.666666666666666</v>
      </c>
      <c r="BR214">
        <v>11.799999966666666</v>
      </c>
      <c r="BS214">
        <v>12.516666666666666</v>
      </c>
      <c r="BT214">
        <v>12.916666636666667</v>
      </c>
      <c r="BU214">
        <v>12.316666636666666</v>
      </c>
      <c r="BV214">
        <v>12.549999966666666</v>
      </c>
      <c r="BW214">
        <v>14.516666666666666</v>
      </c>
      <c r="BX214">
        <v>19.516666666666666</v>
      </c>
      <c r="BY214">
        <v>17.783333266666666</v>
      </c>
      <c r="BZ214">
        <v>14.783333266666666</v>
      </c>
      <c r="CA214">
        <v>12.599999966666667</v>
      </c>
      <c r="CB214">
        <v>12.116666666666667</v>
      </c>
      <c r="CC214">
        <v>13.166666666666666</v>
      </c>
      <c r="CE214">
        <v>11.599999666666667</v>
      </c>
      <c r="CF214">
        <v>12.383332966666668</v>
      </c>
      <c r="CG214">
        <v>13.683332966666667</v>
      </c>
      <c r="CH214">
        <v>11.983332966666667</v>
      </c>
      <c r="CI214">
        <v>11.949999666666667</v>
      </c>
      <c r="CJ214">
        <v>11.899999666666668</v>
      </c>
      <c r="CK214">
        <v>12.316666366666666</v>
      </c>
      <c r="CL214">
        <v>12.699999666666667</v>
      </c>
      <c r="CN214">
        <v>13.449999666666667</v>
      </c>
      <c r="CO214">
        <v>12.999999666666668</v>
      </c>
      <c r="CP214">
        <v>10.799999966666666</v>
      </c>
      <c r="CQ214">
        <v>12.233332966666666</v>
      </c>
      <c r="CR214">
        <v>12.983332966666666</v>
      </c>
      <c r="CS214">
        <v>11.233332966666666</v>
      </c>
      <c r="CT214">
        <v>13.449999966666667</v>
      </c>
      <c r="CU214">
        <v>13.266666966666666</v>
      </c>
      <c r="CV214">
        <v>11.399999966666666</v>
      </c>
      <c r="CW214">
        <v>12.533333266666666</v>
      </c>
      <c r="CX214">
        <v>12.133332966666666</v>
      </c>
      <c r="CY214">
        <v>15.616666666666667</v>
      </c>
      <c r="CZ214">
        <v>13.083333266666667</v>
      </c>
      <c r="DA214">
        <v>11.933332966666667</v>
      </c>
      <c r="DB214">
        <v>11.199999966666667</v>
      </c>
      <c r="DC214">
        <v>14.249999966666667</v>
      </c>
      <c r="DD214">
        <v>12.183333266666667</v>
      </c>
      <c r="DE214">
        <v>15.016666666666666</v>
      </c>
      <c r="DF214">
        <v>11.749999966666667</v>
      </c>
      <c r="DG214">
        <v>13.049999966666668</v>
      </c>
      <c r="DH214">
        <v>12.149999966666668</v>
      </c>
      <c r="DI214">
        <v>12.983332966666667</v>
      </c>
      <c r="DJ214">
        <v>12.599999966666667</v>
      </c>
      <c r="DK214">
        <v>13.433333299666668</v>
      </c>
      <c r="DL214">
        <v>12.316666666666668</v>
      </c>
      <c r="DM214">
        <v>14.216666636666668</v>
      </c>
      <c r="DN214">
        <v>13.666666636666669</v>
      </c>
      <c r="DO214">
        <v>8.4999999666666675</v>
      </c>
      <c r="DP214">
        <v>10.683333266666668</v>
      </c>
      <c r="DQ214">
        <v>9.4166666666666679</v>
      </c>
      <c r="DR214">
        <v>9.4333332966666674</v>
      </c>
      <c r="DS214">
        <v>9.0333332966666671</v>
      </c>
      <c r="DT214">
        <v>9.0666666366666675</v>
      </c>
      <c r="DU214">
        <v>12.433332966666669</v>
      </c>
      <c r="DV214">
        <v>10.516666636666667</v>
      </c>
      <c r="DW214">
        <v>9.1999999666666668</v>
      </c>
      <c r="DX214">
        <v>9.1166666366666682</v>
      </c>
      <c r="DY214">
        <v>9.4166666336666669</v>
      </c>
      <c r="DZ214">
        <v>15.899999966666666</v>
      </c>
      <c r="EA214">
        <v>17.566666666666666</v>
      </c>
      <c r="EB214">
        <v>16.266666666666666</v>
      </c>
      <c r="EC214">
        <v>16.733333266666666</v>
      </c>
      <c r="ED214">
        <v>19.233333266666666</v>
      </c>
      <c r="EE214">
        <v>18.499999966666667</v>
      </c>
      <c r="EF214">
        <v>16.749999966666667</v>
      </c>
      <c r="EG214">
        <v>18.549999966666665</v>
      </c>
      <c r="EH214">
        <v>16.183332966666665</v>
      </c>
      <c r="EI214">
        <v>19.116666636666665</v>
      </c>
      <c r="EJ214">
        <v>18.249999966666667</v>
      </c>
      <c r="EK214">
        <v>17.566669966666666</v>
      </c>
      <c r="EL214">
        <v>19.633333266666668</v>
      </c>
      <c r="EM214">
        <v>16.299999966666665</v>
      </c>
      <c r="EN214">
        <v>17.383333299666667</v>
      </c>
      <c r="EO214">
        <v>20.433333296666667</v>
      </c>
      <c r="EP214">
        <v>18.733333266666666</v>
      </c>
      <c r="EQ214">
        <v>9.399999966666666</v>
      </c>
      <c r="ER214">
        <v>9.7333332966666664</v>
      </c>
      <c r="ES214">
        <v>9.9999999666666657</v>
      </c>
      <c r="ET214">
        <v>12.499999966666666</v>
      </c>
      <c r="EU214">
        <v>10.083333266666665</v>
      </c>
      <c r="EV214">
        <v>9.9166666666666661</v>
      </c>
      <c r="EW214">
        <v>9.7333332666666657</v>
      </c>
      <c r="EX214">
        <v>9.9666666336666658</v>
      </c>
      <c r="EY214">
        <v>13.466666666666665</v>
      </c>
      <c r="EZ214">
        <v>9.7666669666666657</v>
      </c>
      <c r="FA214">
        <v>9.9499999666666668</v>
      </c>
      <c r="FB214">
        <v>10.433332966666667</v>
      </c>
      <c r="FC214">
        <v>13.399999966666666</v>
      </c>
      <c r="FD214">
        <v>10.233333266666666</v>
      </c>
      <c r="FE214">
        <v>10.533333266666666</v>
      </c>
      <c r="FF214">
        <v>12.566666636666666</v>
      </c>
      <c r="FG214">
        <v>10.166666666666666</v>
      </c>
      <c r="FH214">
        <v>7.5833333666666665</v>
      </c>
      <c r="FI214">
        <v>8.0333333666666658</v>
      </c>
      <c r="FJ214">
        <v>11.200000066666666</v>
      </c>
      <c r="FK214">
        <v>9.3000000666666658</v>
      </c>
      <c r="FL214">
        <v>9.6333333666666654</v>
      </c>
      <c r="FM214">
        <v>7.9500000666666661</v>
      </c>
      <c r="FN214">
        <v>10.583333366666666</v>
      </c>
      <c r="FO214">
        <v>8.0500000366666669</v>
      </c>
      <c r="FP214">
        <v>8.8000000666666658</v>
      </c>
      <c r="FQ214">
        <v>8.0333333666666658</v>
      </c>
      <c r="FR214">
        <v>7.9833333666666668</v>
      </c>
      <c r="FS214">
        <v>8.8000000366666669</v>
      </c>
      <c r="FT214">
        <v>6.233333336666667</v>
      </c>
      <c r="FU214">
        <v>6.483333336666667</v>
      </c>
      <c r="FV214">
        <v>6.4666666666666668</v>
      </c>
      <c r="FW214">
        <v>6.8500000036666666</v>
      </c>
      <c r="FX214">
        <v>7.0000000066666672</v>
      </c>
      <c r="FY214">
        <v>6.7833333366666668</v>
      </c>
      <c r="FZ214">
        <v>8.0333333366666668</v>
      </c>
      <c r="GA214">
        <v>11.033333336666667</v>
      </c>
      <c r="GB214">
        <v>7.1166666696666674</v>
      </c>
      <c r="GC214">
        <v>7.3166666366666675</v>
      </c>
      <c r="GD214">
        <v>7.8333333366666675</v>
      </c>
      <c r="GE214">
        <v>7.6000000366666667</v>
      </c>
      <c r="GF214">
        <v>6.8166666666666673</v>
      </c>
      <c r="GG214">
        <v>3.9666666666666668</v>
      </c>
      <c r="GH214">
        <v>4.8166666666666664</v>
      </c>
      <c r="GI214">
        <v>4.4499999666666668</v>
      </c>
      <c r="GJ214">
        <v>4.8666666666666671</v>
      </c>
      <c r="GK214">
        <v>6.7999999666666664</v>
      </c>
      <c r="GL214">
        <v>4.2666666666666666</v>
      </c>
      <c r="GM214">
        <v>4.5333333666666666</v>
      </c>
      <c r="GN214">
        <v>6.666666666666667</v>
      </c>
      <c r="GO214">
        <v>6.0833333366666666</v>
      </c>
      <c r="GP214">
        <v>4.5333333666666666</v>
      </c>
      <c r="GQ214">
        <v>4.983333336666667</v>
      </c>
      <c r="GR214">
        <v>7.3666666666666671</v>
      </c>
      <c r="GS214">
        <v>5.3333333666666665</v>
      </c>
      <c r="GT214">
        <v>6.5333333666666666</v>
      </c>
      <c r="GU214">
        <v>5.3666666666666671</v>
      </c>
      <c r="GV214">
        <v>4.3666666666666671</v>
      </c>
      <c r="GW214">
        <v>4.4333333366666672</v>
      </c>
      <c r="GX214">
        <v>4.2666666666666666</v>
      </c>
      <c r="GY214">
        <v>11.699999999666666</v>
      </c>
      <c r="GZ214">
        <v>6.1166666666666671</v>
      </c>
      <c r="HA214">
        <v>12.866666666333334</v>
      </c>
      <c r="HB214">
        <v>7.2833333333333332</v>
      </c>
      <c r="HC214">
        <v>2.1999996666666668</v>
      </c>
      <c r="HD214">
        <v>3.5999999966666669</v>
      </c>
      <c r="HE214">
        <v>2.6833333366666667</v>
      </c>
      <c r="HF214">
        <v>0</v>
      </c>
      <c r="HG214">
        <f>IF(HG210=0,0,HG210+1.21666667)</f>
        <v>2.21666667</v>
      </c>
      <c r="HH214">
        <f t="shared" ref="HH214:HP214" si="2527">IF(HH210=0,0,HH210+1.21666667)</f>
        <v>1.9000000033333333</v>
      </c>
      <c r="HI214">
        <f t="shared" si="2527"/>
        <v>1.9000000033333333</v>
      </c>
      <c r="HJ214">
        <f t="shared" si="2527"/>
        <v>2.8500000033333333</v>
      </c>
      <c r="HK214">
        <f t="shared" si="2527"/>
        <v>2.4000000033333331</v>
      </c>
      <c r="HL214">
        <f t="shared" si="2527"/>
        <v>5.2666666699999993</v>
      </c>
      <c r="HN214">
        <f t="shared" si="2527"/>
        <v>1.9166666699999999</v>
      </c>
      <c r="HO214">
        <f t="shared" si="2527"/>
        <v>3.3833333366666665</v>
      </c>
      <c r="HP214">
        <f t="shared" si="2527"/>
        <v>14.56666667</v>
      </c>
      <c r="HQ214">
        <f t="shared" ref="HQ214:KA214" si="2528">IF(HQ210=0,0,HQ210+1.21666667)</f>
        <v>18.56666667</v>
      </c>
      <c r="HR214">
        <f t="shared" si="2528"/>
        <v>8.4666666700000004</v>
      </c>
      <c r="HS214">
        <f t="shared" si="2528"/>
        <v>10.116666670000001</v>
      </c>
      <c r="HU214">
        <f t="shared" si="2528"/>
        <v>21.516666669999999</v>
      </c>
      <c r="HW214">
        <f t="shared" si="2528"/>
        <v>10.500000003333334</v>
      </c>
      <c r="HX214">
        <f t="shared" si="2528"/>
        <v>10.71666667</v>
      </c>
      <c r="HY214">
        <f t="shared" si="2528"/>
        <v>11.533333336666667</v>
      </c>
      <c r="HZ214">
        <f t="shared" si="2528"/>
        <v>11.050000003333334</v>
      </c>
      <c r="IA214">
        <f t="shared" si="2528"/>
        <v>10.783333336666667</v>
      </c>
      <c r="IB214">
        <f t="shared" si="2528"/>
        <v>10.883333336666668</v>
      </c>
      <c r="IC214">
        <f t="shared" si="2528"/>
        <v>11.583333336666668</v>
      </c>
      <c r="ID214">
        <f t="shared" si="2528"/>
        <v>10.550000003333334</v>
      </c>
      <c r="IE214">
        <f t="shared" si="2528"/>
        <v>11.533333336666667</v>
      </c>
      <c r="IF214">
        <f t="shared" si="2528"/>
        <v>12.233333336666668</v>
      </c>
      <c r="IG214">
        <f t="shared" si="2528"/>
        <v>12.683333336666667</v>
      </c>
      <c r="IH214">
        <f t="shared" si="2528"/>
        <v>11.016666670000001</v>
      </c>
      <c r="II214">
        <f t="shared" si="2528"/>
        <v>17.75000000333333</v>
      </c>
      <c r="IJ214">
        <f t="shared" si="2528"/>
        <v>10.533333336666667</v>
      </c>
      <c r="IK214">
        <f t="shared" si="2528"/>
        <v>6.2333333366666661</v>
      </c>
      <c r="IL214">
        <f t="shared" si="2528"/>
        <v>9.5666666703333334</v>
      </c>
      <c r="IM214">
        <f t="shared" si="2528"/>
        <v>7.000000003666667</v>
      </c>
      <c r="IN214">
        <f t="shared" si="2528"/>
        <v>6.7166666703333338</v>
      </c>
      <c r="IO214">
        <f t="shared" si="2528"/>
        <v>4.81666667</v>
      </c>
      <c r="IP214">
        <f t="shared" si="2528"/>
        <v>8.8166666703333334</v>
      </c>
      <c r="IQ214">
        <f t="shared" si="2528"/>
        <v>9.4666666703333338</v>
      </c>
      <c r="IW214">
        <f t="shared" si="2528"/>
        <v>49.376666670000006</v>
      </c>
      <c r="IX214">
        <f t="shared" si="2528"/>
        <v>14.266666670000001</v>
      </c>
      <c r="IY214">
        <f t="shared" si="2528"/>
        <v>16.716667003333335</v>
      </c>
      <c r="IZ214">
        <f t="shared" ref="IZ214" si="2529">IF(IZ210=0,0,IZ210+1.21666667)</f>
        <v>17.533333670000001</v>
      </c>
      <c r="JA214">
        <f t="shared" si="2528"/>
        <v>15.866667003333335</v>
      </c>
      <c r="JB214">
        <f t="shared" si="2528"/>
        <v>15.350000336666669</v>
      </c>
      <c r="JC214">
        <f t="shared" si="2528"/>
        <v>20.283333670000001</v>
      </c>
      <c r="JD214">
        <f t="shared" si="2528"/>
        <v>16.883333669999999</v>
      </c>
      <c r="JE214">
        <f t="shared" si="2528"/>
        <v>21.950000336666665</v>
      </c>
      <c r="JF214">
        <f t="shared" si="2528"/>
        <v>29.716667003333335</v>
      </c>
      <c r="JH214">
        <f t="shared" si="2528"/>
        <v>34.366666670000001</v>
      </c>
      <c r="JI214">
        <f t="shared" si="2528"/>
        <v>39.616666669666664</v>
      </c>
      <c r="JJ214">
        <f t="shared" si="2528"/>
        <v>38.000000003000004</v>
      </c>
      <c r="JK214">
        <f t="shared" si="2528"/>
        <v>35.866666669666664</v>
      </c>
      <c r="JL214">
        <f t="shared" si="2528"/>
        <v>35.633333336333337</v>
      </c>
      <c r="JM214">
        <f t="shared" si="2528"/>
        <v>37.366666669666664</v>
      </c>
      <c r="JN214">
        <f t="shared" si="2528"/>
        <v>38.366666669666664</v>
      </c>
      <c r="JO214">
        <f t="shared" si="2528"/>
        <v>42.500000003000004</v>
      </c>
      <c r="JP214">
        <f t="shared" si="2528"/>
        <v>39.633333336333337</v>
      </c>
      <c r="JR214">
        <f t="shared" si="2528"/>
        <v>35.700000003</v>
      </c>
      <c r="JT214">
        <f t="shared" si="2528"/>
        <v>36.450000003</v>
      </c>
      <c r="JU214">
        <f t="shared" si="2528"/>
        <v>42.100000002999998</v>
      </c>
      <c r="JV214">
        <f t="shared" si="2528"/>
        <v>42.800000003000001</v>
      </c>
      <c r="JX214">
        <f t="shared" si="2528"/>
        <v>43.550000003000001</v>
      </c>
      <c r="JY214">
        <f t="shared" si="2528"/>
        <v>39.366666669666664</v>
      </c>
      <c r="JZ214">
        <f t="shared" si="2528"/>
        <v>45.866666669666671</v>
      </c>
      <c r="KA214">
        <f t="shared" si="2528"/>
        <v>49.316666669666667</v>
      </c>
    </row>
    <row r="215" spans="1:287" x14ac:dyDescent="0.25">
      <c r="A215" t="s">
        <v>72</v>
      </c>
      <c r="B215">
        <v>21.316666599999998</v>
      </c>
      <c r="C215">
        <v>21.816666599999998</v>
      </c>
      <c r="D215">
        <v>22.433333599999997</v>
      </c>
      <c r="E215">
        <v>22.466666599999996</v>
      </c>
      <c r="F215">
        <v>23.083326599999999</v>
      </c>
      <c r="G215">
        <v>23.150000599999998</v>
      </c>
      <c r="H215">
        <v>22.883333599999997</v>
      </c>
      <c r="I215">
        <v>23.100000599999998</v>
      </c>
      <c r="J215">
        <v>24.699999599999998</v>
      </c>
      <c r="K215">
        <v>26.883333599999997</v>
      </c>
      <c r="L215">
        <v>22.166666599999999</v>
      </c>
      <c r="M215">
        <v>21.666666599999999</v>
      </c>
      <c r="N215">
        <v>23.066663599999998</v>
      </c>
      <c r="O215">
        <v>13.633330000000001</v>
      </c>
      <c r="P215">
        <v>18.08333</v>
      </c>
      <c r="Q215">
        <v>14.393330000000001</v>
      </c>
      <c r="R215">
        <v>19.063330000000001</v>
      </c>
      <c r="S215">
        <v>20.883330000000001</v>
      </c>
      <c r="T215">
        <v>17.303330000000003</v>
      </c>
      <c r="U215">
        <v>15.816660000000001</v>
      </c>
      <c r="V215">
        <v>15.683330000000002</v>
      </c>
      <c r="W215">
        <v>14.249997</v>
      </c>
      <c r="X215">
        <v>15.049997000000001</v>
      </c>
      <c r="Y215">
        <v>15.08333</v>
      </c>
      <c r="Z215">
        <v>21.85</v>
      </c>
      <c r="AA215">
        <v>23.85</v>
      </c>
      <c r="AB215">
        <v>27.6</v>
      </c>
      <c r="AC215">
        <v>43.05</v>
      </c>
      <c r="AD215">
        <v>37.603332999999999</v>
      </c>
      <c r="AE215">
        <v>23.8</v>
      </c>
      <c r="AG215">
        <v>27.1</v>
      </c>
      <c r="AH215">
        <v>22.516670000000001</v>
      </c>
      <c r="AI215">
        <v>25.066666599999998</v>
      </c>
      <c r="AJ215">
        <v>26.616666599999999</v>
      </c>
      <c r="AK215">
        <v>25.449999899999998</v>
      </c>
      <c r="AL215">
        <v>25.666666599999999</v>
      </c>
      <c r="AM215">
        <v>25.583326599999999</v>
      </c>
      <c r="AN215">
        <v>26.416666599999999</v>
      </c>
      <c r="AO215">
        <v>26.3333333</v>
      </c>
      <c r="AP215">
        <v>25.933333299999997</v>
      </c>
      <c r="AQ215">
        <v>25.849999929999999</v>
      </c>
      <c r="AR215">
        <v>25.466666599999996</v>
      </c>
      <c r="AS215">
        <v>26.0833333</v>
      </c>
      <c r="AT215">
        <v>28.733333269999999</v>
      </c>
      <c r="AU215">
        <v>26.366666599999999</v>
      </c>
      <c r="AV215">
        <v>26.599999899999997</v>
      </c>
      <c r="AW215">
        <v>26.133333299999997</v>
      </c>
      <c r="AX215">
        <v>26.916666599999999</v>
      </c>
      <c r="AY215">
        <v>25.799999929999998</v>
      </c>
      <c r="AZ215">
        <v>28.216666599999996</v>
      </c>
      <c r="BA215">
        <v>30.266666599999997</v>
      </c>
      <c r="BB215">
        <v>33.066666599999998</v>
      </c>
      <c r="BC215">
        <v>30.78333327</v>
      </c>
      <c r="BD215">
        <v>30.749999899999999</v>
      </c>
      <c r="BE215">
        <v>27.066666599999998</v>
      </c>
      <c r="BF215">
        <v>28.983333599999998</v>
      </c>
      <c r="BG215">
        <v>38.249999899999999</v>
      </c>
      <c r="BH215">
        <v>40.766666599999994</v>
      </c>
      <c r="BI215">
        <v>40.999999599999995</v>
      </c>
      <c r="BJ215">
        <v>28.416666599999999</v>
      </c>
      <c r="BK215">
        <v>38.733333599999995</v>
      </c>
      <c r="BL215">
        <v>29.483333299999998</v>
      </c>
      <c r="BM215">
        <v>37.866666600000002</v>
      </c>
      <c r="BN215">
        <v>29.166666599999999</v>
      </c>
      <c r="BO215">
        <v>42.999999599999995</v>
      </c>
      <c r="BP215">
        <v>33.683333300000001</v>
      </c>
      <c r="BQ215">
        <v>12.45</v>
      </c>
      <c r="BR215">
        <v>11.5833333</v>
      </c>
      <c r="BS215">
        <v>12.299999999999999</v>
      </c>
      <c r="BT215">
        <v>12.69999997</v>
      </c>
      <c r="BU215">
        <v>12.099999969999999</v>
      </c>
      <c r="BV215">
        <v>12.3333333</v>
      </c>
      <c r="BW215">
        <v>14.299999999999999</v>
      </c>
      <c r="BX215">
        <v>19.299999999999997</v>
      </c>
      <c r="BY215">
        <v>17.566666599999998</v>
      </c>
      <c r="BZ215">
        <v>14.5666666</v>
      </c>
      <c r="CA215">
        <v>12.3833333</v>
      </c>
      <c r="CB215">
        <v>11.9</v>
      </c>
      <c r="CC215">
        <v>12.95</v>
      </c>
      <c r="CE215">
        <v>11.383333</v>
      </c>
      <c r="CF215">
        <v>12.166666300000001</v>
      </c>
      <c r="CG215">
        <v>13.4666663</v>
      </c>
      <c r="CH215">
        <v>11.766666300000001</v>
      </c>
      <c r="CI215">
        <v>11.733333</v>
      </c>
      <c r="CJ215">
        <v>11.683333000000001</v>
      </c>
      <c r="CK215">
        <v>12.0999997</v>
      </c>
      <c r="CL215">
        <v>12.483333</v>
      </c>
      <c r="CN215">
        <v>13.233333</v>
      </c>
      <c r="CO215">
        <v>12.783333000000001</v>
      </c>
      <c r="CP215">
        <v>10.5833333</v>
      </c>
      <c r="CQ215">
        <v>12.016666299999999</v>
      </c>
      <c r="CR215">
        <v>12.766666299999999</v>
      </c>
      <c r="CS215">
        <v>11.016666299999999</v>
      </c>
      <c r="CT215">
        <v>13.2333333</v>
      </c>
      <c r="CU215">
        <v>13.050000300000001</v>
      </c>
      <c r="CV215">
        <v>11.183333299999999</v>
      </c>
      <c r="CW215">
        <v>12.3166666</v>
      </c>
      <c r="CX215">
        <v>11.916666299999999</v>
      </c>
      <c r="CY215">
        <v>15.399999999999999</v>
      </c>
      <c r="CZ215">
        <v>12.866666599999999</v>
      </c>
      <c r="DA215">
        <v>11.7166663</v>
      </c>
      <c r="DB215">
        <v>10.9833333</v>
      </c>
      <c r="DC215">
        <v>14.033333299999999</v>
      </c>
      <c r="DD215">
        <v>11.9666666</v>
      </c>
      <c r="DE215">
        <v>14.8</v>
      </c>
      <c r="DF215">
        <v>11.533333300000001</v>
      </c>
      <c r="DG215">
        <v>12.833333300000001</v>
      </c>
      <c r="DH215">
        <v>11.933333300000001</v>
      </c>
      <c r="DI215">
        <v>12.766666300000001</v>
      </c>
      <c r="DJ215">
        <v>12.3833333</v>
      </c>
      <c r="DK215">
        <v>13.216666633000001</v>
      </c>
      <c r="DL215">
        <v>12.100000000000001</v>
      </c>
      <c r="DM215">
        <v>13.999999970000001</v>
      </c>
      <c r="DN215">
        <v>13.449999970000002</v>
      </c>
      <c r="DO215">
        <v>8.2833332999999989</v>
      </c>
      <c r="DP215">
        <v>10.4666666</v>
      </c>
      <c r="DQ215">
        <v>9.1999999999999993</v>
      </c>
      <c r="DR215">
        <v>9.2166666299999989</v>
      </c>
      <c r="DS215">
        <v>8.8166666299999985</v>
      </c>
      <c r="DT215">
        <v>8.8499999699999989</v>
      </c>
      <c r="DU215">
        <v>12.2166663</v>
      </c>
      <c r="DV215">
        <v>10.299999969999998</v>
      </c>
      <c r="DW215">
        <v>8.9833332999999982</v>
      </c>
      <c r="DX215">
        <v>8.8999999699999996</v>
      </c>
      <c r="DY215">
        <v>9.1999999669999983</v>
      </c>
      <c r="DZ215">
        <v>15.683333299999999</v>
      </c>
      <c r="EA215">
        <v>17.349999999999998</v>
      </c>
      <c r="EB215">
        <v>16.05</v>
      </c>
      <c r="EC215">
        <v>16.516666600000001</v>
      </c>
      <c r="ED215">
        <v>19.016666600000001</v>
      </c>
      <c r="EE215">
        <v>18.283333299999999</v>
      </c>
      <c r="EF215">
        <v>16.533333299999999</v>
      </c>
      <c r="EG215">
        <v>18.3333333</v>
      </c>
      <c r="EH215">
        <v>15.9666663</v>
      </c>
      <c r="EI215">
        <v>18.89999997</v>
      </c>
      <c r="EJ215">
        <v>18.033333299999999</v>
      </c>
      <c r="EK215">
        <v>17.350003300000001</v>
      </c>
      <c r="EL215">
        <v>19.416666599999999</v>
      </c>
      <c r="EM215">
        <v>16.0833333</v>
      </c>
      <c r="EN215">
        <v>17.166666632999998</v>
      </c>
      <c r="EO215">
        <v>20.216666629999999</v>
      </c>
      <c r="EP215">
        <v>18.516666600000001</v>
      </c>
      <c r="EQ215">
        <v>9.1833332999999993</v>
      </c>
      <c r="ER215">
        <v>9.5166666299999996</v>
      </c>
      <c r="ES215">
        <v>9.7833332999999989</v>
      </c>
      <c r="ET215">
        <v>12.283333299999999</v>
      </c>
      <c r="EU215">
        <v>9.8666665999999985</v>
      </c>
      <c r="EV215">
        <v>9.6999999999999993</v>
      </c>
      <c r="EW215">
        <v>9.5166665999999989</v>
      </c>
      <c r="EX215">
        <v>9.749999966999999</v>
      </c>
      <c r="EY215">
        <v>13.25</v>
      </c>
      <c r="EZ215">
        <v>9.5500002999999989</v>
      </c>
      <c r="FA215">
        <v>9.7333333</v>
      </c>
      <c r="FB215">
        <v>10.2166663</v>
      </c>
      <c r="FC215">
        <v>13.183333299999999</v>
      </c>
      <c r="FD215">
        <v>10.016666599999999</v>
      </c>
      <c r="FE215">
        <v>10.3166666</v>
      </c>
      <c r="FF215">
        <v>12.349999969999999</v>
      </c>
      <c r="FG215">
        <v>9.9499999999999993</v>
      </c>
      <c r="FH215">
        <v>7.3666666999999997</v>
      </c>
      <c r="FI215">
        <v>7.8166666999999999</v>
      </c>
      <c r="FJ215">
        <v>10.983333399999999</v>
      </c>
      <c r="FK215">
        <v>9.083333399999999</v>
      </c>
      <c r="FL215">
        <v>9.4166667000000004</v>
      </c>
      <c r="FM215">
        <v>7.7333333999999994</v>
      </c>
      <c r="FN215">
        <v>10.3666667</v>
      </c>
      <c r="FO215">
        <v>7.8333333700000001</v>
      </c>
      <c r="FP215">
        <v>8.583333399999999</v>
      </c>
      <c r="FQ215">
        <v>7.8166666999999999</v>
      </c>
      <c r="FR215">
        <v>7.7666667</v>
      </c>
      <c r="FS215">
        <v>8.5833333700000001</v>
      </c>
      <c r="FT215">
        <v>6.0166666700000002</v>
      </c>
      <c r="FU215">
        <v>6.2666666700000002</v>
      </c>
      <c r="FV215">
        <v>6.25</v>
      </c>
      <c r="FW215">
        <v>6.6333333369999998</v>
      </c>
      <c r="FX215">
        <v>6.7833333400000004</v>
      </c>
      <c r="FY215">
        <v>6.56666667</v>
      </c>
      <c r="FZ215">
        <v>7.81666667</v>
      </c>
      <c r="GA215">
        <v>10.81666667</v>
      </c>
      <c r="GB215">
        <v>6.9000000030000006</v>
      </c>
      <c r="GC215">
        <v>7.0999999700000007</v>
      </c>
      <c r="GD215">
        <v>7.6166666700000007</v>
      </c>
      <c r="GE215">
        <v>7.3833333699999999</v>
      </c>
      <c r="GF215">
        <v>6.6000000000000005</v>
      </c>
      <c r="GG215">
        <v>3.75</v>
      </c>
      <c r="GH215">
        <v>4.5999999999999996</v>
      </c>
      <c r="GI215">
        <v>4.2333333</v>
      </c>
      <c r="GJ215">
        <v>4.6500000000000004</v>
      </c>
      <c r="GK215">
        <v>6.5833332999999996</v>
      </c>
      <c r="GL215">
        <v>4.05</v>
      </c>
      <c r="GM215">
        <v>4.3166666999999999</v>
      </c>
      <c r="GN215">
        <v>6.45</v>
      </c>
      <c r="GO215">
        <v>5.8666666699999999</v>
      </c>
      <c r="GP215">
        <v>4.3166666999999999</v>
      </c>
      <c r="GQ215">
        <v>4.7666666700000002</v>
      </c>
      <c r="GR215">
        <v>7.15</v>
      </c>
      <c r="GS215">
        <v>5.1166666999999997</v>
      </c>
      <c r="GT215">
        <v>6.3166666999999999</v>
      </c>
      <c r="GU215">
        <v>5.15</v>
      </c>
      <c r="GV215">
        <v>4.1500000000000004</v>
      </c>
      <c r="GW215">
        <v>4.2166666700000004</v>
      </c>
      <c r="GX215">
        <v>4.05</v>
      </c>
      <c r="GY215">
        <v>11.483333333000001</v>
      </c>
      <c r="GZ215">
        <v>5.9</v>
      </c>
      <c r="HA215">
        <v>11.949999999666666</v>
      </c>
      <c r="HB215">
        <v>6.3666666666666671</v>
      </c>
      <c r="HC215">
        <v>1.983333</v>
      </c>
      <c r="HD215">
        <v>3.3833333300000001</v>
      </c>
      <c r="HE215">
        <v>2.46666667</v>
      </c>
      <c r="HF215">
        <v>2.21666667</v>
      </c>
      <c r="HG215">
        <v>0</v>
      </c>
      <c r="HH215">
        <f>IF(HH210=0,0,HH210+1)</f>
        <v>1.6833333333333333</v>
      </c>
      <c r="HI215">
        <f t="shared" ref="HI215:HP215" si="2530">IF(HI210=0,0,HI210+1)</f>
        <v>1.6833333333333333</v>
      </c>
      <c r="HJ215">
        <f t="shared" si="2530"/>
        <v>2.6333333333333333</v>
      </c>
      <c r="HK215">
        <f t="shared" si="2530"/>
        <v>2.1833333333333336</v>
      </c>
      <c r="HL215">
        <f t="shared" si="2530"/>
        <v>5.05</v>
      </c>
      <c r="HN215">
        <f t="shared" si="2530"/>
        <v>1.7</v>
      </c>
      <c r="HO215">
        <f t="shared" si="2530"/>
        <v>3.1666666666666665</v>
      </c>
      <c r="HP215">
        <f t="shared" si="2530"/>
        <v>14.35</v>
      </c>
      <c r="HQ215">
        <f t="shared" ref="HQ215:KA215" si="2531">IF(HQ210=0,0,HQ210+1)</f>
        <v>18.350000000000001</v>
      </c>
      <c r="HR215">
        <f t="shared" si="2531"/>
        <v>8.25</v>
      </c>
      <c r="HS215">
        <f t="shared" si="2531"/>
        <v>9.9</v>
      </c>
      <c r="HU215">
        <f t="shared" si="2531"/>
        <v>21.3</v>
      </c>
      <c r="HW215">
        <f t="shared" si="2531"/>
        <v>10.283333333333333</v>
      </c>
      <c r="HX215">
        <f t="shared" si="2531"/>
        <v>10.5</v>
      </c>
      <c r="HY215">
        <f t="shared" si="2531"/>
        <v>11.316666666666666</v>
      </c>
      <c r="HZ215">
        <f t="shared" si="2531"/>
        <v>10.833333333333334</v>
      </c>
      <c r="IA215">
        <f t="shared" si="2531"/>
        <v>10.566666666666666</v>
      </c>
      <c r="IB215">
        <f t="shared" si="2531"/>
        <v>10.666666666666668</v>
      </c>
      <c r="IC215">
        <f t="shared" si="2531"/>
        <v>11.366666666666667</v>
      </c>
      <c r="ID215">
        <f t="shared" si="2531"/>
        <v>10.333333333333334</v>
      </c>
      <c r="IE215">
        <f t="shared" si="2531"/>
        <v>11.316666666666666</v>
      </c>
      <c r="IF215">
        <f t="shared" si="2531"/>
        <v>12.016666666666667</v>
      </c>
      <c r="IG215">
        <f t="shared" si="2531"/>
        <v>12.466666666666667</v>
      </c>
      <c r="IH215">
        <f t="shared" si="2531"/>
        <v>10.8</v>
      </c>
      <c r="II215">
        <f t="shared" si="2531"/>
        <v>17.533333333333331</v>
      </c>
      <c r="IJ215">
        <f t="shared" si="2531"/>
        <v>10.316666666666666</v>
      </c>
      <c r="IK215">
        <f t="shared" si="2531"/>
        <v>6.0166666666666666</v>
      </c>
      <c r="IL215">
        <f t="shared" si="2531"/>
        <v>9.350000000333333</v>
      </c>
      <c r="IM215">
        <f t="shared" si="2531"/>
        <v>6.7833333336666666</v>
      </c>
      <c r="IN215">
        <f t="shared" si="2531"/>
        <v>6.5000000003333334</v>
      </c>
      <c r="IO215">
        <f t="shared" si="2531"/>
        <v>4.5999999999999996</v>
      </c>
      <c r="IP215">
        <f t="shared" si="2531"/>
        <v>8.600000000333333</v>
      </c>
      <c r="IQ215">
        <f t="shared" si="2531"/>
        <v>9.2500000003333334</v>
      </c>
      <c r="IW215">
        <f t="shared" si="2531"/>
        <v>49.160000000000004</v>
      </c>
      <c r="IX215">
        <f t="shared" si="2531"/>
        <v>14.05</v>
      </c>
      <c r="IY215">
        <f t="shared" si="2531"/>
        <v>16.500000333333332</v>
      </c>
      <c r="IZ215">
        <f t="shared" ref="IZ215" si="2532">IF(IZ210=0,0,IZ210+1)</f>
        <v>17.316667000000002</v>
      </c>
      <c r="JA215">
        <f t="shared" si="2531"/>
        <v>15.650000333333335</v>
      </c>
      <c r="JB215">
        <f t="shared" si="2531"/>
        <v>15.133333666666669</v>
      </c>
      <c r="JC215">
        <f t="shared" si="2531"/>
        <v>20.066667000000002</v>
      </c>
      <c r="JD215">
        <f t="shared" si="2531"/>
        <v>16.666667</v>
      </c>
      <c r="JE215">
        <f t="shared" si="2531"/>
        <v>21.733333666666667</v>
      </c>
      <c r="JF215">
        <f t="shared" si="2531"/>
        <v>29.500000333333336</v>
      </c>
      <c r="JH215">
        <f t="shared" si="2531"/>
        <v>34.15</v>
      </c>
      <c r="JI215">
        <f t="shared" si="2531"/>
        <v>39.399999999666662</v>
      </c>
      <c r="JJ215">
        <f t="shared" si="2531"/>
        <v>37.783333333000002</v>
      </c>
      <c r="JK215">
        <f t="shared" si="2531"/>
        <v>35.649999999666662</v>
      </c>
      <c r="JL215">
        <f t="shared" si="2531"/>
        <v>35.416666666333334</v>
      </c>
      <c r="JM215">
        <f t="shared" si="2531"/>
        <v>37.149999999666662</v>
      </c>
      <c r="JN215">
        <f t="shared" si="2531"/>
        <v>38.149999999666662</v>
      </c>
      <c r="JO215">
        <f t="shared" si="2531"/>
        <v>42.283333333000002</v>
      </c>
      <c r="JP215">
        <f t="shared" si="2531"/>
        <v>39.416666666333334</v>
      </c>
      <c r="JR215">
        <f t="shared" si="2531"/>
        <v>35.483333332999997</v>
      </c>
      <c r="JT215">
        <f t="shared" si="2531"/>
        <v>36.233333332999997</v>
      </c>
      <c r="JU215">
        <f t="shared" si="2531"/>
        <v>41.883333332999996</v>
      </c>
      <c r="JV215">
        <f t="shared" si="2531"/>
        <v>42.583333332999999</v>
      </c>
      <c r="JX215">
        <f t="shared" si="2531"/>
        <v>43.333333332999999</v>
      </c>
      <c r="JY215">
        <f t="shared" si="2531"/>
        <v>39.149999999666662</v>
      </c>
      <c r="JZ215">
        <f t="shared" si="2531"/>
        <v>45.649999999666669</v>
      </c>
      <c r="KA215">
        <f t="shared" si="2531"/>
        <v>49.099999999666665</v>
      </c>
    </row>
    <row r="216" spans="1:287" x14ac:dyDescent="0.25">
      <c r="A216" t="s">
        <v>71</v>
      </c>
      <c r="B216">
        <v>20.999999933333335</v>
      </c>
      <c r="C216">
        <v>21.499999933333335</v>
      </c>
      <c r="D216">
        <v>22.116666933333335</v>
      </c>
      <c r="E216">
        <v>22.149999933333334</v>
      </c>
      <c r="F216">
        <v>22.766659933333337</v>
      </c>
      <c r="G216">
        <v>22.833333933333336</v>
      </c>
      <c r="H216">
        <v>22.566666933333334</v>
      </c>
      <c r="I216">
        <v>22.783333933333335</v>
      </c>
      <c r="J216">
        <v>24.383332933333335</v>
      </c>
      <c r="K216">
        <v>26.566666933333334</v>
      </c>
      <c r="L216">
        <v>21.849999933333336</v>
      </c>
      <c r="M216">
        <v>21.349999933333336</v>
      </c>
      <c r="N216">
        <v>22.749996933333335</v>
      </c>
      <c r="O216">
        <v>13.316663333333334</v>
      </c>
      <c r="P216">
        <v>17.766663333333334</v>
      </c>
      <c r="Q216">
        <v>14.076663333333334</v>
      </c>
      <c r="R216">
        <v>18.746663333333334</v>
      </c>
      <c r="S216">
        <v>20.566663333333334</v>
      </c>
      <c r="T216">
        <v>16.986663333333333</v>
      </c>
      <c r="U216">
        <v>15.499993333333334</v>
      </c>
      <c r="V216">
        <v>15.366663333333335</v>
      </c>
      <c r="W216">
        <v>13.933330333333334</v>
      </c>
      <c r="X216">
        <v>14.733330333333335</v>
      </c>
      <c r="Y216">
        <v>14.766663333333334</v>
      </c>
      <c r="Z216">
        <v>21.533333333333335</v>
      </c>
      <c r="AA216">
        <v>23.533333333333335</v>
      </c>
      <c r="AB216">
        <v>27.283333333333335</v>
      </c>
      <c r="AC216">
        <v>42.733333333333334</v>
      </c>
      <c r="AD216">
        <v>37.286666333333336</v>
      </c>
      <c r="AE216">
        <v>23.483333333333334</v>
      </c>
      <c r="AG216">
        <v>26.783333333333335</v>
      </c>
      <c r="AH216">
        <v>22.200003333333335</v>
      </c>
      <c r="AI216">
        <v>24.749999933333335</v>
      </c>
      <c r="AJ216">
        <v>26.299999933333336</v>
      </c>
      <c r="AK216">
        <v>25.133333233333335</v>
      </c>
      <c r="AL216">
        <v>25.349999933333336</v>
      </c>
      <c r="AM216">
        <v>25.266659933333337</v>
      </c>
      <c r="AN216">
        <v>26.099999933333336</v>
      </c>
      <c r="AO216">
        <v>26.016666633333337</v>
      </c>
      <c r="AP216">
        <v>25.616666633333335</v>
      </c>
      <c r="AQ216">
        <v>25.533333263333336</v>
      </c>
      <c r="AR216">
        <v>25.149999933333334</v>
      </c>
      <c r="AS216">
        <v>25.766666633333337</v>
      </c>
      <c r="AT216">
        <v>28.416666603333336</v>
      </c>
      <c r="AU216">
        <v>26.049999933333336</v>
      </c>
      <c r="AV216">
        <v>26.283333233333334</v>
      </c>
      <c r="AW216">
        <v>25.816666633333334</v>
      </c>
      <c r="AX216">
        <v>26.599999933333336</v>
      </c>
      <c r="AY216">
        <v>25.483333263333336</v>
      </c>
      <c r="AZ216">
        <v>27.899999933333334</v>
      </c>
      <c r="BA216">
        <v>29.949999933333334</v>
      </c>
      <c r="BB216">
        <v>32.749999933333335</v>
      </c>
      <c r="BC216">
        <v>30.466666603333337</v>
      </c>
      <c r="BD216">
        <v>30.433333233333336</v>
      </c>
      <c r="BE216">
        <v>26.749999933333335</v>
      </c>
      <c r="BF216">
        <v>28.666666933333335</v>
      </c>
      <c r="BG216">
        <v>37.933333233333336</v>
      </c>
      <c r="BH216">
        <v>40.449999933333331</v>
      </c>
      <c r="BI216">
        <v>40.683332933333332</v>
      </c>
      <c r="BJ216">
        <v>28.099999933333336</v>
      </c>
      <c r="BK216">
        <v>38.416666933333332</v>
      </c>
      <c r="BL216">
        <v>29.166666633333335</v>
      </c>
      <c r="BM216">
        <v>37.549999933333339</v>
      </c>
      <c r="BN216">
        <v>28.849999933333336</v>
      </c>
      <c r="BO216">
        <v>42.683332933333332</v>
      </c>
      <c r="BP216">
        <v>33.366666633333338</v>
      </c>
      <c r="BQ216">
        <v>12.133333333333333</v>
      </c>
      <c r="BR216">
        <v>11.266666633333333</v>
      </c>
      <c r="BS216">
        <v>11.983333333333333</v>
      </c>
      <c r="BT216">
        <v>12.383333303333334</v>
      </c>
      <c r="BU216">
        <v>11.783333303333333</v>
      </c>
      <c r="BV216">
        <v>12.016666633333333</v>
      </c>
      <c r="BW216">
        <v>13.983333333333333</v>
      </c>
      <c r="BX216">
        <v>18.983333333333334</v>
      </c>
      <c r="BY216">
        <v>17.249999933333335</v>
      </c>
      <c r="BZ216">
        <v>14.249999933333333</v>
      </c>
      <c r="CA216">
        <v>12.066666633333334</v>
      </c>
      <c r="CB216">
        <v>11.583333333333334</v>
      </c>
      <c r="CC216">
        <v>12.633333333333333</v>
      </c>
      <c r="CE216">
        <v>11.066666333333334</v>
      </c>
      <c r="CF216">
        <v>11.849999633333335</v>
      </c>
      <c r="CG216">
        <v>13.149999633333334</v>
      </c>
      <c r="CH216">
        <v>11.449999633333334</v>
      </c>
      <c r="CI216">
        <v>11.416666333333334</v>
      </c>
      <c r="CJ216">
        <v>11.366666333333335</v>
      </c>
      <c r="CK216">
        <v>11.783333033333333</v>
      </c>
      <c r="CL216">
        <v>12.166666333333334</v>
      </c>
      <c r="CN216">
        <v>12.916666333333334</v>
      </c>
      <c r="CO216">
        <v>12.466666333333334</v>
      </c>
      <c r="CP216">
        <v>10.266666633333333</v>
      </c>
      <c r="CQ216">
        <v>11.699999633333332</v>
      </c>
      <c r="CR216">
        <v>12.449999633333332</v>
      </c>
      <c r="CS216">
        <v>10.699999633333332</v>
      </c>
      <c r="CT216">
        <v>12.916666633333334</v>
      </c>
      <c r="CU216">
        <v>12.733333633333334</v>
      </c>
      <c r="CV216">
        <v>10.866666633333333</v>
      </c>
      <c r="CW216">
        <v>11.999999933333333</v>
      </c>
      <c r="CX216">
        <v>11.599999633333333</v>
      </c>
      <c r="CY216">
        <v>15.083333333333332</v>
      </c>
      <c r="CZ216">
        <v>12.549999933333332</v>
      </c>
      <c r="DA216">
        <v>11.399999633333334</v>
      </c>
      <c r="DB216">
        <v>10.666666633333334</v>
      </c>
      <c r="DC216">
        <v>13.716666633333332</v>
      </c>
      <c r="DD216">
        <v>11.649999933333334</v>
      </c>
      <c r="DE216">
        <v>14.483333333333334</v>
      </c>
      <c r="DF216">
        <v>11.216666633333334</v>
      </c>
      <c r="DG216">
        <v>12.516666633333335</v>
      </c>
      <c r="DH216">
        <v>11.616666633333335</v>
      </c>
      <c r="DI216">
        <v>12.449999633333334</v>
      </c>
      <c r="DJ216">
        <v>12.066666633333334</v>
      </c>
      <c r="DK216">
        <v>12.899999966333334</v>
      </c>
      <c r="DL216">
        <v>11.783333333333335</v>
      </c>
      <c r="DM216">
        <v>13.683333303333335</v>
      </c>
      <c r="DN216">
        <v>13.133333303333336</v>
      </c>
      <c r="DO216">
        <v>7.9666666333333334</v>
      </c>
      <c r="DP216">
        <v>10.149999933333334</v>
      </c>
      <c r="DQ216">
        <v>8.8833333333333329</v>
      </c>
      <c r="DR216">
        <v>8.8999999633333324</v>
      </c>
      <c r="DS216">
        <v>8.4999999633333339</v>
      </c>
      <c r="DT216">
        <v>8.5333333033333325</v>
      </c>
      <c r="DU216">
        <v>11.899999633333334</v>
      </c>
      <c r="DV216">
        <v>9.9833333033333336</v>
      </c>
      <c r="DW216">
        <v>8.6666666333333335</v>
      </c>
      <c r="DX216">
        <v>8.5833333033333332</v>
      </c>
      <c r="DY216">
        <v>8.8833333003333337</v>
      </c>
      <c r="DZ216">
        <v>15.366666633333333</v>
      </c>
      <c r="EA216">
        <v>17.033333333333331</v>
      </c>
      <c r="EB216">
        <v>15.733333333333333</v>
      </c>
      <c r="EC216">
        <v>16.199999933333334</v>
      </c>
      <c r="ED216">
        <v>18.699999933333334</v>
      </c>
      <c r="EE216">
        <v>17.966666633333332</v>
      </c>
      <c r="EF216">
        <v>16.216666633333332</v>
      </c>
      <c r="EG216">
        <v>18.016666633333333</v>
      </c>
      <c r="EH216">
        <v>15.649999633333334</v>
      </c>
      <c r="EI216">
        <v>18.583333303333333</v>
      </c>
      <c r="EJ216">
        <v>17.716666633333332</v>
      </c>
      <c r="EK216">
        <v>17.033336633333334</v>
      </c>
      <c r="EL216">
        <v>19.099999933333333</v>
      </c>
      <c r="EM216">
        <v>15.766666633333333</v>
      </c>
      <c r="EN216">
        <v>16.849999966333332</v>
      </c>
      <c r="EO216">
        <v>19.899999963333332</v>
      </c>
      <c r="EP216">
        <v>18.199999933333334</v>
      </c>
      <c r="EQ216">
        <v>8.8666666333333328</v>
      </c>
      <c r="ER216">
        <v>9.1999999633333331</v>
      </c>
      <c r="ES216">
        <v>9.4666666333333325</v>
      </c>
      <c r="ET216">
        <v>11.966666633333332</v>
      </c>
      <c r="EU216">
        <v>9.5499999333333321</v>
      </c>
      <c r="EV216">
        <v>9.3833333333333329</v>
      </c>
      <c r="EW216">
        <v>9.1999999333333324</v>
      </c>
      <c r="EX216">
        <v>9.4333333003333326</v>
      </c>
      <c r="EY216">
        <v>12.933333333333334</v>
      </c>
      <c r="EZ216">
        <v>9.2333336333333325</v>
      </c>
      <c r="FA216">
        <v>9.4166666333333335</v>
      </c>
      <c r="FB216">
        <v>9.8999996333333335</v>
      </c>
      <c r="FC216">
        <v>12.866666633333333</v>
      </c>
      <c r="FD216">
        <v>9.6999999333333324</v>
      </c>
      <c r="FE216">
        <v>9.9999999333333331</v>
      </c>
      <c r="FF216">
        <v>12.033333303333333</v>
      </c>
      <c r="FG216">
        <v>9.6333333333333329</v>
      </c>
      <c r="FH216">
        <v>7.0500000333333332</v>
      </c>
      <c r="FI216">
        <v>7.5000000333333334</v>
      </c>
      <c r="FJ216">
        <v>10.666666733333333</v>
      </c>
      <c r="FK216">
        <v>8.7666667333333326</v>
      </c>
      <c r="FL216">
        <v>9.100000033333334</v>
      </c>
      <c r="FM216">
        <v>7.4166667333333329</v>
      </c>
      <c r="FN216">
        <v>10.050000033333333</v>
      </c>
      <c r="FO216">
        <v>7.5166667033333336</v>
      </c>
      <c r="FP216">
        <v>8.2666667333333326</v>
      </c>
      <c r="FQ216">
        <v>7.5000000333333334</v>
      </c>
      <c r="FR216">
        <v>7.4500000333333336</v>
      </c>
      <c r="FS216">
        <v>8.2666667033333336</v>
      </c>
      <c r="FT216">
        <v>5.7000000033333338</v>
      </c>
      <c r="FU216">
        <v>5.9500000033333338</v>
      </c>
      <c r="FV216">
        <v>5.9333333333333336</v>
      </c>
      <c r="FW216">
        <v>6.3166666703333334</v>
      </c>
      <c r="FX216">
        <v>6.466666673333334</v>
      </c>
      <c r="FY216">
        <v>6.2500000033333336</v>
      </c>
      <c r="FZ216">
        <v>7.5000000033333336</v>
      </c>
      <c r="GA216">
        <v>10.500000003333334</v>
      </c>
      <c r="GB216">
        <v>6.5833333363333342</v>
      </c>
      <c r="GC216">
        <v>6.7833333033333343</v>
      </c>
      <c r="GD216">
        <v>7.3000000033333343</v>
      </c>
      <c r="GE216">
        <v>7.0666667033333335</v>
      </c>
      <c r="GF216">
        <v>6.2833333333333341</v>
      </c>
      <c r="GG216">
        <v>3.4333333333333336</v>
      </c>
      <c r="GH216">
        <v>4.2833333333333332</v>
      </c>
      <c r="GI216">
        <v>3.9166666333333335</v>
      </c>
      <c r="GJ216">
        <v>4.3333333333333339</v>
      </c>
      <c r="GK216">
        <v>6.2666666333333332</v>
      </c>
      <c r="GL216">
        <v>3.7333333333333334</v>
      </c>
      <c r="GM216">
        <v>4.0000000333333334</v>
      </c>
      <c r="GN216">
        <v>6.1333333333333337</v>
      </c>
      <c r="GO216">
        <v>5.5500000033333334</v>
      </c>
      <c r="GP216">
        <v>4.0000000333333334</v>
      </c>
      <c r="GQ216">
        <v>4.4500000033333338</v>
      </c>
      <c r="GR216">
        <v>6.8333333333333339</v>
      </c>
      <c r="GS216">
        <v>4.8000000333333332</v>
      </c>
      <c r="GT216">
        <v>6.0000000333333334</v>
      </c>
      <c r="GU216">
        <v>4.8333333333333339</v>
      </c>
      <c r="GV216">
        <v>3.8333333333333335</v>
      </c>
      <c r="GW216">
        <v>3.9000000033333335</v>
      </c>
      <c r="GX216">
        <v>3.7333333333333334</v>
      </c>
      <c r="GY216">
        <v>11.166666666333334</v>
      </c>
      <c r="GZ216">
        <v>5.5833333333333339</v>
      </c>
      <c r="HA216">
        <v>11.699999999666666</v>
      </c>
      <c r="HB216">
        <v>6.1166666666666671</v>
      </c>
      <c r="HC216">
        <v>1.6666663333333334</v>
      </c>
      <c r="HD216">
        <v>3.0666666633333337</v>
      </c>
      <c r="HE216">
        <v>2.1500000033333331</v>
      </c>
      <c r="HF216">
        <v>1.9000000033333333</v>
      </c>
      <c r="HG216">
        <v>1.6833333333333333</v>
      </c>
      <c r="HH216">
        <v>0</v>
      </c>
      <c r="HI216">
        <f>IF(HI210=0,0,HI210+0.6833333)</f>
        <v>1.3666666333333333</v>
      </c>
      <c r="HJ216">
        <f t="shared" ref="HJ216:HP216" si="2533">IF(HJ210=0,0,HJ210+0.6833333)</f>
        <v>2.3166666333333334</v>
      </c>
      <c r="HK216">
        <f t="shared" si="2533"/>
        <v>1.8666666333333333</v>
      </c>
      <c r="HL216">
        <f t="shared" si="2533"/>
        <v>4.7333333</v>
      </c>
      <c r="HN216">
        <f t="shared" si="2533"/>
        <v>1.3833332999999999</v>
      </c>
      <c r="HO216">
        <f t="shared" si="2533"/>
        <v>2.8499999666666667</v>
      </c>
      <c r="HP216">
        <f t="shared" si="2533"/>
        <v>14.033333299999999</v>
      </c>
      <c r="HQ216">
        <f t="shared" ref="HQ216:KA216" si="2534">IF(HQ210=0,0,HQ210+0.6833333)</f>
        <v>18.033333300000002</v>
      </c>
      <c r="HR216">
        <f t="shared" si="2534"/>
        <v>7.9333333000000001</v>
      </c>
      <c r="HS216">
        <f t="shared" si="2534"/>
        <v>9.5833332999999996</v>
      </c>
      <c r="HU216">
        <f t="shared" si="2534"/>
        <v>20.983333300000002</v>
      </c>
      <c r="HW216">
        <f t="shared" si="2534"/>
        <v>9.9666666333333325</v>
      </c>
      <c r="HX216">
        <f t="shared" si="2534"/>
        <v>10.183333299999999</v>
      </c>
      <c r="HY216">
        <f t="shared" si="2534"/>
        <v>10.999999966666666</v>
      </c>
      <c r="HZ216">
        <f t="shared" si="2534"/>
        <v>10.516666633333333</v>
      </c>
      <c r="IA216">
        <f t="shared" si="2534"/>
        <v>10.249999966666666</v>
      </c>
      <c r="IB216">
        <f t="shared" si="2534"/>
        <v>10.349999966666667</v>
      </c>
      <c r="IC216">
        <f t="shared" si="2534"/>
        <v>11.049999966666666</v>
      </c>
      <c r="ID216">
        <f t="shared" si="2534"/>
        <v>10.016666633333333</v>
      </c>
      <c r="IE216">
        <f t="shared" si="2534"/>
        <v>10.999999966666666</v>
      </c>
      <c r="IF216">
        <f t="shared" si="2534"/>
        <v>11.699999966666667</v>
      </c>
      <c r="IG216">
        <f t="shared" si="2534"/>
        <v>12.149999966666666</v>
      </c>
      <c r="IH216">
        <f t="shared" si="2534"/>
        <v>10.4833333</v>
      </c>
      <c r="II216">
        <f t="shared" si="2534"/>
        <v>17.216666633333332</v>
      </c>
      <c r="IJ216">
        <f t="shared" si="2534"/>
        <v>9.9999999666666657</v>
      </c>
      <c r="IK216">
        <f t="shared" si="2534"/>
        <v>5.6999999666666668</v>
      </c>
      <c r="IL216">
        <f t="shared" si="2534"/>
        <v>9.0333333003333323</v>
      </c>
      <c r="IM216">
        <f t="shared" si="2534"/>
        <v>6.4666666336666667</v>
      </c>
      <c r="IN216">
        <f t="shared" si="2534"/>
        <v>6.1833333003333335</v>
      </c>
      <c r="IO216">
        <f t="shared" si="2534"/>
        <v>4.2833332999999998</v>
      </c>
      <c r="IP216">
        <f t="shared" si="2534"/>
        <v>8.2833333003333323</v>
      </c>
      <c r="IQ216">
        <f t="shared" si="2534"/>
        <v>8.9333333003333326</v>
      </c>
      <c r="IW216">
        <f t="shared" si="2534"/>
        <v>48.843333300000005</v>
      </c>
      <c r="IX216">
        <f t="shared" si="2534"/>
        <v>13.7333333</v>
      </c>
      <c r="IY216">
        <f t="shared" si="2534"/>
        <v>16.183333633333334</v>
      </c>
      <c r="IZ216">
        <f t="shared" ref="IZ216" si="2535">IF(IZ210=0,0,IZ210+0.6833333)</f>
        <v>17.000000300000004</v>
      </c>
      <c r="JA216">
        <f t="shared" si="2534"/>
        <v>15.333333633333334</v>
      </c>
      <c r="JB216">
        <f t="shared" si="2534"/>
        <v>14.816666966666668</v>
      </c>
      <c r="JC216">
        <f t="shared" si="2534"/>
        <v>19.750000300000004</v>
      </c>
      <c r="JD216">
        <f t="shared" si="2534"/>
        <v>16.350000300000001</v>
      </c>
      <c r="JE216">
        <f t="shared" si="2534"/>
        <v>21.416666966666668</v>
      </c>
      <c r="JF216">
        <f t="shared" si="2534"/>
        <v>29.183333633333337</v>
      </c>
      <c r="JH216">
        <f t="shared" si="2534"/>
        <v>33.8333333</v>
      </c>
      <c r="JI216">
        <f t="shared" si="2534"/>
        <v>39.083333299666663</v>
      </c>
      <c r="JJ216">
        <f t="shared" si="2534"/>
        <v>37.466666633000003</v>
      </c>
      <c r="JK216">
        <f t="shared" si="2534"/>
        <v>35.333333299666663</v>
      </c>
      <c r="JL216">
        <f t="shared" si="2534"/>
        <v>35.099999966333336</v>
      </c>
      <c r="JM216">
        <f t="shared" si="2534"/>
        <v>36.833333299666663</v>
      </c>
      <c r="JN216">
        <f t="shared" si="2534"/>
        <v>37.833333299666663</v>
      </c>
      <c r="JO216">
        <f t="shared" si="2534"/>
        <v>41.966666633000003</v>
      </c>
      <c r="JP216">
        <f t="shared" si="2534"/>
        <v>39.099999966333336</v>
      </c>
      <c r="JR216">
        <f t="shared" si="2534"/>
        <v>35.166666632999998</v>
      </c>
      <c r="JT216">
        <f t="shared" si="2534"/>
        <v>35.916666632999998</v>
      </c>
      <c r="JU216">
        <f t="shared" si="2534"/>
        <v>41.566666632999997</v>
      </c>
      <c r="JV216">
        <f t="shared" si="2534"/>
        <v>42.266666633</v>
      </c>
      <c r="JX216">
        <f t="shared" si="2534"/>
        <v>43.016666633</v>
      </c>
      <c r="JY216">
        <f t="shared" si="2534"/>
        <v>38.833333299666663</v>
      </c>
      <c r="JZ216">
        <f t="shared" si="2534"/>
        <v>45.33333329966667</v>
      </c>
      <c r="KA216">
        <f t="shared" si="2534"/>
        <v>48.783333299666666</v>
      </c>
    </row>
    <row r="217" spans="1:287" x14ac:dyDescent="0.25">
      <c r="A217" t="s">
        <v>70</v>
      </c>
      <c r="B217">
        <v>30.483333333333334</v>
      </c>
      <c r="C217">
        <v>30.983333333333334</v>
      </c>
      <c r="D217">
        <v>31.600000333333334</v>
      </c>
      <c r="E217">
        <v>31.633333333333333</v>
      </c>
      <c r="F217">
        <v>32.249993333333336</v>
      </c>
      <c r="G217">
        <v>32.316667333333335</v>
      </c>
      <c r="H217">
        <v>32.050000333333337</v>
      </c>
      <c r="I217">
        <v>32.266667333333331</v>
      </c>
      <c r="J217">
        <v>33.866666333333335</v>
      </c>
      <c r="K217">
        <v>36.050000333333337</v>
      </c>
      <c r="L217">
        <v>31.333333333333336</v>
      </c>
      <c r="M217">
        <v>30.833333333333336</v>
      </c>
      <c r="N217">
        <v>32.233330333333335</v>
      </c>
      <c r="O217">
        <v>13.316663333333334</v>
      </c>
      <c r="P217">
        <v>17.766663333333334</v>
      </c>
      <c r="Q217">
        <v>14.076663333333334</v>
      </c>
      <c r="R217">
        <v>18.746663333333334</v>
      </c>
      <c r="S217">
        <v>20.566663333333334</v>
      </c>
      <c r="T217">
        <v>16.986663333333333</v>
      </c>
      <c r="U217">
        <v>15.499993333333334</v>
      </c>
      <c r="V217">
        <v>15.366663333333335</v>
      </c>
      <c r="W217">
        <v>13.933330333333334</v>
      </c>
      <c r="X217">
        <v>14.733330333333335</v>
      </c>
      <c r="Y217">
        <v>14.766663333333334</v>
      </c>
      <c r="Z217">
        <v>21.533333333333335</v>
      </c>
      <c r="AA217">
        <v>23.533333333333335</v>
      </c>
      <c r="AB217">
        <v>27.283333333333335</v>
      </c>
      <c r="AC217">
        <v>42.733333333333334</v>
      </c>
      <c r="AD217">
        <v>37.286666333333336</v>
      </c>
      <c r="AE217">
        <v>23.483333333333334</v>
      </c>
      <c r="AG217">
        <v>26.783333333333335</v>
      </c>
      <c r="AH217">
        <v>22.200003333333335</v>
      </c>
      <c r="AI217">
        <v>34.233333333333334</v>
      </c>
      <c r="AJ217">
        <v>35.783333333333331</v>
      </c>
      <c r="AK217">
        <v>34.616666633333331</v>
      </c>
      <c r="AL217">
        <v>34.833333333333336</v>
      </c>
      <c r="AM217">
        <v>34.749993333333336</v>
      </c>
      <c r="AN217">
        <v>35.583333333333336</v>
      </c>
      <c r="AO217">
        <v>35.500000033333336</v>
      </c>
      <c r="AP217">
        <v>35.100000033333338</v>
      </c>
      <c r="AQ217">
        <v>35.016666663333332</v>
      </c>
      <c r="AR217">
        <v>34.633333333333333</v>
      </c>
      <c r="AS217">
        <v>35.250000033333336</v>
      </c>
      <c r="AT217">
        <v>37.900000003333332</v>
      </c>
      <c r="AU217">
        <v>35.533333333333331</v>
      </c>
      <c r="AV217">
        <v>35.766666633333337</v>
      </c>
      <c r="AW217">
        <v>35.300000033333333</v>
      </c>
      <c r="AX217">
        <v>36.083333333333336</v>
      </c>
      <c r="AY217">
        <v>34.966666663333335</v>
      </c>
      <c r="AZ217">
        <v>37.383333333333333</v>
      </c>
      <c r="BA217">
        <v>39.433333333333337</v>
      </c>
      <c r="BB217">
        <v>42.233333333333334</v>
      </c>
      <c r="BC217">
        <v>39.950000003333336</v>
      </c>
      <c r="BD217">
        <v>39.916666633333335</v>
      </c>
      <c r="BE217">
        <v>36.233333333333334</v>
      </c>
      <c r="BF217">
        <v>38.150000333333331</v>
      </c>
      <c r="BG217">
        <v>47.416666633333335</v>
      </c>
      <c r="BH217">
        <v>49.933333333333337</v>
      </c>
      <c r="BI217">
        <v>50.166666333333332</v>
      </c>
      <c r="BJ217">
        <v>37.583333333333336</v>
      </c>
      <c r="BK217">
        <v>47.900000333333338</v>
      </c>
      <c r="BL217">
        <v>38.650000033333335</v>
      </c>
      <c r="BM217">
        <v>47.033333333333331</v>
      </c>
      <c r="BN217">
        <v>38.333333333333336</v>
      </c>
      <c r="BO217">
        <v>52.166666333333339</v>
      </c>
      <c r="BP217">
        <v>42.85000003333333</v>
      </c>
      <c r="BQ217">
        <v>12.133333333333333</v>
      </c>
      <c r="BR217">
        <v>11.266666633333333</v>
      </c>
      <c r="BS217">
        <v>11.983333333333333</v>
      </c>
      <c r="BT217">
        <v>12.383333303333334</v>
      </c>
      <c r="BU217">
        <v>11.783333303333333</v>
      </c>
      <c r="BV217">
        <v>12.016666633333333</v>
      </c>
      <c r="BW217">
        <v>13.983333333333333</v>
      </c>
      <c r="BX217">
        <v>18.983333333333334</v>
      </c>
      <c r="BY217">
        <v>17.249999933333335</v>
      </c>
      <c r="BZ217">
        <v>14.249999933333333</v>
      </c>
      <c r="CA217">
        <v>12.066666633333334</v>
      </c>
      <c r="CB217">
        <v>11.583333333333334</v>
      </c>
      <c r="CC217">
        <v>12.633333333333333</v>
      </c>
      <c r="CE217">
        <v>11.066666333333334</v>
      </c>
      <c r="CF217">
        <v>11.849999633333335</v>
      </c>
      <c r="CG217">
        <v>13.149999633333334</v>
      </c>
      <c r="CH217">
        <v>11.449999633333334</v>
      </c>
      <c r="CI217">
        <v>11.416666333333334</v>
      </c>
      <c r="CJ217">
        <v>11.366666333333335</v>
      </c>
      <c r="CK217">
        <v>11.783333033333333</v>
      </c>
      <c r="CL217">
        <v>12.166666333333334</v>
      </c>
      <c r="CN217">
        <v>12.916666333333334</v>
      </c>
      <c r="CO217">
        <v>12.466666333333334</v>
      </c>
      <c r="CP217">
        <v>10.266666633333333</v>
      </c>
      <c r="CQ217">
        <v>11.699999633333332</v>
      </c>
      <c r="CR217">
        <v>12.449999633333332</v>
      </c>
      <c r="CS217">
        <v>10.699999633333332</v>
      </c>
      <c r="CT217">
        <v>12.916666633333334</v>
      </c>
      <c r="CU217">
        <v>12.733333633333334</v>
      </c>
      <c r="CV217">
        <v>10.866666633333333</v>
      </c>
      <c r="CW217">
        <v>11.999999933333333</v>
      </c>
      <c r="CX217">
        <v>11.599999633333333</v>
      </c>
      <c r="CY217">
        <v>15.083333333333332</v>
      </c>
      <c r="CZ217">
        <v>12.549999933333332</v>
      </c>
      <c r="DA217">
        <v>11.399999633333334</v>
      </c>
      <c r="DB217">
        <v>10.666666633333334</v>
      </c>
      <c r="DC217">
        <v>13.716666633333332</v>
      </c>
      <c r="DD217">
        <v>11.649999933333334</v>
      </c>
      <c r="DE217">
        <v>14.483333333333334</v>
      </c>
      <c r="DF217">
        <v>11.216666633333334</v>
      </c>
      <c r="DG217">
        <v>12.516666633333335</v>
      </c>
      <c r="DH217">
        <v>11.616666633333335</v>
      </c>
      <c r="DI217">
        <v>12.449999633333334</v>
      </c>
      <c r="DJ217">
        <v>12.066666633333334</v>
      </c>
      <c r="DK217">
        <v>12.899999966333334</v>
      </c>
      <c r="DL217">
        <v>11.783333333333335</v>
      </c>
      <c r="DM217">
        <v>13.683333303333335</v>
      </c>
      <c r="DN217">
        <v>13.133333303333336</v>
      </c>
      <c r="DO217">
        <v>7.9666666333333334</v>
      </c>
      <c r="DP217">
        <v>10.149999933333334</v>
      </c>
      <c r="DQ217">
        <v>8.8833333333333329</v>
      </c>
      <c r="DR217">
        <v>8.8999999633333324</v>
      </c>
      <c r="DS217">
        <v>8.4999999633333339</v>
      </c>
      <c r="DT217">
        <v>8.5333333033333325</v>
      </c>
      <c r="DU217">
        <v>11.899999633333334</v>
      </c>
      <c r="DV217">
        <v>9.9833333033333336</v>
      </c>
      <c r="DW217">
        <v>8.6666666333333335</v>
      </c>
      <c r="DX217">
        <v>8.5833333033333332</v>
      </c>
      <c r="DY217">
        <v>8.8833333003333337</v>
      </c>
      <c r="DZ217">
        <v>15.366666633333333</v>
      </c>
      <c r="EA217">
        <v>17.033333333333331</v>
      </c>
      <c r="EB217">
        <v>15.733333333333333</v>
      </c>
      <c r="EC217">
        <v>16.199999933333334</v>
      </c>
      <c r="ED217">
        <v>18.699999933333334</v>
      </c>
      <c r="EE217">
        <v>17.966666633333332</v>
      </c>
      <c r="EF217">
        <v>16.216666633333332</v>
      </c>
      <c r="EG217">
        <v>18.016666633333333</v>
      </c>
      <c r="EH217">
        <v>15.649999633333334</v>
      </c>
      <c r="EI217">
        <v>18.583333303333333</v>
      </c>
      <c r="EJ217">
        <v>17.716666633333332</v>
      </c>
      <c r="EK217">
        <v>17.033336633333334</v>
      </c>
      <c r="EL217">
        <v>19.099999933333333</v>
      </c>
      <c r="EM217">
        <v>15.766666633333333</v>
      </c>
      <c r="EN217">
        <v>16.849999966333332</v>
      </c>
      <c r="EO217">
        <v>19.899999963333332</v>
      </c>
      <c r="EP217">
        <v>18.199999933333334</v>
      </c>
      <c r="EQ217">
        <v>8.8666666333333328</v>
      </c>
      <c r="ER217">
        <v>9.1999999633333331</v>
      </c>
      <c r="ES217">
        <v>9.4666666333333325</v>
      </c>
      <c r="ET217">
        <v>11.966666633333332</v>
      </c>
      <c r="EU217">
        <v>9.5499999333333321</v>
      </c>
      <c r="EV217">
        <v>9.3833333333333329</v>
      </c>
      <c r="EW217">
        <v>9.1999999333333324</v>
      </c>
      <c r="EX217">
        <v>9.4333333003333326</v>
      </c>
      <c r="EY217">
        <v>12.933333333333334</v>
      </c>
      <c r="EZ217">
        <v>9.2333336333333325</v>
      </c>
      <c r="FA217">
        <v>9.4166666333333335</v>
      </c>
      <c r="FB217">
        <v>9.8999996333333335</v>
      </c>
      <c r="FC217">
        <v>12.866666633333333</v>
      </c>
      <c r="FD217">
        <v>9.6999999333333324</v>
      </c>
      <c r="FE217">
        <v>9.9999999333333331</v>
      </c>
      <c r="FF217">
        <v>12.033333303333333</v>
      </c>
      <c r="FG217">
        <v>9.6333333333333329</v>
      </c>
      <c r="FH217">
        <v>7.0500000333333332</v>
      </c>
      <c r="FI217">
        <v>7.5000000333333334</v>
      </c>
      <c r="FJ217">
        <v>10.666666733333333</v>
      </c>
      <c r="FK217">
        <v>8.7666667333333326</v>
      </c>
      <c r="FL217">
        <v>9.100000033333334</v>
      </c>
      <c r="FM217">
        <v>7.4166667333333329</v>
      </c>
      <c r="FN217">
        <v>10.050000033333333</v>
      </c>
      <c r="FO217">
        <v>7.5166667033333336</v>
      </c>
      <c r="FP217">
        <v>8.2666667333333326</v>
      </c>
      <c r="FQ217">
        <v>7.5000000333333334</v>
      </c>
      <c r="FR217">
        <v>7.4500000333333336</v>
      </c>
      <c r="FS217">
        <v>8.2666667033333336</v>
      </c>
      <c r="FT217">
        <v>5.7000000033333338</v>
      </c>
      <c r="FU217">
        <v>5.9500000033333338</v>
      </c>
      <c r="FV217">
        <v>5.9333333333333336</v>
      </c>
      <c r="FW217">
        <v>6.3166666703333334</v>
      </c>
      <c r="FX217">
        <v>6.466666673333334</v>
      </c>
      <c r="FY217">
        <v>6.2500000033333336</v>
      </c>
      <c r="FZ217">
        <v>7.5000000033333336</v>
      </c>
      <c r="GA217">
        <v>10.500000003333334</v>
      </c>
      <c r="GB217">
        <v>6.5833333363333342</v>
      </c>
      <c r="GC217">
        <v>6.7833333033333343</v>
      </c>
      <c r="GD217">
        <v>7.3000000033333343</v>
      </c>
      <c r="GE217">
        <v>7.0666667033333335</v>
      </c>
      <c r="GF217">
        <v>6.2833333333333341</v>
      </c>
      <c r="GG217">
        <v>3.4333333333333336</v>
      </c>
      <c r="GH217">
        <v>4.2833333333333332</v>
      </c>
      <c r="GI217">
        <v>3.9166666333333335</v>
      </c>
      <c r="GJ217">
        <v>4.3333333333333339</v>
      </c>
      <c r="GK217">
        <v>6.2666666333333332</v>
      </c>
      <c r="GL217">
        <v>3.7333333333333334</v>
      </c>
      <c r="GM217">
        <v>4.0000000333333334</v>
      </c>
      <c r="GN217">
        <v>6.1333333333333337</v>
      </c>
      <c r="GO217">
        <v>5.5500000033333334</v>
      </c>
      <c r="GP217">
        <v>4.0000000333333334</v>
      </c>
      <c r="GQ217">
        <v>4.4500000033333338</v>
      </c>
      <c r="GR217">
        <v>6.8333333333333339</v>
      </c>
      <c r="GS217">
        <v>4.8000000333333332</v>
      </c>
      <c r="GT217">
        <v>6.0000000333333334</v>
      </c>
      <c r="GU217">
        <v>4.8333333333333339</v>
      </c>
      <c r="GV217">
        <v>3.8333333333333335</v>
      </c>
      <c r="GW217">
        <v>3.9000000033333335</v>
      </c>
      <c r="GX217">
        <v>3.7333333333333334</v>
      </c>
      <c r="GY217">
        <v>11.166666666333334</v>
      </c>
      <c r="GZ217">
        <v>5.5833333333333339</v>
      </c>
      <c r="HA217">
        <v>11.483333333000001</v>
      </c>
      <c r="HB217">
        <v>5.9</v>
      </c>
      <c r="HC217">
        <v>1.6666663333333334</v>
      </c>
      <c r="HD217">
        <v>3.0666666633333337</v>
      </c>
      <c r="HE217">
        <v>2.1500000033333331</v>
      </c>
      <c r="HF217">
        <v>1.9000000033333333</v>
      </c>
      <c r="HG217">
        <v>1.6833333333333333</v>
      </c>
      <c r="HH217">
        <v>1.3666666333333333</v>
      </c>
      <c r="HI217">
        <v>0</v>
      </c>
      <c r="HJ217">
        <f>IF(HJ210=0,0,HJ210+0.6833333)</f>
        <v>2.3166666333333334</v>
      </c>
      <c r="HK217">
        <f t="shared" ref="HK217:HP217" si="2536">IF(HK210=0,0,HK210+0.6833333)</f>
        <v>1.8666666333333333</v>
      </c>
      <c r="HL217">
        <f t="shared" si="2536"/>
        <v>4.7333333</v>
      </c>
      <c r="HN217">
        <f t="shared" si="2536"/>
        <v>1.3833332999999999</v>
      </c>
      <c r="HO217">
        <f t="shared" si="2536"/>
        <v>2.8499999666666667</v>
      </c>
      <c r="HP217">
        <f t="shared" si="2536"/>
        <v>14.033333299999999</v>
      </c>
      <c r="HQ217">
        <f t="shared" ref="HQ217:KA217" si="2537">IF(HQ210=0,0,HQ210+0.6833333)</f>
        <v>18.033333300000002</v>
      </c>
      <c r="HR217">
        <f t="shared" si="2537"/>
        <v>7.9333333000000001</v>
      </c>
      <c r="HS217">
        <f t="shared" si="2537"/>
        <v>9.5833332999999996</v>
      </c>
      <c r="HU217">
        <f t="shared" si="2537"/>
        <v>20.983333300000002</v>
      </c>
      <c r="HW217">
        <f t="shared" si="2537"/>
        <v>9.9666666333333325</v>
      </c>
      <c r="HX217">
        <f t="shared" si="2537"/>
        <v>10.183333299999999</v>
      </c>
      <c r="HY217">
        <f t="shared" si="2537"/>
        <v>10.999999966666666</v>
      </c>
      <c r="HZ217">
        <f t="shared" si="2537"/>
        <v>10.516666633333333</v>
      </c>
      <c r="IA217">
        <f t="shared" si="2537"/>
        <v>10.249999966666666</v>
      </c>
      <c r="IB217">
        <f t="shared" si="2537"/>
        <v>10.349999966666667</v>
      </c>
      <c r="IC217">
        <f t="shared" si="2537"/>
        <v>11.049999966666666</v>
      </c>
      <c r="ID217">
        <f t="shared" si="2537"/>
        <v>10.016666633333333</v>
      </c>
      <c r="IE217">
        <f t="shared" si="2537"/>
        <v>10.999999966666666</v>
      </c>
      <c r="IF217">
        <f t="shared" si="2537"/>
        <v>11.699999966666667</v>
      </c>
      <c r="IG217">
        <f t="shared" si="2537"/>
        <v>12.149999966666666</v>
      </c>
      <c r="IH217">
        <f t="shared" si="2537"/>
        <v>10.4833333</v>
      </c>
      <c r="II217">
        <f t="shared" si="2537"/>
        <v>17.216666633333332</v>
      </c>
      <c r="IJ217">
        <f t="shared" si="2537"/>
        <v>9.9999999666666657</v>
      </c>
      <c r="IK217">
        <f t="shared" si="2537"/>
        <v>5.6999999666666668</v>
      </c>
      <c r="IL217">
        <f t="shared" si="2537"/>
        <v>9.0333333003333323</v>
      </c>
      <c r="IM217">
        <f t="shared" si="2537"/>
        <v>6.4666666336666667</v>
      </c>
      <c r="IN217">
        <f t="shared" si="2537"/>
        <v>6.1833333003333335</v>
      </c>
      <c r="IO217">
        <f t="shared" si="2537"/>
        <v>4.2833332999999998</v>
      </c>
      <c r="IP217">
        <f t="shared" si="2537"/>
        <v>8.2833333003333323</v>
      </c>
      <c r="IQ217">
        <f t="shared" si="2537"/>
        <v>8.9333333003333326</v>
      </c>
      <c r="IW217">
        <f t="shared" si="2537"/>
        <v>48.843333300000005</v>
      </c>
      <c r="IX217">
        <f t="shared" si="2537"/>
        <v>13.7333333</v>
      </c>
      <c r="IY217">
        <f t="shared" si="2537"/>
        <v>16.183333633333334</v>
      </c>
      <c r="IZ217">
        <f t="shared" ref="IZ217" si="2538">IF(IZ210=0,0,IZ210+0.6833333)</f>
        <v>17.000000300000004</v>
      </c>
      <c r="JA217">
        <f t="shared" si="2537"/>
        <v>15.333333633333334</v>
      </c>
      <c r="JB217">
        <f t="shared" si="2537"/>
        <v>14.816666966666668</v>
      </c>
      <c r="JC217">
        <f t="shared" si="2537"/>
        <v>19.750000300000004</v>
      </c>
      <c r="JD217">
        <f t="shared" si="2537"/>
        <v>16.350000300000001</v>
      </c>
      <c r="JE217">
        <f t="shared" si="2537"/>
        <v>21.416666966666668</v>
      </c>
      <c r="JF217">
        <f t="shared" si="2537"/>
        <v>29.183333633333337</v>
      </c>
      <c r="JH217">
        <f t="shared" si="2537"/>
        <v>33.8333333</v>
      </c>
      <c r="JI217">
        <f t="shared" si="2537"/>
        <v>39.083333299666663</v>
      </c>
      <c r="JJ217">
        <f t="shared" si="2537"/>
        <v>37.466666633000003</v>
      </c>
      <c r="JK217">
        <f t="shared" si="2537"/>
        <v>35.333333299666663</v>
      </c>
      <c r="JL217">
        <f t="shared" si="2537"/>
        <v>35.099999966333336</v>
      </c>
      <c r="JM217">
        <f t="shared" si="2537"/>
        <v>36.833333299666663</v>
      </c>
      <c r="JN217">
        <f t="shared" si="2537"/>
        <v>37.833333299666663</v>
      </c>
      <c r="JO217">
        <f t="shared" si="2537"/>
        <v>41.966666633000003</v>
      </c>
      <c r="JP217">
        <f t="shared" si="2537"/>
        <v>39.099999966333336</v>
      </c>
      <c r="JR217">
        <f t="shared" si="2537"/>
        <v>35.166666632999998</v>
      </c>
      <c r="JT217">
        <f t="shared" si="2537"/>
        <v>35.916666632999998</v>
      </c>
      <c r="JU217">
        <f t="shared" si="2537"/>
        <v>41.566666632999997</v>
      </c>
      <c r="JV217">
        <f t="shared" si="2537"/>
        <v>42.266666633</v>
      </c>
      <c r="JX217">
        <f t="shared" si="2537"/>
        <v>43.016666633</v>
      </c>
      <c r="JY217">
        <f t="shared" si="2537"/>
        <v>38.833333299666663</v>
      </c>
      <c r="JZ217">
        <f t="shared" si="2537"/>
        <v>45.33333329966667</v>
      </c>
      <c r="KA217">
        <f t="shared" si="2537"/>
        <v>48.783333299666666</v>
      </c>
    </row>
    <row r="218" spans="1:287" x14ac:dyDescent="0.25">
      <c r="A218" t="s">
        <v>69</v>
      </c>
      <c r="B218">
        <v>30.516666666666666</v>
      </c>
      <c r="C218">
        <v>31.016666666666666</v>
      </c>
      <c r="D218">
        <v>31.633333666666665</v>
      </c>
      <c r="E218">
        <v>31.666666666666664</v>
      </c>
      <c r="F218">
        <v>32.283326666666667</v>
      </c>
      <c r="G218">
        <v>32.350000666666666</v>
      </c>
      <c r="H218">
        <v>32.083333666666668</v>
      </c>
      <c r="I218">
        <v>32.300000666666662</v>
      </c>
      <c r="J218">
        <v>33.899999666666666</v>
      </c>
      <c r="K218">
        <v>36.083333666666668</v>
      </c>
      <c r="L218">
        <v>31.366666666666667</v>
      </c>
      <c r="M218">
        <v>30.866666666666667</v>
      </c>
      <c r="N218">
        <v>32.266663666666666</v>
      </c>
      <c r="O218">
        <v>14.266663333333334</v>
      </c>
      <c r="P218">
        <v>18.716663333333333</v>
      </c>
      <c r="Q218">
        <v>15.026663333333333</v>
      </c>
      <c r="R218">
        <v>19.696663333333333</v>
      </c>
      <c r="S218">
        <v>21.516663333333334</v>
      </c>
      <c r="T218">
        <v>17.936663333333335</v>
      </c>
      <c r="U218">
        <v>16.449993333333335</v>
      </c>
      <c r="V218">
        <v>16.316663333333334</v>
      </c>
      <c r="W218">
        <v>14.883330333333333</v>
      </c>
      <c r="X218">
        <v>15.683330333333334</v>
      </c>
      <c r="Y218">
        <v>15.716663333333333</v>
      </c>
      <c r="Z218">
        <v>22.483333333333334</v>
      </c>
      <c r="AA218">
        <v>24.483333333333334</v>
      </c>
      <c r="AB218">
        <v>28.233333333333334</v>
      </c>
      <c r="AC218">
        <v>43.683333333333337</v>
      </c>
      <c r="AD218">
        <v>38.236666333333332</v>
      </c>
      <c r="AE218">
        <v>24.433333333333334</v>
      </c>
      <c r="AG218">
        <v>27.733333333333334</v>
      </c>
      <c r="AH218">
        <v>23.150003333333334</v>
      </c>
      <c r="AI218">
        <v>34.266666666666666</v>
      </c>
      <c r="AJ218">
        <v>35.816666666666663</v>
      </c>
      <c r="AK218">
        <v>34.649999966666662</v>
      </c>
      <c r="AL218">
        <v>34.866666666666667</v>
      </c>
      <c r="AM218">
        <v>34.783326666666667</v>
      </c>
      <c r="AN218">
        <v>35.616666666666667</v>
      </c>
      <c r="AO218">
        <v>35.533333366666668</v>
      </c>
      <c r="AP218">
        <v>35.133333366666669</v>
      </c>
      <c r="AQ218">
        <v>35.049999996666664</v>
      </c>
      <c r="AR218">
        <v>34.666666666666664</v>
      </c>
      <c r="AS218">
        <v>35.283333366666668</v>
      </c>
      <c r="AT218">
        <v>37.933333336666664</v>
      </c>
      <c r="AU218">
        <v>35.566666666666663</v>
      </c>
      <c r="AV218">
        <v>35.799999966666668</v>
      </c>
      <c r="AW218">
        <v>35.333333366666665</v>
      </c>
      <c r="AX218">
        <v>36.116666666666667</v>
      </c>
      <c r="AY218">
        <v>34.999999996666666</v>
      </c>
      <c r="AZ218">
        <v>37.416666666666664</v>
      </c>
      <c r="BA218">
        <v>39.466666666666669</v>
      </c>
      <c r="BB218">
        <v>42.266666666666666</v>
      </c>
      <c r="BC218">
        <v>39.983333336666668</v>
      </c>
      <c r="BD218">
        <v>39.949999966666667</v>
      </c>
      <c r="BE218">
        <v>36.266666666666666</v>
      </c>
      <c r="BF218">
        <v>38.183333666666663</v>
      </c>
      <c r="BG218">
        <v>47.449999966666667</v>
      </c>
      <c r="BH218">
        <v>49.966666666666669</v>
      </c>
      <c r="BI218">
        <v>50.199999666666663</v>
      </c>
      <c r="BJ218">
        <v>37.616666666666667</v>
      </c>
      <c r="BK218">
        <v>47.93333366666667</v>
      </c>
      <c r="BL218">
        <v>38.683333366666666</v>
      </c>
      <c r="BM218">
        <v>47.066666666666663</v>
      </c>
      <c r="BN218">
        <v>38.366666666666667</v>
      </c>
      <c r="BO218">
        <v>52.19999966666667</v>
      </c>
      <c r="BP218">
        <v>42.883333366666662</v>
      </c>
      <c r="BQ218">
        <v>13.083333333333332</v>
      </c>
      <c r="BR218">
        <v>12.216666633333332</v>
      </c>
      <c r="BS218">
        <v>12.933333333333332</v>
      </c>
      <c r="BT218">
        <v>13.333333303333333</v>
      </c>
      <c r="BU218">
        <v>12.733333303333332</v>
      </c>
      <c r="BV218">
        <v>12.966666633333332</v>
      </c>
      <c r="BW218">
        <v>14.933333333333332</v>
      </c>
      <c r="BX218">
        <v>19.93333333333333</v>
      </c>
      <c r="BY218">
        <v>18.199999933333331</v>
      </c>
      <c r="BZ218">
        <v>15.199999933333332</v>
      </c>
      <c r="CA218">
        <v>13.016666633333333</v>
      </c>
      <c r="CB218">
        <v>12.533333333333333</v>
      </c>
      <c r="CC218">
        <v>13.583333333333332</v>
      </c>
      <c r="CE218">
        <v>12.016666333333333</v>
      </c>
      <c r="CF218">
        <v>12.799999633333334</v>
      </c>
      <c r="CG218">
        <v>14.099999633333333</v>
      </c>
      <c r="CH218">
        <v>12.399999633333334</v>
      </c>
      <c r="CI218">
        <v>12.366666333333333</v>
      </c>
      <c r="CJ218">
        <v>12.316666333333334</v>
      </c>
      <c r="CK218">
        <v>12.733333033333333</v>
      </c>
      <c r="CL218">
        <v>13.116666333333333</v>
      </c>
      <c r="CN218">
        <v>13.866666333333333</v>
      </c>
      <c r="CO218">
        <v>13.416666333333334</v>
      </c>
      <c r="CP218">
        <v>11.216666633333332</v>
      </c>
      <c r="CQ218">
        <v>12.649999633333332</v>
      </c>
      <c r="CR218">
        <v>13.399999633333332</v>
      </c>
      <c r="CS218">
        <v>11.649999633333332</v>
      </c>
      <c r="CT218">
        <v>13.866666633333333</v>
      </c>
      <c r="CU218">
        <v>13.683333633333334</v>
      </c>
      <c r="CV218">
        <v>11.816666633333332</v>
      </c>
      <c r="CW218">
        <v>12.949999933333332</v>
      </c>
      <c r="CX218">
        <v>12.549999633333332</v>
      </c>
      <c r="CY218">
        <v>16.033333333333331</v>
      </c>
      <c r="CZ218">
        <v>13.499999933333331</v>
      </c>
      <c r="DA218">
        <v>12.349999633333333</v>
      </c>
      <c r="DB218">
        <v>11.616666633333333</v>
      </c>
      <c r="DC218">
        <v>14.666666633333332</v>
      </c>
      <c r="DD218">
        <v>12.599999933333333</v>
      </c>
      <c r="DE218">
        <v>15.433333333333334</v>
      </c>
      <c r="DF218">
        <v>12.166666633333334</v>
      </c>
      <c r="DG218">
        <v>13.466666633333334</v>
      </c>
      <c r="DH218">
        <v>12.566666633333334</v>
      </c>
      <c r="DI218">
        <v>13.399999633333334</v>
      </c>
      <c r="DJ218">
        <v>13.016666633333333</v>
      </c>
      <c r="DK218">
        <v>13.849999966333334</v>
      </c>
      <c r="DL218">
        <v>12.733333333333334</v>
      </c>
      <c r="DM218">
        <v>14.633333303333334</v>
      </c>
      <c r="DN218">
        <v>14.083333303333335</v>
      </c>
      <c r="DO218">
        <v>8.9166666333333335</v>
      </c>
      <c r="DP218">
        <v>11.099999933333333</v>
      </c>
      <c r="DQ218">
        <v>9.8333333333333339</v>
      </c>
      <c r="DR218">
        <v>9.8499999633333335</v>
      </c>
      <c r="DS218">
        <v>9.4499999633333331</v>
      </c>
      <c r="DT218">
        <v>9.4833333033333336</v>
      </c>
      <c r="DU218">
        <v>12.849999633333333</v>
      </c>
      <c r="DV218">
        <v>10.933333303333335</v>
      </c>
      <c r="DW218">
        <v>9.6166666333333328</v>
      </c>
      <c r="DX218">
        <v>9.5333333033333343</v>
      </c>
      <c r="DY218">
        <v>9.833333300333333</v>
      </c>
      <c r="DZ218">
        <v>16.316666633333334</v>
      </c>
      <c r="EA218">
        <v>17.983333333333334</v>
      </c>
      <c r="EB218">
        <v>16.683333333333334</v>
      </c>
      <c r="EC218">
        <v>17.149999933333334</v>
      </c>
      <c r="ED218">
        <v>19.649999933333334</v>
      </c>
      <c r="EE218">
        <v>18.916666633333335</v>
      </c>
      <c r="EF218">
        <v>17.166666633333335</v>
      </c>
      <c r="EG218">
        <v>18.966666633333332</v>
      </c>
      <c r="EH218">
        <v>16.599999633333333</v>
      </c>
      <c r="EI218">
        <v>19.533333303333333</v>
      </c>
      <c r="EJ218">
        <v>18.666666633333335</v>
      </c>
      <c r="EK218">
        <v>17.983336633333334</v>
      </c>
      <c r="EL218">
        <v>20.049999933333332</v>
      </c>
      <c r="EM218">
        <v>16.716666633333332</v>
      </c>
      <c r="EN218">
        <v>17.799999966333335</v>
      </c>
      <c r="EO218">
        <v>20.849999963333332</v>
      </c>
      <c r="EP218">
        <v>19.149999933333334</v>
      </c>
      <c r="EQ218">
        <v>9.8166666333333321</v>
      </c>
      <c r="ER218">
        <v>10.149999963333332</v>
      </c>
      <c r="ES218">
        <v>10.416666633333332</v>
      </c>
      <c r="ET218">
        <v>12.916666633333332</v>
      </c>
      <c r="EU218">
        <v>10.499999933333331</v>
      </c>
      <c r="EV218">
        <v>10.333333333333332</v>
      </c>
      <c r="EW218">
        <v>10.149999933333332</v>
      </c>
      <c r="EX218">
        <v>10.383333300333332</v>
      </c>
      <c r="EY218">
        <v>13.883333333333333</v>
      </c>
      <c r="EZ218">
        <v>10.183333633333332</v>
      </c>
      <c r="FA218">
        <v>10.366666633333333</v>
      </c>
      <c r="FB218">
        <v>10.849999633333333</v>
      </c>
      <c r="FC218">
        <v>13.816666633333332</v>
      </c>
      <c r="FD218">
        <v>10.649999933333332</v>
      </c>
      <c r="FE218">
        <v>10.949999933333332</v>
      </c>
      <c r="FF218">
        <v>12.983333303333332</v>
      </c>
      <c r="FG218">
        <v>10.583333333333332</v>
      </c>
      <c r="FH218">
        <v>8.0000000333333325</v>
      </c>
      <c r="FI218">
        <v>8.4500000333333318</v>
      </c>
      <c r="FJ218">
        <v>11.616666733333332</v>
      </c>
      <c r="FK218">
        <v>9.7166667333333319</v>
      </c>
      <c r="FL218">
        <v>10.050000033333333</v>
      </c>
      <c r="FM218">
        <v>8.3666667333333322</v>
      </c>
      <c r="FN218">
        <v>11.000000033333333</v>
      </c>
      <c r="FO218">
        <v>8.4666667033333329</v>
      </c>
      <c r="FP218">
        <v>9.2166667333333319</v>
      </c>
      <c r="FQ218">
        <v>8.4500000333333318</v>
      </c>
      <c r="FR218">
        <v>8.4000000333333329</v>
      </c>
      <c r="FS218">
        <v>9.2166667033333329</v>
      </c>
      <c r="FT218">
        <v>6.650000003333334</v>
      </c>
      <c r="FU218">
        <v>6.900000003333334</v>
      </c>
      <c r="FV218">
        <v>6.8833333333333337</v>
      </c>
      <c r="FW218">
        <v>7.2666666703333336</v>
      </c>
      <c r="FX218">
        <v>7.4166666733333342</v>
      </c>
      <c r="FY218">
        <v>7.2000000033333338</v>
      </c>
      <c r="FZ218">
        <v>8.4500000033333347</v>
      </c>
      <c r="GA218">
        <v>11.450000003333333</v>
      </c>
      <c r="GB218">
        <v>7.5333333363333344</v>
      </c>
      <c r="GC218">
        <v>7.7333333033333336</v>
      </c>
      <c r="GD218">
        <v>8.2500000033333336</v>
      </c>
      <c r="GE218">
        <v>8.0166667033333336</v>
      </c>
      <c r="GF218">
        <v>7.2333333333333343</v>
      </c>
      <c r="GG218">
        <v>4.3833333333333329</v>
      </c>
      <c r="GH218">
        <v>5.2333333333333325</v>
      </c>
      <c r="GI218">
        <v>4.8666666333333328</v>
      </c>
      <c r="GJ218">
        <v>5.2833333333333332</v>
      </c>
      <c r="GK218">
        <v>7.2166666333333325</v>
      </c>
      <c r="GL218">
        <v>4.6833333333333327</v>
      </c>
      <c r="GM218">
        <v>4.9500000333333327</v>
      </c>
      <c r="GN218">
        <v>7.083333333333333</v>
      </c>
      <c r="GO218">
        <v>6.5000000033333327</v>
      </c>
      <c r="GP218">
        <v>4.9500000333333327</v>
      </c>
      <c r="GQ218">
        <v>5.4000000033333331</v>
      </c>
      <c r="GR218">
        <v>7.7833333333333332</v>
      </c>
      <c r="GS218">
        <v>5.7500000333333325</v>
      </c>
      <c r="GT218">
        <v>6.9500000333333327</v>
      </c>
      <c r="GU218">
        <v>5.7833333333333332</v>
      </c>
      <c r="GV218">
        <v>4.7833333333333332</v>
      </c>
      <c r="GW218">
        <v>4.8500000033333333</v>
      </c>
      <c r="GX218">
        <v>4.6833333333333327</v>
      </c>
      <c r="GY218">
        <v>12.116666666333334</v>
      </c>
      <c r="GZ218">
        <v>6.5333333333333332</v>
      </c>
      <c r="HA218">
        <v>11.166666666333334</v>
      </c>
      <c r="HB218">
        <v>5.5833333333333339</v>
      </c>
      <c r="HC218">
        <v>2.6166663333333333</v>
      </c>
      <c r="HD218">
        <v>4.0166666633333339</v>
      </c>
      <c r="HE218">
        <v>3.1000000033333333</v>
      </c>
      <c r="HF218">
        <v>2.8500000033333333</v>
      </c>
      <c r="HG218">
        <v>2.6333333333333333</v>
      </c>
      <c r="HH218">
        <v>2.3166666333333334</v>
      </c>
      <c r="HI218">
        <v>2.3166666333333334</v>
      </c>
      <c r="HJ218">
        <v>0</v>
      </c>
      <c r="HK218">
        <f>IF(HK210=0,0,HK210+1.6333333)</f>
        <v>2.8166666333333334</v>
      </c>
      <c r="HL218">
        <f t="shared" ref="HL218:HP218" si="2539">IF(HL210=0,0,HL210+1.6333333)</f>
        <v>5.6833333000000001</v>
      </c>
      <c r="HN218">
        <f t="shared" si="2539"/>
        <v>2.3333333000000001</v>
      </c>
      <c r="HO218">
        <f t="shared" si="2539"/>
        <v>3.7999999666666664</v>
      </c>
      <c r="HP218">
        <f t="shared" si="2539"/>
        <v>14.9833333</v>
      </c>
      <c r="HQ218">
        <f t="shared" ref="HQ218:KA218" si="2540">IF(HQ210=0,0,HQ210+1.6333333)</f>
        <v>18.983333300000002</v>
      </c>
      <c r="HR218">
        <f t="shared" si="2540"/>
        <v>8.8833333000000003</v>
      </c>
      <c r="HS218">
        <f t="shared" si="2540"/>
        <v>10.533333300000001</v>
      </c>
      <c r="HU218">
        <f t="shared" si="2540"/>
        <v>21.933333300000001</v>
      </c>
      <c r="HW218">
        <f t="shared" si="2540"/>
        <v>10.916666633333334</v>
      </c>
      <c r="HX218">
        <f t="shared" si="2540"/>
        <v>11.1333333</v>
      </c>
      <c r="HY218">
        <f t="shared" si="2540"/>
        <v>11.949999966666667</v>
      </c>
      <c r="HZ218">
        <f t="shared" si="2540"/>
        <v>11.466666633333334</v>
      </c>
      <c r="IA218">
        <f t="shared" si="2540"/>
        <v>11.199999966666667</v>
      </c>
      <c r="IB218">
        <f t="shared" si="2540"/>
        <v>11.299999966666668</v>
      </c>
      <c r="IC218">
        <f t="shared" si="2540"/>
        <v>11.999999966666667</v>
      </c>
      <c r="ID218">
        <f t="shared" si="2540"/>
        <v>10.966666633333334</v>
      </c>
      <c r="IE218">
        <f t="shared" si="2540"/>
        <v>11.949999966666667</v>
      </c>
      <c r="IF218">
        <f t="shared" si="2540"/>
        <v>12.649999966666668</v>
      </c>
      <c r="IG218">
        <f t="shared" si="2540"/>
        <v>13.099999966666667</v>
      </c>
      <c r="IH218">
        <f t="shared" si="2540"/>
        <v>11.433333300000001</v>
      </c>
      <c r="II218">
        <f t="shared" si="2540"/>
        <v>18.166666633333332</v>
      </c>
      <c r="IJ218">
        <f t="shared" si="2540"/>
        <v>10.949999966666667</v>
      </c>
      <c r="IK218">
        <f t="shared" si="2540"/>
        <v>6.6499999666666669</v>
      </c>
      <c r="IL218">
        <f t="shared" si="2540"/>
        <v>9.9833333003333333</v>
      </c>
      <c r="IM218">
        <f t="shared" si="2540"/>
        <v>7.4166666336666669</v>
      </c>
      <c r="IN218">
        <f t="shared" si="2540"/>
        <v>7.1333333003333337</v>
      </c>
      <c r="IO218">
        <f t="shared" si="2540"/>
        <v>5.2333333</v>
      </c>
      <c r="IP218">
        <f t="shared" si="2540"/>
        <v>9.2333333003333333</v>
      </c>
      <c r="IQ218">
        <f t="shared" si="2540"/>
        <v>9.8833333003333337</v>
      </c>
      <c r="IW218">
        <f t="shared" si="2540"/>
        <v>49.7933333</v>
      </c>
      <c r="IX218">
        <f t="shared" si="2540"/>
        <v>14.683333300000001</v>
      </c>
      <c r="IY218">
        <f t="shared" si="2540"/>
        <v>17.133333633333333</v>
      </c>
      <c r="IZ218">
        <f t="shared" ref="IZ218" si="2541">IF(IZ210=0,0,IZ210+1.6333333)</f>
        <v>17.950000300000003</v>
      </c>
      <c r="JA218">
        <f t="shared" si="2540"/>
        <v>16.283333633333335</v>
      </c>
      <c r="JB218">
        <f t="shared" si="2540"/>
        <v>15.766666966666669</v>
      </c>
      <c r="JC218">
        <f t="shared" si="2540"/>
        <v>20.700000300000003</v>
      </c>
      <c r="JD218">
        <f t="shared" si="2540"/>
        <v>17.300000300000001</v>
      </c>
      <c r="JE218">
        <f t="shared" si="2540"/>
        <v>22.366666966666667</v>
      </c>
      <c r="JF218">
        <f t="shared" si="2540"/>
        <v>30.133333633333336</v>
      </c>
      <c r="JH218">
        <f t="shared" si="2540"/>
        <v>34.783333299999995</v>
      </c>
      <c r="JI218">
        <f t="shared" si="2540"/>
        <v>40.033333299666658</v>
      </c>
      <c r="JJ218">
        <f t="shared" si="2540"/>
        <v>38.416666632999998</v>
      </c>
      <c r="JK218">
        <f t="shared" si="2540"/>
        <v>36.283333299666658</v>
      </c>
      <c r="JL218">
        <f t="shared" si="2540"/>
        <v>36.049999966333331</v>
      </c>
      <c r="JM218">
        <f t="shared" si="2540"/>
        <v>37.783333299666658</v>
      </c>
      <c r="JN218">
        <f t="shared" si="2540"/>
        <v>38.783333299666658</v>
      </c>
      <c r="JO218">
        <f t="shared" si="2540"/>
        <v>42.916666632999998</v>
      </c>
      <c r="JP218">
        <f t="shared" si="2540"/>
        <v>40.049999966333331</v>
      </c>
      <c r="JR218">
        <f t="shared" si="2540"/>
        <v>36.116666632999994</v>
      </c>
      <c r="JT218">
        <f t="shared" si="2540"/>
        <v>36.866666632999994</v>
      </c>
      <c r="JU218">
        <f t="shared" si="2540"/>
        <v>42.516666632999993</v>
      </c>
      <c r="JV218">
        <f t="shared" si="2540"/>
        <v>43.216666632999996</v>
      </c>
      <c r="JX218">
        <f t="shared" si="2540"/>
        <v>43.966666632999996</v>
      </c>
      <c r="JY218">
        <f t="shared" si="2540"/>
        <v>39.783333299666658</v>
      </c>
      <c r="JZ218">
        <f t="shared" si="2540"/>
        <v>46.283333299666666</v>
      </c>
      <c r="KA218">
        <f t="shared" si="2540"/>
        <v>49.733333299666661</v>
      </c>
    </row>
    <row r="219" spans="1:287" x14ac:dyDescent="0.25">
      <c r="A219" t="s">
        <v>68</v>
      </c>
      <c r="B219">
        <v>21.499999933333335</v>
      </c>
      <c r="C219">
        <v>21.999999933333335</v>
      </c>
      <c r="D219">
        <v>22.616666933333335</v>
      </c>
      <c r="E219">
        <v>22.649999933333334</v>
      </c>
      <c r="F219">
        <v>23.266659933333337</v>
      </c>
      <c r="G219">
        <v>23.333333933333336</v>
      </c>
      <c r="H219">
        <v>23.066666933333334</v>
      </c>
      <c r="I219">
        <v>23.283333933333335</v>
      </c>
      <c r="J219">
        <v>24.883332933333335</v>
      </c>
      <c r="K219">
        <v>27.066666933333334</v>
      </c>
      <c r="L219">
        <v>22.349999933333336</v>
      </c>
      <c r="M219">
        <v>21.849999933333336</v>
      </c>
      <c r="N219">
        <v>23.249996933333335</v>
      </c>
      <c r="O219">
        <v>13.816663333333334</v>
      </c>
      <c r="P219">
        <v>18.266663333333334</v>
      </c>
      <c r="Q219">
        <v>14.576663333333334</v>
      </c>
      <c r="R219">
        <v>19.246663333333334</v>
      </c>
      <c r="S219">
        <v>21.066663333333334</v>
      </c>
      <c r="T219">
        <v>17.486663333333333</v>
      </c>
      <c r="U219">
        <v>15.999993333333334</v>
      </c>
      <c r="V219">
        <v>15.866663333333335</v>
      </c>
      <c r="W219">
        <v>14.433330333333334</v>
      </c>
      <c r="X219">
        <v>15.233330333333335</v>
      </c>
      <c r="Y219">
        <v>15.266663333333334</v>
      </c>
      <c r="Z219">
        <v>22.033333333333335</v>
      </c>
      <c r="AA219">
        <v>24.033333333333335</v>
      </c>
      <c r="AB219">
        <v>27.783333333333335</v>
      </c>
      <c r="AC219">
        <v>43.233333333333334</v>
      </c>
      <c r="AD219">
        <v>37.786666333333336</v>
      </c>
      <c r="AE219">
        <v>23.983333333333334</v>
      </c>
      <c r="AG219">
        <v>27.283333333333335</v>
      </c>
      <c r="AH219">
        <v>22.700003333333335</v>
      </c>
      <c r="AI219">
        <v>25.249999933333335</v>
      </c>
      <c r="AJ219">
        <v>26.799999933333336</v>
      </c>
      <c r="AK219">
        <v>25.633333233333335</v>
      </c>
      <c r="AL219">
        <v>25.849999933333336</v>
      </c>
      <c r="AM219">
        <v>25.766659933333337</v>
      </c>
      <c r="AN219">
        <v>26.599999933333336</v>
      </c>
      <c r="AO219">
        <v>26.516666633333337</v>
      </c>
      <c r="AP219">
        <v>26.116666633333335</v>
      </c>
      <c r="AQ219">
        <v>26.033333263333336</v>
      </c>
      <c r="AR219">
        <v>25.649999933333334</v>
      </c>
      <c r="AS219">
        <v>26.266666633333337</v>
      </c>
      <c r="AT219">
        <v>28.916666603333336</v>
      </c>
      <c r="AU219">
        <v>26.549999933333336</v>
      </c>
      <c r="AV219">
        <v>26.783333233333334</v>
      </c>
      <c r="AW219">
        <v>26.316666633333334</v>
      </c>
      <c r="AX219">
        <v>27.099999933333336</v>
      </c>
      <c r="AY219">
        <v>25.983333263333336</v>
      </c>
      <c r="AZ219">
        <v>28.399999933333334</v>
      </c>
      <c r="BA219">
        <v>30.449999933333334</v>
      </c>
      <c r="BB219">
        <v>33.249999933333335</v>
      </c>
      <c r="BC219">
        <v>30.966666603333337</v>
      </c>
      <c r="BD219">
        <v>30.933333233333336</v>
      </c>
      <c r="BE219">
        <v>27.249999933333335</v>
      </c>
      <c r="BF219">
        <v>29.166666933333335</v>
      </c>
      <c r="BG219">
        <v>38.433333233333336</v>
      </c>
      <c r="BH219">
        <v>40.949999933333331</v>
      </c>
      <c r="BI219">
        <v>41.183332933333332</v>
      </c>
      <c r="BJ219">
        <v>28.599999933333336</v>
      </c>
      <c r="BK219">
        <v>38.916666933333332</v>
      </c>
      <c r="BL219">
        <v>29.666666633333335</v>
      </c>
      <c r="BM219">
        <v>38.049999933333339</v>
      </c>
      <c r="BN219">
        <v>29.349999933333336</v>
      </c>
      <c r="BO219">
        <v>43.183332933333332</v>
      </c>
      <c r="BP219">
        <v>33.866666633333338</v>
      </c>
      <c r="BQ219">
        <v>12.633333333333333</v>
      </c>
      <c r="BR219">
        <v>11.766666633333333</v>
      </c>
      <c r="BS219">
        <v>12.483333333333333</v>
      </c>
      <c r="BT219">
        <v>12.883333303333334</v>
      </c>
      <c r="BU219">
        <v>12.283333303333333</v>
      </c>
      <c r="BV219">
        <v>12.516666633333333</v>
      </c>
      <c r="BW219">
        <v>14.483333333333333</v>
      </c>
      <c r="BX219">
        <v>19.483333333333334</v>
      </c>
      <c r="BY219">
        <v>17.749999933333335</v>
      </c>
      <c r="BZ219">
        <v>14.749999933333333</v>
      </c>
      <c r="CA219">
        <v>12.566666633333334</v>
      </c>
      <c r="CB219">
        <v>12.083333333333334</v>
      </c>
      <c r="CC219">
        <v>13.133333333333333</v>
      </c>
      <c r="CE219">
        <v>11.566666333333334</v>
      </c>
      <c r="CF219">
        <v>12.349999633333335</v>
      </c>
      <c r="CG219">
        <v>13.649999633333334</v>
      </c>
      <c r="CH219">
        <v>11.949999633333334</v>
      </c>
      <c r="CI219">
        <v>11.916666333333334</v>
      </c>
      <c r="CJ219">
        <v>11.866666333333335</v>
      </c>
      <c r="CK219">
        <v>12.283333033333333</v>
      </c>
      <c r="CL219">
        <v>12.666666333333334</v>
      </c>
      <c r="CN219">
        <v>13.416666333333334</v>
      </c>
      <c r="CO219">
        <v>12.966666333333334</v>
      </c>
      <c r="CP219">
        <v>10.766666633333333</v>
      </c>
      <c r="CQ219">
        <v>12.199999633333332</v>
      </c>
      <c r="CR219">
        <v>12.949999633333332</v>
      </c>
      <c r="CS219">
        <v>11.199999633333332</v>
      </c>
      <c r="CT219">
        <v>13.416666633333334</v>
      </c>
      <c r="CU219">
        <v>13.233333633333334</v>
      </c>
      <c r="CV219">
        <v>11.366666633333333</v>
      </c>
      <c r="CW219">
        <v>12.499999933333333</v>
      </c>
      <c r="CX219">
        <v>12.099999633333333</v>
      </c>
      <c r="CY219">
        <v>15.583333333333332</v>
      </c>
      <c r="CZ219">
        <v>13.049999933333332</v>
      </c>
      <c r="DA219">
        <v>11.899999633333334</v>
      </c>
      <c r="DB219">
        <v>11.166666633333334</v>
      </c>
      <c r="DC219">
        <v>14.216666633333332</v>
      </c>
      <c r="DD219">
        <v>12.149999933333334</v>
      </c>
      <c r="DE219">
        <v>14.983333333333334</v>
      </c>
      <c r="DF219">
        <v>11.716666633333334</v>
      </c>
      <c r="DG219">
        <v>13.016666633333335</v>
      </c>
      <c r="DH219">
        <v>12.116666633333335</v>
      </c>
      <c r="DI219">
        <v>12.949999633333334</v>
      </c>
      <c r="DJ219">
        <v>12.566666633333334</v>
      </c>
      <c r="DK219">
        <v>13.399999966333334</v>
      </c>
      <c r="DL219">
        <v>12.283333333333335</v>
      </c>
      <c r="DM219">
        <v>14.183333303333335</v>
      </c>
      <c r="DN219">
        <v>13.633333303333336</v>
      </c>
      <c r="DO219">
        <v>8.4666666333333325</v>
      </c>
      <c r="DP219">
        <v>10.649999933333334</v>
      </c>
      <c r="DQ219">
        <v>9.3833333333333329</v>
      </c>
      <c r="DR219">
        <v>9.3999999633333324</v>
      </c>
      <c r="DS219">
        <v>8.9999999633333321</v>
      </c>
      <c r="DT219">
        <v>9.0333333033333325</v>
      </c>
      <c r="DU219">
        <v>12.399999633333334</v>
      </c>
      <c r="DV219">
        <v>10.483333303333332</v>
      </c>
      <c r="DW219">
        <v>9.1666666333333318</v>
      </c>
      <c r="DX219">
        <v>9.0833333033333332</v>
      </c>
      <c r="DY219">
        <v>9.3833333003333319</v>
      </c>
      <c r="DZ219">
        <v>15.866666633333333</v>
      </c>
      <c r="EA219">
        <v>17.533333333333331</v>
      </c>
      <c r="EB219">
        <v>16.233333333333334</v>
      </c>
      <c r="EC219">
        <v>16.699999933333334</v>
      </c>
      <c r="ED219">
        <v>19.199999933333334</v>
      </c>
      <c r="EE219">
        <v>18.466666633333332</v>
      </c>
      <c r="EF219">
        <v>16.716666633333332</v>
      </c>
      <c r="EG219">
        <v>18.516666633333333</v>
      </c>
      <c r="EH219">
        <v>16.149999633333334</v>
      </c>
      <c r="EI219">
        <v>19.083333303333333</v>
      </c>
      <c r="EJ219">
        <v>18.216666633333332</v>
      </c>
      <c r="EK219">
        <v>17.533336633333334</v>
      </c>
      <c r="EL219">
        <v>19.599999933333333</v>
      </c>
      <c r="EM219">
        <v>16.266666633333333</v>
      </c>
      <c r="EN219">
        <v>17.349999966333332</v>
      </c>
      <c r="EO219">
        <v>20.399999963333332</v>
      </c>
      <c r="EP219">
        <v>18.699999933333334</v>
      </c>
      <c r="EQ219">
        <v>9.3666666333333328</v>
      </c>
      <c r="ER219">
        <v>9.6999999633333331</v>
      </c>
      <c r="ES219">
        <v>9.9666666333333325</v>
      </c>
      <c r="ET219">
        <v>12.466666633333332</v>
      </c>
      <c r="EU219">
        <v>10.049999933333332</v>
      </c>
      <c r="EV219">
        <v>9.8833333333333329</v>
      </c>
      <c r="EW219">
        <v>9.6999999333333324</v>
      </c>
      <c r="EX219">
        <v>9.9333333003333326</v>
      </c>
      <c r="EY219">
        <v>13.433333333333334</v>
      </c>
      <c r="EZ219">
        <v>9.7333336333333325</v>
      </c>
      <c r="FA219">
        <v>9.9166666333333335</v>
      </c>
      <c r="FB219">
        <v>10.399999633333334</v>
      </c>
      <c r="FC219">
        <v>13.366666633333333</v>
      </c>
      <c r="FD219">
        <v>10.199999933333332</v>
      </c>
      <c r="FE219">
        <v>10.499999933333333</v>
      </c>
      <c r="FF219">
        <v>12.533333303333333</v>
      </c>
      <c r="FG219">
        <v>10.133333333333333</v>
      </c>
      <c r="FH219">
        <v>7.5500000333333332</v>
      </c>
      <c r="FI219">
        <v>8.0000000333333325</v>
      </c>
      <c r="FJ219">
        <v>11.166666733333333</v>
      </c>
      <c r="FK219">
        <v>9.2666667333333326</v>
      </c>
      <c r="FL219">
        <v>9.600000033333334</v>
      </c>
      <c r="FM219">
        <v>7.9166667333333329</v>
      </c>
      <c r="FN219">
        <v>10.550000033333333</v>
      </c>
      <c r="FO219">
        <v>8.0166667033333336</v>
      </c>
      <c r="FP219">
        <v>8.7666667333333326</v>
      </c>
      <c r="FQ219">
        <v>8.0000000333333325</v>
      </c>
      <c r="FR219">
        <v>7.9500000333333336</v>
      </c>
      <c r="FS219">
        <v>8.7666667033333336</v>
      </c>
      <c r="FT219">
        <v>6.2000000033333338</v>
      </c>
      <c r="FU219">
        <v>6.4500000033333338</v>
      </c>
      <c r="FV219">
        <v>6.4333333333333336</v>
      </c>
      <c r="FW219">
        <v>6.8166666703333334</v>
      </c>
      <c r="FX219">
        <v>6.966666673333334</v>
      </c>
      <c r="FY219">
        <v>6.7500000033333336</v>
      </c>
      <c r="FZ219">
        <v>8.0000000033333336</v>
      </c>
      <c r="GA219">
        <v>11.000000003333334</v>
      </c>
      <c r="GB219">
        <v>7.0833333363333342</v>
      </c>
      <c r="GC219">
        <v>7.2833333033333343</v>
      </c>
      <c r="GD219">
        <v>7.8000000033333343</v>
      </c>
      <c r="GE219">
        <v>7.5666667033333335</v>
      </c>
      <c r="GF219">
        <v>6.7833333333333341</v>
      </c>
      <c r="GG219">
        <v>3.9333333333333336</v>
      </c>
      <c r="GH219">
        <v>4.7833333333333332</v>
      </c>
      <c r="GI219">
        <v>4.4166666333333335</v>
      </c>
      <c r="GJ219">
        <v>4.8333333333333339</v>
      </c>
      <c r="GK219">
        <v>6.7666666333333332</v>
      </c>
      <c r="GL219">
        <v>4.2333333333333334</v>
      </c>
      <c r="GM219">
        <v>4.5000000333333334</v>
      </c>
      <c r="GN219">
        <v>6.6333333333333337</v>
      </c>
      <c r="GO219">
        <v>6.0500000033333334</v>
      </c>
      <c r="GP219">
        <v>4.5000000333333334</v>
      </c>
      <c r="GQ219">
        <v>4.9500000033333338</v>
      </c>
      <c r="GR219">
        <v>7.3333333333333339</v>
      </c>
      <c r="GS219">
        <v>5.3000000333333332</v>
      </c>
      <c r="GT219">
        <v>6.5000000333333334</v>
      </c>
      <c r="GU219">
        <v>5.3333333333333339</v>
      </c>
      <c r="GV219">
        <v>4.3333333333333339</v>
      </c>
      <c r="GW219">
        <v>4.400000003333334</v>
      </c>
      <c r="GX219">
        <v>4.2333333333333334</v>
      </c>
      <c r="GY219">
        <v>11.666666666333334</v>
      </c>
      <c r="GZ219">
        <v>6.0833333333333339</v>
      </c>
      <c r="HA219">
        <v>11.166666666333334</v>
      </c>
      <c r="HB219">
        <v>5.5833333333333339</v>
      </c>
      <c r="HC219">
        <v>2.1666663333333336</v>
      </c>
      <c r="HD219">
        <v>3.5666666633333337</v>
      </c>
      <c r="HE219">
        <v>2.6500000033333331</v>
      </c>
      <c r="HF219">
        <v>2.4000000033333331</v>
      </c>
      <c r="HG219">
        <v>2.1833333333333336</v>
      </c>
      <c r="HH219">
        <v>1.8666666333333333</v>
      </c>
      <c r="HI219">
        <v>1.8666666333333333</v>
      </c>
      <c r="HJ219">
        <v>2.8166666333333334</v>
      </c>
      <c r="HK219">
        <v>0</v>
      </c>
      <c r="HL219">
        <f>IF(HL210=0,0,HL210+1.1833333)</f>
        <v>5.2333333</v>
      </c>
      <c r="HN219">
        <f t="shared" ref="HM219:HP219" si="2542">IF(HN210=0,0,HN210+1.1833333)</f>
        <v>1.8833332999999999</v>
      </c>
      <c r="HO219">
        <f t="shared" si="2542"/>
        <v>3.3499999666666662</v>
      </c>
      <c r="HP219">
        <f t="shared" si="2542"/>
        <v>14.533333299999999</v>
      </c>
      <c r="HQ219">
        <f t="shared" ref="HQ219:KA219" si="2543">IF(HQ210=0,0,HQ210+1.1833333)</f>
        <v>18.533333300000002</v>
      </c>
      <c r="HR219">
        <f t="shared" si="2543"/>
        <v>8.4333332999999993</v>
      </c>
      <c r="HS219">
        <f t="shared" si="2543"/>
        <v>10.0833333</v>
      </c>
      <c r="HU219">
        <f t="shared" si="2543"/>
        <v>21.483333300000002</v>
      </c>
      <c r="HW219">
        <f t="shared" si="2543"/>
        <v>10.466666633333332</v>
      </c>
      <c r="HX219">
        <f t="shared" si="2543"/>
        <v>10.683333299999999</v>
      </c>
      <c r="HY219">
        <f t="shared" si="2543"/>
        <v>11.499999966666666</v>
      </c>
      <c r="HZ219">
        <f t="shared" si="2543"/>
        <v>11.016666633333333</v>
      </c>
      <c r="IA219">
        <f t="shared" si="2543"/>
        <v>10.749999966666666</v>
      </c>
      <c r="IB219">
        <f t="shared" si="2543"/>
        <v>10.849999966666667</v>
      </c>
      <c r="IC219">
        <f t="shared" si="2543"/>
        <v>11.549999966666666</v>
      </c>
      <c r="ID219">
        <f t="shared" si="2543"/>
        <v>10.516666633333333</v>
      </c>
      <c r="IE219">
        <f t="shared" si="2543"/>
        <v>11.499999966666666</v>
      </c>
      <c r="IF219">
        <f t="shared" si="2543"/>
        <v>12.199999966666667</v>
      </c>
      <c r="IG219">
        <f t="shared" si="2543"/>
        <v>12.649999966666666</v>
      </c>
      <c r="IH219">
        <f t="shared" si="2543"/>
        <v>10.9833333</v>
      </c>
      <c r="II219">
        <f t="shared" si="2543"/>
        <v>17.716666633333332</v>
      </c>
      <c r="IJ219">
        <f t="shared" si="2543"/>
        <v>10.499999966666666</v>
      </c>
      <c r="IK219">
        <f t="shared" si="2543"/>
        <v>6.1999999666666668</v>
      </c>
      <c r="IL219">
        <f t="shared" si="2543"/>
        <v>9.5333333003333323</v>
      </c>
      <c r="IM219">
        <f t="shared" si="2543"/>
        <v>6.9666666336666667</v>
      </c>
      <c r="IN219">
        <f t="shared" si="2543"/>
        <v>6.6833333003333335</v>
      </c>
      <c r="IO219">
        <f t="shared" si="2543"/>
        <v>4.7833332999999998</v>
      </c>
      <c r="IP219">
        <f t="shared" si="2543"/>
        <v>8.7833333003333323</v>
      </c>
      <c r="IQ219">
        <f t="shared" si="2543"/>
        <v>9.4333333003333326</v>
      </c>
      <c r="IW219">
        <f t="shared" si="2543"/>
        <v>49.343333300000005</v>
      </c>
      <c r="IX219">
        <f t="shared" si="2543"/>
        <v>14.2333333</v>
      </c>
      <c r="IY219">
        <f t="shared" si="2543"/>
        <v>16.683333633333334</v>
      </c>
      <c r="IZ219">
        <f t="shared" ref="IZ219" si="2544">IF(IZ210=0,0,IZ210+1.1833333)</f>
        <v>17.500000300000004</v>
      </c>
      <c r="JA219">
        <f t="shared" si="2543"/>
        <v>15.833333633333334</v>
      </c>
      <c r="JB219">
        <f t="shared" si="2543"/>
        <v>15.316666966666668</v>
      </c>
      <c r="JC219">
        <f t="shared" si="2543"/>
        <v>20.250000300000004</v>
      </c>
      <c r="JD219">
        <f t="shared" si="2543"/>
        <v>16.850000300000001</v>
      </c>
      <c r="JE219">
        <f t="shared" si="2543"/>
        <v>21.916666966666668</v>
      </c>
      <c r="JF219">
        <f t="shared" si="2543"/>
        <v>29.683333633333337</v>
      </c>
      <c r="JH219">
        <f t="shared" si="2543"/>
        <v>34.3333333</v>
      </c>
      <c r="JI219">
        <f t="shared" si="2543"/>
        <v>39.583333299666663</v>
      </c>
      <c r="JJ219">
        <f t="shared" si="2543"/>
        <v>37.966666633000003</v>
      </c>
      <c r="JK219">
        <f t="shared" si="2543"/>
        <v>35.833333299666663</v>
      </c>
      <c r="JL219">
        <f t="shared" si="2543"/>
        <v>35.599999966333336</v>
      </c>
      <c r="JM219">
        <f t="shared" si="2543"/>
        <v>37.333333299666663</v>
      </c>
      <c r="JN219">
        <f t="shared" si="2543"/>
        <v>38.333333299666663</v>
      </c>
      <c r="JO219">
        <f t="shared" si="2543"/>
        <v>42.466666633000003</v>
      </c>
      <c r="JP219">
        <f t="shared" si="2543"/>
        <v>39.599999966333336</v>
      </c>
      <c r="JR219">
        <f t="shared" si="2543"/>
        <v>35.666666632999998</v>
      </c>
      <c r="JT219">
        <f t="shared" si="2543"/>
        <v>36.416666632999998</v>
      </c>
      <c r="JU219">
        <f t="shared" si="2543"/>
        <v>42.066666632999997</v>
      </c>
      <c r="JV219">
        <f t="shared" si="2543"/>
        <v>42.766666633</v>
      </c>
      <c r="JX219">
        <f t="shared" si="2543"/>
        <v>43.516666633</v>
      </c>
      <c r="JY219">
        <f t="shared" si="2543"/>
        <v>39.333333299666663</v>
      </c>
      <c r="JZ219">
        <f t="shared" si="2543"/>
        <v>45.83333329966667</v>
      </c>
      <c r="KA219">
        <f t="shared" si="2543"/>
        <v>49.283333299666666</v>
      </c>
    </row>
    <row r="220" spans="1:287" x14ac:dyDescent="0.25">
      <c r="A220" t="s">
        <v>67</v>
      </c>
      <c r="B220">
        <v>23.733333333333334</v>
      </c>
      <c r="C220">
        <v>24.233333333333334</v>
      </c>
      <c r="D220">
        <v>24.850000333333334</v>
      </c>
      <c r="E220">
        <v>24.883333333333333</v>
      </c>
      <c r="F220">
        <v>25.499993333333336</v>
      </c>
      <c r="G220">
        <v>25.566667333333335</v>
      </c>
      <c r="H220">
        <v>25.300000333333333</v>
      </c>
      <c r="I220">
        <v>25.516667333333334</v>
      </c>
      <c r="J220">
        <v>27.116666333333335</v>
      </c>
      <c r="K220">
        <v>29.300000333333333</v>
      </c>
      <c r="L220">
        <v>24.583333333333336</v>
      </c>
      <c r="M220">
        <v>24.083333333333336</v>
      </c>
      <c r="N220">
        <v>25.483330333333335</v>
      </c>
      <c r="O220">
        <v>16.683330000000002</v>
      </c>
      <c r="P220">
        <v>21.133330000000001</v>
      </c>
      <c r="Q220">
        <v>17.443330000000003</v>
      </c>
      <c r="R220">
        <v>22.113330000000001</v>
      </c>
      <c r="S220">
        <v>23.933330000000002</v>
      </c>
      <c r="T220">
        <v>20.35333</v>
      </c>
      <c r="U220">
        <v>18.866660000000003</v>
      </c>
      <c r="V220">
        <v>18.733330000000002</v>
      </c>
      <c r="W220">
        <v>17.299997000000001</v>
      </c>
      <c r="X220">
        <v>18.099997000000002</v>
      </c>
      <c r="Y220">
        <v>18.133330000000001</v>
      </c>
      <c r="Z220">
        <v>24.900000000000002</v>
      </c>
      <c r="AA220">
        <v>26.900000000000002</v>
      </c>
      <c r="AB220">
        <v>30.650000000000002</v>
      </c>
      <c r="AC220">
        <v>46.1</v>
      </c>
      <c r="AD220">
        <v>40.653333000000003</v>
      </c>
      <c r="AE220">
        <v>26.85</v>
      </c>
      <c r="AG220">
        <v>30.150000000000002</v>
      </c>
      <c r="AH220">
        <v>25.566670000000002</v>
      </c>
      <c r="AI220">
        <v>27.483333333333334</v>
      </c>
      <c r="AJ220">
        <v>29.033333333333335</v>
      </c>
      <c r="AK220">
        <v>27.866666633333335</v>
      </c>
      <c r="AL220">
        <v>28.083333333333336</v>
      </c>
      <c r="AM220">
        <v>27.999993333333336</v>
      </c>
      <c r="AN220">
        <v>28.833333333333336</v>
      </c>
      <c r="AO220">
        <v>28.750000033333336</v>
      </c>
      <c r="AP220">
        <v>28.350000033333334</v>
      </c>
      <c r="AQ220">
        <v>28.266666663333336</v>
      </c>
      <c r="AR220">
        <v>27.883333333333333</v>
      </c>
      <c r="AS220">
        <v>28.500000033333336</v>
      </c>
      <c r="AT220">
        <v>31.150000003333336</v>
      </c>
      <c r="AU220">
        <v>28.783333333333335</v>
      </c>
      <c r="AV220">
        <v>29.016666633333333</v>
      </c>
      <c r="AW220">
        <v>28.550000033333333</v>
      </c>
      <c r="AX220">
        <v>29.333333333333336</v>
      </c>
      <c r="AY220">
        <v>28.216666663333335</v>
      </c>
      <c r="AZ220">
        <v>30.633333333333333</v>
      </c>
      <c r="BA220">
        <v>32.683333333333337</v>
      </c>
      <c r="BB220">
        <v>35.483333333333334</v>
      </c>
      <c r="BC220">
        <v>33.200000003333336</v>
      </c>
      <c r="BD220">
        <v>33.166666633333335</v>
      </c>
      <c r="BE220">
        <v>29.483333333333334</v>
      </c>
      <c r="BF220">
        <v>31.400000333333335</v>
      </c>
      <c r="BG220">
        <v>40.666666633333335</v>
      </c>
      <c r="BH220">
        <v>43.183333333333337</v>
      </c>
      <c r="BI220">
        <v>43.416666333333332</v>
      </c>
      <c r="BJ220">
        <v>30.833333333333336</v>
      </c>
      <c r="BK220">
        <v>41.150000333333338</v>
      </c>
      <c r="BL220">
        <v>31.900000033333335</v>
      </c>
      <c r="BM220">
        <v>40.283333333333331</v>
      </c>
      <c r="BN220">
        <v>31.583333333333336</v>
      </c>
      <c r="BO220">
        <v>45.416666333333339</v>
      </c>
      <c r="BP220">
        <v>36.10000003333333</v>
      </c>
      <c r="BQ220">
        <v>15.5</v>
      </c>
      <c r="BR220">
        <v>14.6333333</v>
      </c>
      <c r="BS220">
        <v>15.35</v>
      </c>
      <c r="BT220">
        <v>15.749999970000001</v>
      </c>
      <c r="BU220">
        <v>15.14999997</v>
      </c>
      <c r="BV220">
        <v>15.3833333</v>
      </c>
      <c r="BW220">
        <v>17.350000000000001</v>
      </c>
      <c r="BX220">
        <v>22.35</v>
      </c>
      <c r="BY220">
        <v>20.616666600000002</v>
      </c>
      <c r="BZ220">
        <v>17.616666600000002</v>
      </c>
      <c r="CA220">
        <v>15.433333300000001</v>
      </c>
      <c r="CB220">
        <v>14.950000000000001</v>
      </c>
      <c r="CC220">
        <v>16</v>
      </c>
      <c r="CE220">
        <v>14.433333000000001</v>
      </c>
      <c r="CF220">
        <v>15.216666300000002</v>
      </c>
      <c r="CG220">
        <v>16.516666300000001</v>
      </c>
      <c r="CH220">
        <v>14.816666300000001</v>
      </c>
      <c r="CI220">
        <v>14.783333000000001</v>
      </c>
      <c r="CJ220">
        <v>14.733333000000002</v>
      </c>
      <c r="CK220">
        <v>15.1499997</v>
      </c>
      <c r="CL220">
        <v>15.533333000000001</v>
      </c>
      <c r="CN220">
        <v>16.283333000000002</v>
      </c>
      <c r="CO220">
        <v>15.833333000000001</v>
      </c>
      <c r="CP220">
        <v>13.6333333</v>
      </c>
      <c r="CQ220">
        <v>15.0666663</v>
      </c>
      <c r="CR220">
        <v>15.8166663</v>
      </c>
      <c r="CS220">
        <v>14.0666663</v>
      </c>
      <c r="CT220">
        <v>16.283333299999999</v>
      </c>
      <c r="CU220">
        <v>16.100000300000001</v>
      </c>
      <c r="CV220">
        <v>14.2333333</v>
      </c>
      <c r="CW220">
        <v>15.3666666</v>
      </c>
      <c r="CX220">
        <v>14.9666663</v>
      </c>
      <c r="CY220">
        <v>18.45</v>
      </c>
      <c r="CZ220">
        <v>15.916666599999999</v>
      </c>
      <c r="DA220">
        <v>14.766666300000001</v>
      </c>
      <c r="DB220">
        <v>14.033333300000001</v>
      </c>
      <c r="DC220">
        <v>17.0833333</v>
      </c>
      <c r="DD220">
        <v>15.016666600000001</v>
      </c>
      <c r="DE220">
        <v>17.850000000000001</v>
      </c>
      <c r="DF220">
        <v>14.5833333</v>
      </c>
      <c r="DG220">
        <v>15.8833333</v>
      </c>
      <c r="DH220">
        <v>14.9833333</v>
      </c>
      <c r="DI220">
        <v>15.8166663</v>
      </c>
      <c r="DJ220">
        <v>15.433333299999999</v>
      </c>
      <c r="DK220">
        <v>16.266666633</v>
      </c>
      <c r="DL220">
        <v>15.15</v>
      </c>
      <c r="DM220">
        <v>17.049999969999998</v>
      </c>
      <c r="DN220">
        <v>16.499999970000001</v>
      </c>
      <c r="DO220">
        <v>11.3333333</v>
      </c>
      <c r="DP220">
        <v>13.516666600000001</v>
      </c>
      <c r="DQ220">
        <v>12.25</v>
      </c>
      <c r="DR220">
        <v>12.26666663</v>
      </c>
      <c r="DS220">
        <v>11.866666629999999</v>
      </c>
      <c r="DT220">
        <v>11.89999997</v>
      </c>
      <c r="DU220">
        <v>15.266666300000001</v>
      </c>
      <c r="DV220">
        <v>13.349999969999999</v>
      </c>
      <c r="DW220">
        <v>12.033333299999999</v>
      </c>
      <c r="DX220">
        <v>11.94999997</v>
      </c>
      <c r="DY220">
        <v>12.249999966999999</v>
      </c>
      <c r="DZ220">
        <v>18.733333299999998</v>
      </c>
      <c r="EA220">
        <v>20.399999999999999</v>
      </c>
      <c r="EB220">
        <v>19.099999999999998</v>
      </c>
      <c r="EC220">
        <v>19.566666599999998</v>
      </c>
      <c r="ED220">
        <v>22.066666599999998</v>
      </c>
      <c r="EE220">
        <v>21.3333333</v>
      </c>
      <c r="EF220">
        <v>19.5833333</v>
      </c>
      <c r="EG220">
        <v>21.383333299999997</v>
      </c>
      <c r="EH220">
        <v>19.016666299999997</v>
      </c>
      <c r="EI220">
        <v>21.949999969999997</v>
      </c>
      <c r="EJ220">
        <v>21.0833333</v>
      </c>
      <c r="EK220">
        <v>20.400003299999998</v>
      </c>
      <c r="EL220">
        <v>22.466666599999996</v>
      </c>
      <c r="EM220">
        <v>19.133333299999997</v>
      </c>
      <c r="EN220">
        <v>20.216666632999999</v>
      </c>
      <c r="EO220">
        <v>23.266666629999996</v>
      </c>
      <c r="EP220">
        <v>21.566666599999998</v>
      </c>
      <c r="EQ220">
        <v>12.233333299999998</v>
      </c>
      <c r="ER220">
        <v>12.566666629999999</v>
      </c>
      <c r="ES220">
        <v>12.833333299999998</v>
      </c>
      <c r="ET220">
        <v>15.333333299999998</v>
      </c>
      <c r="EU220">
        <v>12.916666599999997</v>
      </c>
      <c r="EV220">
        <v>12.749999999999998</v>
      </c>
      <c r="EW220">
        <v>12.566666599999998</v>
      </c>
      <c r="EX220">
        <v>12.799999966999998</v>
      </c>
      <c r="EY220">
        <v>16.299999999999997</v>
      </c>
      <c r="EZ220">
        <v>12.600000299999998</v>
      </c>
      <c r="FA220">
        <v>12.783333299999999</v>
      </c>
      <c r="FB220">
        <v>13.266666299999999</v>
      </c>
      <c r="FC220">
        <v>16.233333299999998</v>
      </c>
      <c r="FD220">
        <v>13.066666599999998</v>
      </c>
      <c r="FE220">
        <v>13.366666599999999</v>
      </c>
      <c r="FF220">
        <v>15.399999969999998</v>
      </c>
      <c r="FG220">
        <v>12.999999999999998</v>
      </c>
      <c r="FH220">
        <v>10.4166667</v>
      </c>
      <c r="FI220">
        <v>10.8666667</v>
      </c>
      <c r="FJ220">
        <v>14.0333334</v>
      </c>
      <c r="FK220">
        <v>12.1333334</v>
      </c>
      <c r="FL220">
        <v>12.466666700000001</v>
      </c>
      <c r="FM220">
        <v>10.7833334</v>
      </c>
      <c r="FN220">
        <v>13.4166667</v>
      </c>
      <c r="FO220">
        <v>10.883333370000001</v>
      </c>
      <c r="FP220">
        <v>11.6333334</v>
      </c>
      <c r="FQ220">
        <v>10.8666667</v>
      </c>
      <c r="FR220">
        <v>10.816666700000001</v>
      </c>
      <c r="FS220">
        <v>11.633333370000001</v>
      </c>
      <c r="FT220">
        <v>9.06666667</v>
      </c>
      <c r="FU220">
        <v>9.31666667</v>
      </c>
      <c r="FV220">
        <v>9.3000000000000007</v>
      </c>
      <c r="FW220">
        <v>9.6833333370000005</v>
      </c>
      <c r="FX220">
        <v>9.8333333399999994</v>
      </c>
      <c r="FY220">
        <v>9.6166666700000007</v>
      </c>
      <c r="FZ220">
        <v>10.866666670000001</v>
      </c>
      <c r="GA220">
        <v>13.866666670000001</v>
      </c>
      <c r="GB220">
        <v>9.9500000029999995</v>
      </c>
      <c r="GC220">
        <v>10.14999997</v>
      </c>
      <c r="GD220">
        <v>10.66666667</v>
      </c>
      <c r="GE220">
        <v>10.43333337</v>
      </c>
      <c r="GF220">
        <v>9.65</v>
      </c>
      <c r="GG220">
        <v>6.8</v>
      </c>
      <c r="GH220">
        <v>7.6499999999999995</v>
      </c>
      <c r="GI220">
        <v>7.2833332999999998</v>
      </c>
      <c r="GJ220">
        <v>7.7</v>
      </c>
      <c r="GK220">
        <v>9.6333333000000003</v>
      </c>
      <c r="GL220">
        <v>7.1</v>
      </c>
      <c r="GM220">
        <v>7.3666666999999997</v>
      </c>
      <c r="GN220">
        <v>9.5</v>
      </c>
      <c r="GO220">
        <v>8.9166666699999997</v>
      </c>
      <c r="GP220">
        <v>7.3666666999999997</v>
      </c>
      <c r="GQ220">
        <v>7.81666667</v>
      </c>
      <c r="GR220">
        <v>10.199999999999999</v>
      </c>
      <c r="GS220">
        <v>8.1666667000000004</v>
      </c>
      <c r="GT220">
        <v>9.3666666999999997</v>
      </c>
      <c r="GU220">
        <v>8.1999999999999993</v>
      </c>
      <c r="GV220">
        <v>7.2</v>
      </c>
      <c r="GW220">
        <v>7.2666666700000002</v>
      </c>
      <c r="GX220">
        <v>7.1</v>
      </c>
      <c r="GY220">
        <v>14.533333333</v>
      </c>
      <c r="GZ220">
        <v>8.9499999999999993</v>
      </c>
      <c r="HA220">
        <v>12.116666666333334</v>
      </c>
      <c r="HB220">
        <v>6.5333333333333332</v>
      </c>
      <c r="HC220">
        <v>5.0333329999999998</v>
      </c>
      <c r="HD220">
        <v>6.43333333</v>
      </c>
      <c r="HE220">
        <v>5.5166666699999993</v>
      </c>
      <c r="HF220">
        <v>5.2666666699999993</v>
      </c>
      <c r="HG220">
        <v>5.05</v>
      </c>
      <c r="HH220">
        <v>4.7333333</v>
      </c>
      <c r="HI220">
        <v>4.7333333</v>
      </c>
      <c r="HJ220">
        <v>5.6833333000000001</v>
      </c>
      <c r="HK220">
        <v>5.2333333</v>
      </c>
      <c r="HL220">
        <v>0</v>
      </c>
      <c r="HN220">
        <f>IF(HN210=0,0,HN210+4.05)</f>
        <v>4.75</v>
      </c>
      <c r="HO220">
        <f t="shared" ref="HO220:HP220" si="2545">IF(HO210=0,0,HO210+4.05)</f>
        <v>6.2166666666666668</v>
      </c>
      <c r="HP220">
        <f t="shared" si="2545"/>
        <v>17.399999999999999</v>
      </c>
      <c r="HQ220">
        <f t="shared" ref="HQ220:KA220" si="2546">IF(HQ210=0,0,HQ210+4.05)</f>
        <v>21.400000000000002</v>
      </c>
      <c r="HR220">
        <f t="shared" si="2546"/>
        <v>11.3</v>
      </c>
      <c r="HS220">
        <f t="shared" si="2546"/>
        <v>12.95</v>
      </c>
      <c r="HU220">
        <f t="shared" si="2546"/>
        <v>24.35</v>
      </c>
      <c r="HW220">
        <f t="shared" si="2546"/>
        <v>13.333333333333332</v>
      </c>
      <c r="HX220">
        <f t="shared" si="2546"/>
        <v>13.55</v>
      </c>
      <c r="HY220">
        <f t="shared" si="2546"/>
        <v>14.366666666666667</v>
      </c>
      <c r="HZ220">
        <f t="shared" si="2546"/>
        <v>13.883333333333333</v>
      </c>
      <c r="IA220">
        <f t="shared" si="2546"/>
        <v>13.616666666666667</v>
      </c>
      <c r="IB220">
        <f t="shared" si="2546"/>
        <v>13.716666666666669</v>
      </c>
      <c r="IC220">
        <f t="shared" si="2546"/>
        <v>14.416666666666668</v>
      </c>
      <c r="ID220">
        <f t="shared" si="2546"/>
        <v>13.383333333333333</v>
      </c>
      <c r="IE220">
        <f t="shared" si="2546"/>
        <v>14.366666666666667</v>
      </c>
      <c r="IF220">
        <f t="shared" si="2546"/>
        <v>15.066666666666666</v>
      </c>
      <c r="IG220">
        <f t="shared" si="2546"/>
        <v>15.516666666666666</v>
      </c>
      <c r="IH220">
        <f t="shared" si="2546"/>
        <v>13.850000000000001</v>
      </c>
      <c r="II220">
        <f t="shared" si="2546"/>
        <v>20.583333333333332</v>
      </c>
      <c r="IJ220">
        <f t="shared" si="2546"/>
        <v>13.366666666666667</v>
      </c>
      <c r="IK220">
        <f t="shared" si="2546"/>
        <v>9.0666666666666664</v>
      </c>
      <c r="IL220">
        <f t="shared" si="2546"/>
        <v>12.400000000333332</v>
      </c>
      <c r="IM220">
        <f t="shared" si="2546"/>
        <v>9.8333333336666655</v>
      </c>
      <c r="IN220">
        <f t="shared" si="2546"/>
        <v>9.5500000003333341</v>
      </c>
      <c r="IO220">
        <f t="shared" si="2546"/>
        <v>7.65</v>
      </c>
      <c r="IP220">
        <f t="shared" si="2546"/>
        <v>11.650000000333332</v>
      </c>
      <c r="IQ220">
        <f t="shared" si="2546"/>
        <v>12.300000000333334</v>
      </c>
      <c r="IW220">
        <f t="shared" si="2546"/>
        <v>52.21</v>
      </c>
      <c r="IX220">
        <f t="shared" si="2546"/>
        <v>17.100000000000001</v>
      </c>
      <c r="IY220">
        <f t="shared" si="2546"/>
        <v>19.550000333333333</v>
      </c>
      <c r="IZ220">
        <f t="shared" ref="IZ220" si="2547">IF(IZ210=0,0,IZ210+4.05)</f>
        <v>20.366667000000003</v>
      </c>
      <c r="JA220">
        <f t="shared" si="2546"/>
        <v>18.700000333333335</v>
      </c>
      <c r="JB220">
        <f t="shared" si="2546"/>
        <v>18.18333366666667</v>
      </c>
      <c r="JC220">
        <f t="shared" si="2546"/>
        <v>23.116667000000003</v>
      </c>
      <c r="JD220">
        <f t="shared" si="2546"/>
        <v>19.716667000000001</v>
      </c>
      <c r="JE220">
        <f t="shared" si="2546"/>
        <v>24.783333666666667</v>
      </c>
      <c r="JF220">
        <f t="shared" si="2546"/>
        <v>32.550000333333337</v>
      </c>
      <c r="JH220">
        <f t="shared" si="2546"/>
        <v>37.199999999999996</v>
      </c>
      <c r="JI220">
        <f t="shared" si="2546"/>
        <v>42.449999999666659</v>
      </c>
      <c r="JJ220">
        <f t="shared" si="2546"/>
        <v>40.833333332999999</v>
      </c>
      <c r="JK220">
        <f t="shared" si="2546"/>
        <v>38.699999999666659</v>
      </c>
      <c r="JL220">
        <f t="shared" si="2546"/>
        <v>38.466666666333332</v>
      </c>
      <c r="JM220">
        <f t="shared" si="2546"/>
        <v>40.199999999666659</v>
      </c>
      <c r="JN220">
        <f t="shared" si="2546"/>
        <v>41.199999999666659</v>
      </c>
      <c r="JO220">
        <f t="shared" si="2546"/>
        <v>45.333333332999999</v>
      </c>
      <c r="JP220">
        <f t="shared" si="2546"/>
        <v>42.466666666333332</v>
      </c>
      <c r="JR220">
        <f t="shared" si="2546"/>
        <v>38.533333332999995</v>
      </c>
      <c r="JT220">
        <f t="shared" si="2546"/>
        <v>39.283333332999995</v>
      </c>
      <c r="JU220">
        <f t="shared" si="2546"/>
        <v>44.933333332999993</v>
      </c>
      <c r="JV220">
        <f t="shared" si="2546"/>
        <v>45.633333332999996</v>
      </c>
      <c r="JX220">
        <f t="shared" si="2546"/>
        <v>46.383333332999996</v>
      </c>
      <c r="JY220">
        <f t="shared" si="2546"/>
        <v>42.199999999666659</v>
      </c>
      <c r="JZ220">
        <f t="shared" si="2546"/>
        <v>48.699999999666666</v>
      </c>
      <c r="KA220">
        <f t="shared" si="2546"/>
        <v>52.149999999666662</v>
      </c>
    </row>
    <row r="221" spans="1:287" x14ac:dyDescent="0.25">
      <c r="A221" t="s">
        <v>66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N221">
        <v>0</v>
      </c>
      <c r="CO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11.666666666333334</v>
      </c>
      <c r="HB221">
        <v>6.0833333333333339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M221">
        <v>0</v>
      </c>
    </row>
    <row r="222" spans="1:287" x14ac:dyDescent="0.25">
      <c r="A222" t="s">
        <v>65</v>
      </c>
      <c r="B222">
        <v>12.316666666666666</v>
      </c>
      <c r="C222">
        <v>12.816666666666666</v>
      </c>
      <c r="D222">
        <v>13.433333666666666</v>
      </c>
      <c r="E222">
        <v>13.466666666666667</v>
      </c>
      <c r="F222">
        <v>14.083326666666666</v>
      </c>
      <c r="G222">
        <v>14.150000666666665</v>
      </c>
      <c r="H222">
        <v>13.883333666666665</v>
      </c>
      <c r="I222">
        <v>14.100000666666666</v>
      </c>
      <c r="J222">
        <v>15.699999666666667</v>
      </c>
      <c r="K222">
        <v>17.883333666666665</v>
      </c>
      <c r="L222">
        <v>13.166666666666666</v>
      </c>
      <c r="M222">
        <v>12.666666666666666</v>
      </c>
      <c r="N222">
        <v>14.066663666666667</v>
      </c>
      <c r="O222">
        <v>13.33333</v>
      </c>
      <c r="P222">
        <v>17.783329999999999</v>
      </c>
      <c r="Q222">
        <v>14.09333</v>
      </c>
      <c r="R222">
        <v>18.76333</v>
      </c>
      <c r="S222">
        <v>20.58333</v>
      </c>
      <c r="T222">
        <v>17.003329999999998</v>
      </c>
      <c r="U222">
        <v>15.51666</v>
      </c>
      <c r="V222">
        <v>15.383330000000001</v>
      </c>
      <c r="W222">
        <v>13.949997</v>
      </c>
      <c r="X222">
        <v>14.749997</v>
      </c>
      <c r="Y222">
        <v>14.783329999999999</v>
      </c>
      <c r="Z222">
        <v>21.55</v>
      </c>
      <c r="AA222">
        <v>23.55</v>
      </c>
      <c r="AB222">
        <v>27.3</v>
      </c>
      <c r="AC222">
        <v>42.75</v>
      </c>
      <c r="AD222">
        <v>37.303333000000002</v>
      </c>
      <c r="AE222">
        <v>23.5</v>
      </c>
      <c r="AG222">
        <v>26.8</v>
      </c>
      <c r="AH222">
        <v>22.216670000000001</v>
      </c>
      <c r="AI222">
        <v>16.066666666666666</v>
      </c>
      <c r="AJ222">
        <v>17.616666666666667</v>
      </c>
      <c r="AK222">
        <v>16.449999966666667</v>
      </c>
      <c r="AL222">
        <v>16.666666666666668</v>
      </c>
      <c r="AM222">
        <v>16.583326666666668</v>
      </c>
      <c r="AN222">
        <v>17.416666666666668</v>
      </c>
      <c r="AO222">
        <v>17.333333366666665</v>
      </c>
      <c r="AP222">
        <v>16.933333366666666</v>
      </c>
      <c r="AQ222">
        <v>16.849999996666668</v>
      </c>
      <c r="AR222">
        <v>16.466666666666665</v>
      </c>
      <c r="AS222">
        <v>17.083333366666665</v>
      </c>
      <c r="AT222">
        <v>19.733333336666668</v>
      </c>
      <c r="AU222">
        <v>17.366666666666667</v>
      </c>
      <c r="AV222">
        <v>17.599999966666665</v>
      </c>
      <c r="AW222">
        <v>17.133333366666665</v>
      </c>
      <c r="AX222">
        <v>17.916666666666668</v>
      </c>
      <c r="AY222">
        <v>16.799999996666667</v>
      </c>
      <c r="AZ222">
        <v>19.216666666666665</v>
      </c>
      <c r="BA222">
        <v>21.266666666666666</v>
      </c>
      <c r="BB222">
        <v>24.066666666666666</v>
      </c>
      <c r="BC222">
        <v>21.783333336666665</v>
      </c>
      <c r="BD222">
        <v>21.749999966666667</v>
      </c>
      <c r="BE222">
        <v>18.066666666666666</v>
      </c>
      <c r="BF222">
        <v>19.983333666666667</v>
      </c>
      <c r="BG222">
        <v>29.249999966666664</v>
      </c>
      <c r="BH222">
        <v>31.766666666666666</v>
      </c>
      <c r="BI222">
        <v>31.999999666666668</v>
      </c>
      <c r="BJ222">
        <v>19.416666666666668</v>
      </c>
      <c r="BK222">
        <v>29.733333666666667</v>
      </c>
      <c r="BL222">
        <v>20.483333366666667</v>
      </c>
      <c r="BM222">
        <v>28.866666666666667</v>
      </c>
      <c r="BN222">
        <v>20.166666666666664</v>
      </c>
      <c r="BO222">
        <v>33.999999666666668</v>
      </c>
      <c r="BP222">
        <v>24.683333366666666</v>
      </c>
      <c r="BQ222">
        <v>12.149999999999999</v>
      </c>
      <c r="BR222">
        <v>11.283333299999999</v>
      </c>
      <c r="BS222">
        <v>11.999999999999998</v>
      </c>
      <c r="BT222">
        <v>12.39999997</v>
      </c>
      <c r="BU222">
        <v>11.799999969999998</v>
      </c>
      <c r="BV222">
        <v>12.033333299999999</v>
      </c>
      <c r="BW222">
        <v>13.999999999999998</v>
      </c>
      <c r="BX222">
        <v>19</v>
      </c>
      <c r="BY222">
        <v>17.266666600000001</v>
      </c>
      <c r="BZ222">
        <v>14.266666599999999</v>
      </c>
      <c r="CA222">
        <v>12.0833333</v>
      </c>
      <c r="CB222">
        <v>11.6</v>
      </c>
      <c r="CC222">
        <v>12.649999999999999</v>
      </c>
      <c r="CE222">
        <v>11.083333</v>
      </c>
      <c r="CF222">
        <v>11.8666663</v>
      </c>
      <c r="CG222">
        <v>13.166666299999999</v>
      </c>
      <c r="CH222">
        <v>11.4666663</v>
      </c>
      <c r="CI222">
        <v>11.433332999999999</v>
      </c>
      <c r="CJ222">
        <v>11.383333</v>
      </c>
      <c r="CK222">
        <v>11.799999699999999</v>
      </c>
      <c r="CL222">
        <v>12.183332999999999</v>
      </c>
      <c r="CN222">
        <v>12.933332999999999</v>
      </c>
      <c r="CO222">
        <v>12.483333</v>
      </c>
      <c r="CP222">
        <v>10.283333299999999</v>
      </c>
      <c r="CQ222">
        <v>11.716666299999998</v>
      </c>
      <c r="CR222">
        <v>12.466666299999998</v>
      </c>
      <c r="CS222">
        <v>10.716666299999998</v>
      </c>
      <c r="CT222">
        <v>12.933333299999999</v>
      </c>
      <c r="CU222">
        <v>12.7500003</v>
      </c>
      <c r="CV222">
        <v>10.883333299999999</v>
      </c>
      <c r="CW222">
        <v>12.016666599999999</v>
      </c>
      <c r="CX222">
        <v>11.616666299999999</v>
      </c>
      <c r="CY222">
        <v>15.099999999999998</v>
      </c>
      <c r="CZ222">
        <v>12.566666599999998</v>
      </c>
      <c r="DA222">
        <v>11.416666299999999</v>
      </c>
      <c r="DB222">
        <v>10.683333299999999</v>
      </c>
      <c r="DC222">
        <v>13.733333299999998</v>
      </c>
      <c r="DD222">
        <v>11.666666599999999</v>
      </c>
      <c r="DE222">
        <v>14.5</v>
      </c>
      <c r="DF222">
        <v>11.2333333</v>
      </c>
      <c r="DG222">
        <v>12.533333300000001</v>
      </c>
      <c r="DH222">
        <v>11.6333333</v>
      </c>
      <c r="DI222">
        <v>12.4666663</v>
      </c>
      <c r="DJ222">
        <v>12.0833333</v>
      </c>
      <c r="DK222">
        <v>12.916666633</v>
      </c>
      <c r="DL222">
        <v>11.8</v>
      </c>
      <c r="DM222">
        <v>13.69999997</v>
      </c>
      <c r="DN222">
        <v>13.149999970000001</v>
      </c>
      <c r="DO222">
        <v>7.9833333</v>
      </c>
      <c r="DP222">
        <v>10.166666599999999</v>
      </c>
      <c r="DQ222">
        <v>8.9</v>
      </c>
      <c r="DR222">
        <v>8.9166666299999999</v>
      </c>
      <c r="DS222">
        <v>8.5166666299999996</v>
      </c>
      <c r="DT222">
        <v>8.54999997</v>
      </c>
      <c r="DU222">
        <v>11.916666299999999</v>
      </c>
      <c r="DV222">
        <v>9.9999999700000011</v>
      </c>
      <c r="DW222">
        <v>8.6833332999999993</v>
      </c>
      <c r="DX222">
        <v>8.5999999700000007</v>
      </c>
      <c r="DY222">
        <v>8.8999999669999994</v>
      </c>
      <c r="DZ222">
        <v>15.383333299999999</v>
      </c>
      <c r="EA222">
        <v>17.049999999999997</v>
      </c>
      <c r="EB222">
        <v>15.749999999999998</v>
      </c>
      <c r="EC222">
        <v>16.2166666</v>
      </c>
      <c r="ED222">
        <v>18.7166666</v>
      </c>
      <c r="EE222">
        <v>17.983333299999998</v>
      </c>
      <c r="EF222">
        <v>16.233333299999998</v>
      </c>
      <c r="EG222">
        <v>18.033333299999999</v>
      </c>
      <c r="EH222">
        <v>15.666666299999999</v>
      </c>
      <c r="EI222">
        <v>18.599999969999999</v>
      </c>
      <c r="EJ222">
        <v>17.733333299999998</v>
      </c>
      <c r="EK222">
        <v>17.0500033</v>
      </c>
      <c r="EL222">
        <v>19.116666599999999</v>
      </c>
      <c r="EM222">
        <v>15.783333299999999</v>
      </c>
      <c r="EN222">
        <v>16.866666632999998</v>
      </c>
      <c r="EO222">
        <v>19.916666629999998</v>
      </c>
      <c r="EP222">
        <v>18.2166666</v>
      </c>
      <c r="EQ222">
        <v>8.8833332999999985</v>
      </c>
      <c r="ER222">
        <v>9.2166666299999989</v>
      </c>
      <c r="ES222">
        <v>9.4833332999999982</v>
      </c>
      <c r="ET222">
        <v>11.983333299999998</v>
      </c>
      <c r="EU222">
        <v>9.5666665999999978</v>
      </c>
      <c r="EV222">
        <v>9.3999999999999986</v>
      </c>
      <c r="EW222">
        <v>9.2166665999999982</v>
      </c>
      <c r="EX222">
        <v>9.4499999669999983</v>
      </c>
      <c r="EY222">
        <v>12.95</v>
      </c>
      <c r="EZ222">
        <v>9.2500002999999982</v>
      </c>
      <c r="FA222">
        <v>9.4333332999999993</v>
      </c>
      <c r="FB222">
        <v>9.9166662999999993</v>
      </c>
      <c r="FC222">
        <v>12.883333299999999</v>
      </c>
      <c r="FD222">
        <v>9.7166665999999982</v>
      </c>
      <c r="FE222">
        <v>10.016666599999999</v>
      </c>
      <c r="FF222">
        <v>12.049999969999998</v>
      </c>
      <c r="FG222">
        <v>9.6499999999999986</v>
      </c>
      <c r="FH222">
        <v>7.0666666999999999</v>
      </c>
      <c r="FI222">
        <v>7.5166667</v>
      </c>
      <c r="FJ222">
        <v>10.6833334</v>
      </c>
      <c r="FK222">
        <v>8.7833334000000001</v>
      </c>
      <c r="FL222">
        <v>9.1166666999999997</v>
      </c>
      <c r="FM222">
        <v>7.4333333999999995</v>
      </c>
      <c r="FN222">
        <v>10.066666699999999</v>
      </c>
      <c r="FO222">
        <v>7.5333333700000003</v>
      </c>
      <c r="FP222">
        <v>8.2833334000000001</v>
      </c>
      <c r="FQ222">
        <v>7.5166667</v>
      </c>
      <c r="FR222">
        <v>7.4666667000000002</v>
      </c>
      <c r="FS222">
        <v>8.2833333699999994</v>
      </c>
      <c r="FT222">
        <v>5.7166666700000004</v>
      </c>
      <c r="FU222">
        <v>5.9666666700000004</v>
      </c>
      <c r="FV222">
        <v>5.95</v>
      </c>
      <c r="FW222">
        <v>6.333333337</v>
      </c>
      <c r="FX222">
        <v>6.4833333400000006</v>
      </c>
      <c r="FY222">
        <v>6.2666666700000002</v>
      </c>
      <c r="FZ222">
        <v>7.5166666700000002</v>
      </c>
      <c r="GA222">
        <v>10.516666669999999</v>
      </c>
      <c r="GB222">
        <v>6.6000000030000008</v>
      </c>
      <c r="GC222">
        <v>6.79999997</v>
      </c>
      <c r="GD222">
        <v>7.31666667</v>
      </c>
      <c r="GE222">
        <v>7.0833333700000001</v>
      </c>
      <c r="GF222">
        <v>6.3000000000000007</v>
      </c>
      <c r="GG222">
        <v>3.45</v>
      </c>
      <c r="GH222">
        <v>4.3</v>
      </c>
      <c r="GI222">
        <v>3.9333333000000001</v>
      </c>
      <c r="GJ222">
        <v>4.3500000000000005</v>
      </c>
      <c r="GK222">
        <v>6.2833333000000007</v>
      </c>
      <c r="GL222">
        <v>3.75</v>
      </c>
      <c r="GM222">
        <v>4.0166667</v>
      </c>
      <c r="GN222">
        <v>6.15</v>
      </c>
      <c r="GO222">
        <v>5.56666667</v>
      </c>
      <c r="GP222">
        <v>4.0166667</v>
      </c>
      <c r="GQ222">
        <v>4.4666666700000004</v>
      </c>
      <c r="GR222">
        <v>6.85</v>
      </c>
      <c r="GS222">
        <v>4.8166666999999999</v>
      </c>
      <c r="GT222">
        <v>6.0166667</v>
      </c>
      <c r="GU222">
        <v>4.8499999999999996</v>
      </c>
      <c r="GV222">
        <v>3.85</v>
      </c>
      <c r="GW222">
        <v>3.9166666700000001</v>
      </c>
      <c r="GX222">
        <v>3.75</v>
      </c>
      <c r="GY222">
        <v>11.183333333</v>
      </c>
      <c r="GZ222">
        <v>5.6</v>
      </c>
      <c r="HA222">
        <v>14.533333333</v>
      </c>
      <c r="HB222">
        <v>8.9499999999999993</v>
      </c>
      <c r="HC222">
        <v>1.683333</v>
      </c>
      <c r="HD222">
        <v>3.0833333300000003</v>
      </c>
      <c r="HE222">
        <v>2.1666666699999997</v>
      </c>
      <c r="HF222">
        <v>1.9166666699999999</v>
      </c>
      <c r="HG222">
        <v>1.7</v>
      </c>
      <c r="HH222">
        <v>1.3833332999999999</v>
      </c>
      <c r="HI222">
        <v>1.3833332999999999</v>
      </c>
      <c r="HJ222">
        <v>2.3333333000000001</v>
      </c>
      <c r="HK222">
        <v>1.8833332999999999</v>
      </c>
      <c r="HL222">
        <v>4.75</v>
      </c>
      <c r="HN222">
        <v>0</v>
      </c>
      <c r="HO222">
        <f>IF(HO210=0,0,HO210+0.7)</f>
        <v>2.8666666666666663</v>
      </c>
      <c r="HP222">
        <f>IF(HP210=0,0,HP210+0.7)</f>
        <v>14.049999999999999</v>
      </c>
      <c r="HQ222">
        <f t="shared" ref="HQ222:KA222" si="2548">IF(HQ210=0,0,HQ210+0.7)</f>
        <v>18.05</v>
      </c>
      <c r="HR222">
        <f t="shared" si="2548"/>
        <v>7.95</v>
      </c>
      <c r="HS222">
        <f t="shared" si="2548"/>
        <v>9.6</v>
      </c>
      <c r="HU222">
        <f t="shared" si="2548"/>
        <v>21</v>
      </c>
      <c r="HW222">
        <f t="shared" si="2548"/>
        <v>9.9833333333333325</v>
      </c>
      <c r="HX222">
        <f t="shared" si="2548"/>
        <v>10.199999999999999</v>
      </c>
      <c r="HY222">
        <f t="shared" si="2548"/>
        <v>11.016666666666666</v>
      </c>
      <c r="HZ222">
        <f t="shared" si="2548"/>
        <v>10.533333333333333</v>
      </c>
      <c r="IA222">
        <f t="shared" si="2548"/>
        <v>10.266666666666666</v>
      </c>
      <c r="IB222">
        <f t="shared" si="2548"/>
        <v>10.366666666666667</v>
      </c>
      <c r="IC222">
        <f t="shared" si="2548"/>
        <v>11.066666666666666</v>
      </c>
      <c r="ID222">
        <f t="shared" si="2548"/>
        <v>10.033333333333333</v>
      </c>
      <c r="IE222">
        <f t="shared" si="2548"/>
        <v>11.016666666666666</v>
      </c>
      <c r="IF222">
        <f t="shared" si="2548"/>
        <v>11.716666666666667</v>
      </c>
      <c r="IG222">
        <f t="shared" si="2548"/>
        <v>12.166666666666666</v>
      </c>
      <c r="IH222">
        <f t="shared" si="2548"/>
        <v>10.5</v>
      </c>
      <c r="II222">
        <f t="shared" si="2548"/>
        <v>17.233333333333331</v>
      </c>
      <c r="IJ222">
        <f t="shared" si="2548"/>
        <v>10.016666666666666</v>
      </c>
      <c r="IK222">
        <f t="shared" si="2548"/>
        <v>5.7166666666666668</v>
      </c>
      <c r="IL222">
        <f t="shared" si="2548"/>
        <v>9.0500000003333323</v>
      </c>
      <c r="IM222">
        <f t="shared" si="2548"/>
        <v>6.4833333336666668</v>
      </c>
      <c r="IN222">
        <f t="shared" si="2548"/>
        <v>6.2000000003333335</v>
      </c>
      <c r="IO222">
        <f t="shared" si="2548"/>
        <v>4.3</v>
      </c>
      <c r="IP222">
        <f t="shared" si="2548"/>
        <v>8.3000000003333323</v>
      </c>
      <c r="IQ222">
        <f t="shared" si="2548"/>
        <v>8.9500000003333327</v>
      </c>
      <c r="IW222">
        <f t="shared" si="2548"/>
        <v>48.860000000000007</v>
      </c>
      <c r="IX222">
        <f t="shared" si="2548"/>
        <v>13.75</v>
      </c>
      <c r="IY222">
        <f t="shared" si="2548"/>
        <v>16.200000333333335</v>
      </c>
      <c r="IZ222">
        <f t="shared" ref="IZ222" si="2549">IF(IZ210=0,0,IZ210+0.7)</f>
        <v>17.016667000000002</v>
      </c>
      <c r="JA222">
        <f t="shared" si="2548"/>
        <v>15.350000333333334</v>
      </c>
      <c r="JB222">
        <f t="shared" si="2548"/>
        <v>14.833333666666668</v>
      </c>
      <c r="JC222">
        <f t="shared" si="2548"/>
        <v>19.766667000000002</v>
      </c>
      <c r="JD222">
        <f t="shared" si="2548"/>
        <v>16.366667</v>
      </c>
      <c r="JE222">
        <f t="shared" si="2548"/>
        <v>21.433333666666666</v>
      </c>
      <c r="JF222">
        <f t="shared" si="2548"/>
        <v>29.200000333333335</v>
      </c>
      <c r="JH222">
        <f t="shared" si="2548"/>
        <v>33.85</v>
      </c>
      <c r="JI222">
        <f t="shared" si="2548"/>
        <v>39.099999999666665</v>
      </c>
      <c r="JJ222">
        <f t="shared" si="2548"/>
        <v>37.483333333000004</v>
      </c>
      <c r="JK222">
        <f t="shared" si="2548"/>
        <v>35.349999999666665</v>
      </c>
      <c r="JL222">
        <f t="shared" si="2548"/>
        <v>35.116666666333337</v>
      </c>
      <c r="JM222">
        <f t="shared" si="2548"/>
        <v>36.849999999666665</v>
      </c>
      <c r="JN222">
        <f t="shared" si="2548"/>
        <v>37.849999999666665</v>
      </c>
      <c r="JO222">
        <f t="shared" si="2548"/>
        <v>41.983333333000004</v>
      </c>
      <c r="JP222">
        <f t="shared" si="2548"/>
        <v>39.116666666333337</v>
      </c>
      <c r="JR222">
        <f t="shared" si="2548"/>
        <v>35.183333333</v>
      </c>
      <c r="JT222">
        <f t="shared" si="2548"/>
        <v>35.933333333</v>
      </c>
      <c r="JU222">
        <f t="shared" si="2548"/>
        <v>41.583333332999999</v>
      </c>
      <c r="JV222">
        <f t="shared" si="2548"/>
        <v>42.283333333000002</v>
      </c>
      <c r="JX222">
        <f t="shared" si="2548"/>
        <v>43.033333333000002</v>
      </c>
      <c r="JY222">
        <f t="shared" si="2548"/>
        <v>38.849999999666665</v>
      </c>
      <c r="JZ222">
        <f t="shared" si="2548"/>
        <v>45.349999999666672</v>
      </c>
      <c r="KA222">
        <f t="shared" si="2548"/>
        <v>48.799999999666667</v>
      </c>
    </row>
    <row r="223" spans="1:287" x14ac:dyDescent="0.25">
      <c r="A223" t="s">
        <v>64</v>
      </c>
      <c r="B223">
        <v>22.483333266666669</v>
      </c>
      <c r="C223">
        <v>22.983333266666669</v>
      </c>
      <c r="D223">
        <v>23.600000266666669</v>
      </c>
      <c r="E223">
        <v>23.633333266666668</v>
      </c>
      <c r="F223">
        <v>24.249993266666671</v>
      </c>
      <c r="G223">
        <v>24.31666726666667</v>
      </c>
      <c r="H223">
        <v>24.050000266666668</v>
      </c>
      <c r="I223">
        <v>24.266667266666669</v>
      </c>
      <c r="J223">
        <v>25.86666626666667</v>
      </c>
      <c r="K223">
        <v>28.050000266666668</v>
      </c>
      <c r="L223">
        <v>23.333333266666671</v>
      </c>
      <c r="M223">
        <v>22.833333266666671</v>
      </c>
      <c r="N223">
        <v>24.23333026666667</v>
      </c>
      <c r="O223">
        <v>14.799996666666667</v>
      </c>
      <c r="P223">
        <v>19.249996666666668</v>
      </c>
      <c r="Q223">
        <v>15.559996666666667</v>
      </c>
      <c r="R223">
        <v>20.229996666666665</v>
      </c>
      <c r="S223">
        <v>22.049996666666665</v>
      </c>
      <c r="T223">
        <v>18.469996666666667</v>
      </c>
      <c r="U223">
        <v>16.983326666666667</v>
      </c>
      <c r="V223">
        <v>16.849996666666666</v>
      </c>
      <c r="W223">
        <v>15.416663666666667</v>
      </c>
      <c r="X223">
        <v>16.216663666666665</v>
      </c>
      <c r="Y223">
        <v>16.249996666666668</v>
      </c>
      <c r="Z223">
        <v>23.016666666666669</v>
      </c>
      <c r="AA223">
        <v>25.016666666666669</v>
      </c>
      <c r="AB223">
        <v>28.766666666666669</v>
      </c>
      <c r="AC223">
        <v>44.216666666666669</v>
      </c>
      <c r="AD223">
        <v>38.769999666666671</v>
      </c>
      <c r="AE223">
        <v>24.966666666666669</v>
      </c>
      <c r="AG223">
        <v>28.266666666666669</v>
      </c>
      <c r="AH223">
        <v>23.683336666666669</v>
      </c>
      <c r="AI223">
        <v>26.233333266666669</v>
      </c>
      <c r="AJ223">
        <v>27.78333326666667</v>
      </c>
      <c r="AK223">
        <v>26.61666656666667</v>
      </c>
      <c r="AL223">
        <v>26.833333266666671</v>
      </c>
      <c r="AM223">
        <v>26.749993266666671</v>
      </c>
      <c r="AN223">
        <v>27.583333266666671</v>
      </c>
      <c r="AO223">
        <v>27.499999966666671</v>
      </c>
      <c r="AP223">
        <v>27.099999966666669</v>
      </c>
      <c r="AQ223">
        <v>27.016666596666671</v>
      </c>
      <c r="AR223">
        <v>26.633333266666668</v>
      </c>
      <c r="AS223">
        <v>27.249999966666671</v>
      </c>
      <c r="AT223">
        <v>29.899999936666671</v>
      </c>
      <c r="AU223">
        <v>27.53333326666667</v>
      </c>
      <c r="AV223">
        <v>27.766666566666668</v>
      </c>
      <c r="AW223">
        <v>27.299999966666668</v>
      </c>
      <c r="AX223">
        <v>28.083333266666671</v>
      </c>
      <c r="AY223">
        <v>26.96666659666667</v>
      </c>
      <c r="AZ223">
        <v>29.383333266666668</v>
      </c>
      <c r="BA223">
        <v>31.433333266666668</v>
      </c>
      <c r="BB223">
        <v>34.233333266666669</v>
      </c>
      <c r="BC223">
        <v>31.949999936666671</v>
      </c>
      <c r="BD223">
        <v>31.91666656666667</v>
      </c>
      <c r="BE223">
        <v>28.233333266666669</v>
      </c>
      <c r="BF223">
        <v>30.15000026666667</v>
      </c>
      <c r="BG223">
        <v>39.41666656666667</v>
      </c>
      <c r="BH223">
        <v>41.933333266666665</v>
      </c>
      <c r="BI223">
        <v>42.166666266666667</v>
      </c>
      <c r="BJ223">
        <v>29.583333266666671</v>
      </c>
      <c r="BK223">
        <v>39.900000266666666</v>
      </c>
      <c r="BL223">
        <v>30.64999996666667</v>
      </c>
      <c r="BM223">
        <v>39.033333266666673</v>
      </c>
      <c r="BN223">
        <v>30.333333266666671</v>
      </c>
      <c r="BO223">
        <v>44.166666266666667</v>
      </c>
      <c r="BP223">
        <v>34.849999966666672</v>
      </c>
      <c r="BQ223">
        <v>13.616666666666665</v>
      </c>
      <c r="BR223">
        <v>12.749999966666666</v>
      </c>
      <c r="BS223">
        <v>13.466666666666665</v>
      </c>
      <c r="BT223">
        <v>13.866666636666666</v>
      </c>
      <c r="BU223">
        <v>13.266666636666665</v>
      </c>
      <c r="BV223">
        <v>13.499999966666666</v>
      </c>
      <c r="BW223">
        <v>15.466666666666665</v>
      </c>
      <c r="BX223">
        <v>20.466666666666665</v>
      </c>
      <c r="BY223">
        <v>18.733333266666666</v>
      </c>
      <c r="BZ223">
        <v>15.733333266666666</v>
      </c>
      <c r="CA223">
        <v>13.549999966666666</v>
      </c>
      <c r="CB223">
        <v>13.066666666666666</v>
      </c>
      <c r="CC223">
        <v>14.116666666666665</v>
      </c>
      <c r="CE223">
        <v>12.549999666666666</v>
      </c>
      <c r="CF223">
        <v>13.333332966666667</v>
      </c>
      <c r="CG223">
        <v>14.633332966666666</v>
      </c>
      <c r="CH223">
        <v>12.933332966666667</v>
      </c>
      <c r="CI223">
        <v>12.899999666666666</v>
      </c>
      <c r="CJ223">
        <v>12.849999666666667</v>
      </c>
      <c r="CK223">
        <v>13.266666366666666</v>
      </c>
      <c r="CL223">
        <v>13.649999666666666</v>
      </c>
      <c r="CN223">
        <v>14.399999666666666</v>
      </c>
      <c r="CO223">
        <v>13.949999666666667</v>
      </c>
      <c r="CP223">
        <v>11.749999966666666</v>
      </c>
      <c r="CQ223">
        <v>13.183332966666665</v>
      </c>
      <c r="CR223">
        <v>13.933332966666665</v>
      </c>
      <c r="CS223">
        <v>12.183332966666665</v>
      </c>
      <c r="CT223">
        <v>14.399999966666666</v>
      </c>
      <c r="CU223">
        <v>14.216666966666665</v>
      </c>
      <c r="CV223">
        <v>12.349999966666665</v>
      </c>
      <c r="CW223">
        <v>13.483333266666666</v>
      </c>
      <c r="CX223">
        <v>13.083332966666665</v>
      </c>
      <c r="CY223">
        <v>16.566666666666666</v>
      </c>
      <c r="CZ223">
        <v>14.033333266666666</v>
      </c>
      <c r="DA223">
        <v>12.883332966666666</v>
      </c>
      <c r="DB223">
        <v>12.149999966666666</v>
      </c>
      <c r="DC223">
        <v>15.199999966666667</v>
      </c>
      <c r="DD223">
        <v>13.133333266666666</v>
      </c>
      <c r="DE223">
        <v>15.966666666666665</v>
      </c>
      <c r="DF223">
        <v>12.699999966666667</v>
      </c>
      <c r="DG223">
        <v>13.999999966666667</v>
      </c>
      <c r="DH223">
        <v>13.099999966666667</v>
      </c>
      <c r="DI223">
        <v>13.933332966666667</v>
      </c>
      <c r="DJ223">
        <v>13.549999966666666</v>
      </c>
      <c r="DK223">
        <v>14.383333299666667</v>
      </c>
      <c r="DL223">
        <v>13.266666666666667</v>
      </c>
      <c r="DM223">
        <v>15.166666636666667</v>
      </c>
      <c r="DN223">
        <v>14.616666636666668</v>
      </c>
      <c r="DO223">
        <v>9.4499999666666668</v>
      </c>
      <c r="DP223">
        <v>11.633333266666668</v>
      </c>
      <c r="DQ223">
        <v>10.366666666666667</v>
      </c>
      <c r="DR223">
        <v>10.383333296666667</v>
      </c>
      <c r="DS223">
        <v>9.9833332966666664</v>
      </c>
      <c r="DT223">
        <v>10.016666636666667</v>
      </c>
      <c r="DU223">
        <v>13.383332966666668</v>
      </c>
      <c r="DV223">
        <v>11.466666636666666</v>
      </c>
      <c r="DW223">
        <v>10.149999966666666</v>
      </c>
      <c r="DX223">
        <v>10.066666636666668</v>
      </c>
      <c r="DY223">
        <v>10.366666633666666</v>
      </c>
      <c r="DZ223">
        <v>16.849999966666665</v>
      </c>
      <c r="EA223">
        <v>18.516666666666666</v>
      </c>
      <c r="EB223">
        <v>17.216666666666665</v>
      </c>
      <c r="EC223">
        <v>17.683333266666665</v>
      </c>
      <c r="ED223">
        <v>20.183333266666665</v>
      </c>
      <c r="EE223">
        <v>19.449999966666667</v>
      </c>
      <c r="EF223">
        <v>17.699999966666667</v>
      </c>
      <c r="EG223">
        <v>19.499999966666664</v>
      </c>
      <c r="EH223">
        <v>17.133332966666664</v>
      </c>
      <c r="EI223">
        <v>20.066666636666664</v>
      </c>
      <c r="EJ223">
        <v>19.199999966666667</v>
      </c>
      <c r="EK223">
        <v>18.516669966666665</v>
      </c>
      <c r="EL223">
        <v>20.583333266666664</v>
      </c>
      <c r="EM223">
        <v>17.249999966666664</v>
      </c>
      <c r="EN223">
        <v>18.333333299666666</v>
      </c>
      <c r="EO223">
        <v>21.383333296666663</v>
      </c>
      <c r="EP223">
        <v>19.683333266666665</v>
      </c>
      <c r="EQ223">
        <v>10.349999966666665</v>
      </c>
      <c r="ER223">
        <v>10.683333296666666</v>
      </c>
      <c r="ES223">
        <v>10.949999966666665</v>
      </c>
      <c r="ET223">
        <v>13.449999966666665</v>
      </c>
      <c r="EU223">
        <v>11.033333266666665</v>
      </c>
      <c r="EV223">
        <v>10.866666666666665</v>
      </c>
      <c r="EW223">
        <v>10.683333266666665</v>
      </c>
      <c r="EX223">
        <v>10.916666633666665</v>
      </c>
      <c r="EY223">
        <v>14.416666666666664</v>
      </c>
      <c r="EZ223">
        <v>10.716666966666665</v>
      </c>
      <c r="FA223">
        <v>10.899999966666666</v>
      </c>
      <c r="FB223">
        <v>11.383332966666666</v>
      </c>
      <c r="FC223">
        <v>14.349999966666665</v>
      </c>
      <c r="FD223">
        <v>11.183333266666665</v>
      </c>
      <c r="FE223">
        <v>11.483333266666666</v>
      </c>
      <c r="FF223">
        <v>13.516666636666665</v>
      </c>
      <c r="FG223">
        <v>11.116666666666665</v>
      </c>
      <c r="FH223">
        <v>8.5333333666666658</v>
      </c>
      <c r="FI223">
        <v>8.983333366666665</v>
      </c>
      <c r="FJ223">
        <v>12.150000066666665</v>
      </c>
      <c r="FK223">
        <v>10.250000066666665</v>
      </c>
      <c r="FL223">
        <v>10.583333366666665</v>
      </c>
      <c r="FM223">
        <v>8.9000000666666654</v>
      </c>
      <c r="FN223">
        <v>11.533333366666666</v>
      </c>
      <c r="FO223">
        <v>9.0000000366666661</v>
      </c>
      <c r="FP223">
        <v>9.7500000666666651</v>
      </c>
      <c r="FQ223">
        <v>8.983333366666665</v>
      </c>
      <c r="FR223">
        <v>8.9333333666666661</v>
      </c>
      <c r="FS223">
        <v>9.7500000366666661</v>
      </c>
      <c r="FT223">
        <v>7.1833333366666672</v>
      </c>
      <c r="FU223">
        <v>7.4333333366666672</v>
      </c>
      <c r="FV223">
        <v>7.416666666666667</v>
      </c>
      <c r="FW223">
        <v>7.8000000036666668</v>
      </c>
      <c r="FX223">
        <v>7.9500000066666674</v>
      </c>
      <c r="FY223">
        <v>7.733333336666667</v>
      </c>
      <c r="FZ223">
        <v>8.9833333366666679</v>
      </c>
      <c r="GA223">
        <v>11.983333336666668</v>
      </c>
      <c r="GB223">
        <v>8.0666666696666667</v>
      </c>
      <c r="GC223">
        <v>8.2666666366666668</v>
      </c>
      <c r="GD223">
        <v>8.7833333366666668</v>
      </c>
      <c r="GE223">
        <v>8.5500000366666669</v>
      </c>
      <c r="GF223">
        <v>7.7666666666666675</v>
      </c>
      <c r="GG223">
        <v>4.9166666666666661</v>
      </c>
      <c r="GH223">
        <v>5.7666666666666657</v>
      </c>
      <c r="GI223">
        <v>5.399999966666666</v>
      </c>
      <c r="GJ223">
        <v>5.8166666666666664</v>
      </c>
      <c r="GK223">
        <v>7.7499999666666657</v>
      </c>
      <c r="GL223">
        <v>5.2166666666666659</v>
      </c>
      <c r="GM223">
        <v>5.4833333666666659</v>
      </c>
      <c r="GN223">
        <v>7.6166666666666663</v>
      </c>
      <c r="GO223">
        <v>7.0333333366666659</v>
      </c>
      <c r="GP223">
        <v>5.4833333666666659</v>
      </c>
      <c r="GQ223">
        <v>5.9333333366666663</v>
      </c>
      <c r="GR223">
        <v>8.3166666666666664</v>
      </c>
      <c r="GS223">
        <v>6.2833333666666658</v>
      </c>
      <c r="GT223">
        <v>7.4833333666666659</v>
      </c>
      <c r="GU223">
        <v>6.3166666666666664</v>
      </c>
      <c r="GV223">
        <v>5.3166666666666664</v>
      </c>
      <c r="GW223">
        <v>5.3833333366666665</v>
      </c>
      <c r="GX223">
        <v>5.2166666666666659</v>
      </c>
      <c r="GY223">
        <v>12.649999999666665</v>
      </c>
      <c r="GZ223">
        <v>7.0666666666666664</v>
      </c>
      <c r="HA223">
        <v>0</v>
      </c>
      <c r="HB223">
        <v>0</v>
      </c>
      <c r="HC223">
        <v>3.1499996666666665</v>
      </c>
      <c r="HD223">
        <v>4.5499999966666671</v>
      </c>
      <c r="HE223">
        <v>3.6333333366666665</v>
      </c>
      <c r="HF223">
        <v>3.3833333366666665</v>
      </c>
      <c r="HG223">
        <v>3.1666666666666665</v>
      </c>
      <c r="HH223">
        <v>2.8499999666666667</v>
      </c>
      <c r="HI223">
        <v>2.8499999666666667</v>
      </c>
      <c r="HJ223">
        <v>3.7999999666666664</v>
      </c>
      <c r="HK223">
        <v>3.3499999666666662</v>
      </c>
      <c r="HL223">
        <v>6.2166666666666668</v>
      </c>
      <c r="HN223">
        <v>2.8666666666666663</v>
      </c>
      <c r="HO223">
        <v>0</v>
      </c>
      <c r="HP223">
        <f>IF(HP210=0,0,HP210+2.1666667)</f>
        <v>15.5166667</v>
      </c>
      <c r="HQ223">
        <f t="shared" ref="HQ223:KA223" si="2550">IF(HQ210=0,0,HQ210+2.1666667)</f>
        <v>19.516666700000002</v>
      </c>
      <c r="HR223">
        <f t="shared" si="2550"/>
        <v>9.4166667000000004</v>
      </c>
      <c r="HS223">
        <f t="shared" si="2550"/>
        <v>11.066666700000001</v>
      </c>
      <c r="HU223">
        <f t="shared" si="2550"/>
        <v>22.466666700000001</v>
      </c>
      <c r="HW223">
        <f t="shared" si="2550"/>
        <v>11.450000033333334</v>
      </c>
      <c r="HX223">
        <f t="shared" si="2550"/>
        <v>11.6666667</v>
      </c>
      <c r="HY223">
        <f t="shared" si="2550"/>
        <v>12.483333366666667</v>
      </c>
      <c r="HZ223">
        <f t="shared" si="2550"/>
        <v>12.000000033333334</v>
      </c>
      <c r="IA223">
        <f t="shared" si="2550"/>
        <v>11.733333366666667</v>
      </c>
      <c r="IB223">
        <f t="shared" si="2550"/>
        <v>11.833333366666668</v>
      </c>
      <c r="IC223">
        <f t="shared" si="2550"/>
        <v>12.533333366666668</v>
      </c>
      <c r="ID223">
        <f t="shared" si="2550"/>
        <v>11.500000033333334</v>
      </c>
      <c r="IE223">
        <f t="shared" si="2550"/>
        <v>12.483333366666667</v>
      </c>
      <c r="IF223">
        <f t="shared" si="2550"/>
        <v>13.183333366666668</v>
      </c>
      <c r="IG223">
        <f t="shared" si="2550"/>
        <v>13.633333366666667</v>
      </c>
      <c r="IH223">
        <f t="shared" si="2550"/>
        <v>11.966666700000001</v>
      </c>
      <c r="II223">
        <f t="shared" si="2550"/>
        <v>18.700000033333332</v>
      </c>
      <c r="IJ223">
        <f t="shared" si="2550"/>
        <v>11.483333366666667</v>
      </c>
      <c r="IK223">
        <f t="shared" si="2550"/>
        <v>7.1833333666666661</v>
      </c>
      <c r="IL223">
        <f t="shared" si="2550"/>
        <v>10.516666700333333</v>
      </c>
      <c r="IM223">
        <f t="shared" si="2550"/>
        <v>7.950000033666667</v>
      </c>
      <c r="IN223">
        <f t="shared" si="2550"/>
        <v>7.6666667003333338</v>
      </c>
      <c r="IO223">
        <f t="shared" si="2550"/>
        <v>5.7666667</v>
      </c>
      <c r="IP223">
        <f t="shared" si="2550"/>
        <v>9.7666667003333334</v>
      </c>
      <c r="IQ223">
        <f t="shared" si="2550"/>
        <v>10.416666700333334</v>
      </c>
      <c r="IW223">
        <f t="shared" si="2550"/>
        <v>50.326666700000004</v>
      </c>
      <c r="IX223">
        <f t="shared" si="2550"/>
        <v>15.216666700000001</v>
      </c>
      <c r="IY223">
        <f t="shared" si="2550"/>
        <v>17.666667033333333</v>
      </c>
      <c r="IZ223">
        <f t="shared" ref="IZ223" si="2551">IF(IZ210=0,0,IZ210+2.1666667)</f>
        <v>18.483333700000003</v>
      </c>
      <c r="JA223">
        <f t="shared" si="2550"/>
        <v>16.816667033333335</v>
      </c>
      <c r="JB223">
        <f t="shared" si="2550"/>
        <v>16.300000366666669</v>
      </c>
      <c r="JC223">
        <f t="shared" si="2550"/>
        <v>21.233333700000003</v>
      </c>
      <c r="JD223">
        <f t="shared" si="2550"/>
        <v>17.833333700000001</v>
      </c>
      <c r="JE223">
        <f t="shared" si="2550"/>
        <v>22.900000366666667</v>
      </c>
      <c r="JF223">
        <f t="shared" si="2550"/>
        <v>30.666667033333336</v>
      </c>
      <c r="JH223">
        <f t="shared" si="2550"/>
        <v>35.316666699999999</v>
      </c>
      <c r="JI223">
        <f t="shared" si="2550"/>
        <v>40.566666699666662</v>
      </c>
      <c r="JJ223">
        <f t="shared" si="2550"/>
        <v>38.950000033000002</v>
      </c>
      <c r="JK223">
        <f t="shared" si="2550"/>
        <v>36.816666699666662</v>
      </c>
      <c r="JL223">
        <f t="shared" si="2550"/>
        <v>36.583333366333335</v>
      </c>
      <c r="JM223">
        <f t="shared" si="2550"/>
        <v>38.316666699666662</v>
      </c>
      <c r="JN223">
        <f t="shared" si="2550"/>
        <v>39.316666699666662</v>
      </c>
      <c r="JO223">
        <f t="shared" si="2550"/>
        <v>43.450000033000002</v>
      </c>
      <c r="JP223">
        <f t="shared" si="2550"/>
        <v>40.583333366333335</v>
      </c>
      <c r="JR223">
        <f t="shared" si="2550"/>
        <v>36.650000032999998</v>
      </c>
      <c r="JT223">
        <f t="shared" si="2550"/>
        <v>37.400000032999998</v>
      </c>
      <c r="JU223">
        <f t="shared" si="2550"/>
        <v>43.050000032999996</v>
      </c>
      <c r="JV223">
        <f t="shared" si="2550"/>
        <v>43.750000032999999</v>
      </c>
      <c r="JX223">
        <f t="shared" si="2550"/>
        <v>44.500000032999999</v>
      </c>
      <c r="JY223">
        <f t="shared" si="2550"/>
        <v>40.316666699666662</v>
      </c>
      <c r="JZ223">
        <f t="shared" si="2550"/>
        <v>46.816666699666669</v>
      </c>
      <c r="KA223">
        <f t="shared" si="2550"/>
        <v>50.266666699666665</v>
      </c>
    </row>
    <row r="224" spans="1:287" x14ac:dyDescent="0.25">
      <c r="A224" t="s">
        <v>63</v>
      </c>
      <c r="B224">
        <v>33.93333333333333</v>
      </c>
      <c r="C224">
        <v>34.43333333333333</v>
      </c>
      <c r="D224">
        <v>35.05000033333333</v>
      </c>
      <c r="E224">
        <v>35.083333333333329</v>
      </c>
      <c r="F224">
        <v>35.699993333333332</v>
      </c>
      <c r="G224">
        <v>35.766667333333331</v>
      </c>
      <c r="H224">
        <v>35.500000333333332</v>
      </c>
      <c r="I224">
        <v>35.716667333333326</v>
      </c>
      <c r="J224">
        <v>37.31666633333333</v>
      </c>
      <c r="K224">
        <v>39.500000333333332</v>
      </c>
      <c r="L224">
        <v>34.783333333333331</v>
      </c>
      <c r="M224">
        <v>34.283333333333331</v>
      </c>
      <c r="N224">
        <v>35.68333033333333</v>
      </c>
      <c r="O224">
        <v>25.983330000000002</v>
      </c>
      <c r="P224">
        <v>30.433330000000002</v>
      </c>
      <c r="Q224">
        <v>26.743330000000004</v>
      </c>
      <c r="R224">
        <v>31.413330000000002</v>
      </c>
      <c r="S224">
        <v>33.233330000000002</v>
      </c>
      <c r="T224">
        <v>29.653330000000004</v>
      </c>
      <c r="U224">
        <v>28.166660000000004</v>
      </c>
      <c r="V224">
        <v>28.033330000000003</v>
      </c>
      <c r="W224">
        <v>26.599997000000002</v>
      </c>
      <c r="X224">
        <v>27.399997000000003</v>
      </c>
      <c r="Y224">
        <v>27.433330000000002</v>
      </c>
      <c r="Z224">
        <v>34.200000000000003</v>
      </c>
      <c r="AA224">
        <v>36.200000000000003</v>
      </c>
      <c r="AB224">
        <v>39.950000000000003</v>
      </c>
      <c r="AC224">
        <v>55.400000000000006</v>
      </c>
      <c r="AD224">
        <v>49.953333000000001</v>
      </c>
      <c r="AE224">
        <v>36.150000000000006</v>
      </c>
      <c r="AG224">
        <v>39.450000000000003</v>
      </c>
      <c r="AH224">
        <v>34.866670000000006</v>
      </c>
      <c r="AI224">
        <v>37.68333333333333</v>
      </c>
      <c r="AJ224">
        <v>39.233333333333327</v>
      </c>
      <c r="AK224">
        <v>38.066666633333327</v>
      </c>
      <c r="AL224">
        <v>38.283333333333331</v>
      </c>
      <c r="AM224">
        <v>38.199993333333332</v>
      </c>
      <c r="AN224">
        <v>39.033333333333331</v>
      </c>
      <c r="AO224">
        <v>38.950000033333332</v>
      </c>
      <c r="AP224">
        <v>38.550000033333333</v>
      </c>
      <c r="AQ224">
        <v>38.466666663333328</v>
      </c>
      <c r="AR224">
        <v>38.083333333333329</v>
      </c>
      <c r="AS224">
        <v>38.700000033333332</v>
      </c>
      <c r="AT224">
        <v>41.350000003333328</v>
      </c>
      <c r="AU224">
        <v>38.983333333333327</v>
      </c>
      <c r="AV224">
        <v>39.216666633333332</v>
      </c>
      <c r="AW224">
        <v>38.750000033333329</v>
      </c>
      <c r="AX224">
        <v>39.533333333333331</v>
      </c>
      <c r="AY224">
        <v>38.416666663333331</v>
      </c>
      <c r="AZ224">
        <v>40.833333333333329</v>
      </c>
      <c r="BA224">
        <v>42.883333333333333</v>
      </c>
      <c r="BB224">
        <v>45.68333333333333</v>
      </c>
      <c r="BC224">
        <v>43.400000003333332</v>
      </c>
      <c r="BD224">
        <v>43.366666633333331</v>
      </c>
      <c r="BE224">
        <v>39.68333333333333</v>
      </c>
      <c r="BF224">
        <v>41.600000333333327</v>
      </c>
      <c r="BG224">
        <v>50.866666633333331</v>
      </c>
      <c r="BH224">
        <v>53.383333333333326</v>
      </c>
      <c r="BI224">
        <v>53.616666333333328</v>
      </c>
      <c r="BJ224">
        <v>41.033333333333331</v>
      </c>
      <c r="BK224">
        <v>51.350000333333327</v>
      </c>
      <c r="BL224">
        <v>42.10000003333333</v>
      </c>
      <c r="BM224">
        <v>50.483333333333334</v>
      </c>
      <c r="BN224">
        <v>41.783333333333331</v>
      </c>
      <c r="BO224">
        <v>55.616666333333328</v>
      </c>
      <c r="BP224">
        <v>46.300000033333333</v>
      </c>
      <c r="BQ224">
        <v>34.65</v>
      </c>
      <c r="BR224">
        <v>36.15</v>
      </c>
      <c r="BS224">
        <v>36.866666699999996</v>
      </c>
      <c r="BT224">
        <v>37.266666669999999</v>
      </c>
      <c r="BU224">
        <v>36.666666669999998</v>
      </c>
      <c r="BV224">
        <v>36.9</v>
      </c>
      <c r="BW224">
        <v>38.866666699999996</v>
      </c>
      <c r="BX224">
        <v>43.866666699999996</v>
      </c>
      <c r="BY224">
        <v>42.133333299999997</v>
      </c>
      <c r="BZ224">
        <v>39.133333299999997</v>
      </c>
      <c r="CA224">
        <v>36.949999999999996</v>
      </c>
      <c r="CB224">
        <v>36.466666699999998</v>
      </c>
      <c r="CC224">
        <v>37.516666700000002</v>
      </c>
      <c r="CE224">
        <v>32.333333333333336</v>
      </c>
      <c r="CF224">
        <v>33.116666633333338</v>
      </c>
      <c r="CG224">
        <v>34.416666633333335</v>
      </c>
      <c r="CH224">
        <v>32.716666633333332</v>
      </c>
      <c r="CI224">
        <v>32.683333333333337</v>
      </c>
      <c r="CJ224">
        <v>32.633333333333333</v>
      </c>
      <c r="CK224">
        <v>33.050000033333333</v>
      </c>
      <c r="CL224">
        <v>33.433333333333337</v>
      </c>
      <c r="CN224">
        <v>34.183333333333337</v>
      </c>
      <c r="CO224">
        <v>33.733333333333334</v>
      </c>
      <c r="CP224">
        <v>37.01</v>
      </c>
      <c r="CQ224">
        <v>38.443332999999996</v>
      </c>
      <c r="CR224">
        <v>39.193332999999996</v>
      </c>
      <c r="CS224">
        <v>37.443332999999996</v>
      </c>
      <c r="CT224">
        <v>39.659999999999997</v>
      </c>
      <c r="CU224">
        <v>39.476666999999999</v>
      </c>
      <c r="CV224">
        <v>37.61</v>
      </c>
      <c r="CW224">
        <v>38.743333299999996</v>
      </c>
      <c r="CX224">
        <v>38.343333000000001</v>
      </c>
      <c r="CY224">
        <v>41.826666699999997</v>
      </c>
      <c r="CZ224">
        <v>39.2933333</v>
      </c>
      <c r="DA224">
        <v>38.143332999999998</v>
      </c>
      <c r="DB224">
        <v>37.409999999999997</v>
      </c>
      <c r="DC224">
        <v>40.46</v>
      </c>
      <c r="DD224">
        <v>38.393333299999995</v>
      </c>
      <c r="DE224">
        <v>41.226666699999996</v>
      </c>
      <c r="DF224">
        <v>59.183329999999998</v>
      </c>
      <c r="DG224">
        <v>60.483329999999995</v>
      </c>
      <c r="DH224">
        <v>59.583329999999997</v>
      </c>
      <c r="DI224">
        <v>60.416663</v>
      </c>
      <c r="DJ224">
        <v>60.033329999999999</v>
      </c>
      <c r="DK224">
        <v>60.866663332999998</v>
      </c>
      <c r="DL224">
        <v>59.749996699999997</v>
      </c>
      <c r="DM224">
        <v>61.64999667</v>
      </c>
      <c r="DN224">
        <v>61.099996669999996</v>
      </c>
      <c r="DO224">
        <v>20.733333333333334</v>
      </c>
      <c r="DP224">
        <v>22.916666633333335</v>
      </c>
      <c r="DQ224">
        <v>21.650000033333335</v>
      </c>
      <c r="DR224">
        <v>21.666666663333334</v>
      </c>
      <c r="DS224">
        <v>21.266666663333336</v>
      </c>
      <c r="DT224">
        <v>21.300000003333334</v>
      </c>
      <c r="DU224">
        <v>24.666666333333335</v>
      </c>
      <c r="DV224">
        <v>22.750000003333334</v>
      </c>
      <c r="DW224">
        <v>21.433333333333334</v>
      </c>
      <c r="DX224">
        <v>21.350000003333335</v>
      </c>
      <c r="DY224">
        <v>21.650000000333335</v>
      </c>
      <c r="DZ224">
        <v>37.633330000000001</v>
      </c>
      <c r="EA224">
        <v>39.299996700000001</v>
      </c>
      <c r="EB224">
        <v>37.999996700000004</v>
      </c>
      <c r="EC224">
        <v>38.4666633</v>
      </c>
      <c r="ED224">
        <v>40.9666633</v>
      </c>
      <c r="EE224">
        <v>40.233330000000002</v>
      </c>
      <c r="EF224">
        <v>38.483330000000002</v>
      </c>
      <c r="EG224">
        <v>40.283329999999999</v>
      </c>
      <c r="EH224">
        <v>37.916663</v>
      </c>
      <c r="EI224">
        <v>40.849996670000003</v>
      </c>
      <c r="EJ224">
        <v>39.983330000000002</v>
      </c>
      <c r="EK224">
        <v>39.300000000000004</v>
      </c>
      <c r="EL224">
        <v>41.366663299999999</v>
      </c>
      <c r="EM224">
        <v>38.033329999999999</v>
      </c>
      <c r="EN224">
        <v>39.116663332999998</v>
      </c>
      <c r="EO224">
        <v>42.166663329999999</v>
      </c>
      <c r="EP224">
        <v>40.4666633</v>
      </c>
      <c r="EQ224">
        <v>27.95</v>
      </c>
      <c r="ER224">
        <v>28.283333329999998</v>
      </c>
      <c r="ES224">
        <v>28.55</v>
      </c>
      <c r="ET224">
        <v>31.05</v>
      </c>
      <c r="EU224">
        <v>28.6333333</v>
      </c>
      <c r="EV224">
        <v>28.466666699999998</v>
      </c>
      <c r="EW224">
        <v>28.283333299999999</v>
      </c>
      <c r="EX224">
        <v>28.516666666999999</v>
      </c>
      <c r="EY224">
        <v>32.016666700000002</v>
      </c>
      <c r="EZ224">
        <v>28.316666999999999</v>
      </c>
      <c r="FA224">
        <v>28.5</v>
      </c>
      <c r="FB224">
        <v>28.983332999999998</v>
      </c>
      <c r="FC224">
        <v>31.95</v>
      </c>
      <c r="FD224">
        <v>28.783333299999999</v>
      </c>
      <c r="FE224">
        <v>29.0833333</v>
      </c>
      <c r="FF224">
        <v>31.116666670000001</v>
      </c>
      <c r="FG224">
        <v>28.716666699999998</v>
      </c>
      <c r="FH224">
        <v>23.2</v>
      </c>
      <c r="FI224">
        <v>23.65</v>
      </c>
      <c r="FJ224">
        <v>26.816666699999999</v>
      </c>
      <c r="FK224">
        <v>24.9166667</v>
      </c>
      <c r="FL224">
        <v>25.25</v>
      </c>
      <c r="FM224">
        <v>23.566666699999999</v>
      </c>
      <c r="FN224">
        <v>26.2</v>
      </c>
      <c r="FO224">
        <v>23.666666669999998</v>
      </c>
      <c r="FP224">
        <v>24.4166667</v>
      </c>
      <c r="FQ224">
        <v>23.65</v>
      </c>
      <c r="FR224">
        <v>23.599999999999998</v>
      </c>
      <c r="FS224">
        <v>24.416666669999998</v>
      </c>
      <c r="FT224">
        <v>19.716666666666665</v>
      </c>
      <c r="FU224">
        <v>19.966666666666665</v>
      </c>
      <c r="FV224">
        <v>19.949999996666666</v>
      </c>
      <c r="FW224">
        <v>20.333333333666666</v>
      </c>
      <c r="FX224">
        <v>20.483333336666664</v>
      </c>
      <c r="FY224">
        <v>20.266666666666666</v>
      </c>
      <c r="FZ224">
        <v>21.516666666666666</v>
      </c>
      <c r="GA224">
        <v>24.516666666666666</v>
      </c>
      <c r="GB224">
        <v>20.599999999666665</v>
      </c>
      <c r="GC224">
        <v>20.799999966666665</v>
      </c>
      <c r="GD224">
        <v>21.316666666666666</v>
      </c>
      <c r="GE224">
        <v>21.083333366666665</v>
      </c>
      <c r="GF224">
        <v>20.299999996666664</v>
      </c>
      <c r="GG224">
        <v>10.6</v>
      </c>
      <c r="GH224">
        <v>11.45</v>
      </c>
      <c r="GI224">
        <v>11.0833333</v>
      </c>
      <c r="GJ224">
        <v>11.5</v>
      </c>
      <c r="GK224">
        <v>13.433333299999999</v>
      </c>
      <c r="GL224">
        <v>10.9</v>
      </c>
      <c r="GM224">
        <v>11.1666667</v>
      </c>
      <c r="GN224">
        <v>13.3</v>
      </c>
      <c r="GO224">
        <v>12.716666669999999</v>
      </c>
      <c r="GP224">
        <v>11.1666667</v>
      </c>
      <c r="GQ224">
        <v>11.616666669999999</v>
      </c>
      <c r="GR224">
        <v>14</v>
      </c>
      <c r="GS224">
        <v>11.966666699999999</v>
      </c>
      <c r="GT224">
        <v>13.1666667</v>
      </c>
      <c r="GU224">
        <v>12</v>
      </c>
      <c r="GV224">
        <v>11</v>
      </c>
      <c r="GW224">
        <v>11.06666667</v>
      </c>
      <c r="GX224">
        <v>10.9</v>
      </c>
      <c r="GY224">
        <v>18.333333332999999</v>
      </c>
      <c r="GZ224">
        <v>12.75</v>
      </c>
      <c r="HA224">
        <v>11.183333333</v>
      </c>
      <c r="HB224">
        <v>5.6</v>
      </c>
      <c r="HC224">
        <v>14.333333</v>
      </c>
      <c r="HD224">
        <v>15.733333330000001</v>
      </c>
      <c r="HE224">
        <v>14.81666667</v>
      </c>
      <c r="HF224">
        <v>14.56666667</v>
      </c>
      <c r="HG224">
        <v>14.35</v>
      </c>
      <c r="HH224">
        <v>14.033333299999999</v>
      </c>
      <c r="HI224">
        <v>14.033333299999999</v>
      </c>
      <c r="HJ224">
        <v>14.9833333</v>
      </c>
      <c r="HK224">
        <v>14.533333299999999</v>
      </c>
      <c r="HL224">
        <v>17.399999999999999</v>
      </c>
      <c r="HN224">
        <v>14.049999999999999</v>
      </c>
      <c r="HO224">
        <v>15.5166667</v>
      </c>
      <c r="HP224">
        <v>0</v>
      </c>
      <c r="HQ224">
        <v>5</v>
      </c>
      <c r="HR224">
        <f>HR164+23.2</f>
        <v>29.1</v>
      </c>
      <c r="HS224">
        <f>HS164+23.2</f>
        <v>31.2</v>
      </c>
      <c r="HU224">
        <f t="shared" ref="HU224:KA224" si="2552">HU164+23.2</f>
        <v>42.599999999999994</v>
      </c>
      <c r="HW224">
        <f t="shared" si="2552"/>
        <v>31.583333333333332</v>
      </c>
      <c r="HX224">
        <f t="shared" si="2552"/>
        <v>31.799999999999997</v>
      </c>
      <c r="HY224">
        <f t="shared" si="2552"/>
        <v>32.616666666666667</v>
      </c>
      <c r="HZ224">
        <f t="shared" si="2552"/>
        <v>32.133333333333333</v>
      </c>
      <c r="IA224">
        <f t="shared" si="2552"/>
        <v>31.866666666666667</v>
      </c>
      <c r="IB224">
        <f t="shared" si="2552"/>
        <v>31.966666666666669</v>
      </c>
      <c r="IC224">
        <f t="shared" si="2552"/>
        <v>32.666666666666664</v>
      </c>
      <c r="ID224">
        <f t="shared" si="2552"/>
        <v>31.633333333333333</v>
      </c>
      <c r="IE224">
        <f t="shared" si="2552"/>
        <v>32.616666666666667</v>
      </c>
      <c r="IF224">
        <f t="shared" si="2552"/>
        <v>33.316666666666663</v>
      </c>
      <c r="IG224">
        <f t="shared" si="2552"/>
        <v>33.766666666666666</v>
      </c>
      <c r="IH224">
        <f t="shared" si="2552"/>
        <v>32.1</v>
      </c>
      <c r="II224">
        <f t="shared" si="2552"/>
        <v>38.833333333333329</v>
      </c>
      <c r="IJ224">
        <f t="shared" si="2552"/>
        <v>31.616666666666667</v>
      </c>
      <c r="IK224">
        <f t="shared" si="2552"/>
        <v>27.533333333333331</v>
      </c>
      <c r="IL224">
        <f>IL164+23.2</f>
        <v>30.866663333333335</v>
      </c>
      <c r="IM224">
        <f t="shared" si="2552"/>
        <v>28.299996666666665</v>
      </c>
      <c r="IN224">
        <f t="shared" si="2552"/>
        <v>28.016663333333334</v>
      </c>
      <c r="IO224">
        <f t="shared" si="2552"/>
        <v>29.683333333333334</v>
      </c>
      <c r="IP224">
        <f t="shared" si="2552"/>
        <v>30.116663333333335</v>
      </c>
      <c r="IQ224">
        <f t="shared" si="2552"/>
        <v>30.766663333333334</v>
      </c>
      <c r="IW224">
        <f t="shared" si="2552"/>
        <v>65.05</v>
      </c>
      <c r="IX224">
        <f t="shared" si="2552"/>
        <v>27.116666666666667</v>
      </c>
      <c r="IY224">
        <f t="shared" si="2552"/>
        <v>29.566667003333333</v>
      </c>
      <c r="IZ224">
        <f t="shared" ref="IZ224" si="2553">IZ164+23.2</f>
        <v>30.383333669999999</v>
      </c>
      <c r="JA224">
        <f t="shared" si="2552"/>
        <v>28.716667003333335</v>
      </c>
      <c r="JB224">
        <f t="shared" si="2552"/>
        <v>28.200000336666669</v>
      </c>
      <c r="JC224">
        <f t="shared" si="2552"/>
        <v>33.133333669999999</v>
      </c>
      <c r="JD224">
        <f t="shared" si="2552"/>
        <v>29.73333367</v>
      </c>
      <c r="JE224">
        <f t="shared" si="2552"/>
        <v>34.80000033666667</v>
      </c>
      <c r="JF224">
        <f t="shared" si="2552"/>
        <v>42.566667003333336</v>
      </c>
      <c r="JH224">
        <f t="shared" si="2552"/>
        <v>29.916666666666664</v>
      </c>
      <c r="JI224">
        <f t="shared" si="2552"/>
        <v>35.166666669666668</v>
      </c>
      <c r="JJ224">
        <f t="shared" si="2552"/>
        <v>33.550000003000001</v>
      </c>
      <c r="JK224">
        <f t="shared" si="2552"/>
        <v>31.416666669666668</v>
      </c>
      <c r="JL224">
        <f t="shared" si="2552"/>
        <v>31.183333336333334</v>
      </c>
      <c r="JM224">
        <f t="shared" si="2552"/>
        <v>32.916666669666668</v>
      </c>
      <c r="JN224">
        <f t="shared" si="2552"/>
        <v>33.916666669666668</v>
      </c>
      <c r="JO224">
        <f t="shared" si="2552"/>
        <v>38.050000003000001</v>
      </c>
      <c r="JP224">
        <f t="shared" si="2552"/>
        <v>35.183333336333334</v>
      </c>
      <c r="JR224">
        <f t="shared" si="2552"/>
        <v>31.250000003</v>
      </c>
      <c r="JT224">
        <f t="shared" si="2552"/>
        <v>32.000000002999997</v>
      </c>
      <c r="JU224">
        <f t="shared" si="2552"/>
        <v>37.650000003000002</v>
      </c>
      <c r="JV224">
        <f t="shared" si="2552"/>
        <v>38.350000002999998</v>
      </c>
      <c r="JX224">
        <f t="shared" si="2552"/>
        <v>39.100000003000005</v>
      </c>
      <c r="JY224">
        <f t="shared" si="2552"/>
        <v>34.916666669666668</v>
      </c>
      <c r="JZ224">
        <f t="shared" si="2552"/>
        <v>41.416666669666668</v>
      </c>
      <c r="KA224">
        <f t="shared" si="2552"/>
        <v>44.866666669666671</v>
      </c>
    </row>
    <row r="225" spans="1:287" x14ac:dyDescent="0.25">
      <c r="A225" t="s">
        <v>62</v>
      </c>
      <c r="B225">
        <v>38.299999999999997</v>
      </c>
      <c r="C225">
        <v>38.799999999999997</v>
      </c>
      <c r="D225">
        <v>39.416666999999997</v>
      </c>
      <c r="E225">
        <v>39.449999999999996</v>
      </c>
      <c r="F225">
        <v>40.066659999999999</v>
      </c>
      <c r="G225">
        <v>40.133333999999998</v>
      </c>
      <c r="H225">
        <v>39.866667</v>
      </c>
      <c r="I225">
        <v>40.083333999999994</v>
      </c>
      <c r="J225">
        <v>41.683332999999998</v>
      </c>
      <c r="K225">
        <v>43.866667</v>
      </c>
      <c r="L225">
        <v>39.15</v>
      </c>
      <c r="M225">
        <v>38.65</v>
      </c>
      <c r="N225">
        <v>40.049996999999998</v>
      </c>
      <c r="O225">
        <v>29.983330000000002</v>
      </c>
      <c r="P225">
        <v>34.433330000000005</v>
      </c>
      <c r="Q225">
        <v>30.743330000000004</v>
      </c>
      <c r="R225">
        <v>35.413330000000002</v>
      </c>
      <c r="S225">
        <v>37.233330000000002</v>
      </c>
      <c r="T225">
        <v>33.653330000000004</v>
      </c>
      <c r="U225">
        <v>32.16666</v>
      </c>
      <c r="V225">
        <v>32.033329999999999</v>
      </c>
      <c r="W225">
        <v>30.599997000000002</v>
      </c>
      <c r="X225">
        <v>31.399997000000003</v>
      </c>
      <c r="Y225">
        <v>31.433330000000002</v>
      </c>
      <c r="Z225">
        <v>38.200000000000003</v>
      </c>
      <c r="AA225">
        <v>40.200000000000003</v>
      </c>
      <c r="AB225">
        <v>43.95</v>
      </c>
      <c r="AC225">
        <v>59.400000000000006</v>
      </c>
      <c r="AD225">
        <v>53.953333000000001</v>
      </c>
      <c r="AE225">
        <v>40.150000000000006</v>
      </c>
      <c r="AG225">
        <v>43.45</v>
      </c>
      <c r="AH225">
        <v>38.866670000000006</v>
      </c>
      <c r="AI225">
        <v>42.05</v>
      </c>
      <c r="AJ225">
        <v>43.599999999999994</v>
      </c>
      <c r="AK225">
        <v>42.433333299999994</v>
      </c>
      <c r="AL225">
        <v>42.65</v>
      </c>
      <c r="AM225">
        <v>42.566659999999999</v>
      </c>
      <c r="AN225">
        <v>43.4</v>
      </c>
      <c r="AO225">
        <v>43.316666699999999</v>
      </c>
      <c r="AP225">
        <v>42.9166667</v>
      </c>
      <c r="AQ225">
        <v>42.833333329999995</v>
      </c>
      <c r="AR225">
        <v>42.449999999999996</v>
      </c>
      <c r="AS225">
        <v>43.066666699999999</v>
      </c>
      <c r="AT225">
        <v>45.716666669999995</v>
      </c>
      <c r="AU225">
        <v>43.349999999999994</v>
      </c>
      <c r="AV225">
        <v>43.5833333</v>
      </c>
      <c r="AW225">
        <v>43.116666699999996</v>
      </c>
      <c r="AX225">
        <v>43.9</v>
      </c>
      <c r="AY225">
        <v>42.783333329999998</v>
      </c>
      <c r="AZ225">
        <v>45.199999999999996</v>
      </c>
      <c r="BA225">
        <v>47.25</v>
      </c>
      <c r="BB225">
        <v>50.05</v>
      </c>
      <c r="BC225">
        <v>47.766666669999999</v>
      </c>
      <c r="BD225">
        <v>47.733333299999998</v>
      </c>
      <c r="BE225">
        <v>44.05</v>
      </c>
      <c r="BF225">
        <v>45.966666999999994</v>
      </c>
      <c r="BG225">
        <v>55.233333299999998</v>
      </c>
      <c r="BH225">
        <v>57.75</v>
      </c>
      <c r="BI225">
        <v>57.983332999999995</v>
      </c>
      <c r="BJ225">
        <v>45.4</v>
      </c>
      <c r="BK225">
        <v>55.716667000000001</v>
      </c>
      <c r="BL225">
        <v>46.466666699999998</v>
      </c>
      <c r="BM225">
        <v>54.849999999999994</v>
      </c>
      <c r="BN225">
        <v>46.15</v>
      </c>
      <c r="BO225">
        <v>59.983333000000002</v>
      </c>
      <c r="BP225">
        <v>50.666666699999993</v>
      </c>
      <c r="BQ225">
        <v>39.65</v>
      </c>
      <c r="BR225">
        <v>41.15</v>
      </c>
      <c r="BS225">
        <v>41.866666699999996</v>
      </c>
      <c r="BT225">
        <v>42.266666669999999</v>
      </c>
      <c r="BU225">
        <v>41.666666669999998</v>
      </c>
      <c r="BV225">
        <v>41.9</v>
      </c>
      <c r="BW225">
        <v>43.866666699999996</v>
      </c>
      <c r="BX225">
        <v>48.866666699999996</v>
      </c>
      <c r="BY225">
        <v>47.133333299999997</v>
      </c>
      <c r="BZ225">
        <v>44.133333299999997</v>
      </c>
      <c r="CA225">
        <v>41.949999999999996</v>
      </c>
      <c r="CB225">
        <v>41.466666699999998</v>
      </c>
      <c r="CC225">
        <v>42.516666700000002</v>
      </c>
      <c r="CE225">
        <v>37.333333333333336</v>
      </c>
      <c r="CF225">
        <v>38.116666633333338</v>
      </c>
      <c r="CG225">
        <v>39.416666633333335</v>
      </c>
      <c r="CH225">
        <v>37.716666633333332</v>
      </c>
      <c r="CI225">
        <v>37.683333333333337</v>
      </c>
      <c r="CJ225">
        <v>37.633333333333333</v>
      </c>
      <c r="CK225">
        <v>38.050000033333333</v>
      </c>
      <c r="CL225">
        <v>38.433333333333337</v>
      </c>
      <c r="CN225">
        <v>39.183333333333337</v>
      </c>
      <c r="CO225">
        <v>38.733333333333334</v>
      </c>
      <c r="CP225">
        <v>42.01</v>
      </c>
      <c r="CQ225">
        <v>43.443332999999996</v>
      </c>
      <c r="CR225">
        <v>44.193332999999996</v>
      </c>
      <c r="CS225">
        <v>42.443332999999996</v>
      </c>
      <c r="CT225">
        <v>44.66</v>
      </c>
      <c r="CU225">
        <v>44.476666999999999</v>
      </c>
      <c r="CV225">
        <v>42.61</v>
      </c>
      <c r="CW225">
        <v>43.743333299999996</v>
      </c>
      <c r="CX225">
        <v>43.343333000000001</v>
      </c>
      <c r="CY225">
        <v>46.826666699999997</v>
      </c>
      <c r="CZ225">
        <v>44.2933333</v>
      </c>
      <c r="DA225">
        <v>43.143332999999998</v>
      </c>
      <c r="DB225">
        <v>42.41</v>
      </c>
      <c r="DC225">
        <v>45.46</v>
      </c>
      <c r="DD225">
        <v>43.393333299999995</v>
      </c>
      <c r="DE225">
        <v>46.226666699999996</v>
      </c>
      <c r="DF225">
        <v>64.183329999999998</v>
      </c>
      <c r="DG225">
        <v>65.483329999999995</v>
      </c>
      <c r="DH225">
        <v>64.583330000000004</v>
      </c>
      <c r="DI225">
        <v>65.416663</v>
      </c>
      <c r="DJ225">
        <v>65.033329999999992</v>
      </c>
      <c r="DK225">
        <v>65.866663332999991</v>
      </c>
      <c r="DL225">
        <v>64.749996699999997</v>
      </c>
      <c r="DM225">
        <v>66.649996669999993</v>
      </c>
      <c r="DN225">
        <v>66.099996669999996</v>
      </c>
      <c r="DO225">
        <v>25.733332999999998</v>
      </c>
      <c r="DP225">
        <v>27.916666299999999</v>
      </c>
      <c r="DQ225">
        <v>26.649999699999999</v>
      </c>
      <c r="DR225">
        <v>26.666666329999998</v>
      </c>
      <c r="DS225">
        <v>26.26666633</v>
      </c>
      <c r="DT225">
        <v>26.299999669999998</v>
      </c>
      <c r="DU225">
        <v>29.666665999999999</v>
      </c>
      <c r="DV225">
        <v>27.749999669999998</v>
      </c>
      <c r="DW225">
        <v>26.433332999999998</v>
      </c>
      <c r="DX225">
        <v>26.349999669999999</v>
      </c>
      <c r="DY225">
        <v>26.649999666999999</v>
      </c>
      <c r="DZ225">
        <v>42.633330000000001</v>
      </c>
      <c r="EA225">
        <v>44.299996700000001</v>
      </c>
      <c r="EB225">
        <v>42.999996700000004</v>
      </c>
      <c r="EC225">
        <v>43.4666633</v>
      </c>
      <c r="ED225">
        <v>45.9666633</v>
      </c>
      <c r="EE225">
        <v>45.233330000000002</v>
      </c>
      <c r="EF225">
        <v>43.483330000000002</v>
      </c>
      <c r="EG225">
        <v>45.283329999999999</v>
      </c>
      <c r="EH225">
        <v>42.916663</v>
      </c>
      <c r="EI225">
        <v>45.849996670000003</v>
      </c>
      <c r="EJ225">
        <v>44.983330000000002</v>
      </c>
      <c r="EK225">
        <v>44.300000000000004</v>
      </c>
      <c r="EL225">
        <v>46.366663299999999</v>
      </c>
      <c r="EM225">
        <v>43.033329999999999</v>
      </c>
      <c r="EN225">
        <v>44.116663332999998</v>
      </c>
      <c r="EO225">
        <v>47.166663329999999</v>
      </c>
      <c r="EP225">
        <v>45.4666633</v>
      </c>
      <c r="EQ225">
        <v>32.950000000000003</v>
      </c>
      <c r="ER225">
        <v>33.283333330000005</v>
      </c>
      <c r="ES225">
        <v>33.550000000000004</v>
      </c>
      <c r="ET225">
        <v>36.050000000000004</v>
      </c>
      <c r="EU225">
        <v>33.633333300000004</v>
      </c>
      <c r="EV225">
        <v>33.466666700000005</v>
      </c>
      <c r="EW225">
        <v>33.283333300000002</v>
      </c>
      <c r="EX225">
        <v>33.516666667000003</v>
      </c>
      <c r="EY225">
        <v>37.016666700000002</v>
      </c>
      <c r="EZ225">
        <v>33.316667000000002</v>
      </c>
      <c r="FA225">
        <v>33.5</v>
      </c>
      <c r="FB225">
        <v>33.983333000000002</v>
      </c>
      <c r="FC225">
        <v>36.950000000000003</v>
      </c>
      <c r="FD225">
        <v>33.783333300000002</v>
      </c>
      <c r="FE225">
        <v>34.0833333</v>
      </c>
      <c r="FF225">
        <v>36.116666670000001</v>
      </c>
      <c r="FG225">
        <v>33.716666700000005</v>
      </c>
      <c r="FH225">
        <v>27.566666666666666</v>
      </c>
      <c r="FI225">
        <v>28.016666666666666</v>
      </c>
      <c r="FJ225">
        <v>31.183333366666666</v>
      </c>
      <c r="FK225">
        <v>29.283333366666668</v>
      </c>
      <c r="FL225">
        <v>29.616666666666667</v>
      </c>
      <c r="FM225">
        <v>27.933333366666666</v>
      </c>
      <c r="FN225">
        <v>30.566666666666666</v>
      </c>
      <c r="FO225">
        <v>28.033333336666665</v>
      </c>
      <c r="FP225">
        <v>28.783333366666668</v>
      </c>
      <c r="FQ225">
        <v>28.016666666666666</v>
      </c>
      <c r="FR225">
        <v>27.966666666666665</v>
      </c>
      <c r="FS225">
        <v>28.783333336666665</v>
      </c>
      <c r="FT225">
        <v>24.083333333333332</v>
      </c>
      <c r="FU225">
        <v>24.333333333333332</v>
      </c>
      <c r="FV225">
        <v>24.316666663333333</v>
      </c>
      <c r="FW225">
        <v>24.700000000333333</v>
      </c>
      <c r="FX225">
        <v>24.850000003333331</v>
      </c>
      <c r="FY225">
        <v>24.633333333333333</v>
      </c>
      <c r="FZ225">
        <v>25.883333333333333</v>
      </c>
      <c r="GA225">
        <v>28.883333333333333</v>
      </c>
      <c r="GB225">
        <v>24.966666666333332</v>
      </c>
      <c r="GC225">
        <v>25.166666633333332</v>
      </c>
      <c r="GD225">
        <v>25.683333333333334</v>
      </c>
      <c r="GE225">
        <v>25.450000033333332</v>
      </c>
      <c r="GF225">
        <v>24.666666663333331</v>
      </c>
      <c r="GG225">
        <v>14.6</v>
      </c>
      <c r="GH225">
        <v>15.45</v>
      </c>
      <c r="GI225">
        <v>15.0833333</v>
      </c>
      <c r="GJ225">
        <v>15.5</v>
      </c>
      <c r="GK225">
        <v>17.433333300000001</v>
      </c>
      <c r="GL225">
        <v>14.9</v>
      </c>
      <c r="GM225">
        <v>15.1666667</v>
      </c>
      <c r="GN225">
        <v>17.3</v>
      </c>
      <c r="GO225">
        <v>16.716666669999999</v>
      </c>
      <c r="GP225">
        <v>15.1666667</v>
      </c>
      <c r="GQ225">
        <v>15.616666669999999</v>
      </c>
      <c r="GR225">
        <v>18</v>
      </c>
      <c r="GS225">
        <v>15.966666699999999</v>
      </c>
      <c r="GT225">
        <v>17.1666667</v>
      </c>
      <c r="GU225">
        <v>16</v>
      </c>
      <c r="GV225">
        <v>15</v>
      </c>
      <c r="GW225">
        <v>15.06666667</v>
      </c>
      <c r="GX225">
        <v>14.9</v>
      </c>
      <c r="GY225">
        <v>22.333333332999999</v>
      </c>
      <c r="GZ225">
        <v>16.75</v>
      </c>
      <c r="HA225">
        <v>12.649999999666665</v>
      </c>
      <c r="HB225">
        <v>7.0666666666666664</v>
      </c>
      <c r="HC225">
        <v>18.333333000000003</v>
      </c>
      <c r="HD225">
        <v>19.733333330000001</v>
      </c>
      <c r="HE225">
        <v>18.81666667</v>
      </c>
      <c r="HF225">
        <v>18.56666667</v>
      </c>
      <c r="HG225">
        <v>18.350000000000001</v>
      </c>
      <c r="HH225">
        <v>18.033333300000002</v>
      </c>
      <c r="HI225">
        <v>18.033333300000002</v>
      </c>
      <c r="HJ225">
        <v>18.983333300000002</v>
      </c>
      <c r="HK225">
        <v>18.533333300000002</v>
      </c>
      <c r="HL225">
        <v>21.400000000000002</v>
      </c>
      <c r="HN225">
        <v>18.05</v>
      </c>
      <c r="HO225">
        <v>19.516666700000002</v>
      </c>
      <c r="HP225">
        <v>5</v>
      </c>
      <c r="HQ225">
        <v>0</v>
      </c>
      <c r="HR225">
        <f>HR164+28.2</f>
        <v>34.1</v>
      </c>
      <c r="HS225">
        <f>HS164+25.2</f>
        <v>33.200000000000003</v>
      </c>
      <c r="HU225">
        <f t="shared" ref="HU225:KA225" si="2554">HU164+25.2</f>
        <v>44.599999999999994</v>
      </c>
      <c r="HW225">
        <f t="shared" si="2554"/>
        <v>33.583333333333329</v>
      </c>
      <c r="HX225">
        <f t="shared" si="2554"/>
        <v>33.799999999999997</v>
      </c>
      <c r="HY225">
        <f t="shared" si="2554"/>
        <v>34.616666666666667</v>
      </c>
      <c r="HZ225">
        <f t="shared" si="2554"/>
        <v>34.133333333333333</v>
      </c>
      <c r="IA225">
        <f t="shared" si="2554"/>
        <v>33.866666666666667</v>
      </c>
      <c r="IB225">
        <f t="shared" si="2554"/>
        <v>33.966666666666669</v>
      </c>
      <c r="IC225">
        <f t="shared" si="2554"/>
        <v>34.666666666666664</v>
      </c>
      <c r="ID225">
        <f t="shared" si="2554"/>
        <v>33.633333333333333</v>
      </c>
      <c r="IE225">
        <f t="shared" si="2554"/>
        <v>34.616666666666667</v>
      </c>
      <c r="IF225">
        <f t="shared" si="2554"/>
        <v>35.316666666666663</v>
      </c>
      <c r="IG225">
        <f t="shared" si="2554"/>
        <v>35.766666666666666</v>
      </c>
      <c r="IH225">
        <f t="shared" si="2554"/>
        <v>34.1</v>
      </c>
      <c r="II225">
        <f t="shared" si="2554"/>
        <v>40.833333333333329</v>
      </c>
      <c r="IJ225">
        <f t="shared" si="2554"/>
        <v>33.616666666666667</v>
      </c>
      <c r="IK225">
        <f t="shared" si="2554"/>
        <v>29.533333333333331</v>
      </c>
      <c r="IL225">
        <f t="shared" si="2554"/>
        <v>32.866663333333335</v>
      </c>
      <c r="IM225">
        <f t="shared" si="2554"/>
        <v>30.299996666666665</v>
      </c>
      <c r="IN225">
        <f t="shared" si="2554"/>
        <v>30.016663333333334</v>
      </c>
      <c r="IO225">
        <f t="shared" si="2554"/>
        <v>31.683333333333334</v>
      </c>
      <c r="IP225">
        <f t="shared" si="2554"/>
        <v>32.116663333333335</v>
      </c>
      <c r="IQ225">
        <f t="shared" si="2554"/>
        <v>32.766663333333334</v>
      </c>
      <c r="IW225">
        <f t="shared" si="2554"/>
        <v>67.05</v>
      </c>
      <c r="IX225">
        <f t="shared" si="2554"/>
        <v>29.116666666666667</v>
      </c>
      <c r="IY225">
        <f t="shared" si="2554"/>
        <v>31.566667003333333</v>
      </c>
      <c r="IZ225">
        <f t="shared" ref="IZ225" si="2555">IZ164+25.2</f>
        <v>32.383333669999999</v>
      </c>
      <c r="JA225">
        <f t="shared" si="2554"/>
        <v>30.716667003333335</v>
      </c>
      <c r="JB225">
        <f t="shared" si="2554"/>
        <v>30.200000336666669</v>
      </c>
      <c r="JC225">
        <f t="shared" si="2554"/>
        <v>35.133333669999999</v>
      </c>
      <c r="JD225">
        <f t="shared" si="2554"/>
        <v>31.73333367</v>
      </c>
      <c r="JE225">
        <f t="shared" si="2554"/>
        <v>36.80000033666667</v>
      </c>
      <c r="JF225">
        <f t="shared" si="2554"/>
        <v>44.566667003333336</v>
      </c>
      <c r="JH225">
        <f t="shared" si="2554"/>
        <v>31.916666666666664</v>
      </c>
      <c r="JI225">
        <f t="shared" si="2554"/>
        <v>37.166666669666668</v>
      </c>
      <c r="JJ225">
        <f t="shared" si="2554"/>
        <v>35.550000003000001</v>
      </c>
      <c r="JK225">
        <f t="shared" si="2554"/>
        <v>33.416666669666668</v>
      </c>
      <c r="JL225">
        <f t="shared" si="2554"/>
        <v>33.183333336333334</v>
      </c>
      <c r="JM225">
        <f t="shared" si="2554"/>
        <v>34.916666669666668</v>
      </c>
      <c r="JN225">
        <f t="shared" si="2554"/>
        <v>35.916666669666668</v>
      </c>
      <c r="JO225">
        <f t="shared" si="2554"/>
        <v>40.050000003000001</v>
      </c>
      <c r="JP225">
        <f t="shared" si="2554"/>
        <v>37.183333336333334</v>
      </c>
      <c r="JR225">
        <f t="shared" si="2554"/>
        <v>33.250000002999997</v>
      </c>
      <c r="JT225">
        <f t="shared" si="2554"/>
        <v>34.000000002999997</v>
      </c>
      <c r="JU225">
        <f t="shared" si="2554"/>
        <v>39.650000003000002</v>
      </c>
      <c r="JV225">
        <f t="shared" si="2554"/>
        <v>40.350000002999998</v>
      </c>
      <c r="JX225">
        <f t="shared" si="2554"/>
        <v>41.100000003000005</v>
      </c>
      <c r="JY225">
        <f t="shared" si="2554"/>
        <v>36.916666669666668</v>
      </c>
      <c r="JZ225">
        <f t="shared" si="2554"/>
        <v>43.416666669666668</v>
      </c>
      <c r="KA225">
        <f t="shared" si="2554"/>
        <v>46.866666669666671</v>
      </c>
    </row>
    <row r="226" spans="1:287" x14ac:dyDescent="0.25">
      <c r="A226" t="s">
        <v>61</v>
      </c>
      <c r="B226">
        <v>11.2</v>
      </c>
      <c r="C226">
        <v>11.7</v>
      </c>
      <c r="D226">
        <v>9.2833333333333332</v>
      </c>
      <c r="E226">
        <v>12.35</v>
      </c>
      <c r="F226">
        <v>12.966659999999999</v>
      </c>
      <c r="G226">
        <v>10.000000333333332</v>
      </c>
      <c r="H226">
        <v>9.7333333333333325</v>
      </c>
      <c r="I226">
        <v>9.9500003333333336</v>
      </c>
      <c r="J226">
        <v>14.583333</v>
      </c>
      <c r="K226">
        <v>16.766666999999998</v>
      </c>
      <c r="L226">
        <v>12.049999999999999</v>
      </c>
      <c r="M226">
        <v>11.549999999999999</v>
      </c>
      <c r="N226">
        <v>9.9166633333333323</v>
      </c>
      <c r="O226">
        <v>8.6999999999999993</v>
      </c>
      <c r="P226">
        <v>13.149999999999999</v>
      </c>
      <c r="Q226">
        <v>9.4599999999999991</v>
      </c>
      <c r="R226">
        <v>14.129999999999999</v>
      </c>
      <c r="S226">
        <v>15.95</v>
      </c>
      <c r="T226">
        <v>12.37</v>
      </c>
      <c r="U226">
        <v>10.883329999999999</v>
      </c>
      <c r="V226">
        <v>10.75</v>
      </c>
      <c r="W226">
        <v>9.3166669999999989</v>
      </c>
      <c r="X226">
        <v>10.116667</v>
      </c>
      <c r="Y226">
        <v>10.149999999999999</v>
      </c>
      <c r="Z226">
        <v>23.85</v>
      </c>
      <c r="AA226">
        <v>25.85</v>
      </c>
      <c r="AB226">
        <v>29.6</v>
      </c>
      <c r="AC226">
        <v>45.05</v>
      </c>
      <c r="AD226">
        <v>39.603332999999999</v>
      </c>
      <c r="AE226">
        <v>25.8</v>
      </c>
      <c r="AG226">
        <v>29.1</v>
      </c>
      <c r="AH226">
        <v>24.516670000000001</v>
      </c>
      <c r="AI226">
        <v>14.95</v>
      </c>
      <c r="AJ226">
        <v>16.5</v>
      </c>
      <c r="AK226">
        <v>15.3333333</v>
      </c>
      <c r="AL226">
        <v>15.549999999999999</v>
      </c>
      <c r="AM226">
        <v>15.466659999999999</v>
      </c>
      <c r="AN226">
        <v>16.3</v>
      </c>
      <c r="AO226">
        <v>16.216666699999998</v>
      </c>
      <c r="AP226">
        <v>15.816666699999999</v>
      </c>
      <c r="AQ226">
        <v>15.733333329999999</v>
      </c>
      <c r="AR226">
        <v>15.35</v>
      </c>
      <c r="AS226">
        <v>15.966666699999999</v>
      </c>
      <c r="AT226">
        <v>18.616666670000001</v>
      </c>
      <c r="AU226">
        <v>16.25</v>
      </c>
      <c r="AV226">
        <v>16.483333299999998</v>
      </c>
      <c r="AW226">
        <v>16.016666699999998</v>
      </c>
      <c r="AX226">
        <v>16.8</v>
      </c>
      <c r="AY226">
        <v>15.68333333</v>
      </c>
      <c r="AZ226">
        <v>18.099999999999998</v>
      </c>
      <c r="BA226">
        <v>20.149999999999999</v>
      </c>
      <c r="BB226">
        <v>22.95</v>
      </c>
      <c r="BC226">
        <v>20.666666669999998</v>
      </c>
      <c r="BD226">
        <v>20.6333333</v>
      </c>
      <c r="BE226">
        <v>16.95</v>
      </c>
      <c r="BF226">
        <v>18.866667</v>
      </c>
      <c r="BG226">
        <v>28.133333299999997</v>
      </c>
      <c r="BH226">
        <v>30.65</v>
      </c>
      <c r="BI226">
        <v>30.883333</v>
      </c>
      <c r="BJ226">
        <v>18.3</v>
      </c>
      <c r="BK226">
        <v>28.616667</v>
      </c>
      <c r="BL226">
        <v>19.3666667</v>
      </c>
      <c r="BM226">
        <v>27.75</v>
      </c>
      <c r="BN226">
        <v>19.049999999999997</v>
      </c>
      <c r="BO226">
        <v>32.883333</v>
      </c>
      <c r="BP226">
        <v>23.566666699999999</v>
      </c>
      <c r="BQ226">
        <v>10.383333333333333</v>
      </c>
      <c r="BR226">
        <v>8.5833333333333339</v>
      </c>
      <c r="BS226">
        <v>9.3000000333333332</v>
      </c>
      <c r="BT226">
        <v>9.7000000033333347</v>
      </c>
      <c r="BU226">
        <v>9.1000000033333333</v>
      </c>
      <c r="BV226">
        <v>9.3333333333333339</v>
      </c>
      <c r="BW226">
        <v>11.300000033333333</v>
      </c>
      <c r="BX226">
        <v>16.300000033333333</v>
      </c>
      <c r="BY226">
        <v>14.566666633333334</v>
      </c>
      <c r="BZ226">
        <v>11.566666633333334</v>
      </c>
      <c r="CA226">
        <v>9.3833333333333346</v>
      </c>
      <c r="CB226">
        <v>8.9000000333333347</v>
      </c>
      <c r="CC226">
        <v>9.9500000333333336</v>
      </c>
      <c r="CE226">
        <v>10.15</v>
      </c>
      <c r="CF226">
        <v>10.933333300000001</v>
      </c>
      <c r="CG226">
        <v>12.2333333</v>
      </c>
      <c r="CH226">
        <v>10.533333300000001</v>
      </c>
      <c r="CI226">
        <v>10.5</v>
      </c>
      <c r="CJ226">
        <v>10.450000000000001</v>
      </c>
      <c r="CK226">
        <v>10.8666667</v>
      </c>
      <c r="CL226">
        <v>11.25</v>
      </c>
      <c r="CN226">
        <v>12</v>
      </c>
      <c r="CO226">
        <v>11.55</v>
      </c>
      <c r="CP226">
        <v>9.4433333333333334</v>
      </c>
      <c r="CQ226">
        <v>10.876666333333333</v>
      </c>
      <c r="CR226">
        <v>11.626666333333333</v>
      </c>
      <c r="CS226">
        <v>9.8766663333333327</v>
      </c>
      <c r="CT226">
        <v>12.093333333333334</v>
      </c>
      <c r="CU226">
        <v>11.910000333333333</v>
      </c>
      <c r="CV226">
        <v>10.043333333333333</v>
      </c>
      <c r="CW226">
        <v>11.176666633333333</v>
      </c>
      <c r="CX226">
        <v>10.776666333333333</v>
      </c>
      <c r="CY226">
        <v>14.260000033333334</v>
      </c>
      <c r="CZ226">
        <v>11.726666633333334</v>
      </c>
      <c r="DA226">
        <v>10.576666333333334</v>
      </c>
      <c r="DB226">
        <v>9.8433333333333337</v>
      </c>
      <c r="DC226">
        <v>12.893333333333334</v>
      </c>
      <c r="DD226">
        <v>10.826666633333334</v>
      </c>
      <c r="DE226">
        <v>13.660000033333333</v>
      </c>
      <c r="DF226">
        <v>10.683333333333334</v>
      </c>
      <c r="DG226">
        <v>11.983333333333334</v>
      </c>
      <c r="DH226">
        <v>11.083333333333334</v>
      </c>
      <c r="DI226">
        <v>11.916666333333334</v>
      </c>
      <c r="DJ226">
        <v>11.533333333333333</v>
      </c>
      <c r="DK226">
        <v>12.366666666333334</v>
      </c>
      <c r="DL226">
        <v>11.250000033333334</v>
      </c>
      <c r="DM226">
        <v>13.150000003333334</v>
      </c>
      <c r="DN226">
        <v>12.600000003333335</v>
      </c>
      <c r="DO226">
        <v>7.0333333333333332</v>
      </c>
      <c r="DP226">
        <v>9.2166666333333325</v>
      </c>
      <c r="DQ226">
        <v>7.9500000333333336</v>
      </c>
      <c r="DR226">
        <v>7.9666666633333332</v>
      </c>
      <c r="DS226">
        <v>7.5666666633333328</v>
      </c>
      <c r="DT226">
        <v>7.6000000033333333</v>
      </c>
      <c r="DU226">
        <v>10.966666333333333</v>
      </c>
      <c r="DV226">
        <v>9.0500000033333343</v>
      </c>
      <c r="DW226">
        <v>7.7333333333333334</v>
      </c>
      <c r="DX226">
        <v>7.6500000033333331</v>
      </c>
      <c r="DY226">
        <v>7.9500000003333335</v>
      </c>
      <c r="DZ226">
        <v>11.35</v>
      </c>
      <c r="EA226">
        <v>13.0166667</v>
      </c>
      <c r="EB226">
        <v>11.716666699999999</v>
      </c>
      <c r="EC226">
        <v>12.183333299999999</v>
      </c>
      <c r="ED226">
        <v>14.683333299999999</v>
      </c>
      <c r="EE226">
        <v>13.95</v>
      </c>
      <c r="EF226">
        <v>12.2</v>
      </c>
      <c r="EG226">
        <v>14</v>
      </c>
      <c r="EH226">
        <v>11.633333</v>
      </c>
      <c r="EI226">
        <v>14.56666667</v>
      </c>
      <c r="EJ226">
        <v>13.7</v>
      </c>
      <c r="EK226">
        <v>13.01667</v>
      </c>
      <c r="EL226">
        <v>15.0833333</v>
      </c>
      <c r="EM226">
        <v>11.75</v>
      </c>
      <c r="EN226">
        <v>12.833333332999999</v>
      </c>
      <c r="EO226">
        <v>15.883333329999999</v>
      </c>
      <c r="EP226">
        <v>14.183333299999999</v>
      </c>
      <c r="EQ226">
        <v>7.45</v>
      </c>
      <c r="ER226">
        <v>7.7833333300000005</v>
      </c>
      <c r="ES226">
        <v>8.0500000000000007</v>
      </c>
      <c r="ET226">
        <v>10.55</v>
      </c>
      <c r="EU226">
        <v>8.1333333000000003</v>
      </c>
      <c r="EV226">
        <v>7.9666667000000002</v>
      </c>
      <c r="EW226">
        <v>7.7833332999999998</v>
      </c>
      <c r="EX226">
        <v>8.0166666670000009</v>
      </c>
      <c r="EY226">
        <v>11.5166667</v>
      </c>
      <c r="EZ226">
        <v>7.8166669999999998</v>
      </c>
      <c r="FA226">
        <v>8</v>
      </c>
      <c r="FB226">
        <v>8.483333</v>
      </c>
      <c r="FC226">
        <v>11.45</v>
      </c>
      <c r="FD226">
        <v>8.2833333000000007</v>
      </c>
      <c r="FE226">
        <v>8.5833332999999996</v>
      </c>
      <c r="FF226">
        <v>10.616666670000001</v>
      </c>
      <c r="FG226">
        <v>8.2166667000000011</v>
      </c>
      <c r="FH226">
        <v>5.9</v>
      </c>
      <c r="FI226">
        <v>6.3500000000000005</v>
      </c>
      <c r="FJ226">
        <v>9.5166667</v>
      </c>
      <c r="FK226">
        <v>7.6166667000000006</v>
      </c>
      <c r="FL226">
        <v>7.95</v>
      </c>
      <c r="FM226">
        <v>6.2666667</v>
      </c>
      <c r="FN226">
        <v>8.9</v>
      </c>
      <c r="FO226">
        <v>6.3666666700000007</v>
      </c>
      <c r="FP226">
        <v>7.1166667000000006</v>
      </c>
      <c r="FQ226">
        <v>6.3500000000000005</v>
      </c>
      <c r="FR226">
        <v>6.3000000000000007</v>
      </c>
      <c r="FS226">
        <v>7.1166666700000007</v>
      </c>
      <c r="FT226">
        <v>5.35</v>
      </c>
      <c r="FU226">
        <v>5.6</v>
      </c>
      <c r="FV226">
        <v>5.5833333299999994</v>
      </c>
      <c r="FW226">
        <v>5.9666666669999993</v>
      </c>
      <c r="FX226">
        <v>6.1166666699999999</v>
      </c>
      <c r="FY226">
        <v>5.8999999999999995</v>
      </c>
      <c r="FZ226">
        <v>7.1499999999999995</v>
      </c>
      <c r="GA226">
        <v>10.149999999999999</v>
      </c>
      <c r="GB226">
        <v>6.233333333</v>
      </c>
      <c r="GC226">
        <v>6.4333332999999993</v>
      </c>
      <c r="GD226">
        <v>6.9499999999999993</v>
      </c>
      <c r="GE226">
        <v>6.7166666999999993</v>
      </c>
      <c r="GF226">
        <v>5.93333333</v>
      </c>
      <c r="GG226">
        <v>6.65</v>
      </c>
      <c r="GH226">
        <v>7.5</v>
      </c>
      <c r="GI226">
        <v>7.1333333000000003</v>
      </c>
      <c r="GJ226">
        <v>7.5500000000000007</v>
      </c>
      <c r="GK226">
        <v>9.4833333</v>
      </c>
      <c r="GL226">
        <v>6.95</v>
      </c>
      <c r="GM226">
        <v>7.2166667000000002</v>
      </c>
      <c r="GN226">
        <v>9.3500000000000014</v>
      </c>
      <c r="GO226">
        <v>8.7666666699999993</v>
      </c>
      <c r="GP226">
        <v>7.2166667000000002</v>
      </c>
      <c r="GQ226">
        <v>7.6666666700000006</v>
      </c>
      <c r="GR226">
        <v>10.050000000000001</v>
      </c>
      <c r="GS226">
        <v>8.0166667</v>
      </c>
      <c r="GT226">
        <v>9.2166667000000011</v>
      </c>
      <c r="GU226">
        <v>8.0500000000000007</v>
      </c>
      <c r="GV226">
        <v>7.0500000000000007</v>
      </c>
      <c r="GW226">
        <v>7.1166666700000007</v>
      </c>
      <c r="GX226">
        <v>6.95</v>
      </c>
      <c r="GY226">
        <v>14.383333332999999</v>
      </c>
      <c r="GZ226">
        <v>8.8000000000000007</v>
      </c>
      <c r="HA226">
        <v>18.333333332999999</v>
      </c>
      <c r="HB226">
        <v>12.75</v>
      </c>
      <c r="HC226">
        <v>8.233333</v>
      </c>
      <c r="HD226">
        <v>9.6333333299999993</v>
      </c>
      <c r="HE226">
        <v>8.7166666700000004</v>
      </c>
      <c r="HF226">
        <v>8.4666666700000004</v>
      </c>
      <c r="HG226">
        <v>8.25</v>
      </c>
      <c r="HH226">
        <v>7.9333333000000001</v>
      </c>
      <c r="HI226">
        <v>7.9333333000000001</v>
      </c>
      <c r="HJ226">
        <v>8.8833333000000003</v>
      </c>
      <c r="HK226">
        <v>8.4333332999999993</v>
      </c>
      <c r="HL226">
        <v>11.3</v>
      </c>
      <c r="HN226">
        <v>7.95</v>
      </c>
      <c r="HO226">
        <v>9.4166667000000004</v>
      </c>
      <c r="HP226">
        <v>29.1</v>
      </c>
      <c r="HQ226">
        <v>34.1</v>
      </c>
      <c r="HR226">
        <v>0</v>
      </c>
      <c r="HS226">
        <f>1+17/60</f>
        <v>1.2833333333333332</v>
      </c>
      <c r="HU226">
        <f>HU227+1.283333</f>
        <v>12.683333000000001</v>
      </c>
      <c r="HW226">
        <f t="shared" ref="HW226:IJ226" si="2556">HW227+1.283333</f>
        <v>1.6666663333333334</v>
      </c>
      <c r="HX226">
        <f t="shared" si="2556"/>
        <v>1.8833329999999999</v>
      </c>
      <c r="HY226">
        <f t="shared" si="2556"/>
        <v>2.6999996666666668</v>
      </c>
      <c r="HZ226">
        <f t="shared" si="2556"/>
        <v>2.2166663333333334</v>
      </c>
      <c r="IA226">
        <f t="shared" si="2556"/>
        <v>1.9499996666666668</v>
      </c>
      <c r="IB226">
        <f t="shared" si="2556"/>
        <v>2.0499996666666669</v>
      </c>
      <c r="IC226">
        <f t="shared" si="2556"/>
        <v>2.7499996666666666</v>
      </c>
      <c r="ID226">
        <f t="shared" si="2556"/>
        <v>1.7166663333333334</v>
      </c>
      <c r="IE226">
        <f t="shared" si="2556"/>
        <v>2.6999996666666668</v>
      </c>
      <c r="IF226">
        <f t="shared" si="2556"/>
        <v>3.399999666666667</v>
      </c>
      <c r="IG226">
        <f t="shared" si="2556"/>
        <v>3.8499996666666663</v>
      </c>
      <c r="IH226">
        <f t="shared" si="2556"/>
        <v>2.1833330000000002</v>
      </c>
      <c r="II226">
        <f t="shared" si="2556"/>
        <v>8.9166663333333336</v>
      </c>
      <c r="IJ226">
        <f t="shared" si="2556"/>
        <v>1.6999996666666668</v>
      </c>
      <c r="IK226">
        <f>2+1/60</f>
        <v>2.0166666666666666</v>
      </c>
      <c r="IL226">
        <f>IL245+2.01666667</f>
        <v>5.3500000033333333</v>
      </c>
      <c r="IM226">
        <f t="shared" ref="IM226:IQ226" si="2557">IM245+2.01666667</f>
        <v>2.7833333366666668</v>
      </c>
      <c r="IN226">
        <f t="shared" si="2557"/>
        <v>2.5000000033333336</v>
      </c>
      <c r="IO226">
        <f>4+12/60</f>
        <v>4.2</v>
      </c>
      <c r="IP226">
        <f t="shared" si="2557"/>
        <v>4.6000000033333333</v>
      </c>
      <c r="IQ226">
        <f t="shared" si="2557"/>
        <v>5.2500000033333336</v>
      </c>
      <c r="IW226">
        <f>4.766667+35</f>
        <v>39.766666999999998</v>
      </c>
      <c r="IX226">
        <f>4+46/60</f>
        <v>4.7666666666666666</v>
      </c>
      <c r="IY226">
        <f>IY2-4.333333+4.766667</f>
        <v>7.2166673333333335</v>
      </c>
      <c r="IZ226">
        <f>IZ2-4.333333+4.766667</f>
        <v>8.033334</v>
      </c>
      <c r="JA226">
        <f t="shared" ref="JA226:JF226" si="2558">JA2-4.333333+4.766667</f>
        <v>6.3666673333333339</v>
      </c>
      <c r="JB226">
        <f t="shared" si="2558"/>
        <v>5.8500006666666673</v>
      </c>
      <c r="JC226">
        <f t="shared" si="2558"/>
        <v>10.783334</v>
      </c>
      <c r="JD226">
        <f t="shared" si="2558"/>
        <v>7.3833340000000005</v>
      </c>
      <c r="JE226">
        <f t="shared" si="2558"/>
        <v>12.450000666666668</v>
      </c>
      <c r="JF226">
        <f t="shared" si="2558"/>
        <v>20.216667333333334</v>
      </c>
      <c r="JH226">
        <f>6+43/60</f>
        <v>6.7166666666666668</v>
      </c>
      <c r="JI226">
        <f>JI2-7.216666667+6.71666667</f>
        <v>11.966666669666667</v>
      </c>
      <c r="JJ226">
        <f t="shared" ref="JJ226:KA226" si="2559">JJ2-7.216666667+6.71666667</f>
        <v>10.350000003</v>
      </c>
      <c r="JK226">
        <f t="shared" si="2559"/>
        <v>8.216666669666667</v>
      </c>
      <c r="JL226">
        <f t="shared" si="2559"/>
        <v>7.9833333363333345</v>
      </c>
      <c r="JM226">
        <f t="shared" si="2559"/>
        <v>9.716666669666667</v>
      </c>
      <c r="JN226">
        <f t="shared" si="2559"/>
        <v>10.716666669666667</v>
      </c>
      <c r="JO226">
        <f t="shared" si="2559"/>
        <v>14.850000003</v>
      </c>
      <c r="JP226">
        <f t="shared" si="2559"/>
        <v>11.983333336333335</v>
      </c>
      <c r="JR226">
        <f t="shared" si="2559"/>
        <v>8.050000003000001</v>
      </c>
      <c r="JT226">
        <f t="shared" si="2559"/>
        <v>8.800000003000001</v>
      </c>
      <c r="JU226">
        <f t="shared" si="2559"/>
        <v>14.450000003</v>
      </c>
      <c r="JV226">
        <f t="shared" si="2559"/>
        <v>15.150000003000001</v>
      </c>
      <c r="JX226">
        <f t="shared" si="2559"/>
        <v>15.900000003000002</v>
      </c>
      <c r="JY226">
        <f t="shared" si="2559"/>
        <v>11.716666669666667</v>
      </c>
      <c r="JZ226">
        <f t="shared" si="2559"/>
        <v>18.216666669666669</v>
      </c>
      <c r="KA226">
        <f t="shared" si="2559"/>
        <v>21.666666669666668</v>
      </c>
    </row>
    <row r="227" spans="1:287" x14ac:dyDescent="0.25">
      <c r="A227" t="s">
        <v>60</v>
      </c>
      <c r="B227">
        <v>7.75</v>
      </c>
      <c r="C227">
        <v>8.25</v>
      </c>
      <c r="D227">
        <v>6.583333333333333</v>
      </c>
      <c r="E227">
        <v>8.9</v>
      </c>
      <c r="F227">
        <v>9.5166599999999999</v>
      </c>
      <c r="G227">
        <v>7.3000003333333332</v>
      </c>
      <c r="H227">
        <v>7.0333333333333332</v>
      </c>
      <c r="I227">
        <v>7.2500003333333334</v>
      </c>
      <c r="J227">
        <v>11.133333</v>
      </c>
      <c r="K227">
        <v>13.316666999999999</v>
      </c>
      <c r="L227">
        <v>8.6</v>
      </c>
      <c r="M227">
        <v>8.1</v>
      </c>
      <c r="N227">
        <v>7.216663333333333</v>
      </c>
      <c r="O227">
        <v>7</v>
      </c>
      <c r="P227">
        <v>11.45</v>
      </c>
      <c r="Q227">
        <v>7.76</v>
      </c>
      <c r="R227">
        <v>12.43</v>
      </c>
      <c r="S227">
        <v>14.25</v>
      </c>
      <c r="T227">
        <v>10.67</v>
      </c>
      <c r="U227">
        <v>9.1833299999999998</v>
      </c>
      <c r="V227">
        <v>9.0500000000000007</v>
      </c>
      <c r="W227">
        <v>7.6166669999999996</v>
      </c>
      <c r="X227">
        <v>8.4166670000000003</v>
      </c>
      <c r="Y227">
        <v>8.4499999999999993</v>
      </c>
      <c r="Z227">
        <v>24.75</v>
      </c>
      <c r="AA227">
        <v>26.75</v>
      </c>
      <c r="AB227">
        <v>30.5</v>
      </c>
      <c r="AC227">
        <v>45.95</v>
      </c>
      <c r="AD227">
        <v>40.503332999999998</v>
      </c>
      <c r="AE227">
        <v>26.7</v>
      </c>
      <c r="AG227">
        <v>30</v>
      </c>
      <c r="AH227">
        <v>25.41667</v>
      </c>
      <c r="AI227">
        <v>11.5</v>
      </c>
      <c r="AJ227">
        <v>13.05</v>
      </c>
      <c r="AK227">
        <v>11.8833333</v>
      </c>
      <c r="AL227">
        <v>12.1</v>
      </c>
      <c r="AM227">
        <v>12.01666</v>
      </c>
      <c r="AN227">
        <v>12.85</v>
      </c>
      <c r="AO227">
        <v>12.7666667</v>
      </c>
      <c r="AP227">
        <v>12.3666667</v>
      </c>
      <c r="AQ227">
        <v>12.28333333</v>
      </c>
      <c r="AR227">
        <v>11.9</v>
      </c>
      <c r="AS227">
        <v>12.5166667</v>
      </c>
      <c r="AT227">
        <v>15.166666670000001</v>
      </c>
      <c r="AU227">
        <v>12.8</v>
      </c>
      <c r="AV227">
        <v>13.033333300000001</v>
      </c>
      <c r="AW227">
        <v>12.566666700000001</v>
      </c>
      <c r="AX227">
        <v>13.35</v>
      </c>
      <c r="AY227">
        <v>12.233333330000001</v>
      </c>
      <c r="AZ227">
        <v>14.65</v>
      </c>
      <c r="BA227">
        <v>16.7</v>
      </c>
      <c r="BB227">
        <v>19.5</v>
      </c>
      <c r="BC227">
        <v>17.216666670000002</v>
      </c>
      <c r="BD227">
        <v>17.183333300000001</v>
      </c>
      <c r="BE227">
        <v>13.5</v>
      </c>
      <c r="BF227">
        <v>15.416667</v>
      </c>
      <c r="BG227">
        <v>24.683333300000001</v>
      </c>
      <c r="BH227">
        <v>27.2</v>
      </c>
      <c r="BI227">
        <v>27.433332999999998</v>
      </c>
      <c r="BJ227">
        <v>14.85</v>
      </c>
      <c r="BK227">
        <v>25.166667</v>
      </c>
      <c r="BL227">
        <v>15.9166667</v>
      </c>
      <c r="BM227">
        <v>24.3</v>
      </c>
      <c r="BN227">
        <v>15.6</v>
      </c>
      <c r="BO227">
        <v>29.433333000000001</v>
      </c>
      <c r="BP227">
        <v>20.1166667</v>
      </c>
      <c r="BQ227">
        <v>11.166666666666666</v>
      </c>
      <c r="BR227">
        <v>9.6333333333333329</v>
      </c>
      <c r="BS227">
        <v>10.350000033333332</v>
      </c>
      <c r="BT227">
        <v>10.750000003333334</v>
      </c>
      <c r="BU227">
        <v>10.150000003333332</v>
      </c>
      <c r="BV227">
        <v>10.383333333333333</v>
      </c>
      <c r="BW227">
        <v>12.350000033333332</v>
      </c>
      <c r="BX227">
        <v>17.35000003333333</v>
      </c>
      <c r="BY227">
        <v>15.616666633333333</v>
      </c>
      <c r="BZ227">
        <v>12.616666633333333</v>
      </c>
      <c r="CA227">
        <v>10.433333333333334</v>
      </c>
      <c r="CB227">
        <v>9.9500000333333336</v>
      </c>
      <c r="CC227">
        <v>11.000000033333333</v>
      </c>
      <c r="CE227">
        <v>14.1</v>
      </c>
      <c r="CF227">
        <v>14.8833333</v>
      </c>
      <c r="CG227">
        <v>16.183333300000001</v>
      </c>
      <c r="CH227">
        <v>14.4833333</v>
      </c>
      <c r="CI227">
        <v>14.45</v>
      </c>
      <c r="CJ227">
        <v>14.4</v>
      </c>
      <c r="CK227">
        <v>14.816666699999999</v>
      </c>
      <c r="CL227">
        <v>15.2</v>
      </c>
      <c r="CN227">
        <v>15.95</v>
      </c>
      <c r="CO227">
        <v>15.5</v>
      </c>
      <c r="CP227">
        <v>10.493333333333332</v>
      </c>
      <c r="CQ227">
        <v>11.926666333333332</v>
      </c>
      <c r="CR227">
        <v>12.676666333333332</v>
      </c>
      <c r="CS227">
        <v>10.926666333333332</v>
      </c>
      <c r="CT227">
        <v>13.143333333333333</v>
      </c>
      <c r="CU227">
        <v>12.960000333333333</v>
      </c>
      <c r="CV227">
        <v>11.093333333333332</v>
      </c>
      <c r="CW227">
        <v>12.226666633333332</v>
      </c>
      <c r="CX227">
        <v>11.826666333333332</v>
      </c>
      <c r="CY227">
        <v>15.310000033333331</v>
      </c>
      <c r="CZ227">
        <v>12.776666633333331</v>
      </c>
      <c r="DA227">
        <v>11.626666333333333</v>
      </c>
      <c r="DB227">
        <v>10.893333333333333</v>
      </c>
      <c r="DC227">
        <v>13.943333333333332</v>
      </c>
      <c r="DD227">
        <v>11.876666633333333</v>
      </c>
      <c r="DE227">
        <v>14.710000033333333</v>
      </c>
      <c r="DF227">
        <v>12.383333333333333</v>
      </c>
      <c r="DG227">
        <v>13.683333333333334</v>
      </c>
      <c r="DH227">
        <v>12.783333333333333</v>
      </c>
      <c r="DI227">
        <v>13.616666333333333</v>
      </c>
      <c r="DJ227">
        <v>13.233333333333333</v>
      </c>
      <c r="DK227">
        <v>14.066666666333333</v>
      </c>
      <c r="DL227">
        <v>12.950000033333334</v>
      </c>
      <c r="DM227">
        <v>14.850000003333333</v>
      </c>
      <c r="DN227">
        <v>14.300000003333334</v>
      </c>
      <c r="DO227">
        <v>8.7666666666666675</v>
      </c>
      <c r="DP227">
        <v>10.949999966666667</v>
      </c>
      <c r="DQ227">
        <v>9.6833333666666679</v>
      </c>
      <c r="DR227">
        <v>9.6999999966666675</v>
      </c>
      <c r="DS227">
        <v>9.2999999966666671</v>
      </c>
      <c r="DT227">
        <v>9.3333333366666675</v>
      </c>
      <c r="DU227">
        <v>12.699999666666667</v>
      </c>
      <c r="DV227">
        <v>10.783333336666669</v>
      </c>
      <c r="DW227">
        <v>9.4666666666666668</v>
      </c>
      <c r="DX227">
        <v>9.3833333366666682</v>
      </c>
      <c r="DY227">
        <v>9.6833333336666669</v>
      </c>
      <c r="DZ227">
        <v>9.6666666666666661</v>
      </c>
      <c r="EA227">
        <v>11.333333366666666</v>
      </c>
      <c r="EB227">
        <v>10.033333366666666</v>
      </c>
      <c r="EC227">
        <v>10.499999966666666</v>
      </c>
      <c r="ED227">
        <v>12.999999966666666</v>
      </c>
      <c r="EE227">
        <v>12.266666666666666</v>
      </c>
      <c r="EF227">
        <v>10.516666666666666</v>
      </c>
      <c r="EG227">
        <v>12.316666666666666</v>
      </c>
      <c r="EH227">
        <v>9.9499996666666668</v>
      </c>
      <c r="EI227">
        <v>12.883333336666666</v>
      </c>
      <c r="EJ227">
        <v>12.016666666666666</v>
      </c>
      <c r="EK227">
        <v>11.333336666666666</v>
      </c>
      <c r="EL227">
        <v>13.399999966666666</v>
      </c>
      <c r="EM227">
        <v>10.066666666666666</v>
      </c>
      <c r="EN227">
        <v>11.149999999666665</v>
      </c>
      <c r="EO227">
        <v>14.199999996666666</v>
      </c>
      <c r="EP227">
        <v>12.499999966666666</v>
      </c>
      <c r="EQ227">
        <v>5.0999999999999996</v>
      </c>
      <c r="ER227">
        <v>5.43333333</v>
      </c>
      <c r="ES227">
        <v>5.6999999999999993</v>
      </c>
      <c r="ET227">
        <v>8.1999999999999993</v>
      </c>
      <c r="EU227">
        <v>5.7833332999999998</v>
      </c>
      <c r="EV227">
        <v>5.6166666999999997</v>
      </c>
      <c r="EW227">
        <v>5.4333332999999993</v>
      </c>
      <c r="EX227">
        <v>5.6666666669999994</v>
      </c>
      <c r="EY227">
        <v>9.1666667000000004</v>
      </c>
      <c r="EZ227">
        <v>5.4666669999999993</v>
      </c>
      <c r="FA227">
        <v>5.6499999999999995</v>
      </c>
      <c r="FB227">
        <v>6.1333329999999995</v>
      </c>
      <c r="FC227">
        <v>9.1</v>
      </c>
      <c r="FD227">
        <v>5.9333332999999993</v>
      </c>
      <c r="FE227">
        <v>6.2333333</v>
      </c>
      <c r="FF227">
        <v>8.2666666699999993</v>
      </c>
      <c r="FG227">
        <v>5.8666666999999997</v>
      </c>
      <c r="FH227">
        <v>8</v>
      </c>
      <c r="FI227">
        <v>8.4499999999999993</v>
      </c>
      <c r="FJ227">
        <v>11.6166667</v>
      </c>
      <c r="FK227">
        <v>9.7166666999999993</v>
      </c>
      <c r="FL227">
        <v>10.050000000000001</v>
      </c>
      <c r="FM227">
        <v>8.3666666999999997</v>
      </c>
      <c r="FN227">
        <v>11</v>
      </c>
      <c r="FO227">
        <v>8.4666666700000004</v>
      </c>
      <c r="FP227">
        <v>9.2166666999999993</v>
      </c>
      <c r="FQ227">
        <v>8.4499999999999993</v>
      </c>
      <c r="FR227">
        <v>8.4</v>
      </c>
      <c r="FS227">
        <v>9.2166666700000004</v>
      </c>
      <c r="FT227">
        <v>7.0333333333333332</v>
      </c>
      <c r="FU227">
        <v>7.2833333333333332</v>
      </c>
      <c r="FV227">
        <v>7.266666663333333</v>
      </c>
      <c r="FW227">
        <v>7.6500000003333328</v>
      </c>
      <c r="FX227">
        <v>7.8000000033333334</v>
      </c>
      <c r="FY227">
        <v>7.583333333333333</v>
      </c>
      <c r="FZ227">
        <v>8.8333333333333339</v>
      </c>
      <c r="GA227">
        <v>11.833333333333332</v>
      </c>
      <c r="GB227">
        <v>7.9166666663333336</v>
      </c>
      <c r="GC227">
        <v>8.1166666333333328</v>
      </c>
      <c r="GD227">
        <v>8.6333333333333329</v>
      </c>
      <c r="GE227">
        <v>8.4000000333333329</v>
      </c>
      <c r="GF227">
        <v>7.6166666633333335</v>
      </c>
      <c r="GG227">
        <v>8.3000000000000007</v>
      </c>
      <c r="GH227">
        <v>9.15</v>
      </c>
      <c r="GI227">
        <v>8.7833333000000007</v>
      </c>
      <c r="GJ227">
        <v>9.2000000000000011</v>
      </c>
      <c r="GK227">
        <v>11.1333333</v>
      </c>
      <c r="GL227">
        <v>8.6000000000000014</v>
      </c>
      <c r="GM227">
        <v>8.8666667000000015</v>
      </c>
      <c r="GN227">
        <v>11</v>
      </c>
      <c r="GO227">
        <v>10.416666670000001</v>
      </c>
      <c r="GP227">
        <v>8.8666667000000015</v>
      </c>
      <c r="GQ227">
        <v>9.31666667</v>
      </c>
      <c r="GR227">
        <v>11.700000000000001</v>
      </c>
      <c r="GS227">
        <v>9.6666667000000004</v>
      </c>
      <c r="GT227">
        <v>10.8666667</v>
      </c>
      <c r="GU227">
        <v>9.7000000000000011</v>
      </c>
      <c r="GV227">
        <v>8.7000000000000011</v>
      </c>
      <c r="GW227">
        <v>8.7666666700000011</v>
      </c>
      <c r="GX227">
        <v>8.6000000000000014</v>
      </c>
      <c r="GY227">
        <v>16.033333333000002</v>
      </c>
      <c r="GZ227">
        <v>10.450000000000001</v>
      </c>
      <c r="HA227">
        <v>22.333333332999999</v>
      </c>
      <c r="HB227">
        <v>16.75</v>
      </c>
      <c r="HC227">
        <v>9.8833330000000004</v>
      </c>
      <c r="HD227">
        <v>11.283333330000001</v>
      </c>
      <c r="HE227">
        <v>10.366666670000001</v>
      </c>
      <c r="HF227">
        <v>10.116666670000001</v>
      </c>
      <c r="HG227">
        <v>9.9</v>
      </c>
      <c r="HH227">
        <v>9.5833332999999996</v>
      </c>
      <c r="HI227">
        <v>9.5833332999999996</v>
      </c>
      <c r="HJ227">
        <v>10.533333300000001</v>
      </c>
      <c r="HK227">
        <v>10.0833333</v>
      </c>
      <c r="HL227">
        <v>12.95</v>
      </c>
      <c r="HN227">
        <v>9.6</v>
      </c>
      <c r="HO227">
        <v>11.066666700000001</v>
      </c>
      <c r="HP227">
        <v>31.2</v>
      </c>
      <c r="HQ227">
        <v>33.200000000000003</v>
      </c>
      <c r="HR227">
        <v>1.2833333333333332</v>
      </c>
      <c r="HS227">
        <v>0</v>
      </c>
      <c r="HU227">
        <f>11+24/60</f>
        <v>11.4</v>
      </c>
      <c r="HW227">
        <f>23/60</f>
        <v>0.38333333333333336</v>
      </c>
      <c r="HX227">
        <f>36/60</f>
        <v>0.6</v>
      </c>
      <c r="HY227">
        <f>1+25/60</f>
        <v>1.4166666666666667</v>
      </c>
      <c r="HZ227">
        <f>56/60</f>
        <v>0.93333333333333335</v>
      </c>
      <c r="IA227">
        <f>40/60</f>
        <v>0.66666666666666663</v>
      </c>
      <c r="IB227">
        <f>46/60</f>
        <v>0.76666666666666672</v>
      </c>
      <c r="IC227">
        <f>1+28/60</f>
        <v>1.4666666666666668</v>
      </c>
      <c r="ID227">
        <f>26/60</f>
        <v>0.43333333333333335</v>
      </c>
      <c r="IE227">
        <f>1+25/60</f>
        <v>1.4166666666666667</v>
      </c>
      <c r="IF227">
        <f>2+7/60</f>
        <v>2.1166666666666667</v>
      </c>
      <c r="IG227">
        <f>2+34/60</f>
        <v>2.5666666666666664</v>
      </c>
      <c r="IH227">
        <f>54/60</f>
        <v>0.9</v>
      </c>
      <c r="II227">
        <f>7+38/60</f>
        <v>7.6333333333333329</v>
      </c>
      <c r="IJ227">
        <f>25/60</f>
        <v>0.41666666666666669</v>
      </c>
      <c r="IK227">
        <f>3+21/60</f>
        <v>3.35</v>
      </c>
      <c r="IL227">
        <f>IL245+3.35</f>
        <v>6.6833333333333336</v>
      </c>
      <c r="IM227">
        <f t="shared" ref="IM227:IQ227" si="2560">IM245+3.35</f>
        <v>4.1166666666666671</v>
      </c>
      <c r="IN227">
        <f t="shared" si="2560"/>
        <v>3.8333333333333335</v>
      </c>
      <c r="IO227">
        <f>5+39/60</f>
        <v>5.65</v>
      </c>
      <c r="IP227">
        <f t="shared" si="2560"/>
        <v>5.9333333333333336</v>
      </c>
      <c r="IQ227">
        <f t="shared" si="2560"/>
        <v>6.5833333333333339</v>
      </c>
      <c r="IW227">
        <f>36+18/60</f>
        <v>36.299999999999997</v>
      </c>
      <c r="IX227">
        <f>3+12/60</f>
        <v>3.2</v>
      </c>
      <c r="IY227">
        <f>IY2-4.333333+3.2</f>
        <v>5.6500003333333337</v>
      </c>
      <c r="IZ227">
        <f>IZ2-4.333333+3.2</f>
        <v>6.4666670000000002</v>
      </c>
      <c r="JA227">
        <f>JA2-4.333333+3.2</f>
        <v>4.8000003333333341</v>
      </c>
      <c r="JB227">
        <f t="shared" ref="JB227:JF227" si="2561">JB2-4.333333+3.2</f>
        <v>4.2833336666666675</v>
      </c>
      <c r="JC227">
        <f t="shared" si="2561"/>
        <v>9.2166670000000011</v>
      </c>
      <c r="JD227">
        <f t="shared" si="2561"/>
        <v>5.8166670000000007</v>
      </c>
      <c r="JE227">
        <f t="shared" si="2561"/>
        <v>10.883333666666669</v>
      </c>
      <c r="JF227">
        <f t="shared" si="2561"/>
        <v>18.650000333333335</v>
      </c>
      <c r="JH227">
        <f>6+52/60</f>
        <v>6.8666666666666671</v>
      </c>
      <c r="JI227">
        <f>JI2-7.216666667+6.8666667</f>
        <v>12.116666699666666</v>
      </c>
      <c r="JJ227">
        <f t="shared" ref="JJ227:JV227" si="2562">JJ2-7.216666667+6.8666667</f>
        <v>10.500000032999999</v>
      </c>
      <c r="JK227">
        <f t="shared" si="2562"/>
        <v>8.3666666996666663</v>
      </c>
      <c r="JL227">
        <f t="shared" si="2562"/>
        <v>8.1333333663333338</v>
      </c>
      <c r="JM227">
        <f t="shared" si="2562"/>
        <v>9.8666666996666663</v>
      </c>
      <c r="JN227">
        <f t="shared" si="2562"/>
        <v>10.866666699666666</v>
      </c>
      <c r="JO227">
        <f t="shared" si="2562"/>
        <v>15.000000032999999</v>
      </c>
      <c r="JP227">
        <f t="shared" si="2562"/>
        <v>12.133333366333334</v>
      </c>
      <c r="JR227">
        <f t="shared" si="2562"/>
        <v>8.2000000330000002</v>
      </c>
      <c r="JT227">
        <f t="shared" si="2562"/>
        <v>8.9500000330000002</v>
      </c>
      <c r="JU227">
        <f t="shared" si="2562"/>
        <v>14.600000032999999</v>
      </c>
      <c r="JV227">
        <f t="shared" si="2562"/>
        <v>15.300000033</v>
      </c>
      <c r="JX227">
        <f t="shared" ref="JX227:KA227" si="2563">JX2-7.216666667+6.8666667</f>
        <v>16.050000033000003</v>
      </c>
      <c r="JY227">
        <f t="shared" si="2563"/>
        <v>11.866666699666666</v>
      </c>
      <c r="JZ227">
        <f t="shared" si="2563"/>
        <v>18.366666699666666</v>
      </c>
      <c r="KA227">
        <f t="shared" si="2563"/>
        <v>21.816666699666669</v>
      </c>
    </row>
    <row r="228" spans="1:287" x14ac:dyDescent="0.25">
      <c r="A228" t="s">
        <v>59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N228">
        <v>0</v>
      </c>
      <c r="CO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14.383333332999999</v>
      </c>
      <c r="HB228">
        <v>8.8000000000000007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N228">
        <v>0</v>
      </c>
      <c r="HO228">
        <v>0</v>
      </c>
      <c r="HT228">
        <v>0</v>
      </c>
    </row>
    <row r="229" spans="1:287" x14ac:dyDescent="0.25">
      <c r="A229" t="s">
        <v>58</v>
      </c>
      <c r="B229">
        <v>41.266666666666666</v>
      </c>
      <c r="C229">
        <v>41.766666666666666</v>
      </c>
      <c r="D229">
        <v>17.983333000000002</v>
      </c>
      <c r="E229">
        <v>42.416666666666664</v>
      </c>
      <c r="F229">
        <v>43.033326666666667</v>
      </c>
      <c r="G229">
        <v>18.700000000000003</v>
      </c>
      <c r="H229">
        <v>18.433333000000001</v>
      </c>
      <c r="I229">
        <v>18.650000000000002</v>
      </c>
      <c r="J229">
        <v>44.649999666666666</v>
      </c>
      <c r="K229">
        <v>46.833333666666668</v>
      </c>
      <c r="L229">
        <v>42.116666666666667</v>
      </c>
      <c r="M229">
        <v>41.616666666666667</v>
      </c>
      <c r="N229">
        <v>18.616663000000003</v>
      </c>
      <c r="O229">
        <v>18.399999999999999</v>
      </c>
      <c r="P229">
        <v>22.849999999999998</v>
      </c>
      <c r="Q229">
        <v>19.16</v>
      </c>
      <c r="R229">
        <v>23.83</v>
      </c>
      <c r="S229">
        <v>25.65</v>
      </c>
      <c r="T229">
        <v>22.07</v>
      </c>
      <c r="U229">
        <v>20.58333</v>
      </c>
      <c r="V229">
        <v>20.45</v>
      </c>
      <c r="W229">
        <v>19.016666999999998</v>
      </c>
      <c r="X229">
        <v>19.816666999999999</v>
      </c>
      <c r="Y229">
        <v>19.849999999999998</v>
      </c>
      <c r="Z229">
        <v>36.15</v>
      </c>
      <c r="AA229">
        <v>38.15</v>
      </c>
      <c r="AB229">
        <v>41.9</v>
      </c>
      <c r="AC229">
        <v>57.349999999999994</v>
      </c>
      <c r="AD229">
        <v>51.903332999999996</v>
      </c>
      <c r="AE229">
        <v>38.1</v>
      </c>
      <c r="AG229">
        <v>41.4</v>
      </c>
      <c r="AH229">
        <v>36.816670000000002</v>
      </c>
      <c r="AI229">
        <v>45.016666666666666</v>
      </c>
      <c r="AJ229">
        <v>46.566666666666663</v>
      </c>
      <c r="AK229">
        <v>45.399999966666662</v>
      </c>
      <c r="AL229">
        <v>45.616666666666667</v>
      </c>
      <c r="AM229">
        <v>45.533326666666667</v>
      </c>
      <c r="AN229">
        <v>46.366666666666667</v>
      </c>
      <c r="AO229">
        <v>46.283333366666668</v>
      </c>
      <c r="AP229">
        <v>45.883333366666669</v>
      </c>
      <c r="AQ229">
        <v>45.799999996666664</v>
      </c>
      <c r="AR229">
        <v>45.416666666666664</v>
      </c>
      <c r="AS229">
        <v>46.033333366666668</v>
      </c>
      <c r="AT229">
        <v>48.683333336666664</v>
      </c>
      <c r="AU229">
        <v>46.316666666666663</v>
      </c>
      <c r="AV229">
        <v>46.549999966666668</v>
      </c>
      <c r="AW229">
        <v>46.083333366666665</v>
      </c>
      <c r="AX229">
        <v>46.866666666666667</v>
      </c>
      <c r="AY229">
        <v>45.749999996666666</v>
      </c>
      <c r="AZ229">
        <v>48.166666666666664</v>
      </c>
      <c r="BA229">
        <v>50.216666666666669</v>
      </c>
      <c r="BB229">
        <v>53.016666666666666</v>
      </c>
      <c r="BC229">
        <v>50.733333336666668</v>
      </c>
      <c r="BD229">
        <v>50.699999966666667</v>
      </c>
      <c r="BE229">
        <v>47.016666666666666</v>
      </c>
      <c r="BF229">
        <v>48.933333666666663</v>
      </c>
      <c r="BG229">
        <v>58.199999966666667</v>
      </c>
      <c r="BH229">
        <v>60.716666666666669</v>
      </c>
      <c r="BI229">
        <v>60.949999666666663</v>
      </c>
      <c r="BJ229">
        <v>48.366666666666667</v>
      </c>
      <c r="BK229">
        <v>58.68333366666667</v>
      </c>
      <c r="BL229">
        <v>49.433333366666666</v>
      </c>
      <c r="BM229">
        <v>57.816666666666663</v>
      </c>
      <c r="BN229">
        <v>49.116666666666667</v>
      </c>
      <c r="BO229">
        <v>62.94999966666667</v>
      </c>
      <c r="BP229">
        <v>53.633333366666662</v>
      </c>
      <c r="BQ229">
        <v>22.566667000000002</v>
      </c>
      <c r="BR229">
        <v>21.033332999999999</v>
      </c>
      <c r="BS229">
        <v>21.7499997</v>
      </c>
      <c r="BT229">
        <v>22.14999967</v>
      </c>
      <c r="BU229">
        <v>21.549999669999998</v>
      </c>
      <c r="BV229">
        <v>21.783332999999999</v>
      </c>
      <c r="BW229">
        <v>23.7499997</v>
      </c>
      <c r="BX229">
        <v>28.7499997</v>
      </c>
      <c r="BY229">
        <v>27.016666299999997</v>
      </c>
      <c r="BZ229">
        <v>24.016666299999997</v>
      </c>
      <c r="CA229">
        <v>21.833333</v>
      </c>
      <c r="CB229">
        <v>21.349999699999998</v>
      </c>
      <c r="CC229">
        <v>22.399999699999999</v>
      </c>
      <c r="CE229">
        <v>25.5</v>
      </c>
      <c r="CF229">
        <v>26.283333299999999</v>
      </c>
      <c r="CG229">
        <v>27.5833333</v>
      </c>
      <c r="CH229">
        <v>25.8833333</v>
      </c>
      <c r="CI229">
        <v>25.85</v>
      </c>
      <c r="CJ229">
        <v>25.8</v>
      </c>
      <c r="CK229">
        <v>26.216666700000001</v>
      </c>
      <c r="CL229">
        <v>26.6</v>
      </c>
      <c r="CN229">
        <v>27.35</v>
      </c>
      <c r="CO229">
        <v>26.9</v>
      </c>
      <c r="CP229">
        <v>21.893333300000002</v>
      </c>
      <c r="CQ229">
        <v>23.326666300000003</v>
      </c>
      <c r="CR229">
        <v>24.076666300000003</v>
      </c>
      <c r="CS229">
        <v>22.326666300000003</v>
      </c>
      <c r="CT229">
        <v>24.5433333</v>
      </c>
      <c r="CU229">
        <v>24.360000300000003</v>
      </c>
      <c r="CV229">
        <v>22.493333300000003</v>
      </c>
      <c r="CW229">
        <v>23.6266666</v>
      </c>
      <c r="CX229">
        <v>23.226666300000002</v>
      </c>
      <c r="CY229">
        <v>26.71</v>
      </c>
      <c r="CZ229">
        <v>24.176666600000001</v>
      </c>
      <c r="DA229">
        <v>23.026666300000002</v>
      </c>
      <c r="DB229">
        <v>22.2933333</v>
      </c>
      <c r="DC229">
        <v>25.343333300000001</v>
      </c>
      <c r="DD229">
        <v>23.276666600000002</v>
      </c>
      <c r="DE229">
        <v>26.110000000000003</v>
      </c>
      <c r="DF229">
        <v>23.783329999999999</v>
      </c>
      <c r="DG229">
        <v>25.08333</v>
      </c>
      <c r="DH229">
        <v>24.183329999999998</v>
      </c>
      <c r="DI229">
        <v>25.016663000000001</v>
      </c>
      <c r="DJ229">
        <v>24.633330000000001</v>
      </c>
      <c r="DK229">
        <v>25.466663333</v>
      </c>
      <c r="DL229">
        <v>24.349996699999998</v>
      </c>
      <c r="DM229">
        <v>26.249996669999998</v>
      </c>
      <c r="DN229">
        <v>25.699996670000001</v>
      </c>
      <c r="DO229">
        <v>20.1666667</v>
      </c>
      <c r="DP229">
        <v>22.35</v>
      </c>
      <c r="DQ229">
        <v>21.083333400000001</v>
      </c>
      <c r="DR229">
        <v>21.10000003</v>
      </c>
      <c r="DS229">
        <v>20.700000030000002</v>
      </c>
      <c r="DT229">
        <v>20.73333337</v>
      </c>
      <c r="DU229">
        <v>24.099999700000001</v>
      </c>
      <c r="DV229">
        <v>22.18333337</v>
      </c>
      <c r="DW229">
        <v>20.8666667</v>
      </c>
      <c r="DX229">
        <v>20.783333370000001</v>
      </c>
      <c r="DY229">
        <v>21.083333367000002</v>
      </c>
      <c r="DZ229">
        <v>21.066666699999999</v>
      </c>
      <c r="EA229">
        <v>22.733333399999999</v>
      </c>
      <c r="EB229">
        <v>21.433333399999999</v>
      </c>
      <c r="EC229">
        <v>21.9</v>
      </c>
      <c r="ED229">
        <v>24.4</v>
      </c>
      <c r="EE229">
        <v>23.6666667</v>
      </c>
      <c r="EF229">
        <v>21.9166667</v>
      </c>
      <c r="EG229">
        <v>23.716666699999998</v>
      </c>
      <c r="EH229">
        <v>21.349999699999998</v>
      </c>
      <c r="EI229">
        <v>24.283333369999998</v>
      </c>
      <c r="EJ229">
        <v>23.4166667</v>
      </c>
      <c r="EK229">
        <v>22.733336699999999</v>
      </c>
      <c r="EL229">
        <v>24.799999999999997</v>
      </c>
      <c r="EM229">
        <v>21.466666699999998</v>
      </c>
      <c r="EN229">
        <v>22.550000033</v>
      </c>
      <c r="EO229">
        <v>25.600000029999997</v>
      </c>
      <c r="EP229">
        <v>23.9</v>
      </c>
      <c r="EQ229">
        <v>16.5</v>
      </c>
      <c r="ER229">
        <v>16.833333329999999</v>
      </c>
      <c r="ES229">
        <v>17.100000000000001</v>
      </c>
      <c r="ET229">
        <v>19.600000000000001</v>
      </c>
      <c r="EU229">
        <v>17.183333300000001</v>
      </c>
      <c r="EV229">
        <v>17.016666700000002</v>
      </c>
      <c r="EW229">
        <v>16.8333333</v>
      </c>
      <c r="EX229">
        <v>17.066666667</v>
      </c>
      <c r="EY229">
        <v>20.566666699999999</v>
      </c>
      <c r="EZ229">
        <v>16.866667</v>
      </c>
      <c r="FA229">
        <v>17.05</v>
      </c>
      <c r="FB229">
        <v>17.533332999999999</v>
      </c>
      <c r="FC229">
        <v>20.5</v>
      </c>
      <c r="FD229">
        <v>17.3333333</v>
      </c>
      <c r="FE229">
        <v>17.6333333</v>
      </c>
      <c r="FF229">
        <v>19.666666670000001</v>
      </c>
      <c r="FG229">
        <v>17.266666700000002</v>
      </c>
      <c r="FH229">
        <v>19.399999999999999</v>
      </c>
      <c r="FI229">
        <v>19.849999999999998</v>
      </c>
      <c r="FJ229">
        <v>23.016666699999998</v>
      </c>
      <c r="FK229">
        <v>21.1166667</v>
      </c>
      <c r="FL229">
        <v>21.45</v>
      </c>
      <c r="FM229">
        <v>19.766666699999998</v>
      </c>
      <c r="FN229">
        <v>22.4</v>
      </c>
      <c r="FO229">
        <v>19.866666669999997</v>
      </c>
      <c r="FP229">
        <v>20.6166667</v>
      </c>
      <c r="FQ229">
        <v>19.849999999999998</v>
      </c>
      <c r="FR229">
        <v>19.799999999999997</v>
      </c>
      <c r="FS229">
        <v>20.616666669999997</v>
      </c>
      <c r="FT229">
        <v>18.433333000000001</v>
      </c>
      <c r="FU229">
        <v>18.683333000000001</v>
      </c>
      <c r="FV229">
        <v>18.666666330000002</v>
      </c>
      <c r="FW229">
        <v>19.049999667000002</v>
      </c>
      <c r="FX229">
        <v>19.19999967</v>
      </c>
      <c r="FY229">
        <v>18.983333000000002</v>
      </c>
      <c r="FZ229">
        <v>20.233333000000002</v>
      </c>
      <c r="GA229">
        <v>23.233333000000002</v>
      </c>
      <c r="GB229">
        <v>19.316666333000001</v>
      </c>
      <c r="GC229">
        <v>19.516666300000001</v>
      </c>
      <c r="GD229">
        <v>20.033333000000002</v>
      </c>
      <c r="GE229">
        <v>19.799999700000001</v>
      </c>
      <c r="GF229">
        <v>19.01666633</v>
      </c>
      <c r="GG229">
        <v>19.700000000000003</v>
      </c>
      <c r="GH229">
        <v>20.550000000000004</v>
      </c>
      <c r="GI229">
        <v>20.183333300000005</v>
      </c>
      <c r="GJ229">
        <v>20.6</v>
      </c>
      <c r="GK229">
        <v>22.533333300000002</v>
      </c>
      <c r="GL229">
        <v>20.000000000000004</v>
      </c>
      <c r="GM229">
        <v>20.266666700000002</v>
      </c>
      <c r="GN229">
        <v>22.400000000000002</v>
      </c>
      <c r="GO229">
        <v>21.816666670000004</v>
      </c>
      <c r="GP229">
        <v>20.266666700000002</v>
      </c>
      <c r="GQ229">
        <v>20.716666670000002</v>
      </c>
      <c r="GR229">
        <v>23.1</v>
      </c>
      <c r="GS229">
        <v>21.066666700000003</v>
      </c>
      <c r="GT229">
        <v>22.266666700000002</v>
      </c>
      <c r="GU229">
        <v>21.1</v>
      </c>
      <c r="GV229">
        <v>20.100000000000001</v>
      </c>
      <c r="GW229">
        <v>20.166666670000001</v>
      </c>
      <c r="GX229">
        <v>20.000000000000004</v>
      </c>
      <c r="GY229">
        <v>27.433333333000004</v>
      </c>
      <c r="GZ229">
        <v>21.85</v>
      </c>
      <c r="HA229">
        <v>16.033333333000002</v>
      </c>
      <c r="HB229">
        <v>10.450000000000001</v>
      </c>
      <c r="HC229">
        <v>21.283332999999999</v>
      </c>
      <c r="HD229">
        <v>22.68333333</v>
      </c>
      <c r="HE229">
        <v>21.766666669999999</v>
      </c>
      <c r="HF229">
        <v>21.516666669999999</v>
      </c>
      <c r="HG229">
        <v>21.3</v>
      </c>
      <c r="HH229">
        <v>20.983333300000002</v>
      </c>
      <c r="HI229">
        <v>20.983333300000002</v>
      </c>
      <c r="HJ229">
        <v>21.933333300000001</v>
      </c>
      <c r="HK229">
        <v>21.483333300000002</v>
      </c>
      <c r="HL229">
        <v>24.35</v>
      </c>
      <c r="HN229">
        <v>21</v>
      </c>
      <c r="HO229">
        <v>22.466666700000001</v>
      </c>
      <c r="HP229">
        <v>42.599999999999994</v>
      </c>
      <c r="HQ229">
        <v>44.599999999999994</v>
      </c>
      <c r="HR229">
        <v>12.683333000000001</v>
      </c>
      <c r="HS229">
        <v>11.4</v>
      </c>
      <c r="HU229">
        <v>0</v>
      </c>
      <c r="HW229">
        <f t="shared" ref="HW229:IK229" si="2564">IF(HW227=0,0,HW227+11.4)</f>
        <v>11.783333333333333</v>
      </c>
      <c r="HX229">
        <f t="shared" si="2564"/>
        <v>12</v>
      </c>
      <c r="HY229">
        <f t="shared" si="2564"/>
        <v>12.816666666666666</v>
      </c>
      <c r="HZ229">
        <f t="shared" si="2564"/>
        <v>12.333333333333334</v>
      </c>
      <c r="IA229">
        <f t="shared" si="2564"/>
        <v>12.066666666666666</v>
      </c>
      <c r="IB229">
        <f t="shared" si="2564"/>
        <v>12.166666666666668</v>
      </c>
      <c r="IC229">
        <f t="shared" si="2564"/>
        <v>12.866666666666667</v>
      </c>
      <c r="ID229">
        <f t="shared" si="2564"/>
        <v>11.833333333333334</v>
      </c>
      <c r="IE229">
        <f t="shared" si="2564"/>
        <v>12.816666666666666</v>
      </c>
      <c r="IF229">
        <f t="shared" si="2564"/>
        <v>13.516666666666667</v>
      </c>
      <c r="IG229">
        <f t="shared" si="2564"/>
        <v>13.966666666666667</v>
      </c>
      <c r="IH229">
        <f t="shared" si="2564"/>
        <v>12.3</v>
      </c>
      <c r="II229">
        <f t="shared" si="2564"/>
        <v>19.033333333333331</v>
      </c>
      <c r="IJ229">
        <f t="shared" si="2564"/>
        <v>11.816666666666666</v>
      </c>
      <c r="IK229">
        <f t="shared" si="2564"/>
        <v>14.75</v>
      </c>
      <c r="IL229">
        <f t="shared" ref="IL229:KA229" si="2565">IF(IL227=0,0,IL227+11.4)</f>
        <v>18.083333333333336</v>
      </c>
      <c r="IM229">
        <f t="shared" si="2565"/>
        <v>15.516666666666667</v>
      </c>
      <c r="IN229">
        <f t="shared" si="2565"/>
        <v>15.233333333333334</v>
      </c>
      <c r="IO229">
        <f t="shared" si="2565"/>
        <v>17.05</v>
      </c>
      <c r="IP229">
        <f t="shared" si="2565"/>
        <v>17.333333333333336</v>
      </c>
      <c r="IQ229">
        <f t="shared" si="2565"/>
        <v>17.983333333333334</v>
      </c>
      <c r="IW229">
        <f t="shared" si="2565"/>
        <v>47.699999999999996</v>
      </c>
      <c r="IX229">
        <f t="shared" si="2565"/>
        <v>14.600000000000001</v>
      </c>
      <c r="IY229">
        <f t="shared" si="2565"/>
        <v>17.050000333333333</v>
      </c>
      <c r="IZ229">
        <f t="shared" si="2565"/>
        <v>17.866667</v>
      </c>
      <c r="JA229">
        <f t="shared" si="2565"/>
        <v>16.200000333333335</v>
      </c>
      <c r="JB229">
        <f t="shared" si="2565"/>
        <v>15.683333666666668</v>
      </c>
      <c r="JC229">
        <f t="shared" si="2565"/>
        <v>20.616667</v>
      </c>
      <c r="JD229">
        <f t="shared" si="2565"/>
        <v>17.216667000000001</v>
      </c>
      <c r="JE229">
        <f t="shared" si="2565"/>
        <v>22.283333666666671</v>
      </c>
      <c r="JF229">
        <f t="shared" si="2565"/>
        <v>30.050000333333337</v>
      </c>
      <c r="JH229">
        <f t="shared" si="2565"/>
        <v>18.266666666666666</v>
      </c>
      <c r="JI229">
        <f t="shared" si="2565"/>
        <v>23.516666699666665</v>
      </c>
      <c r="JJ229">
        <f t="shared" si="2565"/>
        <v>21.900000032999998</v>
      </c>
      <c r="JK229">
        <f t="shared" si="2565"/>
        <v>19.766666699666665</v>
      </c>
      <c r="JL229">
        <f t="shared" si="2565"/>
        <v>19.533333366333334</v>
      </c>
      <c r="JM229">
        <f t="shared" si="2565"/>
        <v>21.266666699666665</v>
      </c>
      <c r="JN229">
        <f t="shared" si="2565"/>
        <v>22.266666699666665</v>
      </c>
      <c r="JO229">
        <f t="shared" si="2565"/>
        <v>26.400000032999998</v>
      </c>
      <c r="JP229">
        <f t="shared" si="2565"/>
        <v>23.533333366333334</v>
      </c>
      <c r="JR229">
        <f t="shared" si="2565"/>
        <v>19.600000033000001</v>
      </c>
      <c r="JT229">
        <f t="shared" si="2565"/>
        <v>20.350000033000001</v>
      </c>
      <c r="JU229">
        <f t="shared" si="2565"/>
        <v>26.000000032999999</v>
      </c>
      <c r="JV229">
        <f t="shared" si="2565"/>
        <v>26.700000033000002</v>
      </c>
      <c r="JX229">
        <f t="shared" si="2565"/>
        <v>27.450000033000002</v>
      </c>
      <c r="JY229">
        <f t="shared" si="2565"/>
        <v>23.266666699666665</v>
      </c>
      <c r="JZ229">
        <f t="shared" si="2565"/>
        <v>29.766666699666665</v>
      </c>
      <c r="KA229">
        <f t="shared" si="2565"/>
        <v>33.216666699666668</v>
      </c>
    </row>
    <row r="230" spans="1:287" x14ac:dyDescent="0.25">
      <c r="A230" t="s">
        <v>57</v>
      </c>
      <c r="HA230">
        <v>0</v>
      </c>
      <c r="HB230">
        <v>0</v>
      </c>
      <c r="HV230">
        <v>0</v>
      </c>
    </row>
    <row r="231" spans="1:287" x14ac:dyDescent="0.25">
      <c r="A231" t="s">
        <v>56</v>
      </c>
      <c r="B231">
        <v>9.5166666666666675</v>
      </c>
      <c r="C231">
        <v>10.016666666666667</v>
      </c>
      <c r="D231">
        <v>6.9666663333333334</v>
      </c>
      <c r="E231">
        <v>10.666666666666668</v>
      </c>
      <c r="F231">
        <v>11.283326666666667</v>
      </c>
      <c r="G231">
        <v>7.6833333333333336</v>
      </c>
      <c r="H231">
        <v>7.4166663333333336</v>
      </c>
      <c r="I231">
        <v>7.6333333333333337</v>
      </c>
      <c r="J231">
        <v>12.899999666666668</v>
      </c>
      <c r="K231">
        <v>15.083333666666668</v>
      </c>
      <c r="L231">
        <v>10.366666666666667</v>
      </c>
      <c r="M231">
        <v>9.8666666666666671</v>
      </c>
      <c r="N231">
        <v>7.5999963333333334</v>
      </c>
      <c r="O231">
        <v>7.3833333333333337</v>
      </c>
      <c r="P231">
        <v>11.833333333333334</v>
      </c>
      <c r="Q231">
        <v>8.1433333333333344</v>
      </c>
      <c r="R231">
        <v>12.813333333333333</v>
      </c>
      <c r="S231">
        <v>14.633333333333333</v>
      </c>
      <c r="T231">
        <v>11.053333333333335</v>
      </c>
      <c r="U231">
        <v>9.5666633333333344</v>
      </c>
      <c r="V231">
        <v>9.4333333333333336</v>
      </c>
      <c r="W231">
        <v>8.0000003333333343</v>
      </c>
      <c r="X231">
        <v>8.8000003333333332</v>
      </c>
      <c r="Y231">
        <v>8.8333333333333339</v>
      </c>
      <c r="Z231">
        <v>25.133333333333333</v>
      </c>
      <c r="AA231">
        <v>27.133333333333333</v>
      </c>
      <c r="AB231">
        <v>30.883333333333333</v>
      </c>
      <c r="AC231">
        <v>46.333333333333329</v>
      </c>
      <c r="AD231">
        <v>40.886666333333331</v>
      </c>
      <c r="AE231">
        <v>27.083333333333332</v>
      </c>
      <c r="AG231">
        <v>30.383333333333333</v>
      </c>
      <c r="AH231">
        <v>25.800003333333333</v>
      </c>
      <c r="AI231">
        <v>13.266666666666667</v>
      </c>
      <c r="AJ231">
        <v>14.816666666666668</v>
      </c>
      <c r="AK231">
        <v>13.649999966666668</v>
      </c>
      <c r="AL231">
        <v>13.866666666666667</v>
      </c>
      <c r="AM231">
        <v>13.783326666666667</v>
      </c>
      <c r="AN231">
        <v>14.616666666666667</v>
      </c>
      <c r="AO231">
        <v>14.533333366666668</v>
      </c>
      <c r="AP231">
        <v>14.133333366666667</v>
      </c>
      <c r="AQ231">
        <v>14.049999996666667</v>
      </c>
      <c r="AR231">
        <v>13.666666666666668</v>
      </c>
      <c r="AS231">
        <v>14.283333366666668</v>
      </c>
      <c r="AT231">
        <v>16.933333336666667</v>
      </c>
      <c r="AU231">
        <v>14.566666666666668</v>
      </c>
      <c r="AV231">
        <v>14.799999966666668</v>
      </c>
      <c r="AW231">
        <v>14.333333366666668</v>
      </c>
      <c r="AX231">
        <v>15.116666666666667</v>
      </c>
      <c r="AY231">
        <v>13.999999996666668</v>
      </c>
      <c r="AZ231">
        <v>16.416666666666668</v>
      </c>
      <c r="BA231">
        <v>18.466666666666669</v>
      </c>
      <c r="BB231">
        <v>21.266666666666666</v>
      </c>
      <c r="BC231">
        <v>18.983333336666668</v>
      </c>
      <c r="BD231">
        <v>18.949999966666667</v>
      </c>
      <c r="BE231">
        <v>15.266666666666667</v>
      </c>
      <c r="BF231">
        <v>17.183333666666666</v>
      </c>
      <c r="BG231">
        <v>26.449999966666667</v>
      </c>
      <c r="BH231">
        <v>28.966666666666669</v>
      </c>
      <c r="BI231">
        <v>29.199999666666667</v>
      </c>
      <c r="BJ231">
        <v>16.616666666666667</v>
      </c>
      <c r="BK231">
        <v>26.93333366666667</v>
      </c>
      <c r="BL231">
        <v>17.683333366666666</v>
      </c>
      <c r="BM231">
        <v>26.06666666666667</v>
      </c>
      <c r="BN231">
        <v>17.366666666666667</v>
      </c>
      <c r="BO231">
        <v>31.19999966666667</v>
      </c>
      <c r="BP231">
        <v>21.883333366666669</v>
      </c>
      <c r="BQ231">
        <v>11.550000333333333</v>
      </c>
      <c r="BR231">
        <v>10.016666333333333</v>
      </c>
      <c r="BS231">
        <v>10.733333033333333</v>
      </c>
      <c r="BT231">
        <v>11.133333003333334</v>
      </c>
      <c r="BU231">
        <v>10.533333003333333</v>
      </c>
      <c r="BV231">
        <v>10.766666333333333</v>
      </c>
      <c r="BW231">
        <v>12.733333033333333</v>
      </c>
      <c r="BX231">
        <v>17.733333033333331</v>
      </c>
      <c r="BY231">
        <v>15.999999633333333</v>
      </c>
      <c r="BZ231">
        <v>12.999999633333333</v>
      </c>
      <c r="CA231">
        <v>10.816666333333334</v>
      </c>
      <c r="CB231">
        <v>10.333333033333334</v>
      </c>
      <c r="CC231">
        <v>11.383333033333333</v>
      </c>
      <c r="CE231">
        <v>14.483333333333333</v>
      </c>
      <c r="CF231">
        <v>15.266666633333333</v>
      </c>
      <c r="CG231">
        <v>16.566666633333334</v>
      </c>
      <c r="CH231">
        <v>14.866666633333333</v>
      </c>
      <c r="CI231">
        <v>14.833333333333332</v>
      </c>
      <c r="CJ231">
        <v>14.783333333333333</v>
      </c>
      <c r="CK231">
        <v>15.200000033333332</v>
      </c>
      <c r="CL231">
        <v>15.583333333333332</v>
      </c>
      <c r="CN231">
        <v>16.333333333333332</v>
      </c>
      <c r="CO231">
        <v>15.883333333333333</v>
      </c>
      <c r="CP231">
        <v>10.876666633333333</v>
      </c>
      <c r="CQ231">
        <v>12.309999633333332</v>
      </c>
      <c r="CR231">
        <v>13.059999633333332</v>
      </c>
      <c r="CS231">
        <v>11.309999633333332</v>
      </c>
      <c r="CT231">
        <v>13.526666633333333</v>
      </c>
      <c r="CU231">
        <v>13.343333633333334</v>
      </c>
      <c r="CV231">
        <v>11.476666633333332</v>
      </c>
      <c r="CW231">
        <v>12.609999933333333</v>
      </c>
      <c r="CX231">
        <v>12.209999633333332</v>
      </c>
      <c r="CY231">
        <v>15.693333333333332</v>
      </c>
      <c r="CZ231">
        <v>13.159999933333332</v>
      </c>
      <c r="DA231">
        <v>12.009999633333333</v>
      </c>
      <c r="DB231">
        <v>11.276666633333333</v>
      </c>
      <c r="DC231">
        <v>14.326666633333332</v>
      </c>
      <c r="DD231">
        <v>12.259999933333333</v>
      </c>
      <c r="DE231">
        <v>15.093333333333334</v>
      </c>
      <c r="DF231">
        <v>12.766663333333334</v>
      </c>
      <c r="DG231">
        <v>14.066663333333334</v>
      </c>
      <c r="DH231">
        <v>13.166663333333334</v>
      </c>
      <c r="DI231">
        <v>13.999996333333334</v>
      </c>
      <c r="DJ231">
        <v>13.616663333333333</v>
      </c>
      <c r="DK231">
        <v>14.449996666333334</v>
      </c>
      <c r="DL231">
        <v>13.333330033333334</v>
      </c>
      <c r="DM231">
        <v>15.233330003333334</v>
      </c>
      <c r="DN231">
        <v>14.683330003333335</v>
      </c>
      <c r="DO231">
        <v>9.1500000333333329</v>
      </c>
      <c r="DP231">
        <v>11.333333333333332</v>
      </c>
      <c r="DQ231">
        <v>10.066666733333333</v>
      </c>
      <c r="DR231">
        <v>10.083333363333333</v>
      </c>
      <c r="DS231">
        <v>9.6833333633333325</v>
      </c>
      <c r="DT231">
        <v>9.7166667033333329</v>
      </c>
      <c r="DU231">
        <v>13.083333033333332</v>
      </c>
      <c r="DV231">
        <v>11.166666703333334</v>
      </c>
      <c r="DW231">
        <v>9.8500000333333322</v>
      </c>
      <c r="DX231">
        <v>9.7666667033333336</v>
      </c>
      <c r="DY231">
        <v>10.066666700333332</v>
      </c>
      <c r="DZ231">
        <v>10.050000033333333</v>
      </c>
      <c r="EA231">
        <v>11.716666733333334</v>
      </c>
      <c r="EB231">
        <v>10.416666733333333</v>
      </c>
      <c r="EC231">
        <v>10.883333333333333</v>
      </c>
      <c r="ED231">
        <v>13.383333333333333</v>
      </c>
      <c r="EE231">
        <v>12.650000033333333</v>
      </c>
      <c r="EF231">
        <v>10.900000033333333</v>
      </c>
      <c r="EG231">
        <v>12.700000033333334</v>
      </c>
      <c r="EH231">
        <v>10.333333033333334</v>
      </c>
      <c r="EI231">
        <v>13.266666703333334</v>
      </c>
      <c r="EJ231">
        <v>12.400000033333333</v>
      </c>
      <c r="EK231">
        <v>11.716670033333333</v>
      </c>
      <c r="EL231">
        <v>13.783333333333333</v>
      </c>
      <c r="EM231">
        <v>10.450000033333334</v>
      </c>
      <c r="EN231">
        <v>11.533333366333334</v>
      </c>
      <c r="EO231">
        <v>14.583333363333333</v>
      </c>
      <c r="EP231">
        <v>12.883333333333333</v>
      </c>
      <c r="EQ231">
        <v>5.4833333333333334</v>
      </c>
      <c r="ER231">
        <v>5.8166666633333337</v>
      </c>
      <c r="ES231">
        <v>6.083333333333333</v>
      </c>
      <c r="ET231">
        <v>8.5833333333333339</v>
      </c>
      <c r="EU231">
        <v>6.1666666333333335</v>
      </c>
      <c r="EV231">
        <v>6.0000000333333334</v>
      </c>
      <c r="EW231">
        <v>5.816666633333333</v>
      </c>
      <c r="EX231">
        <v>6.0500000003333332</v>
      </c>
      <c r="EY231">
        <v>9.5500000333333332</v>
      </c>
      <c r="EZ231">
        <v>5.850000333333333</v>
      </c>
      <c r="FA231">
        <v>6.0333333333333332</v>
      </c>
      <c r="FB231">
        <v>6.5166663333333332</v>
      </c>
      <c r="FC231">
        <v>9.4833333333333343</v>
      </c>
      <c r="FD231">
        <v>6.3166666333333339</v>
      </c>
      <c r="FE231">
        <v>6.6166666333333337</v>
      </c>
      <c r="FF231">
        <v>8.650000003333334</v>
      </c>
      <c r="FG231">
        <v>6.2500000333333334</v>
      </c>
      <c r="FH231">
        <v>8.3833333333333329</v>
      </c>
      <c r="FI231">
        <v>8.8333333333333321</v>
      </c>
      <c r="FJ231">
        <v>12.000000033333333</v>
      </c>
      <c r="FK231">
        <v>10.100000033333332</v>
      </c>
      <c r="FL231">
        <v>10.433333333333334</v>
      </c>
      <c r="FM231">
        <v>8.7500000333333325</v>
      </c>
      <c r="FN231">
        <v>11.383333333333333</v>
      </c>
      <c r="FO231">
        <v>8.8500000033333333</v>
      </c>
      <c r="FP231">
        <v>9.6000000333333322</v>
      </c>
      <c r="FQ231">
        <v>8.8333333333333321</v>
      </c>
      <c r="FR231">
        <v>8.7833333333333332</v>
      </c>
      <c r="FS231">
        <v>9.6000000033333333</v>
      </c>
      <c r="FT231">
        <v>7.4166663333333336</v>
      </c>
      <c r="FU231">
        <v>7.6666663333333336</v>
      </c>
      <c r="FV231">
        <v>7.6499996633333334</v>
      </c>
      <c r="FW231">
        <v>8.0333330003333341</v>
      </c>
      <c r="FX231">
        <v>8.1833330033333329</v>
      </c>
      <c r="FY231">
        <v>7.9666663333333334</v>
      </c>
      <c r="FZ231">
        <v>9.2166663333333343</v>
      </c>
      <c r="GA231">
        <v>12.216666333333333</v>
      </c>
      <c r="GB231">
        <v>8.2999996663333331</v>
      </c>
      <c r="GC231">
        <v>8.4999996333333332</v>
      </c>
      <c r="GD231">
        <v>9.0166663333333332</v>
      </c>
      <c r="GE231">
        <v>8.7833330333333333</v>
      </c>
      <c r="GF231">
        <v>7.9999996633333339</v>
      </c>
      <c r="GG231">
        <v>8.6833333333333336</v>
      </c>
      <c r="GH231">
        <v>9.5333333333333332</v>
      </c>
      <c r="GI231">
        <v>9.1666666333333335</v>
      </c>
      <c r="GJ231">
        <v>9.5833333333333339</v>
      </c>
      <c r="GK231">
        <v>11.516666633333333</v>
      </c>
      <c r="GL231">
        <v>8.9833333333333343</v>
      </c>
      <c r="GM231">
        <v>9.2500000333333343</v>
      </c>
      <c r="GN231">
        <v>11.383333333333333</v>
      </c>
      <c r="GO231">
        <v>10.800000003333334</v>
      </c>
      <c r="GP231">
        <v>9.2500000333333343</v>
      </c>
      <c r="GQ231">
        <v>9.7000000033333329</v>
      </c>
      <c r="GR231">
        <v>12.083333333333334</v>
      </c>
      <c r="GS231">
        <v>10.050000033333333</v>
      </c>
      <c r="GT231">
        <v>11.250000033333333</v>
      </c>
      <c r="GU231">
        <v>10.083333333333334</v>
      </c>
      <c r="GV231">
        <v>9.0833333333333339</v>
      </c>
      <c r="GW231">
        <v>9.150000003333334</v>
      </c>
      <c r="GX231">
        <v>8.9833333333333343</v>
      </c>
      <c r="GY231">
        <v>16.416666666333334</v>
      </c>
      <c r="GZ231">
        <v>10.833333333333334</v>
      </c>
      <c r="HA231">
        <v>27.433333333000004</v>
      </c>
      <c r="HB231">
        <v>21.85</v>
      </c>
      <c r="HC231">
        <v>10.266666333333333</v>
      </c>
      <c r="HD231">
        <v>11.666666663333334</v>
      </c>
      <c r="HE231">
        <v>10.750000003333334</v>
      </c>
      <c r="HF231">
        <v>10.500000003333334</v>
      </c>
      <c r="HG231">
        <v>10.283333333333333</v>
      </c>
      <c r="HH231">
        <v>9.9666666333333325</v>
      </c>
      <c r="HI231">
        <v>9.9666666333333325</v>
      </c>
      <c r="HJ231">
        <v>10.916666633333334</v>
      </c>
      <c r="HK231">
        <v>10.466666633333332</v>
      </c>
      <c r="HL231">
        <v>13.333333333333332</v>
      </c>
      <c r="HN231">
        <v>9.9833333333333325</v>
      </c>
      <c r="HO231">
        <v>11.450000033333334</v>
      </c>
      <c r="HP231">
        <v>31.583333333333332</v>
      </c>
      <c r="HQ231">
        <v>33.583333333333329</v>
      </c>
      <c r="HR231">
        <v>1.6666663333333334</v>
      </c>
      <c r="HS231">
        <v>0.38333333333333336</v>
      </c>
      <c r="HU231">
        <v>11.783333333333333</v>
      </c>
      <c r="HW231">
        <v>0</v>
      </c>
      <c r="HX231">
        <f>IF(HX227=0,0,HX227+0.3833333)</f>
        <v>0.98333329999999997</v>
      </c>
      <c r="HY231">
        <f t="shared" ref="HY231:IK231" si="2566">IF(HY227=0,0,HY227+0.3833333)</f>
        <v>1.7999999666666668</v>
      </c>
      <c r="HZ231">
        <f t="shared" si="2566"/>
        <v>1.3166666333333334</v>
      </c>
      <c r="IA231">
        <f t="shared" si="2566"/>
        <v>1.0499999666666666</v>
      </c>
      <c r="IB231">
        <f t="shared" si="2566"/>
        <v>1.1499999666666667</v>
      </c>
      <c r="IC231">
        <f t="shared" si="2566"/>
        <v>1.8499999666666667</v>
      </c>
      <c r="ID231">
        <f t="shared" si="2566"/>
        <v>0.81666663333333334</v>
      </c>
      <c r="IE231">
        <f t="shared" si="2566"/>
        <v>1.7999999666666668</v>
      </c>
      <c r="IF231">
        <f t="shared" si="2566"/>
        <v>2.4999999666666666</v>
      </c>
      <c r="IG231">
        <f t="shared" si="2566"/>
        <v>2.9499999666666663</v>
      </c>
      <c r="IH231">
        <f t="shared" si="2566"/>
        <v>1.2833333</v>
      </c>
      <c r="II231">
        <f t="shared" si="2566"/>
        <v>8.0166666333333332</v>
      </c>
      <c r="IJ231">
        <f t="shared" si="2566"/>
        <v>0.79999996666666662</v>
      </c>
      <c r="IK231">
        <f t="shared" si="2566"/>
        <v>3.7333333</v>
      </c>
      <c r="IL231">
        <f t="shared" ref="IL231:KA231" si="2567">IF(IL227=0,0,IL227+0.3833333)</f>
        <v>7.0666666333333339</v>
      </c>
      <c r="IM231">
        <f t="shared" si="2567"/>
        <v>4.4999999666666675</v>
      </c>
      <c r="IN231">
        <f t="shared" si="2567"/>
        <v>4.2166666333333334</v>
      </c>
      <c r="IO231">
        <f t="shared" si="2567"/>
        <v>6.0333333000000007</v>
      </c>
      <c r="IP231">
        <f t="shared" si="2567"/>
        <v>6.3166666333333339</v>
      </c>
      <c r="IQ231">
        <f t="shared" si="2567"/>
        <v>6.9666666333333342</v>
      </c>
      <c r="IW231">
        <f t="shared" si="2567"/>
        <v>36.683333299999994</v>
      </c>
      <c r="IX231">
        <f t="shared" si="2567"/>
        <v>3.5833333000000001</v>
      </c>
      <c r="IY231">
        <f t="shared" si="2567"/>
        <v>6.0333336333333341</v>
      </c>
      <c r="IZ231">
        <f t="shared" si="2567"/>
        <v>6.8500003000000005</v>
      </c>
      <c r="JA231">
        <f t="shared" si="2567"/>
        <v>5.1833336333333344</v>
      </c>
      <c r="JB231">
        <f t="shared" si="2567"/>
        <v>4.6666669666666678</v>
      </c>
      <c r="JC231">
        <f t="shared" si="2567"/>
        <v>9.6000003000000014</v>
      </c>
      <c r="JD231">
        <f t="shared" si="2567"/>
        <v>6.200000300000001</v>
      </c>
      <c r="JE231">
        <f t="shared" si="2567"/>
        <v>11.266666966666669</v>
      </c>
      <c r="JF231">
        <f t="shared" si="2567"/>
        <v>19.033333633333335</v>
      </c>
      <c r="JH231">
        <f t="shared" si="2567"/>
        <v>7.2499999666666675</v>
      </c>
      <c r="JI231">
        <f t="shared" si="2567"/>
        <v>12.499999999666667</v>
      </c>
      <c r="JJ231">
        <f t="shared" si="2567"/>
        <v>10.883333332999999</v>
      </c>
      <c r="JK231">
        <f t="shared" si="2567"/>
        <v>8.7499999996666666</v>
      </c>
      <c r="JL231">
        <f t="shared" si="2567"/>
        <v>8.5166666663333341</v>
      </c>
      <c r="JM231">
        <f t="shared" si="2567"/>
        <v>10.249999999666667</v>
      </c>
      <c r="JN231">
        <f t="shared" si="2567"/>
        <v>11.249999999666667</v>
      </c>
      <c r="JO231">
        <f t="shared" si="2567"/>
        <v>15.383333332999999</v>
      </c>
      <c r="JP231">
        <f t="shared" si="2567"/>
        <v>12.516666666333334</v>
      </c>
      <c r="JR231">
        <f t="shared" si="2567"/>
        <v>8.5833333330000006</v>
      </c>
      <c r="JT231">
        <f t="shared" si="2567"/>
        <v>9.3333333330000006</v>
      </c>
      <c r="JU231">
        <f t="shared" si="2567"/>
        <v>14.983333332999999</v>
      </c>
      <c r="JV231">
        <f t="shared" si="2567"/>
        <v>15.683333333</v>
      </c>
      <c r="JX231">
        <f t="shared" si="2567"/>
        <v>16.433333333000004</v>
      </c>
      <c r="JY231">
        <f t="shared" si="2567"/>
        <v>12.249999999666667</v>
      </c>
      <c r="JZ231">
        <f t="shared" si="2567"/>
        <v>18.749999999666667</v>
      </c>
      <c r="KA231">
        <f t="shared" si="2567"/>
        <v>22.199999999666669</v>
      </c>
    </row>
    <row r="232" spans="1:287" x14ac:dyDescent="0.25">
      <c r="A232" t="s">
        <v>55</v>
      </c>
      <c r="B232">
        <v>8.8833333333333329</v>
      </c>
      <c r="C232">
        <v>9.3833333333333329</v>
      </c>
      <c r="D232">
        <v>7.1833329999999993</v>
      </c>
      <c r="E232">
        <v>10.033333333333333</v>
      </c>
      <c r="F232">
        <v>10.649993333333333</v>
      </c>
      <c r="G232">
        <v>7.8999999999999995</v>
      </c>
      <c r="H232">
        <v>7.6333329999999995</v>
      </c>
      <c r="I232">
        <v>7.85</v>
      </c>
      <c r="J232">
        <v>12.266666333333333</v>
      </c>
      <c r="K232">
        <v>14.450000333333332</v>
      </c>
      <c r="L232">
        <v>9.7333333333333325</v>
      </c>
      <c r="M232">
        <v>9.2333333333333325</v>
      </c>
      <c r="N232">
        <v>7.8166629999999993</v>
      </c>
      <c r="O232">
        <v>7.6</v>
      </c>
      <c r="P232">
        <v>12.05</v>
      </c>
      <c r="Q232">
        <v>8.36</v>
      </c>
      <c r="R232">
        <v>13.03</v>
      </c>
      <c r="S232">
        <v>14.85</v>
      </c>
      <c r="T232">
        <v>11.27</v>
      </c>
      <c r="U232">
        <v>9.7833299999999994</v>
      </c>
      <c r="V232">
        <v>9.6499999999999986</v>
      </c>
      <c r="W232">
        <v>8.2166669999999993</v>
      </c>
      <c r="X232">
        <v>9.016667</v>
      </c>
      <c r="Y232">
        <v>9.0499999999999989</v>
      </c>
      <c r="Z232">
        <v>25.35</v>
      </c>
      <c r="AA232">
        <v>27.35</v>
      </c>
      <c r="AB232">
        <v>31.1</v>
      </c>
      <c r="AC232">
        <v>46.55</v>
      </c>
      <c r="AD232">
        <v>41.103332999999999</v>
      </c>
      <c r="AE232">
        <v>27.3</v>
      </c>
      <c r="AG232">
        <v>30.6</v>
      </c>
      <c r="AH232">
        <v>26.016670000000001</v>
      </c>
      <c r="AI232">
        <v>12.633333333333333</v>
      </c>
      <c r="AJ232">
        <v>14.183333333333334</v>
      </c>
      <c r="AK232">
        <v>13.016666633333333</v>
      </c>
      <c r="AL232">
        <v>13.233333333333333</v>
      </c>
      <c r="AM232">
        <v>13.149993333333333</v>
      </c>
      <c r="AN232">
        <v>13.983333333333333</v>
      </c>
      <c r="AO232">
        <v>13.900000033333333</v>
      </c>
      <c r="AP232">
        <v>13.500000033333333</v>
      </c>
      <c r="AQ232">
        <v>13.416666663333332</v>
      </c>
      <c r="AR232">
        <v>13.033333333333333</v>
      </c>
      <c r="AS232">
        <v>13.650000033333333</v>
      </c>
      <c r="AT232">
        <v>16.300000003333334</v>
      </c>
      <c r="AU232">
        <v>13.933333333333334</v>
      </c>
      <c r="AV232">
        <v>14.166666633333334</v>
      </c>
      <c r="AW232">
        <v>13.700000033333334</v>
      </c>
      <c r="AX232">
        <v>14.483333333333333</v>
      </c>
      <c r="AY232">
        <v>13.366666663333334</v>
      </c>
      <c r="AZ232">
        <v>15.783333333333333</v>
      </c>
      <c r="BA232">
        <v>17.833333333333332</v>
      </c>
      <c r="BB232">
        <v>20.633333333333333</v>
      </c>
      <c r="BC232">
        <v>18.350000003333335</v>
      </c>
      <c r="BD232">
        <v>18.316666633333334</v>
      </c>
      <c r="BE232">
        <v>14.633333333333333</v>
      </c>
      <c r="BF232">
        <v>16.550000333333333</v>
      </c>
      <c r="BG232">
        <v>25.816666633333334</v>
      </c>
      <c r="BH232">
        <v>28.333333333333332</v>
      </c>
      <c r="BI232">
        <v>28.56666633333333</v>
      </c>
      <c r="BJ232">
        <v>15.983333333333333</v>
      </c>
      <c r="BK232">
        <v>26.300000333333333</v>
      </c>
      <c r="BL232">
        <v>17.050000033333333</v>
      </c>
      <c r="BM232">
        <v>25.433333333333334</v>
      </c>
      <c r="BN232">
        <v>16.733333333333334</v>
      </c>
      <c r="BO232">
        <v>30.566666333333334</v>
      </c>
      <c r="BP232">
        <v>21.250000033333333</v>
      </c>
      <c r="BQ232">
        <v>11.766667</v>
      </c>
      <c r="BR232">
        <v>10.233333</v>
      </c>
      <c r="BS232">
        <v>10.949999699999999</v>
      </c>
      <c r="BT232">
        <v>11.349999670000001</v>
      </c>
      <c r="BU232">
        <v>10.749999669999999</v>
      </c>
      <c r="BV232">
        <v>10.983333</v>
      </c>
      <c r="BW232">
        <v>12.949999699999999</v>
      </c>
      <c r="BX232">
        <v>17.949999699999999</v>
      </c>
      <c r="BY232">
        <v>16.2166663</v>
      </c>
      <c r="BZ232">
        <v>13.2166663</v>
      </c>
      <c r="CA232">
        <v>11.033333000000001</v>
      </c>
      <c r="CB232">
        <v>10.549999700000001</v>
      </c>
      <c r="CC232">
        <v>11.5999997</v>
      </c>
      <c r="CE232">
        <v>14.7</v>
      </c>
      <c r="CF232">
        <v>15.4833333</v>
      </c>
      <c r="CG232">
        <v>16.783333299999999</v>
      </c>
      <c r="CH232">
        <v>15.0833333</v>
      </c>
      <c r="CI232">
        <v>15.049999999999999</v>
      </c>
      <c r="CJ232">
        <v>15</v>
      </c>
      <c r="CK232">
        <v>15.416666699999999</v>
      </c>
      <c r="CL232">
        <v>15.799999999999999</v>
      </c>
      <c r="CN232">
        <v>16.55</v>
      </c>
      <c r="CO232">
        <v>16.099999999999998</v>
      </c>
      <c r="CP232">
        <v>11.093333299999999</v>
      </c>
      <c r="CQ232">
        <v>12.526666299999999</v>
      </c>
      <c r="CR232">
        <v>13.276666299999999</v>
      </c>
      <c r="CS232">
        <v>11.526666299999999</v>
      </c>
      <c r="CT232">
        <v>13.7433333</v>
      </c>
      <c r="CU232">
        <v>13.560000299999999</v>
      </c>
      <c r="CV232">
        <v>11.693333299999999</v>
      </c>
      <c r="CW232">
        <v>12.826666599999999</v>
      </c>
      <c r="CX232">
        <v>12.426666299999999</v>
      </c>
      <c r="CY232">
        <v>15.91</v>
      </c>
      <c r="CZ232">
        <v>13.3766666</v>
      </c>
      <c r="DA232">
        <v>12.2266663</v>
      </c>
      <c r="DB232">
        <v>11.4933333</v>
      </c>
      <c r="DC232">
        <v>14.5433333</v>
      </c>
      <c r="DD232">
        <v>12.4766666</v>
      </c>
      <c r="DE232">
        <v>15.309999999999999</v>
      </c>
      <c r="DF232">
        <v>12.98333</v>
      </c>
      <c r="DG232">
        <v>14.283330000000001</v>
      </c>
      <c r="DH232">
        <v>13.383330000000001</v>
      </c>
      <c r="DI232">
        <v>14.216663</v>
      </c>
      <c r="DJ232">
        <v>13.83333</v>
      </c>
      <c r="DK232">
        <v>14.666663333000001</v>
      </c>
      <c r="DL232">
        <v>13.549996700000001</v>
      </c>
      <c r="DM232">
        <v>15.449996670000001</v>
      </c>
      <c r="DN232">
        <v>14.899996670000002</v>
      </c>
      <c r="DO232">
        <v>9.3666666999999997</v>
      </c>
      <c r="DP232">
        <v>11.55</v>
      </c>
      <c r="DQ232">
        <v>10.2833334</v>
      </c>
      <c r="DR232">
        <v>10.30000003</v>
      </c>
      <c r="DS232">
        <v>9.9000000299999993</v>
      </c>
      <c r="DT232">
        <v>9.9333333699999997</v>
      </c>
      <c r="DU232">
        <v>13.299999700000001</v>
      </c>
      <c r="DV232">
        <v>11.383333369999999</v>
      </c>
      <c r="DW232">
        <v>10.066666699999999</v>
      </c>
      <c r="DX232">
        <v>9.9833333700000004</v>
      </c>
      <c r="DY232">
        <v>10.283333366999999</v>
      </c>
      <c r="DZ232">
        <v>10.2666667</v>
      </c>
      <c r="EA232">
        <v>11.9333334</v>
      </c>
      <c r="EB232">
        <v>10.6333334</v>
      </c>
      <c r="EC232">
        <v>11.1</v>
      </c>
      <c r="ED232">
        <v>13.6</v>
      </c>
      <c r="EE232">
        <v>12.8666667</v>
      </c>
      <c r="EF232">
        <v>11.1166667</v>
      </c>
      <c r="EG232">
        <v>12.9166667</v>
      </c>
      <c r="EH232">
        <v>10.549999700000001</v>
      </c>
      <c r="EI232">
        <v>13.48333337</v>
      </c>
      <c r="EJ232">
        <v>12.6166667</v>
      </c>
      <c r="EK232">
        <v>11.9333367</v>
      </c>
      <c r="EL232">
        <v>14</v>
      </c>
      <c r="EM232">
        <v>10.6666667</v>
      </c>
      <c r="EN232">
        <v>11.750000032999999</v>
      </c>
      <c r="EO232">
        <v>14.80000003</v>
      </c>
      <c r="EP232">
        <v>13.1</v>
      </c>
      <c r="EQ232">
        <v>5.6999999999999993</v>
      </c>
      <c r="ER232">
        <v>6.0333333299999996</v>
      </c>
      <c r="ES232">
        <v>6.2999999999999989</v>
      </c>
      <c r="ET232">
        <v>8.7999999999999989</v>
      </c>
      <c r="EU232">
        <v>6.3833332999999994</v>
      </c>
      <c r="EV232">
        <v>6.2166666999999993</v>
      </c>
      <c r="EW232">
        <v>6.0333332999999989</v>
      </c>
      <c r="EX232">
        <v>6.2666666669999991</v>
      </c>
      <c r="EY232">
        <v>9.7666666999999983</v>
      </c>
      <c r="EZ232">
        <v>6.0666669999999989</v>
      </c>
      <c r="FA232">
        <v>6.2499999999999991</v>
      </c>
      <c r="FB232">
        <v>6.7333329999999991</v>
      </c>
      <c r="FC232">
        <v>9.6999999999999993</v>
      </c>
      <c r="FD232">
        <v>6.5333332999999989</v>
      </c>
      <c r="FE232">
        <v>6.8333332999999996</v>
      </c>
      <c r="FF232">
        <v>8.866666669999999</v>
      </c>
      <c r="FG232">
        <v>6.4666666999999993</v>
      </c>
      <c r="FH232">
        <v>8.6</v>
      </c>
      <c r="FI232">
        <v>9.0499999999999989</v>
      </c>
      <c r="FJ232">
        <v>12.216666699999999</v>
      </c>
      <c r="FK232">
        <v>10.316666699999999</v>
      </c>
      <c r="FL232">
        <v>10.649999999999999</v>
      </c>
      <c r="FM232">
        <v>8.9666666999999993</v>
      </c>
      <c r="FN232">
        <v>11.6</v>
      </c>
      <c r="FO232">
        <v>9.06666667</v>
      </c>
      <c r="FP232">
        <v>9.816666699999999</v>
      </c>
      <c r="FQ232">
        <v>9.0499999999999989</v>
      </c>
      <c r="FR232">
        <v>9</v>
      </c>
      <c r="FS232">
        <v>9.81666667</v>
      </c>
      <c r="FT232">
        <v>7.6333329999999995</v>
      </c>
      <c r="FU232">
        <v>7.8833329999999995</v>
      </c>
      <c r="FV232">
        <v>7.8666663299999993</v>
      </c>
      <c r="FW232">
        <v>8.2499996669999991</v>
      </c>
      <c r="FX232">
        <v>8.3999996699999997</v>
      </c>
      <c r="FY232">
        <v>8.1833329999999993</v>
      </c>
      <c r="FZ232">
        <v>9.4333329999999993</v>
      </c>
      <c r="GA232">
        <v>12.433332999999999</v>
      </c>
      <c r="GB232">
        <v>8.5166663329999999</v>
      </c>
      <c r="GC232">
        <v>8.7166663</v>
      </c>
      <c r="GD232">
        <v>9.233333</v>
      </c>
      <c r="GE232">
        <v>8.9999997</v>
      </c>
      <c r="GF232">
        <v>8.2166663299999989</v>
      </c>
      <c r="GG232">
        <v>8.9</v>
      </c>
      <c r="GH232">
        <v>9.75</v>
      </c>
      <c r="GI232">
        <v>9.3833333000000003</v>
      </c>
      <c r="GJ232">
        <v>9.8000000000000007</v>
      </c>
      <c r="GK232">
        <v>11.7333333</v>
      </c>
      <c r="GL232">
        <v>9.2000000000000011</v>
      </c>
      <c r="GM232">
        <v>9.4666667000000011</v>
      </c>
      <c r="GN232">
        <v>11.600000000000001</v>
      </c>
      <c r="GO232">
        <v>11.016666669999999</v>
      </c>
      <c r="GP232">
        <v>9.4666667000000011</v>
      </c>
      <c r="GQ232">
        <v>9.9166666699999997</v>
      </c>
      <c r="GR232">
        <v>12.3</v>
      </c>
      <c r="GS232">
        <v>10.2666667</v>
      </c>
      <c r="GT232">
        <v>11.466666700000001</v>
      </c>
      <c r="GU232">
        <v>10.3</v>
      </c>
      <c r="GV232">
        <v>9.3000000000000007</v>
      </c>
      <c r="GW232">
        <v>9.3666666700000007</v>
      </c>
      <c r="GX232">
        <v>9.2000000000000011</v>
      </c>
      <c r="GY232">
        <v>16.633333332999999</v>
      </c>
      <c r="GZ232">
        <v>11.05</v>
      </c>
      <c r="HC232">
        <v>10.483333</v>
      </c>
      <c r="HD232">
        <v>11.883333329999999</v>
      </c>
      <c r="HE232">
        <v>10.96666667</v>
      </c>
      <c r="HF232">
        <v>10.71666667</v>
      </c>
      <c r="HG232">
        <v>10.5</v>
      </c>
      <c r="HH232">
        <v>10.183333299999999</v>
      </c>
      <c r="HI232">
        <v>10.183333299999999</v>
      </c>
      <c r="HJ232">
        <v>11.1333333</v>
      </c>
      <c r="HK232">
        <v>10.683333299999999</v>
      </c>
      <c r="HL232">
        <v>13.55</v>
      </c>
      <c r="HN232">
        <v>10.199999999999999</v>
      </c>
      <c r="HO232">
        <v>11.6666667</v>
      </c>
      <c r="HP232">
        <v>31.799999999999997</v>
      </c>
      <c r="HQ232">
        <v>33.799999999999997</v>
      </c>
      <c r="HR232">
        <v>1.8833329999999999</v>
      </c>
      <c r="HS232">
        <v>0.6</v>
      </c>
      <c r="HU232">
        <v>12</v>
      </c>
      <c r="HW232">
        <v>0.98333329999999997</v>
      </c>
      <c r="HX232">
        <v>0</v>
      </c>
      <c r="HY232">
        <f>IF(HY227=0,0,HY227+0.6)</f>
        <v>2.0166666666666666</v>
      </c>
      <c r="HZ232">
        <f t="shared" ref="HZ232:IK232" si="2568">IF(HZ227=0,0,HZ227+0.6)</f>
        <v>1.5333333333333332</v>
      </c>
      <c r="IA232">
        <f t="shared" si="2568"/>
        <v>1.2666666666666666</v>
      </c>
      <c r="IB232">
        <f t="shared" si="2568"/>
        <v>1.3666666666666667</v>
      </c>
      <c r="IC232">
        <f t="shared" si="2568"/>
        <v>2.0666666666666669</v>
      </c>
      <c r="ID232">
        <f t="shared" si="2568"/>
        <v>1.0333333333333332</v>
      </c>
      <c r="IE232">
        <f t="shared" si="2568"/>
        <v>2.0166666666666666</v>
      </c>
      <c r="IF232">
        <f t="shared" si="2568"/>
        <v>2.7166666666666668</v>
      </c>
      <c r="IG232">
        <f t="shared" si="2568"/>
        <v>3.1666666666666665</v>
      </c>
      <c r="IH232">
        <f t="shared" si="2568"/>
        <v>1.5</v>
      </c>
      <c r="II232">
        <f t="shared" si="2568"/>
        <v>8.2333333333333325</v>
      </c>
      <c r="IJ232">
        <f t="shared" si="2568"/>
        <v>1.0166666666666666</v>
      </c>
      <c r="IK232">
        <f t="shared" si="2568"/>
        <v>3.95</v>
      </c>
      <c r="IL232">
        <f t="shared" ref="IL232:KA232" si="2569">IF(IL227=0,0,IL227+0.6)</f>
        <v>7.2833333333333332</v>
      </c>
      <c r="IM232">
        <f t="shared" si="2569"/>
        <v>4.7166666666666668</v>
      </c>
      <c r="IN232">
        <f t="shared" si="2569"/>
        <v>4.4333333333333336</v>
      </c>
      <c r="IO232">
        <f t="shared" si="2569"/>
        <v>6.25</v>
      </c>
      <c r="IP232">
        <f t="shared" si="2569"/>
        <v>6.5333333333333332</v>
      </c>
      <c r="IQ232">
        <f t="shared" si="2569"/>
        <v>7.1833333333333336</v>
      </c>
      <c r="IW232">
        <f t="shared" si="2569"/>
        <v>36.9</v>
      </c>
      <c r="IX232">
        <f t="shared" si="2569"/>
        <v>3.8000000000000003</v>
      </c>
      <c r="IY232">
        <f t="shared" si="2569"/>
        <v>6.2500003333333334</v>
      </c>
      <c r="IZ232">
        <f t="shared" si="2569"/>
        <v>7.0666669999999998</v>
      </c>
      <c r="JA232">
        <f t="shared" si="2569"/>
        <v>5.4000003333333337</v>
      </c>
      <c r="JB232">
        <f t="shared" si="2569"/>
        <v>4.8833336666666671</v>
      </c>
      <c r="JC232">
        <f t="shared" si="2569"/>
        <v>9.8166670000000007</v>
      </c>
      <c r="JD232">
        <f t="shared" si="2569"/>
        <v>6.4166670000000003</v>
      </c>
      <c r="JE232">
        <f t="shared" si="2569"/>
        <v>11.483333666666669</v>
      </c>
      <c r="JF232">
        <f t="shared" si="2569"/>
        <v>19.250000333333336</v>
      </c>
      <c r="JH232">
        <f t="shared" si="2569"/>
        <v>7.4666666666666668</v>
      </c>
      <c r="JI232">
        <f t="shared" si="2569"/>
        <v>12.716666699666666</v>
      </c>
      <c r="JJ232">
        <f t="shared" si="2569"/>
        <v>11.100000032999999</v>
      </c>
      <c r="JK232">
        <f t="shared" si="2569"/>
        <v>8.966666699666666</v>
      </c>
      <c r="JL232">
        <f t="shared" si="2569"/>
        <v>8.7333333663333335</v>
      </c>
      <c r="JM232">
        <f t="shared" si="2569"/>
        <v>10.466666699666666</v>
      </c>
      <c r="JN232">
        <f t="shared" si="2569"/>
        <v>11.466666699666666</v>
      </c>
      <c r="JO232">
        <f t="shared" si="2569"/>
        <v>15.600000032999999</v>
      </c>
      <c r="JP232">
        <f t="shared" si="2569"/>
        <v>12.733333366333333</v>
      </c>
      <c r="JR232">
        <f t="shared" si="2569"/>
        <v>8.8000000329999999</v>
      </c>
      <c r="JT232">
        <f t="shared" si="2569"/>
        <v>9.5500000329999999</v>
      </c>
      <c r="JU232">
        <f t="shared" si="2569"/>
        <v>15.200000032999998</v>
      </c>
      <c r="JV232">
        <f t="shared" si="2569"/>
        <v>15.900000033</v>
      </c>
      <c r="JX232">
        <f t="shared" si="2569"/>
        <v>16.650000033000005</v>
      </c>
      <c r="JY232">
        <f t="shared" si="2569"/>
        <v>12.466666699666666</v>
      </c>
      <c r="JZ232">
        <f t="shared" si="2569"/>
        <v>18.966666699666668</v>
      </c>
      <c r="KA232">
        <f t="shared" si="2569"/>
        <v>22.416666699666671</v>
      </c>
    </row>
    <row r="233" spans="1:287" x14ac:dyDescent="0.25">
      <c r="A233" t="s">
        <v>54</v>
      </c>
      <c r="B233">
        <v>7.75</v>
      </c>
      <c r="C233">
        <v>8.25</v>
      </c>
      <c r="D233">
        <v>7.9999996666666666</v>
      </c>
      <c r="E233">
        <v>8.9</v>
      </c>
      <c r="F233">
        <v>9.5166599999999999</v>
      </c>
      <c r="G233">
        <v>8.7166666666666668</v>
      </c>
      <c r="H233">
        <v>8.4499996666666668</v>
      </c>
      <c r="I233">
        <v>8.6666666666666661</v>
      </c>
      <c r="J233">
        <v>11.133333</v>
      </c>
      <c r="K233">
        <v>13.316666999999999</v>
      </c>
      <c r="L233">
        <v>8.6</v>
      </c>
      <c r="M233">
        <v>8.1</v>
      </c>
      <c r="N233">
        <v>8.6333296666666666</v>
      </c>
      <c r="O233">
        <v>8.4166666666666661</v>
      </c>
      <c r="P233">
        <v>12.866666666666667</v>
      </c>
      <c r="Q233">
        <v>9.1766666666666659</v>
      </c>
      <c r="R233">
        <v>13.846666666666666</v>
      </c>
      <c r="S233">
        <v>15.666666666666666</v>
      </c>
      <c r="T233">
        <v>12.086666666666666</v>
      </c>
      <c r="U233">
        <v>10.599996666666666</v>
      </c>
      <c r="V233">
        <v>10.466666666666665</v>
      </c>
      <c r="W233">
        <v>9.0333336666666657</v>
      </c>
      <c r="X233">
        <v>9.8333336666666664</v>
      </c>
      <c r="Y233">
        <v>9.8666666666666654</v>
      </c>
      <c r="Z233">
        <v>26.166666666666668</v>
      </c>
      <c r="AA233">
        <v>28.166666666666668</v>
      </c>
      <c r="AB233">
        <v>31.916666666666668</v>
      </c>
      <c r="AC233">
        <v>47.366666666666667</v>
      </c>
      <c r="AD233">
        <v>41.919999666666669</v>
      </c>
      <c r="AE233">
        <v>28.116666666666667</v>
      </c>
      <c r="AG233">
        <v>31.416666666666668</v>
      </c>
      <c r="AH233">
        <v>26.833336666666668</v>
      </c>
      <c r="AI233">
        <v>11.5</v>
      </c>
      <c r="AJ233">
        <v>13.05</v>
      </c>
      <c r="AK233">
        <v>11.8833333</v>
      </c>
      <c r="AL233">
        <v>12.1</v>
      </c>
      <c r="AM233">
        <v>12.01666</v>
      </c>
      <c r="AN233">
        <v>12.85</v>
      </c>
      <c r="AO233">
        <v>12.7666667</v>
      </c>
      <c r="AP233">
        <v>12.3666667</v>
      </c>
      <c r="AQ233">
        <v>12.28333333</v>
      </c>
      <c r="AR233">
        <v>11.9</v>
      </c>
      <c r="AS233">
        <v>12.5166667</v>
      </c>
      <c r="AT233">
        <v>15.166666670000001</v>
      </c>
      <c r="AU233">
        <v>12.8</v>
      </c>
      <c r="AV233">
        <v>13.033333300000001</v>
      </c>
      <c r="AW233">
        <v>12.566666700000001</v>
      </c>
      <c r="AX233">
        <v>13.35</v>
      </c>
      <c r="AY233">
        <v>12.233333330000001</v>
      </c>
      <c r="AZ233">
        <v>14.65</v>
      </c>
      <c r="BA233">
        <v>16.7</v>
      </c>
      <c r="BB233">
        <v>19.5</v>
      </c>
      <c r="BC233">
        <v>17.216666670000002</v>
      </c>
      <c r="BD233">
        <v>17.183333300000001</v>
      </c>
      <c r="BE233">
        <v>13.5</v>
      </c>
      <c r="BF233">
        <v>15.416667</v>
      </c>
      <c r="BG233">
        <v>24.683333300000001</v>
      </c>
      <c r="BH233">
        <v>27.2</v>
      </c>
      <c r="BI233">
        <v>27.433332999999998</v>
      </c>
      <c r="BJ233">
        <v>14.85</v>
      </c>
      <c r="BK233">
        <v>25.166667</v>
      </c>
      <c r="BL233">
        <v>15.9166667</v>
      </c>
      <c r="BM233">
        <v>24.3</v>
      </c>
      <c r="BN233">
        <v>15.6</v>
      </c>
      <c r="BO233">
        <v>29.433333000000001</v>
      </c>
      <c r="BP233">
        <v>20.1166667</v>
      </c>
      <c r="BQ233">
        <v>12.583333666666666</v>
      </c>
      <c r="BR233">
        <v>11.049999666666666</v>
      </c>
      <c r="BS233">
        <v>11.766666366666666</v>
      </c>
      <c r="BT233">
        <v>12.166666336666667</v>
      </c>
      <c r="BU233">
        <v>11.566666336666666</v>
      </c>
      <c r="BV233">
        <v>11.799999666666666</v>
      </c>
      <c r="BW233">
        <v>13.766666366666666</v>
      </c>
      <c r="BX233">
        <v>18.766666366666666</v>
      </c>
      <c r="BY233">
        <v>17.033332966666666</v>
      </c>
      <c r="BZ233">
        <v>14.033332966666666</v>
      </c>
      <c r="CA233">
        <v>11.849999666666667</v>
      </c>
      <c r="CB233">
        <v>11.366666366666667</v>
      </c>
      <c r="CC233">
        <v>12.416666366666666</v>
      </c>
      <c r="CE233">
        <v>15.516666666666666</v>
      </c>
      <c r="CF233">
        <v>16.299999966666665</v>
      </c>
      <c r="CG233">
        <v>17.599999966666665</v>
      </c>
      <c r="CH233">
        <v>15.899999966666666</v>
      </c>
      <c r="CI233">
        <v>15.866666666666665</v>
      </c>
      <c r="CJ233">
        <v>15.816666666666666</v>
      </c>
      <c r="CK233">
        <v>16.233333366666667</v>
      </c>
      <c r="CL233">
        <v>16.616666666666667</v>
      </c>
      <c r="CN233">
        <v>17.366666666666667</v>
      </c>
      <c r="CO233">
        <v>16.916666666666664</v>
      </c>
      <c r="CP233">
        <v>11.909999966666666</v>
      </c>
      <c r="CQ233">
        <v>13.343332966666665</v>
      </c>
      <c r="CR233">
        <v>14.093332966666665</v>
      </c>
      <c r="CS233">
        <v>12.343332966666665</v>
      </c>
      <c r="CT233">
        <v>14.559999966666666</v>
      </c>
      <c r="CU233">
        <v>14.376666966666665</v>
      </c>
      <c r="CV233">
        <v>12.509999966666665</v>
      </c>
      <c r="CW233">
        <v>13.643333266666666</v>
      </c>
      <c r="CX233">
        <v>13.243332966666665</v>
      </c>
      <c r="CY233">
        <v>16.726666666666667</v>
      </c>
      <c r="CZ233">
        <v>14.193333266666667</v>
      </c>
      <c r="DA233">
        <v>13.043332966666666</v>
      </c>
      <c r="DB233">
        <v>12.309999966666666</v>
      </c>
      <c r="DC233">
        <v>15.359999966666667</v>
      </c>
      <c r="DD233">
        <v>13.293333266666666</v>
      </c>
      <c r="DE233">
        <v>16.126666666666665</v>
      </c>
      <c r="DF233">
        <v>13.799996666666667</v>
      </c>
      <c r="DG233">
        <v>15.099996666666668</v>
      </c>
      <c r="DH233">
        <v>14.199996666666667</v>
      </c>
      <c r="DI233">
        <v>15.033329666666667</v>
      </c>
      <c r="DJ233">
        <v>14.649996666666667</v>
      </c>
      <c r="DK233">
        <v>15.483329999666667</v>
      </c>
      <c r="DL233">
        <v>14.366663366666668</v>
      </c>
      <c r="DM233">
        <v>16.266663336666667</v>
      </c>
      <c r="DN233">
        <v>15.716663336666668</v>
      </c>
      <c r="DO233">
        <v>10.183333366666666</v>
      </c>
      <c r="DP233">
        <v>12.366666666666667</v>
      </c>
      <c r="DQ233">
        <v>11.100000066666666</v>
      </c>
      <c r="DR233">
        <v>11.116666696666666</v>
      </c>
      <c r="DS233">
        <v>10.716666696666666</v>
      </c>
      <c r="DT233">
        <v>10.750000036666666</v>
      </c>
      <c r="DU233">
        <v>14.116666366666667</v>
      </c>
      <c r="DV233">
        <v>12.200000036666665</v>
      </c>
      <c r="DW233">
        <v>10.883333366666665</v>
      </c>
      <c r="DX233">
        <v>10.800000036666667</v>
      </c>
      <c r="DY233">
        <v>11.100000033666666</v>
      </c>
      <c r="DZ233">
        <v>11.083333366666666</v>
      </c>
      <c r="EA233">
        <v>12.750000066666667</v>
      </c>
      <c r="EB233">
        <v>11.450000066666666</v>
      </c>
      <c r="EC233">
        <v>11.916666666666666</v>
      </c>
      <c r="ED233">
        <v>14.416666666666666</v>
      </c>
      <c r="EE233">
        <v>13.683333366666666</v>
      </c>
      <c r="EF233">
        <v>11.933333366666666</v>
      </c>
      <c r="EG233">
        <v>13.733333366666667</v>
      </c>
      <c r="EH233">
        <v>11.366666366666667</v>
      </c>
      <c r="EI233">
        <v>14.300000036666667</v>
      </c>
      <c r="EJ233">
        <v>13.433333366666666</v>
      </c>
      <c r="EK233">
        <v>12.750003366666666</v>
      </c>
      <c r="EL233">
        <v>14.816666666666666</v>
      </c>
      <c r="EM233">
        <v>11.483333366666667</v>
      </c>
      <c r="EN233">
        <v>12.566666699666666</v>
      </c>
      <c r="EO233">
        <v>15.616666696666666</v>
      </c>
      <c r="EP233">
        <v>13.916666666666666</v>
      </c>
      <c r="EQ233">
        <v>6.5166666666666666</v>
      </c>
      <c r="ER233">
        <v>6.8499999966666669</v>
      </c>
      <c r="ES233">
        <v>7.1166666666666663</v>
      </c>
      <c r="ET233">
        <v>9.6166666666666671</v>
      </c>
      <c r="EU233">
        <v>7.1999999666666668</v>
      </c>
      <c r="EV233">
        <v>7.0333333666666666</v>
      </c>
      <c r="EW233">
        <v>6.8499999666666662</v>
      </c>
      <c r="EX233">
        <v>7.0833333336666664</v>
      </c>
      <c r="EY233">
        <v>10.583333366666666</v>
      </c>
      <c r="EZ233">
        <v>6.8833336666666662</v>
      </c>
      <c r="FA233">
        <v>7.0666666666666664</v>
      </c>
      <c r="FB233">
        <v>7.5499996666666664</v>
      </c>
      <c r="FC233">
        <v>10.516666666666666</v>
      </c>
      <c r="FD233">
        <v>7.3499999666666671</v>
      </c>
      <c r="FE233">
        <v>7.6499999666666669</v>
      </c>
      <c r="FF233">
        <v>9.6833333366666672</v>
      </c>
      <c r="FG233">
        <v>7.2833333666666666</v>
      </c>
      <c r="FH233">
        <v>9.4166666666666661</v>
      </c>
      <c r="FI233">
        <v>9.8666666666666654</v>
      </c>
      <c r="FJ233">
        <v>13.033333366666666</v>
      </c>
      <c r="FK233">
        <v>11.133333366666665</v>
      </c>
      <c r="FL233">
        <v>11.466666666666665</v>
      </c>
      <c r="FM233">
        <v>9.7833333666666658</v>
      </c>
      <c r="FN233">
        <v>12.416666666666666</v>
      </c>
      <c r="FO233">
        <v>9.8833333366666665</v>
      </c>
      <c r="FP233">
        <v>10.633333366666665</v>
      </c>
      <c r="FQ233">
        <v>9.8666666666666654</v>
      </c>
      <c r="FR233">
        <v>9.8166666666666664</v>
      </c>
      <c r="FS233">
        <v>10.633333336666666</v>
      </c>
      <c r="FT233">
        <v>8.4499996666666668</v>
      </c>
      <c r="FU233">
        <v>8.6999996666666668</v>
      </c>
      <c r="FV233">
        <v>8.6833329966666675</v>
      </c>
      <c r="FW233">
        <v>9.0666663336666673</v>
      </c>
      <c r="FX233">
        <v>9.2166663366666661</v>
      </c>
      <c r="FY233">
        <v>8.9999996666666675</v>
      </c>
      <c r="FZ233">
        <v>10.249999666666668</v>
      </c>
      <c r="GA233">
        <v>13.249999666666668</v>
      </c>
      <c r="GB233">
        <v>9.3333329996666663</v>
      </c>
      <c r="GC233">
        <v>9.5333329666666664</v>
      </c>
      <c r="GD233">
        <v>10.049999666666666</v>
      </c>
      <c r="GE233">
        <v>9.8166663666666665</v>
      </c>
      <c r="GF233">
        <v>9.0333329966666671</v>
      </c>
      <c r="GG233">
        <v>9.7166666666666668</v>
      </c>
      <c r="GH233">
        <v>10.566666666666666</v>
      </c>
      <c r="GI233">
        <v>10.199999966666667</v>
      </c>
      <c r="GJ233">
        <v>10.616666666666667</v>
      </c>
      <c r="GK233">
        <v>12.549999966666666</v>
      </c>
      <c r="GL233">
        <v>10.016666666666667</v>
      </c>
      <c r="GM233">
        <v>10.283333366666668</v>
      </c>
      <c r="GN233">
        <v>12.416666666666668</v>
      </c>
      <c r="GO233">
        <v>11.833333336666666</v>
      </c>
      <c r="GP233">
        <v>10.283333366666668</v>
      </c>
      <c r="GQ233">
        <v>10.733333336666666</v>
      </c>
      <c r="GR233">
        <v>13.116666666666667</v>
      </c>
      <c r="GS233">
        <v>11.083333366666666</v>
      </c>
      <c r="GT233">
        <v>12.283333366666668</v>
      </c>
      <c r="GU233">
        <v>11.116666666666667</v>
      </c>
      <c r="GV233">
        <v>10.116666666666667</v>
      </c>
      <c r="GW233">
        <v>10.183333336666667</v>
      </c>
      <c r="GX233">
        <v>10.016666666666667</v>
      </c>
      <c r="GY233">
        <v>17.449999999666666</v>
      </c>
      <c r="GZ233">
        <v>11.866666666666667</v>
      </c>
      <c r="HA233">
        <v>16.416666666333334</v>
      </c>
      <c r="HB233">
        <v>10.833333333333334</v>
      </c>
      <c r="HC233">
        <v>11.299999666666666</v>
      </c>
      <c r="HD233">
        <v>12.699999996666666</v>
      </c>
      <c r="HE233">
        <v>11.783333336666667</v>
      </c>
      <c r="HF233">
        <v>11.533333336666667</v>
      </c>
      <c r="HG233">
        <v>11.316666666666666</v>
      </c>
      <c r="HH233">
        <v>10.999999966666666</v>
      </c>
      <c r="HI233">
        <v>10.999999966666666</v>
      </c>
      <c r="HJ233">
        <v>11.949999966666667</v>
      </c>
      <c r="HK233">
        <v>11.499999966666666</v>
      </c>
      <c r="HL233">
        <v>14.366666666666667</v>
      </c>
      <c r="HN233">
        <v>11.016666666666666</v>
      </c>
      <c r="HO233">
        <v>12.483333366666667</v>
      </c>
      <c r="HP233">
        <v>32.616666666666667</v>
      </c>
      <c r="HQ233">
        <v>34.616666666666667</v>
      </c>
      <c r="HR233">
        <v>2.6999996666666668</v>
      </c>
      <c r="HS233">
        <v>1.4166666666666667</v>
      </c>
      <c r="HU233">
        <v>12.816666666666666</v>
      </c>
      <c r="HW233">
        <v>1.7999999666666668</v>
      </c>
      <c r="HX233">
        <v>2.0166666666666666</v>
      </c>
      <c r="HY233">
        <v>0</v>
      </c>
      <c r="HZ233">
        <f>IF(HZ227=0,0,HZ227+1.4166667)</f>
        <v>2.3500000333333331</v>
      </c>
      <c r="IA233">
        <f t="shared" ref="IA233:IK233" si="2570">IF(IA227=0,0,IA227+1.4166667)</f>
        <v>2.0833333666666665</v>
      </c>
      <c r="IB233">
        <f t="shared" si="2570"/>
        <v>2.1833333666666666</v>
      </c>
      <c r="IC233">
        <f t="shared" si="2570"/>
        <v>2.8833333666666667</v>
      </c>
      <c r="ID233">
        <f t="shared" si="2570"/>
        <v>1.8500000333333333</v>
      </c>
      <c r="IE233">
        <f t="shared" si="2570"/>
        <v>2.8333333666666665</v>
      </c>
      <c r="IF233">
        <f t="shared" si="2570"/>
        <v>3.5333333666666666</v>
      </c>
      <c r="IG233">
        <f t="shared" si="2570"/>
        <v>3.9833333666666664</v>
      </c>
      <c r="IH233">
        <f t="shared" si="2570"/>
        <v>2.3166666999999999</v>
      </c>
      <c r="II233">
        <f t="shared" si="2570"/>
        <v>9.0500000333333332</v>
      </c>
      <c r="IJ233">
        <f t="shared" si="2570"/>
        <v>1.8333333666666667</v>
      </c>
      <c r="IK233">
        <f t="shared" si="2570"/>
        <v>4.7666667</v>
      </c>
      <c r="IL233">
        <f t="shared" ref="IL233:KA233" si="2571">IF(IL227=0,0,IL227+1.4166667)</f>
        <v>8.100000033333334</v>
      </c>
      <c r="IM233">
        <f t="shared" si="2571"/>
        <v>5.5333333666666675</v>
      </c>
      <c r="IN233">
        <f t="shared" si="2571"/>
        <v>5.2500000333333334</v>
      </c>
      <c r="IO233">
        <f t="shared" si="2571"/>
        <v>7.0666667000000007</v>
      </c>
      <c r="IP233">
        <f t="shared" si="2571"/>
        <v>7.350000033333334</v>
      </c>
      <c r="IQ233">
        <f t="shared" si="2571"/>
        <v>8.0000000333333343</v>
      </c>
      <c r="IW233">
        <f t="shared" si="2571"/>
        <v>37.716666699999998</v>
      </c>
      <c r="IX233">
        <f t="shared" si="2571"/>
        <v>4.6166666999999997</v>
      </c>
      <c r="IY233">
        <f t="shared" si="2571"/>
        <v>7.0666670333333332</v>
      </c>
      <c r="IZ233">
        <f t="shared" si="2571"/>
        <v>7.8833336999999997</v>
      </c>
      <c r="JA233">
        <f t="shared" si="2571"/>
        <v>6.2166670333333336</v>
      </c>
      <c r="JB233">
        <f t="shared" si="2571"/>
        <v>5.7000003666666679</v>
      </c>
      <c r="JC233">
        <f t="shared" si="2571"/>
        <v>10.633333700000001</v>
      </c>
      <c r="JD233">
        <f t="shared" si="2571"/>
        <v>7.2333337000000011</v>
      </c>
      <c r="JE233">
        <f t="shared" si="2571"/>
        <v>12.300000366666669</v>
      </c>
      <c r="JF233">
        <f t="shared" si="2571"/>
        <v>20.066667033333335</v>
      </c>
      <c r="JH233">
        <f t="shared" si="2571"/>
        <v>8.2833333666666675</v>
      </c>
      <c r="JI233">
        <f t="shared" si="2571"/>
        <v>13.533333399666667</v>
      </c>
      <c r="JJ233">
        <f t="shared" si="2571"/>
        <v>11.916666733</v>
      </c>
      <c r="JK233">
        <f t="shared" si="2571"/>
        <v>9.7833333996666667</v>
      </c>
      <c r="JL233">
        <f t="shared" si="2571"/>
        <v>9.5500000663333342</v>
      </c>
      <c r="JM233">
        <f t="shared" si="2571"/>
        <v>11.283333399666667</v>
      </c>
      <c r="JN233">
        <f t="shared" si="2571"/>
        <v>12.283333399666667</v>
      </c>
      <c r="JO233">
        <f t="shared" si="2571"/>
        <v>16.416666733</v>
      </c>
      <c r="JP233">
        <f t="shared" si="2571"/>
        <v>13.550000066333334</v>
      </c>
      <c r="JR233">
        <f t="shared" si="2571"/>
        <v>9.6166667330000006</v>
      </c>
      <c r="JT233">
        <f t="shared" si="2571"/>
        <v>10.366666733000001</v>
      </c>
      <c r="JU233">
        <f t="shared" si="2571"/>
        <v>16.016666732999997</v>
      </c>
      <c r="JV233">
        <f t="shared" si="2571"/>
        <v>16.716666733</v>
      </c>
      <c r="JX233">
        <f t="shared" si="2571"/>
        <v>17.466666733000004</v>
      </c>
      <c r="JY233">
        <f t="shared" si="2571"/>
        <v>13.283333399666667</v>
      </c>
      <c r="JZ233">
        <f t="shared" si="2571"/>
        <v>19.783333399666667</v>
      </c>
      <c r="KA233">
        <f t="shared" si="2571"/>
        <v>23.23333339966667</v>
      </c>
    </row>
    <row r="234" spans="1:287" x14ac:dyDescent="0.25">
      <c r="A234" t="s">
        <v>53</v>
      </c>
      <c r="B234">
        <v>23.15</v>
      </c>
      <c r="C234">
        <v>23.65</v>
      </c>
      <c r="D234">
        <v>7.5166663333333332</v>
      </c>
      <c r="E234">
        <v>24.299999999999997</v>
      </c>
      <c r="F234">
        <v>24.91666</v>
      </c>
      <c r="G234">
        <v>8.2333333333333325</v>
      </c>
      <c r="H234">
        <v>7.9666663333333334</v>
      </c>
      <c r="I234">
        <v>8.1833333333333336</v>
      </c>
      <c r="J234">
        <v>26.533332999999999</v>
      </c>
      <c r="K234">
        <v>28.716666999999998</v>
      </c>
      <c r="L234">
        <v>24</v>
      </c>
      <c r="M234">
        <v>23.5</v>
      </c>
      <c r="N234">
        <v>8.1499963333333341</v>
      </c>
      <c r="O234">
        <v>7.9333333333333336</v>
      </c>
      <c r="P234">
        <v>12.383333333333333</v>
      </c>
      <c r="Q234">
        <v>8.6933333333333334</v>
      </c>
      <c r="R234">
        <v>13.363333333333333</v>
      </c>
      <c r="S234">
        <v>15.183333333333334</v>
      </c>
      <c r="T234">
        <v>11.603333333333333</v>
      </c>
      <c r="U234">
        <v>10.116663333333333</v>
      </c>
      <c r="V234">
        <v>9.9833333333333343</v>
      </c>
      <c r="W234">
        <v>8.5500003333333332</v>
      </c>
      <c r="X234">
        <v>9.3500003333333339</v>
      </c>
      <c r="Y234">
        <v>9.3833333333333329</v>
      </c>
      <c r="Z234">
        <v>25.683333333333334</v>
      </c>
      <c r="AA234">
        <v>27.683333333333334</v>
      </c>
      <c r="AB234">
        <v>31.433333333333334</v>
      </c>
      <c r="AC234">
        <v>46.883333333333333</v>
      </c>
      <c r="AD234">
        <v>41.436666333333335</v>
      </c>
      <c r="AE234">
        <v>27.633333333333333</v>
      </c>
      <c r="AG234">
        <v>30.933333333333334</v>
      </c>
      <c r="AH234">
        <v>26.350003333333333</v>
      </c>
      <c r="AI234">
        <v>26.9</v>
      </c>
      <c r="AJ234">
        <v>28.45</v>
      </c>
      <c r="AK234">
        <v>27.283333299999999</v>
      </c>
      <c r="AL234">
        <v>27.5</v>
      </c>
      <c r="AM234">
        <v>27.41666</v>
      </c>
      <c r="AN234">
        <v>28.25</v>
      </c>
      <c r="AO234">
        <v>28.1666667</v>
      </c>
      <c r="AP234">
        <v>27.766666699999998</v>
      </c>
      <c r="AQ234">
        <v>27.68333333</v>
      </c>
      <c r="AR234">
        <v>27.299999999999997</v>
      </c>
      <c r="AS234">
        <v>27.9166667</v>
      </c>
      <c r="AT234">
        <v>30.56666667</v>
      </c>
      <c r="AU234">
        <v>28.2</v>
      </c>
      <c r="AV234">
        <v>28.433333299999997</v>
      </c>
      <c r="AW234">
        <v>27.966666699999998</v>
      </c>
      <c r="AX234">
        <v>28.75</v>
      </c>
      <c r="AY234">
        <v>27.633333329999999</v>
      </c>
      <c r="AZ234">
        <v>30.049999999999997</v>
      </c>
      <c r="BA234">
        <v>32.1</v>
      </c>
      <c r="BB234">
        <v>34.9</v>
      </c>
      <c r="BC234">
        <v>32.616666670000001</v>
      </c>
      <c r="BD234">
        <v>32.5833333</v>
      </c>
      <c r="BE234">
        <v>28.9</v>
      </c>
      <c r="BF234">
        <v>30.816666999999999</v>
      </c>
      <c r="BG234">
        <v>40.0833333</v>
      </c>
      <c r="BH234">
        <v>42.599999999999994</v>
      </c>
      <c r="BI234">
        <v>42.833332999999996</v>
      </c>
      <c r="BJ234">
        <v>30.25</v>
      </c>
      <c r="BK234">
        <v>40.566666999999995</v>
      </c>
      <c r="BL234">
        <v>31.316666699999999</v>
      </c>
      <c r="BM234">
        <v>39.700000000000003</v>
      </c>
      <c r="BN234">
        <v>31</v>
      </c>
      <c r="BO234">
        <v>44.833332999999996</v>
      </c>
      <c r="BP234">
        <v>35.516666700000002</v>
      </c>
      <c r="BQ234">
        <v>12.100000333333334</v>
      </c>
      <c r="BR234">
        <v>10.566666333333334</v>
      </c>
      <c r="BS234">
        <v>11.283333033333333</v>
      </c>
      <c r="BT234">
        <v>11.683333003333335</v>
      </c>
      <c r="BU234">
        <v>11.083333003333333</v>
      </c>
      <c r="BV234">
        <v>11.316666333333334</v>
      </c>
      <c r="BW234">
        <v>13.283333033333333</v>
      </c>
      <c r="BX234">
        <v>18.283333033333335</v>
      </c>
      <c r="BY234">
        <v>16.549999633333336</v>
      </c>
      <c r="BZ234">
        <v>13.549999633333334</v>
      </c>
      <c r="CA234">
        <v>11.366666333333335</v>
      </c>
      <c r="CB234">
        <v>10.883333033333335</v>
      </c>
      <c r="CC234">
        <v>11.933333033333334</v>
      </c>
      <c r="CE234">
        <v>15.033333333333333</v>
      </c>
      <c r="CF234">
        <v>15.816666633333334</v>
      </c>
      <c r="CG234">
        <v>17.116666633333335</v>
      </c>
      <c r="CH234">
        <v>15.416666633333334</v>
      </c>
      <c r="CI234">
        <v>15.383333333333333</v>
      </c>
      <c r="CJ234">
        <v>15.333333333333334</v>
      </c>
      <c r="CK234">
        <v>15.750000033333333</v>
      </c>
      <c r="CL234">
        <v>16.133333333333333</v>
      </c>
      <c r="CN234">
        <v>16.883333333333333</v>
      </c>
      <c r="CO234">
        <v>16.433333333333334</v>
      </c>
      <c r="CP234">
        <v>11.426666633333333</v>
      </c>
      <c r="CQ234">
        <v>12.859999633333333</v>
      </c>
      <c r="CR234">
        <v>13.609999633333333</v>
      </c>
      <c r="CS234">
        <v>11.859999633333333</v>
      </c>
      <c r="CT234">
        <v>14.076666633333334</v>
      </c>
      <c r="CU234">
        <v>13.893333633333334</v>
      </c>
      <c r="CV234">
        <v>12.026666633333333</v>
      </c>
      <c r="CW234">
        <v>13.159999933333333</v>
      </c>
      <c r="CX234">
        <v>12.759999633333333</v>
      </c>
      <c r="CY234">
        <v>16.243333333333332</v>
      </c>
      <c r="CZ234">
        <v>13.709999933333332</v>
      </c>
      <c r="DA234">
        <v>12.559999633333334</v>
      </c>
      <c r="DB234">
        <v>11.826666633333334</v>
      </c>
      <c r="DC234">
        <v>14.876666633333333</v>
      </c>
      <c r="DD234">
        <v>12.809999933333334</v>
      </c>
      <c r="DE234">
        <v>15.643333333333334</v>
      </c>
      <c r="DF234">
        <v>13.316663333333334</v>
      </c>
      <c r="DG234">
        <v>14.616663333333335</v>
      </c>
      <c r="DH234">
        <v>13.716663333333335</v>
      </c>
      <c r="DI234">
        <v>14.549996333333334</v>
      </c>
      <c r="DJ234">
        <v>14.166663333333334</v>
      </c>
      <c r="DK234">
        <v>14.999996666333335</v>
      </c>
      <c r="DL234">
        <v>13.883330033333335</v>
      </c>
      <c r="DM234">
        <v>15.783330003333335</v>
      </c>
      <c r="DN234">
        <v>15.233330003333336</v>
      </c>
      <c r="DO234">
        <v>9.7000000333333336</v>
      </c>
      <c r="DP234">
        <v>11.883333333333333</v>
      </c>
      <c r="DQ234">
        <v>10.616666733333334</v>
      </c>
      <c r="DR234">
        <v>10.633333363333334</v>
      </c>
      <c r="DS234">
        <v>10.233333363333333</v>
      </c>
      <c r="DT234">
        <v>10.266666703333334</v>
      </c>
      <c r="DU234">
        <v>13.633333033333333</v>
      </c>
      <c r="DV234">
        <v>11.716666703333335</v>
      </c>
      <c r="DW234">
        <v>10.400000033333333</v>
      </c>
      <c r="DX234">
        <v>10.316666703333334</v>
      </c>
      <c r="DY234">
        <v>10.616666700333333</v>
      </c>
      <c r="DZ234">
        <v>10.600000033333334</v>
      </c>
      <c r="EA234">
        <v>12.266666733333334</v>
      </c>
      <c r="EB234">
        <v>10.966666733333334</v>
      </c>
      <c r="EC234">
        <v>11.433333333333334</v>
      </c>
      <c r="ED234">
        <v>13.933333333333334</v>
      </c>
      <c r="EE234">
        <v>13.200000033333334</v>
      </c>
      <c r="EF234">
        <v>11.450000033333334</v>
      </c>
      <c r="EG234">
        <v>13.250000033333334</v>
      </c>
      <c r="EH234">
        <v>10.883333033333335</v>
      </c>
      <c r="EI234">
        <v>13.816666703333334</v>
      </c>
      <c r="EJ234">
        <v>12.950000033333334</v>
      </c>
      <c r="EK234">
        <v>12.266670033333334</v>
      </c>
      <c r="EL234">
        <v>14.333333333333334</v>
      </c>
      <c r="EM234">
        <v>11.000000033333334</v>
      </c>
      <c r="EN234">
        <v>12.083333366333335</v>
      </c>
      <c r="EO234">
        <v>15.133333363333334</v>
      </c>
      <c r="EP234">
        <v>13.433333333333334</v>
      </c>
      <c r="EQ234">
        <v>6.0333333333333332</v>
      </c>
      <c r="ER234">
        <v>6.3666666633333335</v>
      </c>
      <c r="ES234">
        <v>6.6333333333333329</v>
      </c>
      <c r="ET234">
        <v>9.1333333333333329</v>
      </c>
      <c r="EU234">
        <v>6.7166666333333334</v>
      </c>
      <c r="EV234">
        <v>6.5500000333333332</v>
      </c>
      <c r="EW234">
        <v>6.3666666333333328</v>
      </c>
      <c r="EX234">
        <v>6.600000000333333</v>
      </c>
      <c r="EY234">
        <v>10.100000033333334</v>
      </c>
      <c r="EZ234">
        <v>6.4000003333333328</v>
      </c>
      <c r="FA234">
        <v>6.583333333333333</v>
      </c>
      <c r="FB234">
        <v>7.066666333333333</v>
      </c>
      <c r="FC234">
        <v>10.033333333333333</v>
      </c>
      <c r="FD234">
        <v>6.8666666333333328</v>
      </c>
      <c r="FE234">
        <v>7.1666666333333335</v>
      </c>
      <c r="FF234">
        <v>9.2000000033333329</v>
      </c>
      <c r="FG234">
        <v>6.8000000333333332</v>
      </c>
      <c r="FH234">
        <v>8.9333333333333336</v>
      </c>
      <c r="FI234">
        <v>9.3833333333333329</v>
      </c>
      <c r="FJ234">
        <v>12.550000033333333</v>
      </c>
      <c r="FK234">
        <v>10.650000033333333</v>
      </c>
      <c r="FL234">
        <v>10.983333333333334</v>
      </c>
      <c r="FM234">
        <v>9.3000000333333332</v>
      </c>
      <c r="FN234">
        <v>11.933333333333334</v>
      </c>
      <c r="FO234">
        <v>9.400000003333334</v>
      </c>
      <c r="FP234">
        <v>10.150000033333333</v>
      </c>
      <c r="FQ234">
        <v>9.3833333333333329</v>
      </c>
      <c r="FR234">
        <v>9.3333333333333339</v>
      </c>
      <c r="FS234">
        <v>10.150000003333334</v>
      </c>
      <c r="FT234">
        <v>7.9666663333333334</v>
      </c>
      <c r="FU234">
        <v>8.2166663333333325</v>
      </c>
      <c r="FV234">
        <v>8.1999996633333332</v>
      </c>
      <c r="FW234">
        <v>8.583333000333333</v>
      </c>
      <c r="FX234">
        <v>8.7333330033333336</v>
      </c>
      <c r="FY234">
        <v>8.5166663333333332</v>
      </c>
      <c r="FZ234">
        <v>9.7666663333333332</v>
      </c>
      <c r="GA234">
        <v>12.766666333333333</v>
      </c>
      <c r="GB234">
        <v>8.8499996663333338</v>
      </c>
      <c r="GC234">
        <v>9.0499996333333339</v>
      </c>
      <c r="GD234">
        <v>9.5666663333333339</v>
      </c>
      <c r="GE234">
        <v>9.333333033333334</v>
      </c>
      <c r="GF234">
        <v>8.5499996633333328</v>
      </c>
      <c r="GG234">
        <v>9.2333333333333343</v>
      </c>
      <c r="GH234">
        <v>10.083333333333334</v>
      </c>
      <c r="GI234">
        <v>9.7166666333333342</v>
      </c>
      <c r="GJ234">
        <v>10.133333333333335</v>
      </c>
      <c r="GK234">
        <v>12.066666633333334</v>
      </c>
      <c r="GL234">
        <v>9.533333333333335</v>
      </c>
      <c r="GM234">
        <v>9.800000033333335</v>
      </c>
      <c r="GN234">
        <v>11.933333333333334</v>
      </c>
      <c r="GO234">
        <v>11.350000003333335</v>
      </c>
      <c r="GP234">
        <v>9.800000033333335</v>
      </c>
      <c r="GQ234">
        <v>10.250000003333334</v>
      </c>
      <c r="GR234">
        <v>12.633333333333335</v>
      </c>
      <c r="GS234">
        <v>10.600000033333334</v>
      </c>
      <c r="GT234">
        <v>11.800000033333333</v>
      </c>
      <c r="GU234">
        <v>10.633333333333335</v>
      </c>
      <c r="GV234">
        <v>9.6333333333333346</v>
      </c>
      <c r="GW234">
        <v>9.7000000033333347</v>
      </c>
      <c r="GX234">
        <v>9.533333333333335</v>
      </c>
      <c r="GY234">
        <v>16.966666666333335</v>
      </c>
      <c r="GZ234">
        <v>11.383333333333335</v>
      </c>
      <c r="HA234">
        <v>16.633333332999999</v>
      </c>
      <c r="HB234">
        <v>11.05</v>
      </c>
      <c r="HC234">
        <v>10.816666333333334</v>
      </c>
      <c r="HD234">
        <v>12.216666663333335</v>
      </c>
      <c r="HE234">
        <v>11.300000003333334</v>
      </c>
      <c r="HF234">
        <v>11.050000003333334</v>
      </c>
      <c r="HG234">
        <v>10.833333333333334</v>
      </c>
      <c r="HH234">
        <v>10.516666633333333</v>
      </c>
      <c r="HI234">
        <v>10.516666633333333</v>
      </c>
      <c r="HJ234">
        <v>11.466666633333334</v>
      </c>
      <c r="HK234">
        <v>11.016666633333333</v>
      </c>
      <c r="HL234">
        <v>13.883333333333333</v>
      </c>
      <c r="HN234">
        <v>10.533333333333333</v>
      </c>
      <c r="HO234">
        <v>12.000000033333334</v>
      </c>
      <c r="HP234">
        <v>32.133333333333333</v>
      </c>
      <c r="HQ234">
        <v>34.133333333333333</v>
      </c>
      <c r="HR234">
        <v>2.2166663333333334</v>
      </c>
      <c r="HS234">
        <v>0.93333333333333335</v>
      </c>
      <c r="HU234">
        <v>12.333333333333334</v>
      </c>
      <c r="HW234">
        <v>1.3166666333333334</v>
      </c>
      <c r="HX234">
        <v>1.5333333333333332</v>
      </c>
      <c r="HY234">
        <v>2.3500000333333331</v>
      </c>
      <c r="HZ234">
        <v>0</v>
      </c>
      <c r="IA234">
        <f>IF(IA227=0,0,IA227+0.9333333)</f>
        <v>1.5999999666666667</v>
      </c>
      <c r="IB234">
        <f t="shared" ref="IB234:IK234" si="2572">IF(IB227=0,0,IB227+0.9333333)</f>
        <v>1.6999999666666668</v>
      </c>
      <c r="IC234">
        <f t="shared" si="2572"/>
        <v>2.3999999666666669</v>
      </c>
      <c r="ID234">
        <f t="shared" si="2572"/>
        <v>1.3666666333333333</v>
      </c>
      <c r="IE234">
        <f t="shared" si="2572"/>
        <v>2.3499999666666667</v>
      </c>
      <c r="IF234">
        <f t="shared" si="2572"/>
        <v>3.0499999666666668</v>
      </c>
      <c r="IG234">
        <f t="shared" si="2572"/>
        <v>3.4999999666666666</v>
      </c>
      <c r="IH234">
        <f t="shared" si="2572"/>
        <v>1.8333333000000001</v>
      </c>
      <c r="II234">
        <f t="shared" si="2572"/>
        <v>8.5666666333333321</v>
      </c>
      <c r="IJ234">
        <f t="shared" si="2572"/>
        <v>1.3499999666666667</v>
      </c>
      <c r="IK234">
        <f t="shared" si="2572"/>
        <v>4.2833332999999998</v>
      </c>
      <c r="IL234">
        <f t="shared" ref="IL234:KA234" si="2573">IF(IL227=0,0,IL227+0.9333333)</f>
        <v>7.6166666333333337</v>
      </c>
      <c r="IM234">
        <f t="shared" si="2573"/>
        <v>5.0499999666666673</v>
      </c>
      <c r="IN234">
        <f t="shared" si="2573"/>
        <v>4.7666666333333332</v>
      </c>
      <c r="IO234">
        <f t="shared" si="2573"/>
        <v>6.5833333000000005</v>
      </c>
      <c r="IP234">
        <f t="shared" si="2573"/>
        <v>6.8666666333333337</v>
      </c>
      <c r="IQ234">
        <f t="shared" si="2573"/>
        <v>7.5166666333333341</v>
      </c>
      <c r="IW234">
        <f t="shared" si="2573"/>
        <v>37.233333299999998</v>
      </c>
      <c r="IX234">
        <f t="shared" si="2573"/>
        <v>4.1333333000000003</v>
      </c>
      <c r="IY234">
        <f t="shared" si="2573"/>
        <v>6.5833336333333339</v>
      </c>
      <c r="IZ234">
        <f t="shared" si="2573"/>
        <v>7.4000003000000003</v>
      </c>
      <c r="JA234">
        <f t="shared" si="2573"/>
        <v>5.7333336333333342</v>
      </c>
      <c r="JB234">
        <f t="shared" si="2573"/>
        <v>5.2166669666666676</v>
      </c>
      <c r="JC234">
        <f t="shared" si="2573"/>
        <v>10.1500003</v>
      </c>
      <c r="JD234">
        <f t="shared" si="2573"/>
        <v>6.7500003000000008</v>
      </c>
      <c r="JE234">
        <f t="shared" si="2573"/>
        <v>11.816666966666668</v>
      </c>
      <c r="JF234">
        <f t="shared" si="2573"/>
        <v>19.583333633333336</v>
      </c>
      <c r="JH234">
        <f t="shared" si="2573"/>
        <v>7.7999999666666673</v>
      </c>
      <c r="JI234">
        <f t="shared" si="2573"/>
        <v>13.049999999666666</v>
      </c>
      <c r="JJ234">
        <f t="shared" si="2573"/>
        <v>11.433333332999998</v>
      </c>
      <c r="JK234">
        <f t="shared" si="2573"/>
        <v>9.2999999996666656</v>
      </c>
      <c r="JL234">
        <f t="shared" si="2573"/>
        <v>9.0666666663333331</v>
      </c>
      <c r="JM234">
        <f t="shared" si="2573"/>
        <v>10.799999999666666</v>
      </c>
      <c r="JN234">
        <f t="shared" si="2573"/>
        <v>11.799999999666666</v>
      </c>
      <c r="JO234">
        <f t="shared" si="2573"/>
        <v>15.933333332999998</v>
      </c>
      <c r="JP234">
        <f t="shared" si="2573"/>
        <v>13.066666666333333</v>
      </c>
      <c r="JR234">
        <f t="shared" si="2573"/>
        <v>9.1333333329999995</v>
      </c>
      <c r="JT234">
        <f t="shared" si="2573"/>
        <v>9.8833333329999995</v>
      </c>
      <c r="JU234">
        <f t="shared" si="2573"/>
        <v>15.533333332999998</v>
      </c>
      <c r="JV234">
        <f t="shared" si="2573"/>
        <v>16.233333333000001</v>
      </c>
      <c r="JX234">
        <f t="shared" si="2573"/>
        <v>16.983333333000004</v>
      </c>
      <c r="JY234">
        <f t="shared" si="2573"/>
        <v>12.799999999666666</v>
      </c>
      <c r="JZ234">
        <f t="shared" si="2573"/>
        <v>19.299999999666667</v>
      </c>
      <c r="KA234">
        <f t="shared" si="2573"/>
        <v>22.74999999966667</v>
      </c>
    </row>
    <row r="235" spans="1:287" x14ac:dyDescent="0.25">
      <c r="A235" t="s">
        <v>52</v>
      </c>
      <c r="B235">
        <v>10.316666666666666</v>
      </c>
      <c r="C235">
        <v>10.816666666666666</v>
      </c>
      <c r="D235">
        <v>7.2499996666666666</v>
      </c>
      <c r="E235">
        <v>11.466666666666667</v>
      </c>
      <c r="F235">
        <v>12.083326666666666</v>
      </c>
      <c r="G235">
        <v>7.9666666666666668</v>
      </c>
      <c r="H235">
        <v>7.6999996666666668</v>
      </c>
      <c r="I235">
        <v>7.916666666666667</v>
      </c>
      <c r="J235">
        <v>13.699999666666667</v>
      </c>
      <c r="K235">
        <v>15.883333666666665</v>
      </c>
      <c r="L235">
        <v>11.166666666666666</v>
      </c>
      <c r="M235">
        <v>10.666666666666666</v>
      </c>
      <c r="N235">
        <v>7.8833296666666666</v>
      </c>
      <c r="O235">
        <v>7.666666666666667</v>
      </c>
      <c r="P235">
        <v>12.116666666666667</v>
      </c>
      <c r="Q235">
        <v>8.4266666666666676</v>
      </c>
      <c r="R235">
        <v>13.096666666666668</v>
      </c>
      <c r="S235">
        <v>14.916666666666668</v>
      </c>
      <c r="T235">
        <v>11.336666666666666</v>
      </c>
      <c r="U235">
        <v>9.8499966666666676</v>
      </c>
      <c r="V235">
        <v>9.7166666666666668</v>
      </c>
      <c r="W235">
        <v>8.2833336666666675</v>
      </c>
      <c r="X235">
        <v>9.0833336666666664</v>
      </c>
      <c r="Y235">
        <v>9.1166666666666671</v>
      </c>
      <c r="Z235">
        <v>25.416666666666668</v>
      </c>
      <c r="AA235">
        <v>27.416666666666668</v>
      </c>
      <c r="AB235">
        <v>31.166666666666668</v>
      </c>
      <c r="AC235">
        <v>46.616666666666667</v>
      </c>
      <c r="AD235">
        <v>41.169999666666669</v>
      </c>
      <c r="AE235">
        <v>27.366666666666667</v>
      </c>
      <c r="AG235">
        <v>30.666666666666668</v>
      </c>
      <c r="AH235">
        <v>26.083336666666668</v>
      </c>
      <c r="AI235">
        <v>14.066666666666666</v>
      </c>
      <c r="AJ235">
        <v>15.616666666666667</v>
      </c>
      <c r="AK235">
        <v>14.449999966666667</v>
      </c>
      <c r="AL235">
        <v>14.666666666666666</v>
      </c>
      <c r="AM235">
        <v>14.583326666666666</v>
      </c>
      <c r="AN235">
        <v>15.416666666666666</v>
      </c>
      <c r="AO235">
        <v>15.333333366666666</v>
      </c>
      <c r="AP235">
        <v>14.933333366666666</v>
      </c>
      <c r="AQ235">
        <v>14.849999996666666</v>
      </c>
      <c r="AR235">
        <v>14.466666666666667</v>
      </c>
      <c r="AS235">
        <v>15.083333366666666</v>
      </c>
      <c r="AT235">
        <v>17.733333336666668</v>
      </c>
      <c r="AU235">
        <v>15.366666666666667</v>
      </c>
      <c r="AV235">
        <v>15.599999966666667</v>
      </c>
      <c r="AW235">
        <v>15.133333366666667</v>
      </c>
      <c r="AX235">
        <v>15.916666666666666</v>
      </c>
      <c r="AY235">
        <v>14.799999996666667</v>
      </c>
      <c r="AZ235">
        <v>17.216666666666665</v>
      </c>
      <c r="BA235">
        <v>19.266666666666666</v>
      </c>
      <c r="BB235">
        <v>22.066666666666666</v>
      </c>
      <c r="BC235">
        <v>19.783333336666665</v>
      </c>
      <c r="BD235">
        <v>19.749999966666667</v>
      </c>
      <c r="BE235">
        <v>16.066666666666666</v>
      </c>
      <c r="BF235">
        <v>17.983333666666667</v>
      </c>
      <c r="BG235">
        <v>27.249999966666664</v>
      </c>
      <c r="BH235">
        <v>29.766666666666666</v>
      </c>
      <c r="BI235">
        <v>29.999999666666668</v>
      </c>
      <c r="BJ235">
        <v>17.416666666666668</v>
      </c>
      <c r="BK235">
        <v>27.733333666666667</v>
      </c>
      <c r="BL235">
        <v>18.483333366666667</v>
      </c>
      <c r="BM235">
        <v>26.866666666666667</v>
      </c>
      <c r="BN235">
        <v>18.166666666666664</v>
      </c>
      <c r="BO235">
        <v>31.999999666666668</v>
      </c>
      <c r="BP235">
        <v>22.683333366666666</v>
      </c>
      <c r="BQ235">
        <v>11.833333666666666</v>
      </c>
      <c r="BR235">
        <v>10.299999666666666</v>
      </c>
      <c r="BS235">
        <v>11.016666366666666</v>
      </c>
      <c r="BT235">
        <v>11.416666336666667</v>
      </c>
      <c r="BU235">
        <v>10.816666336666666</v>
      </c>
      <c r="BV235">
        <v>11.049999666666666</v>
      </c>
      <c r="BW235">
        <v>13.016666366666666</v>
      </c>
      <c r="BX235">
        <v>18.016666366666666</v>
      </c>
      <c r="BY235">
        <v>16.283332966666666</v>
      </c>
      <c r="BZ235">
        <v>13.283332966666666</v>
      </c>
      <c r="CA235">
        <v>11.099999666666667</v>
      </c>
      <c r="CB235">
        <v>10.616666366666667</v>
      </c>
      <c r="CC235">
        <v>11.666666366666666</v>
      </c>
      <c r="CE235">
        <v>14.766666666666666</v>
      </c>
      <c r="CF235">
        <v>15.549999966666666</v>
      </c>
      <c r="CG235">
        <v>16.849999966666665</v>
      </c>
      <c r="CH235">
        <v>15.149999966666666</v>
      </c>
      <c r="CI235">
        <v>15.116666666666665</v>
      </c>
      <c r="CJ235">
        <v>15.066666666666666</v>
      </c>
      <c r="CK235">
        <v>15.483333366666665</v>
      </c>
      <c r="CL235">
        <v>15.866666666666665</v>
      </c>
      <c r="CN235">
        <v>16.616666666666667</v>
      </c>
      <c r="CO235">
        <v>16.166666666666664</v>
      </c>
      <c r="CP235">
        <v>11.159999966666666</v>
      </c>
      <c r="CQ235">
        <v>12.593332966666665</v>
      </c>
      <c r="CR235">
        <v>13.343332966666665</v>
      </c>
      <c r="CS235">
        <v>11.593332966666665</v>
      </c>
      <c r="CT235">
        <v>13.809999966666666</v>
      </c>
      <c r="CU235">
        <v>13.626666966666665</v>
      </c>
      <c r="CV235">
        <v>11.759999966666665</v>
      </c>
      <c r="CW235">
        <v>12.893333266666666</v>
      </c>
      <c r="CX235">
        <v>12.493332966666665</v>
      </c>
      <c r="CY235">
        <v>15.976666666666667</v>
      </c>
      <c r="CZ235">
        <v>13.443333266666667</v>
      </c>
      <c r="DA235">
        <v>12.293332966666666</v>
      </c>
      <c r="DB235">
        <v>11.559999966666666</v>
      </c>
      <c r="DC235">
        <v>14.609999966666667</v>
      </c>
      <c r="DD235">
        <v>12.543333266666666</v>
      </c>
      <c r="DE235">
        <v>15.376666666666665</v>
      </c>
      <c r="DF235">
        <v>13.049996666666667</v>
      </c>
      <c r="DG235">
        <v>14.349996666666668</v>
      </c>
      <c r="DH235">
        <v>13.449996666666667</v>
      </c>
      <c r="DI235">
        <v>14.283329666666667</v>
      </c>
      <c r="DJ235">
        <v>13.899996666666667</v>
      </c>
      <c r="DK235">
        <v>14.733329999666667</v>
      </c>
      <c r="DL235">
        <v>13.616663366666668</v>
      </c>
      <c r="DM235">
        <v>15.516663336666667</v>
      </c>
      <c r="DN235">
        <v>14.966663336666668</v>
      </c>
      <c r="DO235">
        <v>9.4333333666666661</v>
      </c>
      <c r="DP235">
        <v>11.616666666666667</v>
      </c>
      <c r="DQ235">
        <v>10.350000066666666</v>
      </c>
      <c r="DR235">
        <v>10.366666696666666</v>
      </c>
      <c r="DS235">
        <v>9.9666666966666657</v>
      </c>
      <c r="DT235">
        <v>10.000000036666666</v>
      </c>
      <c r="DU235">
        <v>13.366666366666667</v>
      </c>
      <c r="DV235">
        <v>11.450000036666665</v>
      </c>
      <c r="DW235">
        <v>10.133333366666665</v>
      </c>
      <c r="DX235">
        <v>10.050000036666667</v>
      </c>
      <c r="DY235">
        <v>10.350000033666666</v>
      </c>
      <c r="DZ235">
        <v>10.333333366666666</v>
      </c>
      <c r="EA235">
        <v>12.000000066666667</v>
      </c>
      <c r="EB235">
        <v>10.700000066666666</v>
      </c>
      <c r="EC235">
        <v>11.166666666666666</v>
      </c>
      <c r="ED235">
        <v>13.666666666666666</v>
      </c>
      <c r="EE235">
        <v>12.933333366666666</v>
      </c>
      <c r="EF235">
        <v>11.183333366666666</v>
      </c>
      <c r="EG235">
        <v>12.983333366666667</v>
      </c>
      <c r="EH235">
        <v>10.616666366666667</v>
      </c>
      <c r="EI235">
        <v>13.550000036666667</v>
      </c>
      <c r="EJ235">
        <v>12.683333366666666</v>
      </c>
      <c r="EK235">
        <v>12.000003366666666</v>
      </c>
      <c r="EL235">
        <v>14.066666666666666</v>
      </c>
      <c r="EM235">
        <v>10.733333366666667</v>
      </c>
      <c r="EN235">
        <v>11.816666699666666</v>
      </c>
      <c r="EO235">
        <v>14.866666696666666</v>
      </c>
      <c r="EP235">
        <v>13.166666666666666</v>
      </c>
      <c r="EQ235">
        <v>5.7666666666666666</v>
      </c>
      <c r="ER235">
        <v>6.0999999966666669</v>
      </c>
      <c r="ES235">
        <v>6.3666666666666663</v>
      </c>
      <c r="ET235">
        <v>8.8666666666666671</v>
      </c>
      <c r="EU235">
        <v>6.4499999666666668</v>
      </c>
      <c r="EV235">
        <v>6.2833333666666666</v>
      </c>
      <c r="EW235">
        <v>6.0999999666666662</v>
      </c>
      <c r="EX235">
        <v>6.3333333336666664</v>
      </c>
      <c r="EY235">
        <v>9.8333333666666665</v>
      </c>
      <c r="EZ235">
        <v>6.1333336666666662</v>
      </c>
      <c r="FA235">
        <v>6.3166666666666664</v>
      </c>
      <c r="FB235">
        <v>6.7999996666666664</v>
      </c>
      <c r="FC235">
        <v>9.7666666666666657</v>
      </c>
      <c r="FD235">
        <v>6.5999999666666671</v>
      </c>
      <c r="FE235">
        <v>6.8999999666666669</v>
      </c>
      <c r="FF235">
        <v>8.9333333366666672</v>
      </c>
      <c r="FG235">
        <v>6.5333333666666666</v>
      </c>
      <c r="FH235">
        <v>8.6666666666666661</v>
      </c>
      <c r="FI235">
        <v>9.1166666666666654</v>
      </c>
      <c r="FJ235">
        <v>12.283333366666666</v>
      </c>
      <c r="FK235">
        <v>10.383333366666665</v>
      </c>
      <c r="FL235">
        <v>10.716666666666665</v>
      </c>
      <c r="FM235">
        <v>9.0333333666666658</v>
      </c>
      <c r="FN235">
        <v>11.666666666666666</v>
      </c>
      <c r="FO235">
        <v>9.1333333366666665</v>
      </c>
      <c r="FP235">
        <v>9.8833333666666654</v>
      </c>
      <c r="FQ235">
        <v>9.1166666666666654</v>
      </c>
      <c r="FR235">
        <v>9.0666666666666664</v>
      </c>
      <c r="FS235">
        <v>9.8833333366666665</v>
      </c>
      <c r="FT235">
        <v>7.6999996666666668</v>
      </c>
      <c r="FU235">
        <v>7.9499996666666668</v>
      </c>
      <c r="FV235">
        <v>7.9333329966666666</v>
      </c>
      <c r="FW235">
        <v>8.3166663336666673</v>
      </c>
      <c r="FX235">
        <v>8.4666663366666661</v>
      </c>
      <c r="FY235">
        <v>8.2499996666666675</v>
      </c>
      <c r="FZ235">
        <v>9.4999996666666675</v>
      </c>
      <c r="GA235">
        <v>12.499999666666668</v>
      </c>
      <c r="GB235">
        <v>8.5833329996666663</v>
      </c>
      <c r="GC235">
        <v>8.7833329666666664</v>
      </c>
      <c r="GD235">
        <v>9.2999996666666664</v>
      </c>
      <c r="GE235">
        <v>9.0666663666666665</v>
      </c>
      <c r="GF235">
        <v>8.2833329966666671</v>
      </c>
      <c r="GG235">
        <v>8.9666666666666668</v>
      </c>
      <c r="GH235">
        <v>9.8166666666666664</v>
      </c>
      <c r="GI235">
        <v>9.4499999666666668</v>
      </c>
      <c r="GJ235">
        <v>9.8666666666666671</v>
      </c>
      <c r="GK235">
        <v>11.799999966666666</v>
      </c>
      <c r="GL235">
        <v>9.2666666666666675</v>
      </c>
      <c r="GM235">
        <v>9.5333333666666675</v>
      </c>
      <c r="GN235">
        <v>11.666666666666668</v>
      </c>
      <c r="GO235">
        <v>11.083333336666666</v>
      </c>
      <c r="GP235">
        <v>9.5333333666666675</v>
      </c>
      <c r="GQ235">
        <v>9.9833333366666661</v>
      </c>
      <c r="GR235">
        <v>12.366666666666667</v>
      </c>
      <c r="GS235">
        <v>10.333333366666666</v>
      </c>
      <c r="GT235">
        <v>11.533333366666668</v>
      </c>
      <c r="GU235">
        <v>10.366666666666667</v>
      </c>
      <c r="GV235">
        <v>9.3666666666666671</v>
      </c>
      <c r="GW235">
        <v>9.4333333366666672</v>
      </c>
      <c r="GX235">
        <v>9.2666666666666675</v>
      </c>
      <c r="GY235">
        <v>16.699999999666666</v>
      </c>
      <c r="GZ235">
        <v>11.116666666666667</v>
      </c>
      <c r="HA235">
        <v>17.449999999666666</v>
      </c>
      <c r="HB235">
        <v>11.866666666666667</v>
      </c>
      <c r="HC235">
        <v>10.549999666666666</v>
      </c>
      <c r="HD235">
        <v>11.949999996666666</v>
      </c>
      <c r="HE235">
        <v>11.033333336666667</v>
      </c>
      <c r="HF235">
        <v>10.783333336666667</v>
      </c>
      <c r="HG235">
        <v>10.566666666666666</v>
      </c>
      <c r="HH235">
        <v>10.249999966666666</v>
      </c>
      <c r="HI235">
        <v>10.249999966666666</v>
      </c>
      <c r="HJ235">
        <v>11.199999966666667</v>
      </c>
      <c r="HK235">
        <v>10.749999966666666</v>
      </c>
      <c r="HL235">
        <v>13.616666666666667</v>
      </c>
      <c r="HN235">
        <v>10.266666666666666</v>
      </c>
      <c r="HO235">
        <v>11.733333366666667</v>
      </c>
      <c r="HP235">
        <v>31.866666666666667</v>
      </c>
      <c r="HQ235">
        <v>33.866666666666667</v>
      </c>
      <c r="HR235">
        <v>1.9499996666666668</v>
      </c>
      <c r="HS235">
        <v>0.66666666666666663</v>
      </c>
      <c r="HU235">
        <v>12.066666666666666</v>
      </c>
      <c r="HW235">
        <v>1.0499999666666666</v>
      </c>
      <c r="HX235">
        <v>1.2666666666666666</v>
      </c>
      <c r="HY235">
        <v>2.0833333666666665</v>
      </c>
      <c r="HZ235">
        <v>1.5999999666666667</v>
      </c>
      <c r="IA235">
        <v>0</v>
      </c>
      <c r="IB235">
        <f>IF(IB227=0,0,IB227+0.666667)</f>
        <v>1.4333336666666667</v>
      </c>
      <c r="IC235">
        <f t="shared" ref="IC235:IK235" si="2574">IF(IC227=0,0,IC227+0.666667)</f>
        <v>2.1333336666666667</v>
      </c>
      <c r="ID235">
        <f t="shared" si="2574"/>
        <v>1.1000003333333335</v>
      </c>
      <c r="IE235">
        <f t="shared" si="2574"/>
        <v>2.0833336666666669</v>
      </c>
      <c r="IF235">
        <f t="shared" si="2574"/>
        <v>2.7833336666666666</v>
      </c>
      <c r="IG235">
        <f t="shared" si="2574"/>
        <v>3.2333336666666663</v>
      </c>
      <c r="IH235">
        <f t="shared" si="2574"/>
        <v>1.566667</v>
      </c>
      <c r="II235">
        <f t="shared" si="2574"/>
        <v>8.3000003333333332</v>
      </c>
      <c r="IJ235">
        <f t="shared" si="2574"/>
        <v>1.0833336666666666</v>
      </c>
      <c r="IK235">
        <f t="shared" si="2574"/>
        <v>4.016667</v>
      </c>
      <c r="IL235">
        <f t="shared" ref="IL235:KA235" si="2575">IF(IL227=0,0,IL227+0.666667)</f>
        <v>7.3500003333333339</v>
      </c>
      <c r="IM235">
        <f t="shared" si="2575"/>
        <v>4.7833336666666675</v>
      </c>
      <c r="IN235">
        <f t="shared" si="2575"/>
        <v>4.5000003333333334</v>
      </c>
      <c r="IO235">
        <f t="shared" si="2575"/>
        <v>6.3166670000000007</v>
      </c>
      <c r="IP235">
        <f t="shared" si="2575"/>
        <v>6.6000003333333339</v>
      </c>
      <c r="IQ235">
        <f t="shared" si="2575"/>
        <v>7.2500003333333343</v>
      </c>
      <c r="IW235">
        <f t="shared" si="2575"/>
        <v>36.966666999999994</v>
      </c>
      <c r="IX235">
        <f t="shared" si="2575"/>
        <v>3.8666670000000001</v>
      </c>
      <c r="IY235">
        <f t="shared" si="2575"/>
        <v>6.3166673333333341</v>
      </c>
      <c r="IZ235">
        <f t="shared" si="2575"/>
        <v>7.1333340000000005</v>
      </c>
      <c r="JA235">
        <f t="shared" si="2575"/>
        <v>5.4666673333333344</v>
      </c>
      <c r="JB235">
        <f t="shared" si="2575"/>
        <v>4.9500006666666678</v>
      </c>
      <c r="JC235">
        <f t="shared" si="2575"/>
        <v>9.8833340000000014</v>
      </c>
      <c r="JD235">
        <f t="shared" si="2575"/>
        <v>6.483334000000001</v>
      </c>
      <c r="JE235">
        <f t="shared" si="2575"/>
        <v>11.550000666666669</v>
      </c>
      <c r="JF235">
        <f t="shared" si="2575"/>
        <v>19.316667333333335</v>
      </c>
      <c r="JH235">
        <f t="shared" si="2575"/>
        <v>7.5333336666666675</v>
      </c>
      <c r="JI235">
        <f t="shared" si="2575"/>
        <v>12.783333699666667</v>
      </c>
      <c r="JJ235">
        <f t="shared" si="2575"/>
        <v>11.166667033</v>
      </c>
      <c r="JK235">
        <f t="shared" si="2575"/>
        <v>9.0333336996666667</v>
      </c>
      <c r="JL235">
        <f t="shared" si="2575"/>
        <v>8.8000003663333342</v>
      </c>
      <c r="JM235">
        <f t="shared" si="2575"/>
        <v>10.533333699666667</v>
      </c>
      <c r="JN235">
        <f t="shared" si="2575"/>
        <v>11.533333699666667</v>
      </c>
      <c r="JO235">
        <f t="shared" si="2575"/>
        <v>15.666667033</v>
      </c>
      <c r="JP235">
        <f t="shared" si="2575"/>
        <v>12.800000366333334</v>
      </c>
      <c r="JR235">
        <f t="shared" si="2575"/>
        <v>8.8666670330000006</v>
      </c>
      <c r="JT235">
        <f t="shared" si="2575"/>
        <v>9.6166670330000006</v>
      </c>
      <c r="JU235">
        <f t="shared" si="2575"/>
        <v>15.266667032999999</v>
      </c>
      <c r="JV235">
        <f t="shared" si="2575"/>
        <v>15.966667033</v>
      </c>
      <c r="JX235">
        <f t="shared" si="2575"/>
        <v>16.716667033000004</v>
      </c>
      <c r="JY235">
        <f t="shared" si="2575"/>
        <v>12.533333699666667</v>
      </c>
      <c r="JZ235">
        <f t="shared" si="2575"/>
        <v>19.033333699666667</v>
      </c>
      <c r="KA235">
        <f t="shared" si="2575"/>
        <v>22.48333369966667</v>
      </c>
    </row>
    <row r="236" spans="1:287" x14ac:dyDescent="0.25">
      <c r="A236" t="s">
        <v>51</v>
      </c>
      <c r="B236">
        <v>25.5</v>
      </c>
      <c r="C236">
        <v>26</v>
      </c>
      <c r="D236">
        <v>7.3499996666666663</v>
      </c>
      <c r="E236">
        <v>26.65</v>
      </c>
      <c r="F236">
        <v>27.266660000000002</v>
      </c>
      <c r="G236">
        <v>8.0666666666666664</v>
      </c>
      <c r="H236">
        <v>7.7999996666666664</v>
      </c>
      <c r="I236">
        <v>8.0166666666666657</v>
      </c>
      <c r="J236">
        <v>28.883333</v>
      </c>
      <c r="K236">
        <v>31.066666999999999</v>
      </c>
      <c r="L236">
        <v>26.35</v>
      </c>
      <c r="M236">
        <v>25.85</v>
      </c>
      <c r="N236">
        <v>7.9833296666666662</v>
      </c>
      <c r="O236">
        <v>7.7666666666666666</v>
      </c>
      <c r="P236">
        <v>12.216666666666667</v>
      </c>
      <c r="Q236">
        <v>8.5266666666666673</v>
      </c>
      <c r="R236">
        <v>13.196666666666665</v>
      </c>
      <c r="S236">
        <v>15.016666666666666</v>
      </c>
      <c r="T236">
        <v>11.436666666666667</v>
      </c>
      <c r="U236">
        <v>9.9499966666666673</v>
      </c>
      <c r="V236">
        <v>9.8166666666666664</v>
      </c>
      <c r="W236">
        <v>8.3833336666666671</v>
      </c>
      <c r="X236">
        <v>9.1833336666666661</v>
      </c>
      <c r="Y236">
        <v>9.2166666666666668</v>
      </c>
      <c r="Z236">
        <v>25.516666666666666</v>
      </c>
      <c r="AA236">
        <v>27.516666666666666</v>
      </c>
      <c r="AB236">
        <v>31.266666666666666</v>
      </c>
      <c r="AC236">
        <v>46.716666666666669</v>
      </c>
      <c r="AD236">
        <v>41.269999666666664</v>
      </c>
      <c r="AE236">
        <v>27.466666666666665</v>
      </c>
      <c r="AG236">
        <v>30.766666666666666</v>
      </c>
      <c r="AH236">
        <v>26.183336666666666</v>
      </c>
      <c r="AI236">
        <v>29.25</v>
      </c>
      <c r="AJ236">
        <v>30.8</v>
      </c>
      <c r="AK236">
        <v>29.6333333</v>
      </c>
      <c r="AL236">
        <v>29.85</v>
      </c>
      <c r="AM236">
        <v>29.766660000000002</v>
      </c>
      <c r="AN236">
        <v>30.6</v>
      </c>
      <c r="AO236">
        <v>30.516666700000002</v>
      </c>
      <c r="AP236">
        <v>30.1166667</v>
      </c>
      <c r="AQ236">
        <v>30.033333330000001</v>
      </c>
      <c r="AR236">
        <v>29.65</v>
      </c>
      <c r="AS236">
        <v>30.266666700000002</v>
      </c>
      <c r="AT236">
        <v>32.916666669999998</v>
      </c>
      <c r="AU236">
        <v>30.55</v>
      </c>
      <c r="AV236">
        <v>30.783333299999999</v>
      </c>
      <c r="AW236">
        <v>30.316666699999999</v>
      </c>
      <c r="AX236">
        <v>31.1</v>
      </c>
      <c r="AY236">
        <v>29.983333330000001</v>
      </c>
      <c r="AZ236">
        <v>32.4</v>
      </c>
      <c r="BA236">
        <v>34.450000000000003</v>
      </c>
      <c r="BB236">
        <v>37.25</v>
      </c>
      <c r="BC236">
        <v>34.966666670000002</v>
      </c>
      <c r="BD236">
        <v>34.933333300000001</v>
      </c>
      <c r="BE236">
        <v>31.25</v>
      </c>
      <c r="BF236">
        <v>33.166666999999997</v>
      </c>
      <c r="BG236">
        <v>42.433333300000001</v>
      </c>
      <c r="BH236">
        <v>44.95</v>
      </c>
      <c r="BI236">
        <v>45.183332999999998</v>
      </c>
      <c r="BJ236">
        <v>32.6</v>
      </c>
      <c r="BK236">
        <v>42.916667000000004</v>
      </c>
      <c r="BL236">
        <v>33.6666667</v>
      </c>
      <c r="BM236">
        <v>42.05</v>
      </c>
      <c r="BN236">
        <v>33.35</v>
      </c>
      <c r="BO236">
        <v>47.183333000000005</v>
      </c>
      <c r="BP236">
        <v>37.866666699999996</v>
      </c>
      <c r="BQ236">
        <v>11.933333666666668</v>
      </c>
      <c r="BR236">
        <v>10.399999666666668</v>
      </c>
      <c r="BS236">
        <v>11.116666366666667</v>
      </c>
      <c r="BT236">
        <v>11.516666336666669</v>
      </c>
      <c r="BU236">
        <v>10.916666336666667</v>
      </c>
      <c r="BV236">
        <v>11.149999666666668</v>
      </c>
      <c r="BW236">
        <v>13.116666366666667</v>
      </c>
      <c r="BX236">
        <v>18.116666366666667</v>
      </c>
      <c r="BY236">
        <v>16.383332966666668</v>
      </c>
      <c r="BZ236">
        <v>13.383332966666668</v>
      </c>
      <c r="CA236">
        <v>11.199999666666669</v>
      </c>
      <c r="CB236">
        <v>10.716666366666669</v>
      </c>
      <c r="CC236">
        <v>11.766666366666668</v>
      </c>
      <c r="CE236">
        <v>14.866666666666667</v>
      </c>
      <c r="CF236">
        <v>15.649999966666668</v>
      </c>
      <c r="CG236">
        <v>16.949999966666667</v>
      </c>
      <c r="CH236">
        <v>15.249999966666667</v>
      </c>
      <c r="CI236">
        <v>15.216666666666667</v>
      </c>
      <c r="CJ236">
        <v>15.166666666666668</v>
      </c>
      <c r="CK236">
        <v>15.583333366666666</v>
      </c>
      <c r="CL236">
        <v>15.966666666666667</v>
      </c>
      <c r="CN236">
        <v>16.716666666666669</v>
      </c>
      <c r="CO236">
        <v>16.266666666666666</v>
      </c>
      <c r="CP236">
        <v>11.259999966666667</v>
      </c>
      <c r="CQ236">
        <v>12.693332966666667</v>
      </c>
      <c r="CR236">
        <v>13.443332966666667</v>
      </c>
      <c r="CS236">
        <v>11.693332966666667</v>
      </c>
      <c r="CT236">
        <v>13.909999966666668</v>
      </c>
      <c r="CU236">
        <v>13.726666966666667</v>
      </c>
      <c r="CV236">
        <v>11.859999966666667</v>
      </c>
      <c r="CW236">
        <v>12.993333266666667</v>
      </c>
      <c r="CX236">
        <v>12.593332966666667</v>
      </c>
      <c r="CY236">
        <v>16.076666666666668</v>
      </c>
      <c r="CZ236">
        <v>13.543333266666668</v>
      </c>
      <c r="DA236">
        <v>12.393332966666668</v>
      </c>
      <c r="DB236">
        <v>11.659999966666668</v>
      </c>
      <c r="DC236">
        <v>14.709999966666668</v>
      </c>
      <c r="DD236">
        <v>12.643333266666668</v>
      </c>
      <c r="DE236">
        <v>15.476666666666667</v>
      </c>
      <c r="DF236">
        <v>13.149996666666668</v>
      </c>
      <c r="DG236">
        <v>14.449996666666669</v>
      </c>
      <c r="DH236">
        <v>13.549996666666669</v>
      </c>
      <c r="DI236">
        <v>14.383329666666668</v>
      </c>
      <c r="DJ236">
        <v>13.999996666666668</v>
      </c>
      <c r="DK236">
        <v>14.833329999666669</v>
      </c>
      <c r="DL236">
        <v>13.716663366666669</v>
      </c>
      <c r="DM236">
        <v>15.616663336666669</v>
      </c>
      <c r="DN236">
        <v>15.06666333666667</v>
      </c>
      <c r="DO236">
        <v>9.5333333666666675</v>
      </c>
      <c r="DP236">
        <v>11.716666666666669</v>
      </c>
      <c r="DQ236">
        <v>10.450000066666668</v>
      </c>
      <c r="DR236">
        <v>10.466666696666667</v>
      </c>
      <c r="DS236">
        <v>10.066666696666667</v>
      </c>
      <c r="DT236">
        <v>10.100000036666668</v>
      </c>
      <c r="DU236">
        <v>13.466666366666669</v>
      </c>
      <c r="DV236">
        <v>11.550000036666667</v>
      </c>
      <c r="DW236">
        <v>10.233333366666667</v>
      </c>
      <c r="DX236">
        <v>10.150000036666668</v>
      </c>
      <c r="DY236">
        <v>10.450000033666667</v>
      </c>
      <c r="DZ236">
        <v>10.433333366666668</v>
      </c>
      <c r="EA236">
        <v>12.100000066666668</v>
      </c>
      <c r="EB236">
        <v>10.800000066666668</v>
      </c>
      <c r="EC236">
        <v>11.266666666666667</v>
      </c>
      <c r="ED236">
        <v>13.766666666666667</v>
      </c>
      <c r="EE236">
        <v>13.033333366666668</v>
      </c>
      <c r="EF236">
        <v>11.283333366666668</v>
      </c>
      <c r="EG236">
        <v>13.083333366666668</v>
      </c>
      <c r="EH236">
        <v>10.716666366666669</v>
      </c>
      <c r="EI236">
        <v>13.650000036666668</v>
      </c>
      <c r="EJ236">
        <v>12.783333366666668</v>
      </c>
      <c r="EK236">
        <v>12.100003366666668</v>
      </c>
      <c r="EL236">
        <v>14.166666666666668</v>
      </c>
      <c r="EM236">
        <v>10.833333366666668</v>
      </c>
      <c r="EN236">
        <v>11.916666699666667</v>
      </c>
      <c r="EO236">
        <v>14.966666696666667</v>
      </c>
      <c r="EP236">
        <v>13.266666666666667</v>
      </c>
      <c r="EQ236">
        <v>5.8666666666666663</v>
      </c>
      <c r="ER236">
        <v>6.1999999966666666</v>
      </c>
      <c r="ES236">
        <v>6.4666666666666659</v>
      </c>
      <c r="ET236">
        <v>8.9666666666666668</v>
      </c>
      <c r="EU236">
        <v>6.5499999666666664</v>
      </c>
      <c r="EV236">
        <v>6.3833333666666663</v>
      </c>
      <c r="EW236">
        <v>6.1999999666666659</v>
      </c>
      <c r="EX236">
        <v>6.433333333666666</v>
      </c>
      <c r="EY236">
        <v>9.9333333666666661</v>
      </c>
      <c r="EZ236">
        <v>6.2333336666666659</v>
      </c>
      <c r="FA236">
        <v>6.4166666666666661</v>
      </c>
      <c r="FB236">
        <v>6.8999996666666661</v>
      </c>
      <c r="FC236">
        <v>9.8666666666666671</v>
      </c>
      <c r="FD236">
        <v>6.6999999666666668</v>
      </c>
      <c r="FE236">
        <v>6.9999999666666666</v>
      </c>
      <c r="FF236">
        <v>9.0333333366666668</v>
      </c>
      <c r="FG236">
        <v>6.6333333666666663</v>
      </c>
      <c r="FH236">
        <v>8.7666666666666675</v>
      </c>
      <c r="FI236">
        <v>9.2166666666666668</v>
      </c>
      <c r="FJ236">
        <v>12.383333366666667</v>
      </c>
      <c r="FK236">
        <v>10.483333366666667</v>
      </c>
      <c r="FL236">
        <v>10.816666666666666</v>
      </c>
      <c r="FM236">
        <v>9.1333333666666672</v>
      </c>
      <c r="FN236">
        <v>11.766666666666667</v>
      </c>
      <c r="FO236">
        <v>9.2333333366666679</v>
      </c>
      <c r="FP236">
        <v>9.9833333666666668</v>
      </c>
      <c r="FQ236">
        <v>9.2166666666666668</v>
      </c>
      <c r="FR236">
        <v>9.1666666666666679</v>
      </c>
      <c r="FS236">
        <v>9.9833333366666679</v>
      </c>
      <c r="FT236">
        <v>7.7999996666666664</v>
      </c>
      <c r="FU236">
        <v>8.0499996666666664</v>
      </c>
      <c r="FV236">
        <v>8.0333329966666671</v>
      </c>
      <c r="FW236">
        <v>8.4166663336666669</v>
      </c>
      <c r="FX236">
        <v>8.5666663366666658</v>
      </c>
      <c r="FY236">
        <v>8.3499996666666672</v>
      </c>
      <c r="FZ236">
        <v>9.5999996666666672</v>
      </c>
      <c r="GA236">
        <v>12.599999666666665</v>
      </c>
      <c r="GB236">
        <v>8.6833329996666659</v>
      </c>
      <c r="GC236">
        <v>8.8833329666666661</v>
      </c>
      <c r="GD236">
        <v>9.3999996666666661</v>
      </c>
      <c r="GE236">
        <v>9.1666663666666661</v>
      </c>
      <c r="GF236">
        <v>8.3833329966666668</v>
      </c>
      <c r="GG236">
        <v>9.0666666666666682</v>
      </c>
      <c r="GH236">
        <v>9.9166666666666679</v>
      </c>
      <c r="GI236">
        <v>9.5499999666666682</v>
      </c>
      <c r="GJ236">
        <v>9.9666666666666686</v>
      </c>
      <c r="GK236">
        <v>11.899999966666668</v>
      </c>
      <c r="GL236">
        <v>9.3666666666666689</v>
      </c>
      <c r="GM236">
        <v>9.633333366666669</v>
      </c>
      <c r="GN236">
        <v>11.766666666666669</v>
      </c>
      <c r="GO236">
        <v>11.183333336666667</v>
      </c>
      <c r="GP236">
        <v>9.633333366666669</v>
      </c>
      <c r="GQ236">
        <v>10.083333336666668</v>
      </c>
      <c r="GR236">
        <v>12.466666666666669</v>
      </c>
      <c r="GS236">
        <v>10.433333366666668</v>
      </c>
      <c r="GT236">
        <v>11.633333366666669</v>
      </c>
      <c r="GU236">
        <v>10.466666666666669</v>
      </c>
      <c r="GV236">
        <v>9.4666666666666686</v>
      </c>
      <c r="GW236">
        <v>9.5333333366666686</v>
      </c>
      <c r="GX236">
        <v>9.3666666666666689</v>
      </c>
      <c r="GY236">
        <v>16.799999999666667</v>
      </c>
      <c r="GZ236">
        <v>11.216666666666669</v>
      </c>
      <c r="HA236">
        <v>16.966666666333335</v>
      </c>
      <c r="HB236">
        <v>11.383333333333335</v>
      </c>
      <c r="HC236">
        <v>10.649999666666668</v>
      </c>
      <c r="HD236">
        <v>12.049999996666667</v>
      </c>
      <c r="HE236">
        <v>11.133333336666668</v>
      </c>
      <c r="HF236">
        <v>10.883333336666668</v>
      </c>
      <c r="HG236">
        <v>10.666666666666668</v>
      </c>
      <c r="HH236">
        <v>10.349999966666667</v>
      </c>
      <c r="HI236">
        <v>10.349999966666667</v>
      </c>
      <c r="HJ236">
        <v>11.299999966666668</v>
      </c>
      <c r="HK236">
        <v>10.849999966666667</v>
      </c>
      <c r="HL236">
        <v>13.716666666666669</v>
      </c>
      <c r="HN236">
        <v>10.366666666666667</v>
      </c>
      <c r="HO236">
        <v>11.833333366666668</v>
      </c>
      <c r="HP236">
        <v>31.966666666666669</v>
      </c>
      <c r="HQ236">
        <v>33.966666666666669</v>
      </c>
      <c r="HR236">
        <v>2.0499996666666669</v>
      </c>
      <c r="HS236">
        <v>0.76666666666666672</v>
      </c>
      <c r="HU236">
        <v>12.166666666666668</v>
      </c>
      <c r="HW236">
        <v>1.1499999666666667</v>
      </c>
      <c r="HX236">
        <v>1.3666666666666667</v>
      </c>
      <c r="HY236">
        <v>2.1833333666666666</v>
      </c>
      <c r="HZ236">
        <v>1.6999999666666668</v>
      </c>
      <c r="IA236">
        <v>1.4333336666666667</v>
      </c>
      <c r="IB236">
        <v>0</v>
      </c>
      <c r="IC236">
        <f>IF(IC227=0,0,IC227+0.7666667)</f>
        <v>2.2333333666666668</v>
      </c>
      <c r="ID236">
        <f t="shared" ref="ID236:IK236" si="2576">IF(ID227=0,0,ID227+0.7666667)</f>
        <v>1.2000000333333334</v>
      </c>
      <c r="IE236">
        <f t="shared" si="2576"/>
        <v>2.183333366666667</v>
      </c>
      <c r="IF236">
        <f t="shared" si="2576"/>
        <v>2.8833333666666667</v>
      </c>
      <c r="IG236">
        <f t="shared" si="2576"/>
        <v>3.3333333666666665</v>
      </c>
      <c r="IH236">
        <f t="shared" si="2576"/>
        <v>1.6666666999999999</v>
      </c>
      <c r="II236">
        <f t="shared" si="2576"/>
        <v>8.4000000333333329</v>
      </c>
      <c r="IJ236">
        <f t="shared" si="2576"/>
        <v>1.1833333666666668</v>
      </c>
      <c r="IK236">
        <f t="shared" si="2576"/>
        <v>4.1166666999999997</v>
      </c>
      <c r="IL236">
        <f t="shared" ref="IL236:KA236" si="2577">IF(IL227=0,0,IL227+0.7666667)</f>
        <v>7.4500000333333336</v>
      </c>
      <c r="IM236">
        <f t="shared" si="2577"/>
        <v>4.8833333666666672</v>
      </c>
      <c r="IN236">
        <f t="shared" si="2577"/>
        <v>4.600000033333334</v>
      </c>
      <c r="IO236">
        <f t="shared" si="2577"/>
        <v>6.4166667000000004</v>
      </c>
      <c r="IP236">
        <f t="shared" si="2577"/>
        <v>6.7000000333333336</v>
      </c>
      <c r="IQ236">
        <f t="shared" si="2577"/>
        <v>7.350000033333334</v>
      </c>
      <c r="IW236">
        <f t="shared" si="2577"/>
        <v>37.066666699999999</v>
      </c>
      <c r="IX236">
        <f t="shared" si="2577"/>
        <v>3.9666667000000002</v>
      </c>
      <c r="IY236">
        <f t="shared" si="2577"/>
        <v>6.4166670333333338</v>
      </c>
      <c r="IZ236">
        <f t="shared" si="2577"/>
        <v>7.2333337000000002</v>
      </c>
      <c r="JA236">
        <f t="shared" si="2577"/>
        <v>5.5666670333333341</v>
      </c>
      <c r="JB236">
        <f t="shared" si="2577"/>
        <v>5.0500003666666675</v>
      </c>
      <c r="JC236">
        <f t="shared" si="2577"/>
        <v>9.9833337000000011</v>
      </c>
      <c r="JD236">
        <f t="shared" si="2577"/>
        <v>6.5833337000000007</v>
      </c>
      <c r="JE236">
        <f t="shared" si="2577"/>
        <v>11.650000366666669</v>
      </c>
      <c r="JF236">
        <f t="shared" si="2577"/>
        <v>19.416667033333333</v>
      </c>
      <c r="JH236">
        <f t="shared" si="2577"/>
        <v>7.6333333666666672</v>
      </c>
      <c r="JI236">
        <f t="shared" si="2577"/>
        <v>12.883333399666666</v>
      </c>
      <c r="JJ236">
        <f t="shared" si="2577"/>
        <v>11.266666732999999</v>
      </c>
      <c r="JK236">
        <f t="shared" si="2577"/>
        <v>9.1333333996666664</v>
      </c>
      <c r="JL236">
        <f t="shared" si="2577"/>
        <v>8.9000000663333338</v>
      </c>
      <c r="JM236">
        <f t="shared" si="2577"/>
        <v>10.633333399666666</v>
      </c>
      <c r="JN236">
        <f t="shared" si="2577"/>
        <v>11.633333399666666</v>
      </c>
      <c r="JO236">
        <f t="shared" si="2577"/>
        <v>15.766666732999999</v>
      </c>
      <c r="JP236">
        <f t="shared" si="2577"/>
        <v>12.900000066333334</v>
      </c>
      <c r="JR236">
        <f t="shared" si="2577"/>
        <v>8.9666667330000003</v>
      </c>
      <c r="JT236">
        <f t="shared" si="2577"/>
        <v>9.7166667330000003</v>
      </c>
      <c r="JU236">
        <f t="shared" si="2577"/>
        <v>15.366666732999999</v>
      </c>
      <c r="JV236">
        <f t="shared" si="2577"/>
        <v>16.066666732999998</v>
      </c>
      <c r="JX236">
        <f t="shared" si="2577"/>
        <v>16.816666733000005</v>
      </c>
      <c r="JY236">
        <f t="shared" si="2577"/>
        <v>12.633333399666666</v>
      </c>
      <c r="JZ236">
        <f t="shared" si="2577"/>
        <v>19.133333399666668</v>
      </c>
      <c r="KA236">
        <f t="shared" si="2577"/>
        <v>22.583333399666671</v>
      </c>
    </row>
    <row r="237" spans="1:287" x14ac:dyDescent="0.25">
      <c r="A237" t="s">
        <v>50</v>
      </c>
      <c r="B237">
        <v>9.2166666666666668</v>
      </c>
      <c r="C237">
        <v>9.7166666666666668</v>
      </c>
      <c r="D237">
        <v>8.0499996666666664</v>
      </c>
      <c r="E237">
        <v>10.366666666666667</v>
      </c>
      <c r="F237">
        <v>10.983326666666667</v>
      </c>
      <c r="G237">
        <v>8.7666666666666657</v>
      </c>
      <c r="H237">
        <v>8.4999996666666657</v>
      </c>
      <c r="I237">
        <v>8.7166666666666668</v>
      </c>
      <c r="J237">
        <v>12.599999666666667</v>
      </c>
      <c r="K237">
        <v>14.783333666666667</v>
      </c>
      <c r="L237">
        <v>10.066666666666666</v>
      </c>
      <c r="M237">
        <v>9.5666666666666664</v>
      </c>
      <c r="N237">
        <v>8.6833296666666655</v>
      </c>
      <c r="O237">
        <v>8.4666666666666668</v>
      </c>
      <c r="P237">
        <v>12.916666666666668</v>
      </c>
      <c r="Q237">
        <v>9.2266666666666666</v>
      </c>
      <c r="R237">
        <v>13.896666666666667</v>
      </c>
      <c r="S237">
        <v>15.716666666666667</v>
      </c>
      <c r="T237">
        <v>12.136666666666667</v>
      </c>
      <c r="U237">
        <v>10.649996666666667</v>
      </c>
      <c r="V237">
        <v>10.516666666666666</v>
      </c>
      <c r="W237">
        <v>9.0833336666666664</v>
      </c>
      <c r="X237">
        <v>9.8833336666666671</v>
      </c>
      <c r="Y237">
        <v>9.9166666666666661</v>
      </c>
      <c r="Z237">
        <v>26.216666666666669</v>
      </c>
      <c r="AA237">
        <v>28.216666666666669</v>
      </c>
      <c r="AB237">
        <v>31.966666666666669</v>
      </c>
      <c r="AC237">
        <v>47.416666666666671</v>
      </c>
      <c r="AD237">
        <v>41.969999666666666</v>
      </c>
      <c r="AE237">
        <v>28.166666666666668</v>
      </c>
      <c r="AG237">
        <v>31.466666666666669</v>
      </c>
      <c r="AH237">
        <v>26.883336666666668</v>
      </c>
      <c r="AI237">
        <v>12.966666666666667</v>
      </c>
      <c r="AJ237">
        <v>14.516666666666667</v>
      </c>
      <c r="AK237">
        <v>13.349999966666667</v>
      </c>
      <c r="AL237">
        <v>13.566666666666666</v>
      </c>
      <c r="AM237">
        <v>13.483326666666667</v>
      </c>
      <c r="AN237">
        <v>14.316666666666666</v>
      </c>
      <c r="AO237">
        <v>14.233333366666667</v>
      </c>
      <c r="AP237">
        <v>13.833333366666666</v>
      </c>
      <c r="AQ237">
        <v>13.749999996666666</v>
      </c>
      <c r="AR237">
        <v>13.366666666666667</v>
      </c>
      <c r="AS237">
        <v>13.983333366666667</v>
      </c>
      <c r="AT237">
        <v>16.633333336666666</v>
      </c>
      <c r="AU237">
        <v>14.266666666666667</v>
      </c>
      <c r="AV237">
        <v>14.499999966666667</v>
      </c>
      <c r="AW237">
        <v>14.033333366666668</v>
      </c>
      <c r="AX237">
        <v>14.816666666666666</v>
      </c>
      <c r="AY237">
        <v>13.699999996666667</v>
      </c>
      <c r="AZ237">
        <v>16.116666666666667</v>
      </c>
      <c r="BA237">
        <v>18.166666666666668</v>
      </c>
      <c r="BB237">
        <v>20.966666666666669</v>
      </c>
      <c r="BC237">
        <v>18.683333336666667</v>
      </c>
      <c r="BD237">
        <v>18.649999966666666</v>
      </c>
      <c r="BE237">
        <v>14.966666666666667</v>
      </c>
      <c r="BF237">
        <v>16.883333666666665</v>
      </c>
      <c r="BG237">
        <v>26.149999966666666</v>
      </c>
      <c r="BH237">
        <v>28.666666666666664</v>
      </c>
      <c r="BI237">
        <v>28.899999666666666</v>
      </c>
      <c r="BJ237">
        <v>16.316666666666666</v>
      </c>
      <c r="BK237">
        <v>26.633333666666665</v>
      </c>
      <c r="BL237">
        <v>17.383333366666669</v>
      </c>
      <c r="BM237">
        <v>25.766666666666666</v>
      </c>
      <c r="BN237">
        <v>17.066666666666666</v>
      </c>
      <c r="BO237">
        <v>30.899999666666666</v>
      </c>
      <c r="BP237">
        <v>21.583333366666665</v>
      </c>
      <c r="BQ237">
        <v>12.633333666666667</v>
      </c>
      <c r="BR237">
        <v>11.099999666666667</v>
      </c>
      <c r="BS237">
        <v>11.816666366666666</v>
      </c>
      <c r="BT237">
        <v>12.216666336666668</v>
      </c>
      <c r="BU237">
        <v>11.616666336666666</v>
      </c>
      <c r="BV237">
        <v>11.849999666666667</v>
      </c>
      <c r="BW237">
        <v>13.816666366666666</v>
      </c>
      <c r="BX237">
        <v>18.816666366666666</v>
      </c>
      <c r="BY237">
        <v>17.083332966666667</v>
      </c>
      <c r="BZ237">
        <v>14.083332966666667</v>
      </c>
      <c r="CA237">
        <v>11.899999666666668</v>
      </c>
      <c r="CB237">
        <v>11.416666366666668</v>
      </c>
      <c r="CC237">
        <v>12.466666366666667</v>
      </c>
      <c r="CE237">
        <v>15.566666666666666</v>
      </c>
      <c r="CF237">
        <v>16.349999966666665</v>
      </c>
      <c r="CG237">
        <v>17.649999966666666</v>
      </c>
      <c r="CH237">
        <v>15.949999966666667</v>
      </c>
      <c r="CI237">
        <v>15.916666666666666</v>
      </c>
      <c r="CJ237">
        <v>15.866666666666667</v>
      </c>
      <c r="CK237">
        <v>16.283333366666668</v>
      </c>
      <c r="CL237">
        <v>16.666666666666668</v>
      </c>
      <c r="CN237">
        <v>17.416666666666668</v>
      </c>
      <c r="CO237">
        <v>16.966666666666665</v>
      </c>
      <c r="CP237">
        <v>11.959999966666667</v>
      </c>
      <c r="CQ237">
        <v>13.393332966666666</v>
      </c>
      <c r="CR237">
        <v>14.143332966666666</v>
      </c>
      <c r="CS237">
        <v>12.393332966666666</v>
      </c>
      <c r="CT237">
        <v>14.609999966666667</v>
      </c>
      <c r="CU237">
        <v>14.426666966666666</v>
      </c>
      <c r="CV237">
        <v>12.559999966666666</v>
      </c>
      <c r="CW237">
        <v>13.693333266666667</v>
      </c>
      <c r="CX237">
        <v>13.293332966666666</v>
      </c>
      <c r="CY237">
        <v>16.776666666666667</v>
      </c>
      <c r="CZ237">
        <v>14.243333266666667</v>
      </c>
      <c r="DA237">
        <v>13.093332966666667</v>
      </c>
      <c r="DB237">
        <v>12.359999966666667</v>
      </c>
      <c r="DC237">
        <v>15.409999966666668</v>
      </c>
      <c r="DD237">
        <v>13.343333266666667</v>
      </c>
      <c r="DE237">
        <v>16.176666666666666</v>
      </c>
      <c r="DF237">
        <v>13.849996666666668</v>
      </c>
      <c r="DG237">
        <v>15.149996666666668</v>
      </c>
      <c r="DH237">
        <v>14.249996666666668</v>
      </c>
      <c r="DI237">
        <v>15.083329666666668</v>
      </c>
      <c r="DJ237">
        <v>14.699996666666667</v>
      </c>
      <c r="DK237">
        <v>15.533329999666668</v>
      </c>
      <c r="DL237">
        <v>14.416663366666668</v>
      </c>
      <c r="DM237">
        <v>16.316663336666668</v>
      </c>
      <c r="DN237">
        <v>15.766663336666669</v>
      </c>
      <c r="DO237">
        <v>10.233333366666667</v>
      </c>
      <c r="DP237">
        <v>12.416666666666668</v>
      </c>
      <c r="DQ237">
        <v>11.150000066666667</v>
      </c>
      <c r="DR237">
        <v>11.166666696666667</v>
      </c>
      <c r="DS237">
        <v>10.766666696666666</v>
      </c>
      <c r="DT237">
        <v>10.800000036666667</v>
      </c>
      <c r="DU237">
        <v>14.166666366666668</v>
      </c>
      <c r="DV237">
        <v>12.250000036666666</v>
      </c>
      <c r="DW237">
        <v>10.933333366666666</v>
      </c>
      <c r="DX237">
        <v>10.850000036666668</v>
      </c>
      <c r="DY237">
        <v>11.150000033666666</v>
      </c>
      <c r="DZ237">
        <v>11.133333366666667</v>
      </c>
      <c r="EA237">
        <v>12.800000066666668</v>
      </c>
      <c r="EB237">
        <v>11.500000066666667</v>
      </c>
      <c r="EC237">
        <v>11.966666666666667</v>
      </c>
      <c r="ED237">
        <v>14.466666666666667</v>
      </c>
      <c r="EE237">
        <v>13.733333366666667</v>
      </c>
      <c r="EF237">
        <v>11.983333366666667</v>
      </c>
      <c r="EG237">
        <v>13.783333366666668</v>
      </c>
      <c r="EH237">
        <v>11.416666366666668</v>
      </c>
      <c r="EI237">
        <v>14.350000036666668</v>
      </c>
      <c r="EJ237">
        <v>13.483333366666667</v>
      </c>
      <c r="EK237">
        <v>12.800003366666667</v>
      </c>
      <c r="EL237">
        <v>14.866666666666667</v>
      </c>
      <c r="EM237">
        <v>11.533333366666668</v>
      </c>
      <c r="EN237">
        <v>12.616666699666666</v>
      </c>
      <c r="EO237">
        <v>15.666666696666667</v>
      </c>
      <c r="EP237">
        <v>13.966666666666667</v>
      </c>
      <c r="EQ237">
        <v>6.5666666666666664</v>
      </c>
      <c r="ER237">
        <v>6.8999999966666667</v>
      </c>
      <c r="ES237">
        <v>7.1666666666666661</v>
      </c>
      <c r="ET237">
        <v>9.6666666666666661</v>
      </c>
      <c r="EU237">
        <v>7.2499999666666666</v>
      </c>
      <c r="EV237">
        <v>7.0833333666666665</v>
      </c>
      <c r="EW237">
        <v>6.899999966666666</v>
      </c>
      <c r="EX237">
        <v>7.1333333336666662</v>
      </c>
      <c r="EY237">
        <v>10.633333366666665</v>
      </c>
      <c r="EZ237">
        <v>6.9333336666666661</v>
      </c>
      <c r="FA237">
        <v>7.1166666666666663</v>
      </c>
      <c r="FB237">
        <v>7.5999996666666663</v>
      </c>
      <c r="FC237">
        <v>10.566666666666666</v>
      </c>
      <c r="FD237">
        <v>7.399999966666666</v>
      </c>
      <c r="FE237">
        <v>7.6999999666666668</v>
      </c>
      <c r="FF237">
        <v>9.7333333366666661</v>
      </c>
      <c r="FG237">
        <v>7.3333333666666665</v>
      </c>
      <c r="FH237">
        <v>9.4666666666666668</v>
      </c>
      <c r="FI237">
        <v>9.9166666666666661</v>
      </c>
      <c r="FJ237">
        <v>13.083333366666666</v>
      </c>
      <c r="FK237">
        <v>11.183333366666666</v>
      </c>
      <c r="FL237">
        <v>11.516666666666666</v>
      </c>
      <c r="FM237">
        <v>9.8333333666666665</v>
      </c>
      <c r="FN237">
        <v>12.466666666666667</v>
      </c>
      <c r="FO237">
        <v>9.9333333366666672</v>
      </c>
      <c r="FP237">
        <v>10.683333366666666</v>
      </c>
      <c r="FQ237">
        <v>9.9166666666666661</v>
      </c>
      <c r="FR237">
        <v>9.8666666666666671</v>
      </c>
      <c r="FS237">
        <v>10.683333336666667</v>
      </c>
      <c r="FT237">
        <v>8.4999996666666675</v>
      </c>
      <c r="FU237">
        <v>8.7499996666666675</v>
      </c>
      <c r="FV237">
        <v>8.7333329966666682</v>
      </c>
      <c r="FW237">
        <v>9.116666333666668</v>
      </c>
      <c r="FX237">
        <v>9.2666663366666668</v>
      </c>
      <c r="FY237">
        <v>9.0499996666666682</v>
      </c>
      <c r="FZ237">
        <v>10.299999666666668</v>
      </c>
      <c r="GA237">
        <v>13.299999666666668</v>
      </c>
      <c r="GB237">
        <v>9.383332999666667</v>
      </c>
      <c r="GC237">
        <v>9.5833329666666671</v>
      </c>
      <c r="GD237">
        <v>10.099999666666667</v>
      </c>
      <c r="GE237">
        <v>9.8666663666666672</v>
      </c>
      <c r="GF237">
        <v>9.0833329966666678</v>
      </c>
      <c r="GG237">
        <v>9.7666666666666675</v>
      </c>
      <c r="GH237">
        <v>10.616666666666667</v>
      </c>
      <c r="GI237">
        <v>10.249999966666667</v>
      </c>
      <c r="GJ237">
        <v>10.666666666666668</v>
      </c>
      <c r="GK237">
        <v>12.599999966666667</v>
      </c>
      <c r="GL237">
        <v>10.066666666666668</v>
      </c>
      <c r="GM237">
        <v>10.333333366666668</v>
      </c>
      <c r="GN237">
        <v>12.466666666666669</v>
      </c>
      <c r="GO237">
        <v>11.883333336666666</v>
      </c>
      <c r="GP237">
        <v>10.333333366666668</v>
      </c>
      <c r="GQ237">
        <v>10.783333336666667</v>
      </c>
      <c r="GR237">
        <v>13.166666666666668</v>
      </c>
      <c r="GS237">
        <v>11.133333366666667</v>
      </c>
      <c r="GT237">
        <v>12.333333366666668</v>
      </c>
      <c r="GU237">
        <v>11.166666666666668</v>
      </c>
      <c r="GV237">
        <v>10.166666666666668</v>
      </c>
      <c r="GW237">
        <v>10.233333336666668</v>
      </c>
      <c r="GX237">
        <v>10.066666666666668</v>
      </c>
      <c r="GY237">
        <v>17.499999999666667</v>
      </c>
      <c r="GZ237">
        <v>11.916666666666668</v>
      </c>
      <c r="HA237">
        <v>16.699999999666666</v>
      </c>
      <c r="HB237">
        <v>11.116666666666667</v>
      </c>
      <c r="HC237">
        <v>11.349999666666667</v>
      </c>
      <c r="HD237">
        <v>12.749999996666666</v>
      </c>
      <c r="HE237">
        <v>11.833333336666668</v>
      </c>
      <c r="HF237">
        <v>11.583333336666668</v>
      </c>
      <c r="HG237">
        <v>11.366666666666667</v>
      </c>
      <c r="HH237">
        <v>11.049999966666666</v>
      </c>
      <c r="HI237">
        <v>11.049999966666666</v>
      </c>
      <c r="HJ237">
        <v>11.999999966666667</v>
      </c>
      <c r="HK237">
        <v>11.549999966666666</v>
      </c>
      <c r="HL237">
        <v>14.416666666666668</v>
      </c>
      <c r="HN237">
        <v>11.066666666666666</v>
      </c>
      <c r="HO237">
        <v>12.533333366666668</v>
      </c>
      <c r="HP237">
        <v>32.666666666666664</v>
      </c>
      <c r="HQ237">
        <v>34.666666666666664</v>
      </c>
      <c r="HR237">
        <v>2.7499996666666666</v>
      </c>
      <c r="HS237">
        <v>1.4666666666666668</v>
      </c>
      <c r="HU237">
        <v>12.866666666666667</v>
      </c>
      <c r="HW237">
        <v>1.8499999666666667</v>
      </c>
      <c r="HX237">
        <v>2.0666666666666669</v>
      </c>
      <c r="HY237">
        <v>2.8833333666666667</v>
      </c>
      <c r="HZ237">
        <v>2.3999999666666669</v>
      </c>
      <c r="IA237">
        <v>2.1333336666666667</v>
      </c>
      <c r="IB237">
        <v>2.2333333666666668</v>
      </c>
      <c r="IC237">
        <v>0</v>
      </c>
      <c r="ID237">
        <f>IF(ID227=0,0,ID227+1.46666667)</f>
        <v>1.9000000033333333</v>
      </c>
      <c r="IE237">
        <f t="shared" ref="IE237:IK237" si="2578">IF(IE227=0,0,IE227+1.46666667)</f>
        <v>2.8833333366666665</v>
      </c>
      <c r="IF237">
        <f t="shared" si="2578"/>
        <v>3.5833333366666666</v>
      </c>
      <c r="IG237">
        <f t="shared" si="2578"/>
        <v>4.0333333366666668</v>
      </c>
      <c r="IH237">
        <f t="shared" si="2578"/>
        <v>2.3666666699999999</v>
      </c>
      <c r="II237">
        <f t="shared" si="2578"/>
        <v>9.1000000033333333</v>
      </c>
      <c r="IJ237">
        <f t="shared" si="2578"/>
        <v>1.8833333366666667</v>
      </c>
      <c r="IK237">
        <f t="shared" si="2578"/>
        <v>4.81666667</v>
      </c>
      <c r="IL237">
        <f t="shared" ref="IL237:KA237" si="2579">IF(IL227=0,0,IL227+1.46666667)</f>
        <v>8.150000003333334</v>
      </c>
      <c r="IM237">
        <f t="shared" si="2579"/>
        <v>5.5833333366666675</v>
      </c>
      <c r="IN237">
        <f t="shared" si="2579"/>
        <v>5.3000000033333334</v>
      </c>
      <c r="IO237">
        <f t="shared" si="2579"/>
        <v>7.1166666700000007</v>
      </c>
      <c r="IP237">
        <f t="shared" si="2579"/>
        <v>7.400000003333334</v>
      </c>
      <c r="IQ237">
        <f t="shared" si="2579"/>
        <v>8.0500000033333343</v>
      </c>
      <c r="IW237">
        <f t="shared" si="2579"/>
        <v>37.766666669999999</v>
      </c>
      <c r="IX237">
        <f t="shared" si="2579"/>
        <v>4.6666666699999997</v>
      </c>
      <c r="IY237">
        <f t="shared" si="2579"/>
        <v>7.1166670033333332</v>
      </c>
      <c r="IZ237">
        <f t="shared" si="2579"/>
        <v>7.9333336699999997</v>
      </c>
      <c r="JA237">
        <f t="shared" si="2579"/>
        <v>6.2666670033333336</v>
      </c>
      <c r="JB237">
        <f t="shared" si="2579"/>
        <v>5.7500003366666679</v>
      </c>
      <c r="JC237">
        <f t="shared" si="2579"/>
        <v>10.683333670000001</v>
      </c>
      <c r="JD237">
        <f t="shared" si="2579"/>
        <v>7.2833336700000011</v>
      </c>
      <c r="JE237">
        <f t="shared" si="2579"/>
        <v>12.350000336666669</v>
      </c>
      <c r="JF237">
        <f t="shared" si="2579"/>
        <v>20.116667003333333</v>
      </c>
      <c r="JH237">
        <f t="shared" si="2579"/>
        <v>8.3333333366666675</v>
      </c>
      <c r="JI237">
        <f t="shared" si="2579"/>
        <v>13.583333369666667</v>
      </c>
      <c r="JJ237">
        <f t="shared" si="2579"/>
        <v>11.966666703</v>
      </c>
      <c r="JK237">
        <f t="shared" si="2579"/>
        <v>9.8333333696666667</v>
      </c>
      <c r="JL237">
        <f t="shared" si="2579"/>
        <v>9.6000000363333342</v>
      </c>
      <c r="JM237">
        <f t="shared" si="2579"/>
        <v>11.333333369666667</v>
      </c>
      <c r="JN237">
        <f t="shared" si="2579"/>
        <v>12.333333369666667</v>
      </c>
      <c r="JO237">
        <f t="shared" si="2579"/>
        <v>16.466666702999998</v>
      </c>
      <c r="JP237">
        <f t="shared" si="2579"/>
        <v>13.600000036333334</v>
      </c>
      <c r="JR237">
        <f t="shared" si="2579"/>
        <v>9.6666667030000006</v>
      </c>
      <c r="JT237">
        <f t="shared" si="2579"/>
        <v>10.416666703000001</v>
      </c>
      <c r="JU237">
        <f t="shared" si="2579"/>
        <v>16.066666702999999</v>
      </c>
      <c r="JV237">
        <f t="shared" si="2579"/>
        <v>16.766666702999999</v>
      </c>
      <c r="JX237">
        <f t="shared" si="2579"/>
        <v>17.516666703000002</v>
      </c>
      <c r="JY237">
        <f t="shared" si="2579"/>
        <v>13.333333369666667</v>
      </c>
      <c r="JZ237">
        <f t="shared" si="2579"/>
        <v>19.833333369666665</v>
      </c>
      <c r="KA237">
        <f t="shared" si="2579"/>
        <v>23.283333369666668</v>
      </c>
    </row>
    <row r="238" spans="1:287" x14ac:dyDescent="0.25">
      <c r="A238" t="s">
        <v>49</v>
      </c>
      <c r="B238">
        <v>8.1833333333333336</v>
      </c>
      <c r="C238">
        <v>8.6833333333333336</v>
      </c>
      <c r="D238">
        <v>7.0166663333333332</v>
      </c>
      <c r="E238">
        <v>9.3333333333333339</v>
      </c>
      <c r="F238">
        <v>9.9499933333333335</v>
      </c>
      <c r="G238">
        <v>7.7333333333333334</v>
      </c>
      <c r="H238">
        <v>7.4666663333333334</v>
      </c>
      <c r="I238">
        <v>7.6833333333333336</v>
      </c>
      <c r="J238">
        <v>11.566666333333334</v>
      </c>
      <c r="K238">
        <v>13.750000333333332</v>
      </c>
      <c r="L238">
        <v>9.0333333333333332</v>
      </c>
      <c r="M238">
        <v>8.5333333333333332</v>
      </c>
      <c r="N238">
        <v>7.6499963333333332</v>
      </c>
      <c r="O238">
        <v>7.4333333333333336</v>
      </c>
      <c r="P238">
        <v>11.883333333333333</v>
      </c>
      <c r="Q238">
        <v>8.1933333333333334</v>
      </c>
      <c r="R238">
        <v>12.863333333333333</v>
      </c>
      <c r="S238">
        <v>14.683333333333334</v>
      </c>
      <c r="T238">
        <v>11.103333333333333</v>
      </c>
      <c r="U238">
        <v>9.6166633333333333</v>
      </c>
      <c r="V238">
        <v>9.4833333333333343</v>
      </c>
      <c r="W238">
        <v>8.0500003333333332</v>
      </c>
      <c r="X238">
        <v>8.8500003333333339</v>
      </c>
      <c r="Y238">
        <v>8.8833333333333329</v>
      </c>
      <c r="Z238">
        <v>25.183333333333334</v>
      </c>
      <c r="AA238">
        <v>27.183333333333334</v>
      </c>
      <c r="AB238">
        <v>30.933333333333334</v>
      </c>
      <c r="AC238">
        <v>46.383333333333333</v>
      </c>
      <c r="AD238">
        <v>40.936666333333335</v>
      </c>
      <c r="AE238">
        <v>27.133333333333333</v>
      </c>
      <c r="AG238">
        <v>30.433333333333334</v>
      </c>
      <c r="AH238">
        <v>25.850003333333333</v>
      </c>
      <c r="AI238">
        <v>11.933333333333334</v>
      </c>
      <c r="AJ238">
        <v>13.483333333333334</v>
      </c>
      <c r="AK238">
        <v>12.316666633333334</v>
      </c>
      <c r="AL238">
        <v>12.533333333333333</v>
      </c>
      <c r="AM238">
        <v>12.449993333333333</v>
      </c>
      <c r="AN238">
        <v>13.283333333333333</v>
      </c>
      <c r="AO238">
        <v>13.200000033333334</v>
      </c>
      <c r="AP238">
        <v>12.800000033333333</v>
      </c>
      <c r="AQ238">
        <v>12.716666663333333</v>
      </c>
      <c r="AR238">
        <v>12.333333333333334</v>
      </c>
      <c r="AS238">
        <v>12.950000033333334</v>
      </c>
      <c r="AT238">
        <v>15.600000003333335</v>
      </c>
      <c r="AU238">
        <v>13.233333333333334</v>
      </c>
      <c r="AV238">
        <v>13.466666633333334</v>
      </c>
      <c r="AW238">
        <v>13.000000033333334</v>
      </c>
      <c r="AX238">
        <v>13.783333333333333</v>
      </c>
      <c r="AY238">
        <v>12.666666663333334</v>
      </c>
      <c r="AZ238">
        <v>15.083333333333334</v>
      </c>
      <c r="BA238">
        <v>17.133333333333333</v>
      </c>
      <c r="BB238">
        <v>19.933333333333334</v>
      </c>
      <c r="BC238">
        <v>17.650000003333332</v>
      </c>
      <c r="BD238">
        <v>17.616666633333335</v>
      </c>
      <c r="BE238">
        <v>13.933333333333334</v>
      </c>
      <c r="BF238">
        <v>15.850000333333334</v>
      </c>
      <c r="BG238">
        <v>25.116666633333331</v>
      </c>
      <c r="BH238">
        <v>27.633333333333333</v>
      </c>
      <c r="BI238">
        <v>27.866666333333335</v>
      </c>
      <c r="BJ238">
        <v>15.283333333333333</v>
      </c>
      <c r="BK238">
        <v>25.600000333333334</v>
      </c>
      <c r="BL238">
        <v>16.350000033333334</v>
      </c>
      <c r="BM238">
        <v>24.733333333333334</v>
      </c>
      <c r="BN238">
        <v>16.033333333333331</v>
      </c>
      <c r="BO238">
        <v>29.866666333333335</v>
      </c>
      <c r="BP238">
        <v>20.550000033333333</v>
      </c>
      <c r="BQ238">
        <v>11.600000333333334</v>
      </c>
      <c r="BR238">
        <v>10.066666333333334</v>
      </c>
      <c r="BS238">
        <v>10.783333033333333</v>
      </c>
      <c r="BT238">
        <v>11.183333003333335</v>
      </c>
      <c r="BU238">
        <v>10.583333003333333</v>
      </c>
      <c r="BV238">
        <v>10.816666333333334</v>
      </c>
      <c r="BW238">
        <v>12.783333033333333</v>
      </c>
      <c r="BX238">
        <v>17.783333033333335</v>
      </c>
      <c r="BY238">
        <v>16.049999633333336</v>
      </c>
      <c r="BZ238">
        <v>13.049999633333334</v>
      </c>
      <c r="CA238">
        <v>10.866666333333335</v>
      </c>
      <c r="CB238">
        <v>10.383333033333335</v>
      </c>
      <c r="CC238">
        <v>11.433333033333334</v>
      </c>
      <c r="CE238">
        <v>14.533333333333333</v>
      </c>
      <c r="CF238">
        <v>15.316666633333334</v>
      </c>
      <c r="CG238">
        <v>16.616666633333335</v>
      </c>
      <c r="CH238">
        <v>14.916666633333334</v>
      </c>
      <c r="CI238">
        <v>14.883333333333333</v>
      </c>
      <c r="CJ238">
        <v>14.833333333333334</v>
      </c>
      <c r="CK238">
        <v>15.250000033333333</v>
      </c>
      <c r="CL238">
        <v>15.633333333333333</v>
      </c>
      <c r="CN238">
        <v>16.383333333333333</v>
      </c>
      <c r="CO238">
        <v>15.933333333333334</v>
      </c>
      <c r="CP238">
        <v>10.926666633333333</v>
      </c>
      <c r="CQ238">
        <v>12.359999633333333</v>
      </c>
      <c r="CR238">
        <v>13.109999633333333</v>
      </c>
      <c r="CS238">
        <v>11.359999633333333</v>
      </c>
      <c r="CT238">
        <v>13.576666633333334</v>
      </c>
      <c r="CU238">
        <v>13.393333633333334</v>
      </c>
      <c r="CV238">
        <v>11.526666633333333</v>
      </c>
      <c r="CW238">
        <v>12.659999933333333</v>
      </c>
      <c r="CX238">
        <v>12.259999633333333</v>
      </c>
      <c r="CY238">
        <v>15.743333333333332</v>
      </c>
      <c r="CZ238">
        <v>13.209999933333332</v>
      </c>
      <c r="DA238">
        <v>12.059999633333334</v>
      </c>
      <c r="DB238">
        <v>11.326666633333334</v>
      </c>
      <c r="DC238">
        <v>14.376666633333333</v>
      </c>
      <c r="DD238">
        <v>12.309999933333334</v>
      </c>
      <c r="DE238">
        <v>15.143333333333334</v>
      </c>
      <c r="DF238">
        <v>12.816663333333334</v>
      </c>
      <c r="DG238">
        <v>14.116663333333335</v>
      </c>
      <c r="DH238">
        <v>13.216663333333335</v>
      </c>
      <c r="DI238">
        <v>14.049996333333334</v>
      </c>
      <c r="DJ238">
        <v>13.666663333333334</v>
      </c>
      <c r="DK238">
        <v>14.499996666333335</v>
      </c>
      <c r="DL238">
        <v>13.383330033333335</v>
      </c>
      <c r="DM238">
        <v>15.283330003333335</v>
      </c>
      <c r="DN238">
        <v>14.733330003333336</v>
      </c>
      <c r="DO238">
        <v>9.2000000333333336</v>
      </c>
      <c r="DP238">
        <v>11.383333333333333</v>
      </c>
      <c r="DQ238">
        <v>10.116666733333334</v>
      </c>
      <c r="DR238">
        <v>10.133333363333334</v>
      </c>
      <c r="DS238">
        <v>9.7333333633333332</v>
      </c>
      <c r="DT238">
        <v>9.7666667033333336</v>
      </c>
      <c r="DU238">
        <v>13.133333033333333</v>
      </c>
      <c r="DV238">
        <v>11.216666703333335</v>
      </c>
      <c r="DW238">
        <v>9.9000000333333329</v>
      </c>
      <c r="DX238">
        <v>9.8166667033333344</v>
      </c>
      <c r="DY238">
        <v>10.116666700333333</v>
      </c>
      <c r="DZ238">
        <v>10.100000033333334</v>
      </c>
      <c r="EA238">
        <v>11.766666733333334</v>
      </c>
      <c r="EB238">
        <v>10.466666733333334</v>
      </c>
      <c r="EC238">
        <v>10.933333333333334</v>
      </c>
      <c r="ED238">
        <v>13.433333333333334</v>
      </c>
      <c r="EE238">
        <v>12.700000033333334</v>
      </c>
      <c r="EF238">
        <v>10.950000033333334</v>
      </c>
      <c r="EG238">
        <v>12.750000033333334</v>
      </c>
      <c r="EH238">
        <v>10.383333033333335</v>
      </c>
      <c r="EI238">
        <v>13.316666703333334</v>
      </c>
      <c r="EJ238">
        <v>12.450000033333334</v>
      </c>
      <c r="EK238">
        <v>11.766670033333334</v>
      </c>
      <c r="EL238">
        <v>13.833333333333334</v>
      </c>
      <c r="EM238">
        <v>10.500000033333334</v>
      </c>
      <c r="EN238">
        <v>11.583333366333335</v>
      </c>
      <c r="EO238">
        <v>14.633333363333334</v>
      </c>
      <c r="EP238">
        <v>12.933333333333334</v>
      </c>
      <c r="EQ238">
        <v>5.5333333333333332</v>
      </c>
      <c r="ER238">
        <v>5.8666666633333335</v>
      </c>
      <c r="ES238">
        <v>6.1333333333333329</v>
      </c>
      <c r="ET238">
        <v>8.6333333333333329</v>
      </c>
      <c r="EU238">
        <v>6.2166666333333334</v>
      </c>
      <c r="EV238">
        <v>6.0500000333333332</v>
      </c>
      <c r="EW238">
        <v>5.8666666333333328</v>
      </c>
      <c r="EX238">
        <v>6.100000000333333</v>
      </c>
      <c r="EY238">
        <v>9.600000033333334</v>
      </c>
      <c r="EZ238">
        <v>5.9000003333333328</v>
      </c>
      <c r="FA238">
        <v>6.083333333333333</v>
      </c>
      <c r="FB238">
        <v>6.566666333333333</v>
      </c>
      <c r="FC238">
        <v>9.5333333333333332</v>
      </c>
      <c r="FD238">
        <v>6.3666666333333328</v>
      </c>
      <c r="FE238">
        <v>6.6666666333333335</v>
      </c>
      <c r="FF238">
        <v>8.7000000033333329</v>
      </c>
      <c r="FG238">
        <v>6.3000000333333332</v>
      </c>
      <c r="FH238">
        <v>8.4333333333333336</v>
      </c>
      <c r="FI238">
        <v>8.8833333333333329</v>
      </c>
      <c r="FJ238">
        <v>12.050000033333333</v>
      </c>
      <c r="FK238">
        <v>10.150000033333333</v>
      </c>
      <c r="FL238">
        <v>10.483333333333334</v>
      </c>
      <c r="FM238">
        <v>8.8000000333333332</v>
      </c>
      <c r="FN238">
        <v>11.433333333333334</v>
      </c>
      <c r="FO238">
        <v>8.900000003333334</v>
      </c>
      <c r="FP238">
        <v>9.6500000333333329</v>
      </c>
      <c r="FQ238">
        <v>8.8833333333333329</v>
      </c>
      <c r="FR238">
        <v>8.8333333333333339</v>
      </c>
      <c r="FS238">
        <v>9.650000003333334</v>
      </c>
      <c r="FT238">
        <v>7.4666663333333334</v>
      </c>
      <c r="FU238">
        <v>7.7166663333333334</v>
      </c>
      <c r="FV238">
        <v>7.6999996633333332</v>
      </c>
      <c r="FW238">
        <v>8.083333000333333</v>
      </c>
      <c r="FX238">
        <v>8.2333330033333336</v>
      </c>
      <c r="FY238">
        <v>8.0166663333333332</v>
      </c>
      <c r="FZ238">
        <v>9.2666663333333332</v>
      </c>
      <c r="GA238">
        <v>12.266666333333333</v>
      </c>
      <c r="GB238">
        <v>8.3499996663333338</v>
      </c>
      <c r="GC238">
        <v>8.5499996333333339</v>
      </c>
      <c r="GD238">
        <v>9.0666663333333339</v>
      </c>
      <c r="GE238">
        <v>8.833333033333334</v>
      </c>
      <c r="GF238">
        <v>8.0499996633333328</v>
      </c>
      <c r="GG238">
        <v>8.7333333333333343</v>
      </c>
      <c r="GH238">
        <v>9.5833333333333339</v>
      </c>
      <c r="GI238">
        <v>9.2166666333333342</v>
      </c>
      <c r="GJ238">
        <v>9.6333333333333346</v>
      </c>
      <c r="GK238">
        <v>11.566666633333334</v>
      </c>
      <c r="GL238">
        <v>9.033333333333335</v>
      </c>
      <c r="GM238">
        <v>9.300000033333335</v>
      </c>
      <c r="GN238">
        <v>11.433333333333334</v>
      </c>
      <c r="GO238">
        <v>10.850000003333335</v>
      </c>
      <c r="GP238">
        <v>9.300000033333335</v>
      </c>
      <c r="GQ238">
        <v>9.7500000033333336</v>
      </c>
      <c r="GR238">
        <v>12.133333333333335</v>
      </c>
      <c r="GS238">
        <v>10.100000033333334</v>
      </c>
      <c r="GT238">
        <v>11.300000033333333</v>
      </c>
      <c r="GU238">
        <v>10.133333333333335</v>
      </c>
      <c r="GV238">
        <v>9.1333333333333346</v>
      </c>
      <c r="GW238">
        <v>9.2000000033333347</v>
      </c>
      <c r="GX238">
        <v>9.033333333333335</v>
      </c>
      <c r="GY238">
        <v>16.466666666333335</v>
      </c>
      <c r="GZ238">
        <v>10.883333333333335</v>
      </c>
      <c r="HA238">
        <v>16.799999999666667</v>
      </c>
      <c r="HB238">
        <v>11.216666666666669</v>
      </c>
      <c r="HC238">
        <v>10.316666333333334</v>
      </c>
      <c r="HD238">
        <v>11.716666663333335</v>
      </c>
      <c r="HE238">
        <v>10.800000003333334</v>
      </c>
      <c r="HF238">
        <v>10.550000003333334</v>
      </c>
      <c r="HG238">
        <v>10.333333333333334</v>
      </c>
      <c r="HH238">
        <v>10.016666633333333</v>
      </c>
      <c r="HI238">
        <v>10.016666633333333</v>
      </c>
      <c r="HJ238">
        <v>10.966666633333334</v>
      </c>
      <c r="HK238">
        <v>10.516666633333333</v>
      </c>
      <c r="HL238">
        <v>13.383333333333333</v>
      </c>
      <c r="HN238">
        <v>10.033333333333333</v>
      </c>
      <c r="HO238">
        <v>11.500000033333334</v>
      </c>
      <c r="HP238">
        <v>31.633333333333333</v>
      </c>
      <c r="HQ238">
        <v>33.633333333333333</v>
      </c>
      <c r="HR238">
        <v>1.7166663333333334</v>
      </c>
      <c r="HS238">
        <v>0.43333333333333335</v>
      </c>
      <c r="HU238">
        <v>11.833333333333334</v>
      </c>
      <c r="HW238">
        <v>0.81666663333333334</v>
      </c>
      <c r="HX238">
        <v>1.0333333333333332</v>
      </c>
      <c r="HY238">
        <v>1.8500000333333333</v>
      </c>
      <c r="HZ238">
        <v>1.3666666333333333</v>
      </c>
      <c r="IA238">
        <v>1.1000003333333335</v>
      </c>
      <c r="IB238">
        <v>1.2000000333333334</v>
      </c>
      <c r="IC238">
        <v>1.9000000033333333</v>
      </c>
      <c r="ID238">
        <v>0</v>
      </c>
      <c r="IE238">
        <f>IF(IE227=0,0,IE227+0.433333)</f>
        <v>1.8499996666666667</v>
      </c>
      <c r="IF238">
        <f t="shared" ref="IF238:IK238" si="2580">IF(IF227=0,0,IF227+0.433333)</f>
        <v>2.5499996666666669</v>
      </c>
      <c r="IG238">
        <f t="shared" si="2580"/>
        <v>2.9999996666666666</v>
      </c>
      <c r="IH238">
        <f t="shared" si="2580"/>
        <v>1.3333330000000001</v>
      </c>
      <c r="II238">
        <f t="shared" si="2580"/>
        <v>8.0666663333333322</v>
      </c>
      <c r="IJ238">
        <f t="shared" si="2580"/>
        <v>0.84999966666666671</v>
      </c>
      <c r="IK238">
        <f t="shared" si="2580"/>
        <v>3.7833330000000003</v>
      </c>
      <c r="IL238">
        <f t="shared" ref="IL238:KA238" si="2581">IF(IL227=0,0,IL227+0.433333)</f>
        <v>7.1166663333333338</v>
      </c>
      <c r="IM238">
        <f t="shared" si="2581"/>
        <v>4.5499996666666673</v>
      </c>
      <c r="IN238">
        <f t="shared" si="2581"/>
        <v>4.2666663333333332</v>
      </c>
      <c r="IO238">
        <f t="shared" si="2581"/>
        <v>6.0833330000000005</v>
      </c>
      <c r="IP238">
        <f t="shared" si="2581"/>
        <v>6.3666663333333338</v>
      </c>
      <c r="IQ238">
        <f t="shared" si="2581"/>
        <v>7.0166663333333341</v>
      </c>
      <c r="IW238">
        <f t="shared" si="2581"/>
        <v>36.733332999999995</v>
      </c>
      <c r="IX238">
        <f t="shared" si="2581"/>
        <v>3.6333330000000004</v>
      </c>
      <c r="IY238">
        <f t="shared" si="2581"/>
        <v>6.0833333333333339</v>
      </c>
      <c r="IZ238">
        <f t="shared" si="2581"/>
        <v>6.9</v>
      </c>
      <c r="JA238">
        <f t="shared" si="2581"/>
        <v>5.2333333333333343</v>
      </c>
      <c r="JB238">
        <f t="shared" si="2581"/>
        <v>4.7166666666666677</v>
      </c>
      <c r="JC238">
        <f t="shared" si="2581"/>
        <v>9.65</v>
      </c>
      <c r="JD238">
        <f t="shared" si="2581"/>
        <v>6.2500000000000009</v>
      </c>
      <c r="JE238">
        <f t="shared" si="2581"/>
        <v>11.316666666666668</v>
      </c>
      <c r="JF238">
        <f t="shared" si="2581"/>
        <v>19.083333333333336</v>
      </c>
      <c r="JH238">
        <f t="shared" si="2581"/>
        <v>7.2999996666666673</v>
      </c>
      <c r="JI238">
        <f t="shared" si="2581"/>
        <v>12.549999699666666</v>
      </c>
      <c r="JJ238">
        <f t="shared" si="2581"/>
        <v>10.933333032999998</v>
      </c>
      <c r="JK238">
        <f t="shared" si="2581"/>
        <v>8.7999996996666656</v>
      </c>
      <c r="JL238">
        <f t="shared" si="2581"/>
        <v>8.5666663663333331</v>
      </c>
      <c r="JM238">
        <f t="shared" si="2581"/>
        <v>10.299999699666666</v>
      </c>
      <c r="JN238">
        <f t="shared" si="2581"/>
        <v>11.299999699666666</v>
      </c>
      <c r="JO238">
        <f t="shared" si="2581"/>
        <v>15.433333032999998</v>
      </c>
      <c r="JP238">
        <f t="shared" si="2581"/>
        <v>12.566666366333333</v>
      </c>
      <c r="JR238">
        <f t="shared" si="2581"/>
        <v>8.6333330329999995</v>
      </c>
      <c r="JT238">
        <f t="shared" si="2581"/>
        <v>9.3833330329999995</v>
      </c>
      <c r="JU238">
        <f t="shared" si="2581"/>
        <v>15.033333032999998</v>
      </c>
      <c r="JV238">
        <f t="shared" si="2581"/>
        <v>15.733333032999999</v>
      </c>
      <c r="JX238">
        <f t="shared" si="2581"/>
        <v>16.483333033000005</v>
      </c>
      <c r="JY238">
        <f t="shared" si="2581"/>
        <v>12.299999699666666</v>
      </c>
      <c r="JZ238">
        <f t="shared" si="2581"/>
        <v>18.799999699666667</v>
      </c>
      <c r="KA238">
        <f t="shared" si="2581"/>
        <v>22.24999969966667</v>
      </c>
    </row>
    <row r="239" spans="1:287" x14ac:dyDescent="0.25">
      <c r="A239" t="s">
        <v>48</v>
      </c>
      <c r="B239">
        <v>9.1666666666666661</v>
      </c>
      <c r="C239">
        <v>9.6666666666666661</v>
      </c>
      <c r="D239">
        <v>7.9999996666666666</v>
      </c>
      <c r="E239">
        <v>10.316666666666666</v>
      </c>
      <c r="F239">
        <v>10.933326666666666</v>
      </c>
      <c r="G239">
        <v>8.7166666666666668</v>
      </c>
      <c r="H239">
        <v>8.4499996666666668</v>
      </c>
      <c r="I239">
        <v>8.6666666666666661</v>
      </c>
      <c r="J239">
        <v>12.549999666666666</v>
      </c>
      <c r="K239">
        <v>14.733333666666667</v>
      </c>
      <c r="L239">
        <v>10.016666666666666</v>
      </c>
      <c r="M239">
        <v>9.5166666666666657</v>
      </c>
      <c r="N239">
        <v>8.6333296666666666</v>
      </c>
      <c r="O239">
        <v>8.4166666666666661</v>
      </c>
      <c r="P239">
        <v>12.866666666666667</v>
      </c>
      <c r="Q239">
        <v>9.1766666666666659</v>
      </c>
      <c r="R239">
        <v>13.846666666666666</v>
      </c>
      <c r="S239">
        <v>15.666666666666666</v>
      </c>
      <c r="T239">
        <v>12.086666666666666</v>
      </c>
      <c r="U239">
        <v>10.599996666666666</v>
      </c>
      <c r="V239">
        <v>10.466666666666665</v>
      </c>
      <c r="W239">
        <v>9.0333336666666657</v>
      </c>
      <c r="X239">
        <v>9.8333336666666664</v>
      </c>
      <c r="Y239">
        <v>9.8666666666666654</v>
      </c>
      <c r="Z239">
        <v>26.166666666666668</v>
      </c>
      <c r="AA239">
        <v>28.166666666666668</v>
      </c>
      <c r="AB239">
        <v>31.916666666666668</v>
      </c>
      <c r="AC239">
        <v>47.366666666666667</v>
      </c>
      <c r="AD239">
        <v>41.919999666666669</v>
      </c>
      <c r="AE239">
        <v>28.116666666666667</v>
      </c>
      <c r="AG239">
        <v>31.416666666666668</v>
      </c>
      <c r="AH239">
        <v>26.833336666666668</v>
      </c>
      <c r="AI239">
        <v>12.916666666666666</v>
      </c>
      <c r="AJ239">
        <v>14.466666666666667</v>
      </c>
      <c r="AK239">
        <v>13.299999966666666</v>
      </c>
      <c r="AL239">
        <v>13.516666666666666</v>
      </c>
      <c r="AM239">
        <v>13.433326666666666</v>
      </c>
      <c r="AN239">
        <v>14.266666666666666</v>
      </c>
      <c r="AO239">
        <v>14.183333366666666</v>
      </c>
      <c r="AP239">
        <v>13.783333366666666</v>
      </c>
      <c r="AQ239">
        <v>13.699999996666666</v>
      </c>
      <c r="AR239">
        <v>13.316666666666666</v>
      </c>
      <c r="AS239">
        <v>13.933333366666666</v>
      </c>
      <c r="AT239">
        <v>16.583333336666666</v>
      </c>
      <c r="AU239">
        <v>14.216666666666667</v>
      </c>
      <c r="AV239">
        <v>14.449999966666667</v>
      </c>
      <c r="AW239">
        <v>13.983333366666667</v>
      </c>
      <c r="AX239">
        <v>14.766666666666666</v>
      </c>
      <c r="AY239">
        <v>13.649999996666667</v>
      </c>
      <c r="AZ239">
        <v>16.066666666666666</v>
      </c>
      <c r="BA239">
        <v>18.116666666666667</v>
      </c>
      <c r="BB239">
        <v>20.916666666666664</v>
      </c>
      <c r="BC239">
        <v>18.633333336666666</v>
      </c>
      <c r="BD239">
        <v>18.599999966666665</v>
      </c>
      <c r="BE239">
        <v>14.916666666666666</v>
      </c>
      <c r="BF239">
        <v>16.833333666666665</v>
      </c>
      <c r="BG239">
        <v>26.099999966666665</v>
      </c>
      <c r="BH239">
        <v>28.616666666666667</v>
      </c>
      <c r="BI239">
        <v>28.849999666666665</v>
      </c>
      <c r="BJ239">
        <v>16.266666666666666</v>
      </c>
      <c r="BK239">
        <v>26.583333666666668</v>
      </c>
      <c r="BL239">
        <v>17.333333366666665</v>
      </c>
      <c r="BM239">
        <v>25.716666666666669</v>
      </c>
      <c r="BN239">
        <v>17.016666666666666</v>
      </c>
      <c r="BO239">
        <v>30.849999666666669</v>
      </c>
      <c r="BP239">
        <v>21.533333366666668</v>
      </c>
      <c r="BQ239">
        <v>12.583333666666666</v>
      </c>
      <c r="BR239">
        <v>11.049999666666666</v>
      </c>
      <c r="BS239">
        <v>11.766666366666666</v>
      </c>
      <c r="BT239">
        <v>12.166666336666667</v>
      </c>
      <c r="BU239">
        <v>11.566666336666666</v>
      </c>
      <c r="BV239">
        <v>11.799999666666666</v>
      </c>
      <c r="BW239">
        <v>13.766666366666666</v>
      </c>
      <c r="BX239">
        <v>18.766666366666666</v>
      </c>
      <c r="BY239">
        <v>17.033332966666666</v>
      </c>
      <c r="BZ239">
        <v>14.033332966666666</v>
      </c>
      <c r="CA239">
        <v>11.849999666666667</v>
      </c>
      <c r="CB239">
        <v>11.366666366666667</v>
      </c>
      <c r="CC239">
        <v>12.416666366666666</v>
      </c>
      <c r="CE239">
        <v>15.516666666666666</v>
      </c>
      <c r="CF239">
        <v>16.299999966666665</v>
      </c>
      <c r="CG239">
        <v>17.599999966666665</v>
      </c>
      <c r="CH239">
        <v>15.899999966666666</v>
      </c>
      <c r="CI239">
        <v>15.866666666666665</v>
      </c>
      <c r="CJ239">
        <v>15.816666666666666</v>
      </c>
      <c r="CK239">
        <v>16.233333366666667</v>
      </c>
      <c r="CL239">
        <v>16.616666666666667</v>
      </c>
      <c r="CN239">
        <v>17.366666666666667</v>
      </c>
      <c r="CO239">
        <v>16.916666666666664</v>
      </c>
      <c r="CP239">
        <v>11.909999966666666</v>
      </c>
      <c r="CQ239">
        <v>13.343332966666665</v>
      </c>
      <c r="CR239">
        <v>14.093332966666665</v>
      </c>
      <c r="CS239">
        <v>12.343332966666665</v>
      </c>
      <c r="CT239">
        <v>14.559999966666666</v>
      </c>
      <c r="CU239">
        <v>14.376666966666665</v>
      </c>
      <c r="CV239">
        <v>12.509999966666665</v>
      </c>
      <c r="CW239">
        <v>13.643333266666666</v>
      </c>
      <c r="CX239">
        <v>13.243332966666665</v>
      </c>
      <c r="CY239">
        <v>16.726666666666667</v>
      </c>
      <c r="CZ239">
        <v>14.193333266666667</v>
      </c>
      <c r="DA239">
        <v>13.043332966666666</v>
      </c>
      <c r="DB239">
        <v>12.309999966666666</v>
      </c>
      <c r="DC239">
        <v>15.359999966666667</v>
      </c>
      <c r="DD239">
        <v>13.293333266666666</v>
      </c>
      <c r="DE239">
        <v>16.126666666666665</v>
      </c>
      <c r="DF239">
        <v>13.799996666666667</v>
      </c>
      <c r="DG239">
        <v>15.099996666666668</v>
      </c>
      <c r="DH239">
        <v>14.199996666666667</v>
      </c>
      <c r="DI239">
        <v>15.033329666666667</v>
      </c>
      <c r="DJ239">
        <v>14.649996666666667</v>
      </c>
      <c r="DK239">
        <v>15.483329999666667</v>
      </c>
      <c r="DL239">
        <v>14.366663366666668</v>
      </c>
      <c r="DM239">
        <v>16.266663336666667</v>
      </c>
      <c r="DN239">
        <v>15.716663336666668</v>
      </c>
      <c r="DO239">
        <v>10.183333366666666</v>
      </c>
      <c r="DP239">
        <v>12.366666666666667</v>
      </c>
      <c r="DQ239">
        <v>11.100000066666666</v>
      </c>
      <c r="DR239">
        <v>11.116666696666666</v>
      </c>
      <c r="DS239">
        <v>10.716666696666666</v>
      </c>
      <c r="DT239">
        <v>10.750000036666666</v>
      </c>
      <c r="DU239">
        <v>14.116666366666667</v>
      </c>
      <c r="DV239">
        <v>12.200000036666665</v>
      </c>
      <c r="DW239">
        <v>10.883333366666665</v>
      </c>
      <c r="DX239">
        <v>10.800000036666667</v>
      </c>
      <c r="DY239">
        <v>11.100000033666666</v>
      </c>
      <c r="DZ239">
        <v>11.083333366666666</v>
      </c>
      <c r="EA239">
        <v>12.750000066666667</v>
      </c>
      <c r="EB239">
        <v>11.450000066666666</v>
      </c>
      <c r="EC239">
        <v>11.916666666666666</v>
      </c>
      <c r="ED239">
        <v>14.416666666666666</v>
      </c>
      <c r="EE239">
        <v>13.683333366666666</v>
      </c>
      <c r="EF239">
        <v>11.933333366666666</v>
      </c>
      <c r="EG239">
        <v>13.733333366666667</v>
      </c>
      <c r="EH239">
        <v>11.366666366666667</v>
      </c>
      <c r="EI239">
        <v>14.300000036666667</v>
      </c>
      <c r="EJ239">
        <v>13.433333366666666</v>
      </c>
      <c r="EK239">
        <v>12.750003366666666</v>
      </c>
      <c r="EL239">
        <v>14.816666666666666</v>
      </c>
      <c r="EM239">
        <v>11.483333366666667</v>
      </c>
      <c r="EN239">
        <v>12.566666699666666</v>
      </c>
      <c r="EO239">
        <v>15.616666696666666</v>
      </c>
      <c r="EP239">
        <v>13.916666666666666</v>
      </c>
      <c r="EQ239">
        <v>6.5166666666666666</v>
      </c>
      <c r="ER239">
        <v>6.8499999966666669</v>
      </c>
      <c r="ES239">
        <v>7.1166666666666663</v>
      </c>
      <c r="ET239">
        <v>9.6166666666666671</v>
      </c>
      <c r="EU239">
        <v>7.1999999666666668</v>
      </c>
      <c r="EV239">
        <v>7.0333333666666666</v>
      </c>
      <c r="EW239">
        <v>6.8499999666666662</v>
      </c>
      <c r="EX239">
        <v>7.0833333336666664</v>
      </c>
      <c r="EY239">
        <v>10.583333366666666</v>
      </c>
      <c r="EZ239">
        <v>6.8833336666666662</v>
      </c>
      <c r="FA239">
        <v>7.0666666666666664</v>
      </c>
      <c r="FB239">
        <v>7.5499996666666664</v>
      </c>
      <c r="FC239">
        <v>10.516666666666666</v>
      </c>
      <c r="FD239">
        <v>7.3499999666666671</v>
      </c>
      <c r="FE239">
        <v>7.6499999666666669</v>
      </c>
      <c r="FF239">
        <v>9.6833333366666672</v>
      </c>
      <c r="FG239">
        <v>7.2833333666666666</v>
      </c>
      <c r="FH239">
        <v>9.4166666666666661</v>
      </c>
      <c r="FI239">
        <v>9.8666666666666654</v>
      </c>
      <c r="FJ239">
        <v>13.033333366666666</v>
      </c>
      <c r="FK239">
        <v>11.133333366666665</v>
      </c>
      <c r="FL239">
        <v>11.466666666666665</v>
      </c>
      <c r="FM239">
        <v>9.7833333666666658</v>
      </c>
      <c r="FN239">
        <v>12.416666666666666</v>
      </c>
      <c r="FO239">
        <v>9.8833333366666665</v>
      </c>
      <c r="FP239">
        <v>10.633333366666665</v>
      </c>
      <c r="FQ239">
        <v>9.8666666666666654</v>
      </c>
      <c r="FR239">
        <v>9.8166666666666664</v>
      </c>
      <c r="FS239">
        <v>10.633333336666666</v>
      </c>
      <c r="FT239">
        <v>8.4499996666666668</v>
      </c>
      <c r="FU239">
        <v>8.6999996666666668</v>
      </c>
      <c r="FV239">
        <v>8.6833329966666675</v>
      </c>
      <c r="FW239">
        <v>9.0666663336666673</v>
      </c>
      <c r="FX239">
        <v>9.2166663366666661</v>
      </c>
      <c r="FY239">
        <v>8.9999996666666675</v>
      </c>
      <c r="FZ239">
        <v>10.249999666666668</v>
      </c>
      <c r="GA239">
        <v>13.249999666666668</v>
      </c>
      <c r="GB239">
        <v>9.3333329996666663</v>
      </c>
      <c r="GC239">
        <v>9.5333329666666664</v>
      </c>
      <c r="GD239">
        <v>10.049999666666666</v>
      </c>
      <c r="GE239">
        <v>9.8166663666666665</v>
      </c>
      <c r="GF239">
        <v>9.0333329966666671</v>
      </c>
      <c r="GG239">
        <v>9.7166666666666668</v>
      </c>
      <c r="GH239">
        <v>10.566666666666666</v>
      </c>
      <c r="GI239">
        <v>10.199999966666667</v>
      </c>
      <c r="GJ239">
        <v>10.616666666666667</v>
      </c>
      <c r="GK239">
        <v>12.549999966666666</v>
      </c>
      <c r="GL239">
        <v>10.016666666666667</v>
      </c>
      <c r="GM239">
        <v>10.283333366666668</v>
      </c>
      <c r="GN239">
        <v>12.416666666666668</v>
      </c>
      <c r="GO239">
        <v>11.833333336666666</v>
      </c>
      <c r="GP239">
        <v>10.283333366666668</v>
      </c>
      <c r="GQ239">
        <v>10.733333336666666</v>
      </c>
      <c r="GR239">
        <v>13.116666666666667</v>
      </c>
      <c r="GS239">
        <v>11.083333366666666</v>
      </c>
      <c r="GT239">
        <v>12.283333366666668</v>
      </c>
      <c r="GU239">
        <v>11.116666666666667</v>
      </c>
      <c r="GV239">
        <v>10.116666666666667</v>
      </c>
      <c r="GW239">
        <v>10.183333336666667</v>
      </c>
      <c r="GX239">
        <v>10.016666666666667</v>
      </c>
      <c r="GY239">
        <v>17.449999999666666</v>
      </c>
      <c r="GZ239">
        <v>11.866666666666667</v>
      </c>
      <c r="HA239">
        <v>17.499999999666667</v>
      </c>
      <c r="HB239">
        <v>11.916666666666668</v>
      </c>
      <c r="HC239">
        <v>11.299999666666666</v>
      </c>
      <c r="HD239">
        <v>12.699999996666666</v>
      </c>
      <c r="HE239">
        <v>11.783333336666667</v>
      </c>
      <c r="HF239">
        <v>11.533333336666667</v>
      </c>
      <c r="HG239">
        <v>11.316666666666666</v>
      </c>
      <c r="HH239">
        <v>10.999999966666666</v>
      </c>
      <c r="HI239">
        <v>10.999999966666666</v>
      </c>
      <c r="HJ239">
        <v>11.949999966666667</v>
      </c>
      <c r="HK239">
        <v>11.499999966666666</v>
      </c>
      <c r="HL239">
        <v>14.366666666666667</v>
      </c>
      <c r="HN239">
        <v>11.016666666666666</v>
      </c>
      <c r="HO239">
        <v>12.483333366666667</v>
      </c>
      <c r="HP239">
        <v>32.616666666666667</v>
      </c>
      <c r="HQ239">
        <v>34.616666666666667</v>
      </c>
      <c r="HR239">
        <v>2.6999996666666668</v>
      </c>
      <c r="HS239">
        <v>1.4166666666666667</v>
      </c>
      <c r="HU239">
        <v>12.816666666666666</v>
      </c>
      <c r="HW239">
        <v>1.7999999666666668</v>
      </c>
      <c r="HX239">
        <v>2.0166666666666666</v>
      </c>
      <c r="HY239">
        <v>2.8333333666666665</v>
      </c>
      <c r="HZ239">
        <v>2.3499999666666667</v>
      </c>
      <c r="IA239">
        <v>2.0833336666666669</v>
      </c>
      <c r="IB239">
        <v>2.183333366666667</v>
      </c>
      <c r="IC239">
        <v>2.8833333366666665</v>
      </c>
      <c r="ID239">
        <v>1.8499996666666667</v>
      </c>
      <c r="IE239">
        <v>0</v>
      </c>
      <c r="IF239">
        <f>IF(IF227=0,0,IF227+1.41666667)</f>
        <v>3.5333333366666668</v>
      </c>
      <c r="IG239">
        <f t="shared" ref="IG239:IK239" si="2582">IF(IG227=0,0,IG227+1.41666667)</f>
        <v>3.9833333366666661</v>
      </c>
      <c r="IH239">
        <f t="shared" si="2582"/>
        <v>2.31666667</v>
      </c>
      <c r="II239">
        <f t="shared" si="2582"/>
        <v>9.0500000033333325</v>
      </c>
      <c r="IJ239">
        <f t="shared" si="2582"/>
        <v>1.8333333366666666</v>
      </c>
      <c r="IK239">
        <f t="shared" si="2582"/>
        <v>4.7666666700000002</v>
      </c>
      <c r="IL239">
        <f t="shared" ref="IL239:KA239" si="2583">IF(IL227=0,0,IL227+1.41666667)</f>
        <v>8.1000000033333333</v>
      </c>
      <c r="IM239">
        <f t="shared" si="2583"/>
        <v>5.5333333366666668</v>
      </c>
      <c r="IN239">
        <f t="shared" si="2583"/>
        <v>5.2500000033333336</v>
      </c>
      <c r="IO239">
        <f t="shared" si="2583"/>
        <v>7.06666667</v>
      </c>
      <c r="IP239">
        <f t="shared" si="2583"/>
        <v>7.3500000033333333</v>
      </c>
      <c r="IQ239">
        <f t="shared" si="2583"/>
        <v>8.0000000033333336</v>
      </c>
      <c r="IW239">
        <f t="shared" si="2583"/>
        <v>37.716666669999995</v>
      </c>
      <c r="IX239">
        <f t="shared" si="2583"/>
        <v>4.6166666699999999</v>
      </c>
      <c r="IY239">
        <f t="shared" si="2583"/>
        <v>7.0666670033333334</v>
      </c>
      <c r="IZ239">
        <f t="shared" si="2583"/>
        <v>7.8833336699999998</v>
      </c>
      <c r="JA239">
        <f t="shared" si="2583"/>
        <v>6.2166670033333338</v>
      </c>
      <c r="JB239">
        <f t="shared" si="2583"/>
        <v>5.7000003366666672</v>
      </c>
      <c r="JC239">
        <f t="shared" si="2583"/>
        <v>10.633333670000001</v>
      </c>
      <c r="JD239">
        <f t="shared" si="2583"/>
        <v>7.2333336700000004</v>
      </c>
      <c r="JE239">
        <f t="shared" si="2583"/>
        <v>12.300000336666669</v>
      </c>
      <c r="JF239">
        <f t="shared" si="2583"/>
        <v>20.066667003333336</v>
      </c>
      <c r="JH239">
        <f t="shared" si="2583"/>
        <v>8.2833333366666668</v>
      </c>
      <c r="JI239">
        <f t="shared" si="2583"/>
        <v>13.533333369666666</v>
      </c>
      <c r="JJ239">
        <f t="shared" si="2583"/>
        <v>11.916666702999999</v>
      </c>
      <c r="JK239">
        <f t="shared" si="2583"/>
        <v>9.783333369666666</v>
      </c>
      <c r="JL239">
        <f t="shared" si="2583"/>
        <v>9.5500000363333335</v>
      </c>
      <c r="JM239">
        <f t="shared" si="2583"/>
        <v>11.283333369666666</v>
      </c>
      <c r="JN239">
        <f t="shared" si="2583"/>
        <v>12.283333369666666</v>
      </c>
      <c r="JO239">
        <f t="shared" si="2583"/>
        <v>16.416666703000001</v>
      </c>
      <c r="JP239">
        <f t="shared" si="2583"/>
        <v>13.550000036333333</v>
      </c>
      <c r="JR239">
        <f t="shared" si="2583"/>
        <v>9.6166667029999999</v>
      </c>
      <c r="JT239">
        <f t="shared" si="2583"/>
        <v>10.366666703</v>
      </c>
      <c r="JU239">
        <f t="shared" si="2583"/>
        <v>16.016666702999999</v>
      </c>
      <c r="JV239">
        <f t="shared" si="2583"/>
        <v>16.716666703000001</v>
      </c>
      <c r="JX239">
        <f t="shared" si="2583"/>
        <v>17.466666703000005</v>
      </c>
      <c r="JY239">
        <f t="shared" si="2583"/>
        <v>13.283333369666666</v>
      </c>
      <c r="JZ239">
        <f t="shared" si="2583"/>
        <v>19.783333369666668</v>
      </c>
      <c r="KA239">
        <f t="shared" si="2583"/>
        <v>23.233333369666671</v>
      </c>
    </row>
    <row r="240" spans="1:287" x14ac:dyDescent="0.25">
      <c r="A240" t="s">
        <v>47</v>
      </c>
      <c r="B240">
        <v>9.8666666666666671</v>
      </c>
      <c r="C240">
        <v>10.366666666666667</v>
      </c>
      <c r="D240">
        <v>8.6999996666666668</v>
      </c>
      <c r="E240">
        <v>11.016666666666667</v>
      </c>
      <c r="F240">
        <v>11.633326666666667</v>
      </c>
      <c r="G240">
        <v>9.4166666666666661</v>
      </c>
      <c r="H240">
        <v>9.1499996666666661</v>
      </c>
      <c r="I240">
        <v>9.3666666666666671</v>
      </c>
      <c r="J240">
        <v>13.249999666666668</v>
      </c>
      <c r="K240">
        <v>15.433333666666666</v>
      </c>
      <c r="L240">
        <v>10.716666666666667</v>
      </c>
      <c r="M240">
        <v>10.216666666666667</v>
      </c>
      <c r="N240">
        <v>9.3333296666666676</v>
      </c>
      <c r="O240">
        <v>9.1166666666666671</v>
      </c>
      <c r="P240">
        <v>13.566666666666666</v>
      </c>
      <c r="Q240">
        <v>9.8766666666666669</v>
      </c>
      <c r="R240">
        <v>14.546666666666667</v>
      </c>
      <c r="S240">
        <v>16.366666666666667</v>
      </c>
      <c r="T240">
        <v>12.786666666666667</v>
      </c>
      <c r="U240">
        <v>11.299996666666667</v>
      </c>
      <c r="V240">
        <v>11.166666666666668</v>
      </c>
      <c r="W240">
        <v>9.7333336666666668</v>
      </c>
      <c r="X240">
        <v>10.533333666666667</v>
      </c>
      <c r="Y240">
        <v>10.566666666666666</v>
      </c>
      <c r="Z240">
        <v>26.866666666666667</v>
      </c>
      <c r="AA240">
        <v>28.866666666666667</v>
      </c>
      <c r="AB240">
        <v>32.616666666666667</v>
      </c>
      <c r="AC240">
        <v>48.066666666666663</v>
      </c>
      <c r="AD240">
        <v>42.619999666666665</v>
      </c>
      <c r="AE240">
        <v>28.816666666666666</v>
      </c>
      <c r="AG240">
        <v>32.116666666666667</v>
      </c>
      <c r="AH240">
        <v>27.533336666666667</v>
      </c>
      <c r="AI240">
        <v>13.616666666666667</v>
      </c>
      <c r="AJ240">
        <v>15.166666666666668</v>
      </c>
      <c r="AK240">
        <v>13.999999966666667</v>
      </c>
      <c r="AL240">
        <v>14.216666666666667</v>
      </c>
      <c r="AM240">
        <v>14.133326666666667</v>
      </c>
      <c r="AN240">
        <v>14.966666666666667</v>
      </c>
      <c r="AO240">
        <v>14.883333366666667</v>
      </c>
      <c r="AP240">
        <v>14.483333366666667</v>
      </c>
      <c r="AQ240">
        <v>14.399999996666667</v>
      </c>
      <c r="AR240">
        <v>14.016666666666667</v>
      </c>
      <c r="AS240">
        <v>14.633333366666667</v>
      </c>
      <c r="AT240">
        <v>17.283333336666669</v>
      </c>
      <c r="AU240">
        <v>14.916666666666668</v>
      </c>
      <c r="AV240">
        <v>15.149999966666668</v>
      </c>
      <c r="AW240">
        <v>14.683333366666668</v>
      </c>
      <c r="AX240">
        <v>15.466666666666667</v>
      </c>
      <c r="AY240">
        <v>14.349999996666668</v>
      </c>
      <c r="AZ240">
        <v>16.766666666666666</v>
      </c>
      <c r="BA240">
        <v>18.816666666666666</v>
      </c>
      <c r="BB240">
        <v>21.616666666666667</v>
      </c>
      <c r="BC240">
        <v>19.333333336666669</v>
      </c>
      <c r="BD240">
        <v>19.299999966666668</v>
      </c>
      <c r="BE240">
        <v>15.616666666666667</v>
      </c>
      <c r="BF240">
        <v>17.533333666666667</v>
      </c>
      <c r="BG240">
        <v>26.799999966666668</v>
      </c>
      <c r="BH240">
        <v>29.316666666666666</v>
      </c>
      <c r="BI240">
        <v>29.549999666666665</v>
      </c>
      <c r="BJ240">
        <v>16.966666666666669</v>
      </c>
      <c r="BK240">
        <v>27.283333666666667</v>
      </c>
      <c r="BL240">
        <v>18.033333366666668</v>
      </c>
      <c r="BM240">
        <v>26.416666666666668</v>
      </c>
      <c r="BN240">
        <v>17.716666666666669</v>
      </c>
      <c r="BO240">
        <v>31.549999666666668</v>
      </c>
      <c r="BP240">
        <v>22.233333366666667</v>
      </c>
      <c r="BQ240">
        <v>13.283333666666667</v>
      </c>
      <c r="BR240">
        <v>11.749999666666668</v>
      </c>
      <c r="BS240">
        <v>12.466666366666667</v>
      </c>
      <c r="BT240">
        <v>12.866666336666668</v>
      </c>
      <c r="BU240">
        <v>12.266666336666667</v>
      </c>
      <c r="BV240">
        <v>12.499999666666668</v>
      </c>
      <c r="BW240">
        <v>14.466666366666667</v>
      </c>
      <c r="BX240">
        <v>19.466666366666665</v>
      </c>
      <c r="BY240">
        <v>17.733332966666666</v>
      </c>
      <c r="BZ240">
        <v>14.733332966666667</v>
      </c>
      <c r="CA240">
        <v>12.549999666666668</v>
      </c>
      <c r="CB240">
        <v>12.066666366666668</v>
      </c>
      <c r="CC240">
        <v>13.116666366666667</v>
      </c>
      <c r="CE240">
        <v>16.216666666666665</v>
      </c>
      <c r="CF240">
        <v>16.999999966666664</v>
      </c>
      <c r="CG240">
        <v>18.299999966666665</v>
      </c>
      <c r="CH240">
        <v>16.599999966666665</v>
      </c>
      <c r="CI240">
        <v>16.566666666666666</v>
      </c>
      <c r="CJ240">
        <v>16.516666666666666</v>
      </c>
      <c r="CK240">
        <v>16.933333366666666</v>
      </c>
      <c r="CL240">
        <v>17.316666666666666</v>
      </c>
      <c r="CN240">
        <v>18.066666666666666</v>
      </c>
      <c r="CO240">
        <v>17.616666666666664</v>
      </c>
      <c r="CP240">
        <v>12.609999966666667</v>
      </c>
      <c r="CQ240">
        <v>14.043332966666666</v>
      </c>
      <c r="CR240">
        <v>14.793332966666666</v>
      </c>
      <c r="CS240">
        <v>13.043332966666666</v>
      </c>
      <c r="CT240">
        <v>15.259999966666667</v>
      </c>
      <c r="CU240">
        <v>15.076666966666668</v>
      </c>
      <c r="CV240">
        <v>13.209999966666667</v>
      </c>
      <c r="CW240">
        <v>14.343333266666667</v>
      </c>
      <c r="CX240">
        <v>13.943332966666667</v>
      </c>
      <c r="CY240">
        <v>17.426666666666666</v>
      </c>
      <c r="CZ240">
        <v>14.893333266666666</v>
      </c>
      <c r="DA240">
        <v>13.743332966666667</v>
      </c>
      <c r="DB240">
        <v>13.009999966666667</v>
      </c>
      <c r="DC240">
        <v>16.059999966666666</v>
      </c>
      <c r="DD240">
        <v>13.993333266666667</v>
      </c>
      <c r="DE240">
        <v>16.826666666666668</v>
      </c>
      <c r="DF240">
        <v>14.499996666666668</v>
      </c>
      <c r="DG240">
        <v>15.799996666666669</v>
      </c>
      <c r="DH240">
        <v>14.899996666666668</v>
      </c>
      <c r="DI240">
        <v>15.733329666666668</v>
      </c>
      <c r="DJ240">
        <v>15.349996666666668</v>
      </c>
      <c r="DK240">
        <v>16.183329999666668</v>
      </c>
      <c r="DL240">
        <v>15.066663366666669</v>
      </c>
      <c r="DM240">
        <v>16.966663336666667</v>
      </c>
      <c r="DN240">
        <v>16.416663336666669</v>
      </c>
      <c r="DO240">
        <v>10.883333366666667</v>
      </c>
      <c r="DP240">
        <v>13.066666666666666</v>
      </c>
      <c r="DQ240">
        <v>11.800000066666668</v>
      </c>
      <c r="DR240">
        <v>11.816666696666667</v>
      </c>
      <c r="DS240">
        <v>11.416666696666667</v>
      </c>
      <c r="DT240">
        <v>11.450000036666667</v>
      </c>
      <c r="DU240">
        <v>14.816666366666666</v>
      </c>
      <c r="DV240">
        <v>12.900000036666668</v>
      </c>
      <c r="DW240">
        <v>11.583333366666666</v>
      </c>
      <c r="DX240">
        <v>11.500000036666668</v>
      </c>
      <c r="DY240">
        <v>11.800000033666667</v>
      </c>
      <c r="DZ240">
        <v>11.783333366666668</v>
      </c>
      <c r="EA240">
        <v>13.450000066666668</v>
      </c>
      <c r="EB240">
        <v>12.150000066666667</v>
      </c>
      <c r="EC240">
        <v>12.616666666666667</v>
      </c>
      <c r="ED240">
        <v>15.116666666666667</v>
      </c>
      <c r="EE240">
        <v>14.383333366666667</v>
      </c>
      <c r="EF240">
        <v>12.633333366666667</v>
      </c>
      <c r="EG240">
        <v>14.433333366666668</v>
      </c>
      <c r="EH240">
        <v>12.066666366666668</v>
      </c>
      <c r="EI240">
        <v>15.000000036666668</v>
      </c>
      <c r="EJ240">
        <v>14.133333366666667</v>
      </c>
      <c r="EK240">
        <v>13.450003366666667</v>
      </c>
      <c r="EL240">
        <v>15.516666666666667</v>
      </c>
      <c r="EM240">
        <v>12.183333366666668</v>
      </c>
      <c r="EN240">
        <v>13.266666699666668</v>
      </c>
      <c r="EO240">
        <v>16.316666696666665</v>
      </c>
      <c r="EP240">
        <v>14.616666666666667</v>
      </c>
      <c r="EQ240">
        <v>7.2166666666666668</v>
      </c>
      <c r="ER240">
        <v>7.5499999966666671</v>
      </c>
      <c r="ES240">
        <v>7.8166666666666664</v>
      </c>
      <c r="ET240">
        <v>10.316666666666666</v>
      </c>
      <c r="EU240">
        <v>7.8999999666666669</v>
      </c>
      <c r="EV240">
        <v>7.7333333666666668</v>
      </c>
      <c r="EW240">
        <v>7.5499999666666664</v>
      </c>
      <c r="EX240">
        <v>7.7833333336666666</v>
      </c>
      <c r="EY240">
        <v>11.283333366666668</v>
      </c>
      <c r="EZ240">
        <v>7.5833336666666664</v>
      </c>
      <c r="FA240">
        <v>7.7666666666666666</v>
      </c>
      <c r="FB240">
        <v>8.2499996666666675</v>
      </c>
      <c r="FC240">
        <v>11.216666666666667</v>
      </c>
      <c r="FD240">
        <v>8.0499999666666664</v>
      </c>
      <c r="FE240">
        <v>8.3499999666666671</v>
      </c>
      <c r="FF240">
        <v>10.383333336666666</v>
      </c>
      <c r="FG240">
        <v>7.9833333666666668</v>
      </c>
      <c r="FH240">
        <v>10.116666666666667</v>
      </c>
      <c r="FI240">
        <v>10.566666666666666</v>
      </c>
      <c r="FJ240">
        <v>13.733333366666667</v>
      </c>
      <c r="FK240">
        <v>11.833333366666666</v>
      </c>
      <c r="FL240">
        <v>12.166666666666668</v>
      </c>
      <c r="FM240">
        <v>10.483333366666667</v>
      </c>
      <c r="FN240">
        <v>13.116666666666667</v>
      </c>
      <c r="FO240">
        <v>10.583333336666668</v>
      </c>
      <c r="FP240">
        <v>11.333333366666666</v>
      </c>
      <c r="FQ240">
        <v>10.566666666666666</v>
      </c>
      <c r="FR240">
        <v>10.516666666666667</v>
      </c>
      <c r="FS240">
        <v>11.333333336666668</v>
      </c>
      <c r="FT240">
        <v>9.1499996666666661</v>
      </c>
      <c r="FU240">
        <v>9.3999996666666661</v>
      </c>
      <c r="FV240">
        <v>9.3833329966666668</v>
      </c>
      <c r="FW240">
        <v>9.7666663336666666</v>
      </c>
      <c r="FX240">
        <v>9.9166663366666654</v>
      </c>
      <c r="FY240">
        <v>9.6999996666666668</v>
      </c>
      <c r="FZ240">
        <v>10.949999666666667</v>
      </c>
      <c r="GA240">
        <v>13.949999666666667</v>
      </c>
      <c r="GB240">
        <v>10.033332999666666</v>
      </c>
      <c r="GC240">
        <v>10.233332966666666</v>
      </c>
      <c r="GD240">
        <v>10.749999666666666</v>
      </c>
      <c r="GE240">
        <v>10.516666366666666</v>
      </c>
      <c r="GF240">
        <v>9.7333329966666664</v>
      </c>
      <c r="GG240">
        <v>10.416666666666668</v>
      </c>
      <c r="GH240">
        <v>11.266666666666667</v>
      </c>
      <c r="GI240">
        <v>10.899999966666668</v>
      </c>
      <c r="GJ240">
        <v>11.316666666666668</v>
      </c>
      <c r="GK240">
        <v>13.249999966666667</v>
      </c>
      <c r="GL240">
        <v>10.716666666666669</v>
      </c>
      <c r="GM240">
        <v>10.983333366666669</v>
      </c>
      <c r="GN240">
        <v>13.116666666666667</v>
      </c>
      <c r="GO240">
        <v>12.533333336666669</v>
      </c>
      <c r="GP240">
        <v>10.983333366666669</v>
      </c>
      <c r="GQ240">
        <v>11.433333336666667</v>
      </c>
      <c r="GR240">
        <v>13.816666666666668</v>
      </c>
      <c r="GS240">
        <v>11.783333366666668</v>
      </c>
      <c r="GT240">
        <v>12.983333366666667</v>
      </c>
      <c r="GU240">
        <v>11.816666666666668</v>
      </c>
      <c r="GV240">
        <v>10.816666666666668</v>
      </c>
      <c r="GW240">
        <v>10.883333336666668</v>
      </c>
      <c r="GX240">
        <v>10.716666666666669</v>
      </c>
      <c r="GY240">
        <v>18.149999999666669</v>
      </c>
      <c r="GZ240">
        <v>12.566666666666668</v>
      </c>
      <c r="HA240">
        <v>16.466666666333335</v>
      </c>
      <c r="HB240">
        <v>10.883333333333335</v>
      </c>
      <c r="HC240">
        <v>11.999999666666668</v>
      </c>
      <c r="HD240">
        <v>13.399999996666669</v>
      </c>
      <c r="HE240">
        <v>12.483333336666668</v>
      </c>
      <c r="HF240">
        <v>12.233333336666668</v>
      </c>
      <c r="HG240">
        <v>12.016666666666667</v>
      </c>
      <c r="HH240">
        <v>11.699999966666667</v>
      </c>
      <c r="HI240">
        <v>11.699999966666667</v>
      </c>
      <c r="HJ240">
        <v>12.649999966666668</v>
      </c>
      <c r="HK240">
        <v>12.199999966666667</v>
      </c>
      <c r="HL240">
        <v>15.066666666666666</v>
      </c>
      <c r="HN240">
        <v>11.716666666666667</v>
      </c>
      <c r="HO240">
        <v>13.183333366666668</v>
      </c>
      <c r="HP240">
        <v>33.316666666666663</v>
      </c>
      <c r="HQ240">
        <v>35.316666666666663</v>
      </c>
      <c r="HR240">
        <v>3.399999666666667</v>
      </c>
      <c r="HS240">
        <v>2.1166666666666667</v>
      </c>
      <c r="HU240">
        <v>13.516666666666667</v>
      </c>
      <c r="HW240">
        <v>2.4999999666666666</v>
      </c>
      <c r="HX240">
        <v>2.7166666666666668</v>
      </c>
      <c r="HY240">
        <v>3.5333333666666666</v>
      </c>
      <c r="HZ240">
        <v>3.0499999666666668</v>
      </c>
      <c r="IA240">
        <v>2.7833336666666666</v>
      </c>
      <c r="IB240">
        <v>2.8833333666666667</v>
      </c>
      <c r="IC240">
        <v>3.5833333366666666</v>
      </c>
      <c r="ID240">
        <v>2.5499996666666669</v>
      </c>
      <c r="IE240">
        <v>3.5333333366666668</v>
      </c>
      <c r="IF240">
        <v>0</v>
      </c>
      <c r="IG240">
        <f>IF(IG227=0,0,IG227+2.11666667)</f>
        <v>4.6833333366666663</v>
      </c>
      <c r="IH240">
        <f t="shared" ref="IH240:IK240" si="2584">IF(IH227=0,0,IH227+2.11666667)</f>
        <v>3.0166666699999998</v>
      </c>
      <c r="II240">
        <f t="shared" si="2584"/>
        <v>9.7500000033333336</v>
      </c>
      <c r="IJ240">
        <f t="shared" si="2584"/>
        <v>2.5333333366666664</v>
      </c>
      <c r="IK240">
        <f t="shared" si="2584"/>
        <v>5.4666666700000004</v>
      </c>
      <c r="IL240">
        <f t="shared" ref="IL240:KA240" si="2585">IF(IL227=0,0,IL227+2.11666667)</f>
        <v>8.8000000033333343</v>
      </c>
      <c r="IM240">
        <f t="shared" si="2585"/>
        <v>6.233333336666667</v>
      </c>
      <c r="IN240">
        <f t="shared" si="2585"/>
        <v>5.9500000033333329</v>
      </c>
      <c r="IO240">
        <f t="shared" si="2585"/>
        <v>7.7666666700000002</v>
      </c>
      <c r="IP240">
        <f t="shared" si="2585"/>
        <v>8.0500000033333343</v>
      </c>
      <c r="IQ240">
        <f t="shared" si="2585"/>
        <v>8.7000000033333329</v>
      </c>
      <c r="IW240">
        <f t="shared" si="2585"/>
        <v>38.416666669999998</v>
      </c>
      <c r="IX240">
        <f t="shared" si="2585"/>
        <v>5.31666667</v>
      </c>
      <c r="IY240">
        <f t="shared" si="2585"/>
        <v>7.7666670033333336</v>
      </c>
      <c r="IZ240">
        <f t="shared" si="2585"/>
        <v>8.58333367</v>
      </c>
      <c r="JA240">
        <f t="shared" si="2585"/>
        <v>6.916667003333334</v>
      </c>
      <c r="JB240">
        <f t="shared" si="2585"/>
        <v>6.4000003366666673</v>
      </c>
      <c r="JC240">
        <f t="shared" si="2585"/>
        <v>11.333333670000002</v>
      </c>
      <c r="JD240">
        <f t="shared" si="2585"/>
        <v>7.9333336700000006</v>
      </c>
      <c r="JE240">
        <f t="shared" si="2585"/>
        <v>13.00000033666667</v>
      </c>
      <c r="JF240">
        <f t="shared" si="2585"/>
        <v>20.766667003333335</v>
      </c>
      <c r="JH240">
        <f t="shared" si="2585"/>
        <v>8.9833333366666679</v>
      </c>
      <c r="JI240">
        <f t="shared" si="2585"/>
        <v>14.233333369666667</v>
      </c>
      <c r="JJ240">
        <f t="shared" si="2585"/>
        <v>12.616666703</v>
      </c>
      <c r="JK240">
        <f t="shared" si="2585"/>
        <v>10.483333369666667</v>
      </c>
      <c r="JL240">
        <f t="shared" si="2585"/>
        <v>10.250000036333333</v>
      </c>
      <c r="JM240">
        <f t="shared" si="2585"/>
        <v>11.983333369666667</v>
      </c>
      <c r="JN240">
        <f t="shared" si="2585"/>
        <v>12.983333369666667</v>
      </c>
      <c r="JO240">
        <f t="shared" si="2585"/>
        <v>17.116666703</v>
      </c>
      <c r="JP240">
        <f t="shared" si="2585"/>
        <v>14.250000036333333</v>
      </c>
      <c r="JR240">
        <f t="shared" si="2585"/>
        <v>10.316666702999999</v>
      </c>
      <c r="JT240">
        <f t="shared" si="2585"/>
        <v>11.066666702999999</v>
      </c>
      <c r="JU240">
        <f t="shared" si="2585"/>
        <v>16.716666702999998</v>
      </c>
      <c r="JV240">
        <f t="shared" si="2585"/>
        <v>17.416666703000001</v>
      </c>
      <c r="JX240">
        <f t="shared" si="2585"/>
        <v>18.166666703000004</v>
      </c>
      <c r="JY240">
        <f t="shared" si="2585"/>
        <v>13.983333369666667</v>
      </c>
      <c r="JZ240">
        <f t="shared" si="2585"/>
        <v>20.483333369666667</v>
      </c>
      <c r="KA240">
        <f t="shared" si="2585"/>
        <v>23.93333336966667</v>
      </c>
    </row>
    <row r="241" spans="1:287" x14ac:dyDescent="0.25">
      <c r="A241" t="s">
        <v>46</v>
      </c>
      <c r="B241">
        <v>10.316666666666666</v>
      </c>
      <c r="C241">
        <v>10.816666666666666</v>
      </c>
      <c r="D241">
        <v>9.1499996666666661</v>
      </c>
      <c r="E241">
        <v>11.466666666666667</v>
      </c>
      <c r="F241">
        <v>12.083326666666666</v>
      </c>
      <c r="G241">
        <v>9.8666666666666654</v>
      </c>
      <c r="H241">
        <v>9.5999996666666654</v>
      </c>
      <c r="I241">
        <v>9.8166666666666664</v>
      </c>
      <c r="J241">
        <v>13.699999666666667</v>
      </c>
      <c r="K241">
        <v>15.883333666666665</v>
      </c>
      <c r="L241">
        <v>11.166666666666666</v>
      </c>
      <c r="M241">
        <v>10.666666666666666</v>
      </c>
      <c r="N241">
        <v>9.7833296666666669</v>
      </c>
      <c r="O241">
        <v>9.5666666666666664</v>
      </c>
      <c r="P241">
        <v>14.016666666666666</v>
      </c>
      <c r="Q241">
        <v>10.326666666666666</v>
      </c>
      <c r="R241">
        <v>14.996666666666666</v>
      </c>
      <c r="S241">
        <v>16.816666666666666</v>
      </c>
      <c r="T241">
        <v>13.236666666666666</v>
      </c>
      <c r="U241">
        <v>11.749996666666666</v>
      </c>
      <c r="V241">
        <v>11.616666666666667</v>
      </c>
      <c r="W241">
        <v>10.183333666666666</v>
      </c>
      <c r="X241">
        <v>10.983333666666667</v>
      </c>
      <c r="Y241">
        <v>11.016666666666666</v>
      </c>
      <c r="Z241">
        <v>27.316666666666666</v>
      </c>
      <c r="AA241">
        <v>29.316666666666666</v>
      </c>
      <c r="AB241">
        <v>33.066666666666663</v>
      </c>
      <c r="AC241">
        <v>48.516666666666666</v>
      </c>
      <c r="AD241">
        <v>43.069999666666668</v>
      </c>
      <c r="AE241">
        <v>29.266666666666666</v>
      </c>
      <c r="AG241">
        <v>32.566666666666663</v>
      </c>
      <c r="AH241">
        <v>27.983336666666666</v>
      </c>
      <c r="AI241">
        <v>14.066666666666666</v>
      </c>
      <c r="AJ241">
        <v>15.616666666666667</v>
      </c>
      <c r="AK241">
        <v>14.449999966666667</v>
      </c>
      <c r="AL241">
        <v>14.666666666666666</v>
      </c>
      <c r="AM241">
        <v>14.583326666666666</v>
      </c>
      <c r="AN241">
        <v>15.416666666666666</v>
      </c>
      <c r="AO241">
        <v>15.333333366666666</v>
      </c>
      <c r="AP241">
        <v>14.933333366666666</v>
      </c>
      <c r="AQ241">
        <v>14.849999996666666</v>
      </c>
      <c r="AR241">
        <v>14.466666666666667</v>
      </c>
      <c r="AS241">
        <v>15.083333366666666</v>
      </c>
      <c r="AT241">
        <v>17.733333336666668</v>
      </c>
      <c r="AU241">
        <v>15.366666666666667</v>
      </c>
      <c r="AV241">
        <v>15.599999966666667</v>
      </c>
      <c r="AW241">
        <v>15.133333366666667</v>
      </c>
      <c r="AX241">
        <v>15.916666666666666</v>
      </c>
      <c r="AY241">
        <v>14.799999996666667</v>
      </c>
      <c r="AZ241">
        <v>17.216666666666665</v>
      </c>
      <c r="BA241">
        <v>19.266666666666666</v>
      </c>
      <c r="BB241">
        <v>22.066666666666666</v>
      </c>
      <c r="BC241">
        <v>19.783333336666665</v>
      </c>
      <c r="BD241">
        <v>19.749999966666667</v>
      </c>
      <c r="BE241">
        <v>16.066666666666666</v>
      </c>
      <c r="BF241">
        <v>17.983333666666667</v>
      </c>
      <c r="BG241">
        <v>27.249999966666664</v>
      </c>
      <c r="BH241">
        <v>29.766666666666666</v>
      </c>
      <c r="BI241">
        <v>29.999999666666668</v>
      </c>
      <c r="BJ241">
        <v>17.416666666666668</v>
      </c>
      <c r="BK241">
        <v>27.733333666666667</v>
      </c>
      <c r="BL241">
        <v>18.483333366666667</v>
      </c>
      <c r="BM241">
        <v>26.866666666666667</v>
      </c>
      <c r="BN241">
        <v>18.166666666666664</v>
      </c>
      <c r="BO241">
        <v>31.999999666666668</v>
      </c>
      <c r="BP241">
        <v>22.683333366666666</v>
      </c>
      <c r="BQ241">
        <v>13.733333666666667</v>
      </c>
      <c r="BR241">
        <v>12.199999666666667</v>
      </c>
      <c r="BS241">
        <v>12.916666366666666</v>
      </c>
      <c r="BT241">
        <v>13.316666336666668</v>
      </c>
      <c r="BU241">
        <v>12.716666336666666</v>
      </c>
      <c r="BV241">
        <v>12.949999666666667</v>
      </c>
      <c r="BW241">
        <v>14.916666366666666</v>
      </c>
      <c r="BX241">
        <v>19.916666366666668</v>
      </c>
      <c r="BY241">
        <v>18.183332966666669</v>
      </c>
      <c r="BZ241">
        <v>15.183332966666667</v>
      </c>
      <c r="CA241">
        <v>12.999999666666668</v>
      </c>
      <c r="CB241">
        <v>12.516666366666668</v>
      </c>
      <c r="CC241">
        <v>13.566666366666666</v>
      </c>
      <c r="CE241">
        <v>16.666666666666664</v>
      </c>
      <c r="CF241">
        <v>17.449999966666663</v>
      </c>
      <c r="CG241">
        <v>18.749999966666664</v>
      </c>
      <c r="CH241">
        <v>17.049999966666665</v>
      </c>
      <c r="CI241">
        <v>17.016666666666666</v>
      </c>
      <c r="CJ241">
        <v>16.966666666666665</v>
      </c>
      <c r="CK241">
        <v>17.383333366666665</v>
      </c>
      <c r="CL241">
        <v>17.766666666666666</v>
      </c>
      <c r="CN241">
        <v>18.516666666666666</v>
      </c>
      <c r="CO241">
        <v>18.066666666666663</v>
      </c>
      <c r="CP241">
        <v>13.059999966666666</v>
      </c>
      <c r="CQ241">
        <v>14.493332966666665</v>
      </c>
      <c r="CR241">
        <v>15.243332966666665</v>
      </c>
      <c r="CS241">
        <v>13.493332966666665</v>
      </c>
      <c r="CT241">
        <v>15.709999966666667</v>
      </c>
      <c r="CU241">
        <v>15.526666966666667</v>
      </c>
      <c r="CV241">
        <v>13.659999966666666</v>
      </c>
      <c r="CW241">
        <v>14.793333266666666</v>
      </c>
      <c r="CX241">
        <v>14.393332966666666</v>
      </c>
      <c r="CY241">
        <v>17.876666666666665</v>
      </c>
      <c r="CZ241">
        <v>15.343333266666665</v>
      </c>
      <c r="DA241">
        <v>14.193332966666667</v>
      </c>
      <c r="DB241">
        <v>13.459999966666667</v>
      </c>
      <c r="DC241">
        <v>16.509999966666665</v>
      </c>
      <c r="DD241">
        <v>14.443333266666667</v>
      </c>
      <c r="DE241">
        <v>17.276666666666667</v>
      </c>
      <c r="DF241">
        <v>14.949996666666667</v>
      </c>
      <c r="DG241">
        <v>16.249996666666668</v>
      </c>
      <c r="DH241">
        <v>15.349996666666668</v>
      </c>
      <c r="DI241">
        <v>16.183329666666666</v>
      </c>
      <c r="DJ241">
        <v>15.799996666666667</v>
      </c>
      <c r="DK241">
        <v>16.633329999666667</v>
      </c>
      <c r="DL241">
        <v>15.516663366666668</v>
      </c>
      <c r="DM241">
        <v>17.416663336666666</v>
      </c>
      <c r="DN241">
        <v>16.866663336666669</v>
      </c>
      <c r="DO241">
        <v>11.333333366666666</v>
      </c>
      <c r="DP241">
        <v>13.516666666666666</v>
      </c>
      <c r="DQ241">
        <v>12.250000066666667</v>
      </c>
      <c r="DR241">
        <v>12.266666696666666</v>
      </c>
      <c r="DS241">
        <v>11.866666696666666</v>
      </c>
      <c r="DT241">
        <v>11.900000036666667</v>
      </c>
      <c r="DU241">
        <v>15.266666366666666</v>
      </c>
      <c r="DV241">
        <v>13.350000036666668</v>
      </c>
      <c r="DW241">
        <v>12.033333366666666</v>
      </c>
      <c r="DX241">
        <v>11.950000036666667</v>
      </c>
      <c r="DY241">
        <v>12.250000033666666</v>
      </c>
      <c r="DZ241">
        <v>12.233333366666667</v>
      </c>
      <c r="EA241">
        <v>13.900000066666667</v>
      </c>
      <c r="EB241">
        <v>12.600000066666666</v>
      </c>
      <c r="EC241">
        <v>13.066666666666666</v>
      </c>
      <c r="ED241">
        <v>15.566666666666666</v>
      </c>
      <c r="EE241">
        <v>14.833333366666666</v>
      </c>
      <c r="EF241">
        <v>13.083333366666666</v>
      </c>
      <c r="EG241">
        <v>14.883333366666667</v>
      </c>
      <c r="EH241">
        <v>12.516666366666668</v>
      </c>
      <c r="EI241">
        <v>15.450000036666667</v>
      </c>
      <c r="EJ241">
        <v>14.583333366666666</v>
      </c>
      <c r="EK241">
        <v>13.900003366666667</v>
      </c>
      <c r="EL241">
        <v>15.966666666666667</v>
      </c>
      <c r="EM241">
        <v>12.633333366666667</v>
      </c>
      <c r="EN241">
        <v>13.716666699666668</v>
      </c>
      <c r="EO241">
        <v>16.766666696666668</v>
      </c>
      <c r="EP241">
        <v>15.066666666666666</v>
      </c>
      <c r="EQ241">
        <v>7.6666666666666661</v>
      </c>
      <c r="ER241">
        <v>7.9999999966666664</v>
      </c>
      <c r="ES241">
        <v>8.2666666666666657</v>
      </c>
      <c r="ET241">
        <v>10.766666666666666</v>
      </c>
      <c r="EU241">
        <v>8.3499999666666653</v>
      </c>
      <c r="EV241">
        <v>8.1833333666666661</v>
      </c>
      <c r="EW241">
        <v>7.9999999666666657</v>
      </c>
      <c r="EX241">
        <v>8.2333333336666659</v>
      </c>
      <c r="EY241">
        <v>11.733333366666667</v>
      </c>
      <c r="EZ241">
        <v>8.0333336666666657</v>
      </c>
      <c r="FA241">
        <v>8.2166666666666668</v>
      </c>
      <c r="FB241">
        <v>8.6999996666666668</v>
      </c>
      <c r="FC241">
        <v>11.666666666666666</v>
      </c>
      <c r="FD241">
        <v>8.4999999666666657</v>
      </c>
      <c r="FE241">
        <v>8.7999999666666664</v>
      </c>
      <c r="FF241">
        <v>10.833333336666666</v>
      </c>
      <c r="FG241">
        <v>8.4333333666666661</v>
      </c>
      <c r="FH241">
        <v>10.566666666666666</v>
      </c>
      <c r="FI241">
        <v>11.016666666666666</v>
      </c>
      <c r="FJ241">
        <v>14.183333366666666</v>
      </c>
      <c r="FK241">
        <v>12.283333366666666</v>
      </c>
      <c r="FL241">
        <v>12.616666666666667</v>
      </c>
      <c r="FM241">
        <v>10.933333366666666</v>
      </c>
      <c r="FN241">
        <v>13.566666666666666</v>
      </c>
      <c r="FO241">
        <v>11.033333336666667</v>
      </c>
      <c r="FP241">
        <v>11.783333366666666</v>
      </c>
      <c r="FQ241">
        <v>11.016666666666666</v>
      </c>
      <c r="FR241">
        <v>10.966666666666667</v>
      </c>
      <c r="FS241">
        <v>11.783333336666667</v>
      </c>
      <c r="FT241">
        <v>9.5999996666666654</v>
      </c>
      <c r="FU241">
        <v>9.8499996666666654</v>
      </c>
      <c r="FV241">
        <v>9.833332996666666</v>
      </c>
      <c r="FW241">
        <v>10.216666333666666</v>
      </c>
      <c r="FX241">
        <v>10.366666336666665</v>
      </c>
      <c r="FY241">
        <v>10.149999666666666</v>
      </c>
      <c r="FZ241">
        <v>11.399999666666666</v>
      </c>
      <c r="GA241">
        <v>14.399999666666666</v>
      </c>
      <c r="GB241">
        <v>10.483332999666665</v>
      </c>
      <c r="GC241">
        <v>10.683332966666665</v>
      </c>
      <c r="GD241">
        <v>11.199999666666665</v>
      </c>
      <c r="GE241">
        <v>10.966666366666665</v>
      </c>
      <c r="GF241">
        <v>10.183332996666666</v>
      </c>
      <c r="GG241">
        <v>10.866666666666667</v>
      </c>
      <c r="GH241">
        <v>11.716666666666667</v>
      </c>
      <c r="GI241">
        <v>11.349999966666667</v>
      </c>
      <c r="GJ241">
        <v>11.766666666666667</v>
      </c>
      <c r="GK241">
        <v>13.699999966666667</v>
      </c>
      <c r="GL241">
        <v>11.166666666666668</v>
      </c>
      <c r="GM241">
        <v>11.433333366666668</v>
      </c>
      <c r="GN241">
        <v>13.566666666666666</v>
      </c>
      <c r="GO241">
        <v>12.983333336666668</v>
      </c>
      <c r="GP241">
        <v>11.433333366666668</v>
      </c>
      <c r="GQ241">
        <v>11.883333336666666</v>
      </c>
      <c r="GR241">
        <v>14.266666666666667</v>
      </c>
      <c r="GS241">
        <v>12.233333366666667</v>
      </c>
      <c r="GT241">
        <v>13.433333366666666</v>
      </c>
      <c r="GU241">
        <v>12.266666666666667</v>
      </c>
      <c r="GV241">
        <v>11.266666666666667</v>
      </c>
      <c r="GW241">
        <v>11.333333336666668</v>
      </c>
      <c r="GX241">
        <v>11.166666666666668</v>
      </c>
      <c r="GY241">
        <v>18.599999999666668</v>
      </c>
      <c r="GZ241">
        <v>13.016666666666667</v>
      </c>
      <c r="HA241">
        <v>17.449999999666666</v>
      </c>
      <c r="HB241">
        <v>11.866666666666667</v>
      </c>
      <c r="HC241">
        <v>12.449999666666667</v>
      </c>
      <c r="HD241">
        <v>13.849999996666668</v>
      </c>
      <c r="HE241">
        <v>12.933333336666667</v>
      </c>
      <c r="HF241">
        <v>12.683333336666667</v>
      </c>
      <c r="HG241">
        <v>12.466666666666667</v>
      </c>
      <c r="HH241">
        <v>12.149999966666666</v>
      </c>
      <c r="HI241">
        <v>12.149999966666666</v>
      </c>
      <c r="HJ241">
        <v>13.099999966666667</v>
      </c>
      <c r="HK241">
        <v>12.649999966666666</v>
      </c>
      <c r="HL241">
        <v>15.516666666666666</v>
      </c>
      <c r="HN241">
        <v>12.166666666666666</v>
      </c>
      <c r="HO241">
        <v>13.633333366666667</v>
      </c>
      <c r="HP241">
        <v>33.766666666666666</v>
      </c>
      <c r="HQ241">
        <v>35.766666666666666</v>
      </c>
      <c r="HR241">
        <v>3.8499996666666663</v>
      </c>
      <c r="HS241">
        <v>2.5666666666666664</v>
      </c>
      <c r="HU241">
        <v>13.966666666666667</v>
      </c>
      <c r="HW241">
        <v>2.9499999666666663</v>
      </c>
      <c r="HX241">
        <v>3.1666666666666665</v>
      </c>
      <c r="HY241">
        <v>3.9833333666666664</v>
      </c>
      <c r="HZ241">
        <v>3.4999999666666666</v>
      </c>
      <c r="IA241">
        <v>3.2333336666666663</v>
      </c>
      <c r="IB241">
        <v>3.3333333666666665</v>
      </c>
      <c r="IC241">
        <v>4.0333333366666668</v>
      </c>
      <c r="ID241">
        <v>2.9999996666666666</v>
      </c>
      <c r="IE241">
        <v>3.9833333366666661</v>
      </c>
      <c r="IF241">
        <v>4.6833333366666663</v>
      </c>
      <c r="IG241">
        <v>0</v>
      </c>
      <c r="IH241">
        <f>IF(IH227=0,0,IH227+2.56666667)</f>
        <v>3.46666667</v>
      </c>
      <c r="II241">
        <f t="shared" ref="II241:IK241" si="2586">IF(II227=0,0,II227+2.56666667)</f>
        <v>10.200000003333333</v>
      </c>
      <c r="IJ241">
        <f t="shared" si="2586"/>
        <v>2.9833333366666666</v>
      </c>
      <c r="IK241">
        <f t="shared" si="2586"/>
        <v>5.9166666699999997</v>
      </c>
      <c r="IL241">
        <f t="shared" ref="IL241:KA241" si="2587">IF(IL227=0,0,IL227+2.56666667)</f>
        <v>9.2500000033333336</v>
      </c>
      <c r="IM241">
        <f t="shared" si="2587"/>
        <v>6.6833333366666672</v>
      </c>
      <c r="IN241">
        <f t="shared" si="2587"/>
        <v>6.400000003333334</v>
      </c>
      <c r="IO241">
        <f t="shared" si="2587"/>
        <v>8.2166666700000004</v>
      </c>
      <c r="IP241">
        <f t="shared" si="2587"/>
        <v>8.5000000033333336</v>
      </c>
      <c r="IQ241">
        <f t="shared" si="2587"/>
        <v>9.150000003333334</v>
      </c>
      <c r="IW241">
        <f t="shared" si="2587"/>
        <v>38.866666670000001</v>
      </c>
      <c r="IX241">
        <f t="shared" si="2587"/>
        <v>5.7666666700000002</v>
      </c>
      <c r="IY241">
        <f t="shared" si="2587"/>
        <v>8.2166670033333347</v>
      </c>
      <c r="IZ241">
        <f t="shared" si="2587"/>
        <v>9.0333336700000011</v>
      </c>
      <c r="JA241">
        <f t="shared" si="2587"/>
        <v>7.3666670033333341</v>
      </c>
      <c r="JB241">
        <f t="shared" si="2587"/>
        <v>6.8500003366666675</v>
      </c>
      <c r="JC241">
        <f t="shared" si="2587"/>
        <v>11.783333670000001</v>
      </c>
      <c r="JD241">
        <f t="shared" si="2587"/>
        <v>8.3833336700000007</v>
      </c>
      <c r="JE241">
        <f t="shared" si="2587"/>
        <v>13.450000336666669</v>
      </c>
      <c r="JF241">
        <f t="shared" si="2587"/>
        <v>21.216667003333335</v>
      </c>
      <c r="JH241">
        <f t="shared" si="2587"/>
        <v>9.4333333366666672</v>
      </c>
      <c r="JI241">
        <f t="shared" si="2587"/>
        <v>14.683333369666666</v>
      </c>
      <c r="JJ241">
        <f t="shared" si="2587"/>
        <v>13.066666702999999</v>
      </c>
      <c r="JK241">
        <f t="shared" si="2587"/>
        <v>10.933333369666666</v>
      </c>
      <c r="JL241">
        <f t="shared" si="2587"/>
        <v>10.700000036333334</v>
      </c>
      <c r="JM241">
        <f t="shared" si="2587"/>
        <v>12.433333369666666</v>
      </c>
      <c r="JN241">
        <f t="shared" si="2587"/>
        <v>13.433333369666666</v>
      </c>
      <c r="JO241">
        <f t="shared" si="2587"/>
        <v>17.566666702999999</v>
      </c>
      <c r="JP241">
        <f t="shared" si="2587"/>
        <v>14.700000036333334</v>
      </c>
      <c r="JR241">
        <f t="shared" si="2587"/>
        <v>10.766666703</v>
      </c>
      <c r="JT241">
        <f t="shared" si="2587"/>
        <v>11.516666703</v>
      </c>
      <c r="JU241">
        <f t="shared" si="2587"/>
        <v>17.166666702999997</v>
      </c>
      <c r="JV241">
        <f t="shared" si="2587"/>
        <v>17.866666703</v>
      </c>
      <c r="JX241">
        <f t="shared" si="2587"/>
        <v>18.616666703000003</v>
      </c>
      <c r="JY241">
        <f t="shared" si="2587"/>
        <v>14.433333369666666</v>
      </c>
      <c r="JZ241">
        <f t="shared" si="2587"/>
        <v>20.933333369666666</v>
      </c>
      <c r="KA241">
        <f t="shared" si="2587"/>
        <v>24.383333369666669</v>
      </c>
    </row>
    <row r="242" spans="1:287" x14ac:dyDescent="0.25">
      <c r="A242" t="s">
        <v>45</v>
      </c>
      <c r="B242">
        <v>8.65</v>
      </c>
      <c r="C242">
        <v>9.15</v>
      </c>
      <c r="D242">
        <v>7.483333</v>
      </c>
      <c r="E242">
        <v>9.8000000000000007</v>
      </c>
      <c r="F242">
        <v>10.41666</v>
      </c>
      <c r="G242">
        <v>8.1999999999999993</v>
      </c>
      <c r="H242">
        <v>7.9333330000000002</v>
      </c>
      <c r="I242">
        <v>8.15</v>
      </c>
      <c r="J242">
        <v>12.033333000000001</v>
      </c>
      <c r="K242">
        <v>14.216667000000001</v>
      </c>
      <c r="L242">
        <v>9.5</v>
      </c>
      <c r="M242">
        <v>9</v>
      </c>
      <c r="N242">
        <v>8.1166629999999991</v>
      </c>
      <c r="O242">
        <v>7.9</v>
      </c>
      <c r="P242">
        <v>12.350000000000001</v>
      </c>
      <c r="Q242">
        <v>8.66</v>
      </c>
      <c r="R242">
        <v>13.33</v>
      </c>
      <c r="S242">
        <v>15.15</v>
      </c>
      <c r="T242">
        <v>11.57</v>
      </c>
      <c r="U242">
        <v>10.08333</v>
      </c>
      <c r="V242">
        <v>9.9499999999999993</v>
      </c>
      <c r="W242">
        <v>8.516667</v>
      </c>
      <c r="X242">
        <v>9.3166670000000007</v>
      </c>
      <c r="Y242">
        <v>9.35</v>
      </c>
      <c r="Z242">
        <v>25.65</v>
      </c>
      <c r="AA242">
        <v>27.65</v>
      </c>
      <c r="AB242">
        <v>31.4</v>
      </c>
      <c r="AC242">
        <v>46.849999999999994</v>
      </c>
      <c r="AD242">
        <v>41.403332999999996</v>
      </c>
      <c r="AE242">
        <v>27.599999999999998</v>
      </c>
      <c r="AG242">
        <v>30.9</v>
      </c>
      <c r="AH242">
        <v>26.316669999999998</v>
      </c>
      <c r="AI242">
        <v>12.4</v>
      </c>
      <c r="AJ242">
        <v>13.950000000000001</v>
      </c>
      <c r="AK242">
        <v>12.783333300000001</v>
      </c>
      <c r="AL242">
        <v>13</v>
      </c>
      <c r="AM242">
        <v>12.91666</v>
      </c>
      <c r="AN242">
        <v>13.75</v>
      </c>
      <c r="AO242">
        <v>13.6666667</v>
      </c>
      <c r="AP242">
        <v>13.2666667</v>
      </c>
      <c r="AQ242">
        <v>13.18333333</v>
      </c>
      <c r="AR242">
        <v>12.8</v>
      </c>
      <c r="AS242">
        <v>13.4166667</v>
      </c>
      <c r="AT242">
        <v>16.06666667</v>
      </c>
      <c r="AU242">
        <v>13.700000000000001</v>
      </c>
      <c r="AV242">
        <v>13.933333300000001</v>
      </c>
      <c r="AW242">
        <v>13.466666700000001</v>
      </c>
      <c r="AX242">
        <v>14.25</v>
      </c>
      <c r="AY242">
        <v>13.133333330000001</v>
      </c>
      <c r="AZ242">
        <v>15.55</v>
      </c>
      <c r="BA242">
        <v>17.600000000000001</v>
      </c>
      <c r="BB242">
        <v>20.399999999999999</v>
      </c>
      <c r="BC242">
        <v>18.116666670000001</v>
      </c>
      <c r="BD242">
        <v>18.0833333</v>
      </c>
      <c r="BE242">
        <v>14.4</v>
      </c>
      <c r="BF242">
        <v>16.316666999999999</v>
      </c>
      <c r="BG242">
        <v>25.5833333</v>
      </c>
      <c r="BH242">
        <v>28.1</v>
      </c>
      <c r="BI242">
        <v>28.333333</v>
      </c>
      <c r="BJ242">
        <v>15.75</v>
      </c>
      <c r="BK242">
        <v>26.066667000000002</v>
      </c>
      <c r="BL242">
        <v>16.816666699999999</v>
      </c>
      <c r="BM242">
        <v>25.200000000000003</v>
      </c>
      <c r="BN242">
        <v>16.5</v>
      </c>
      <c r="BO242">
        <v>30.333333000000003</v>
      </c>
      <c r="BP242">
        <v>21.016666700000002</v>
      </c>
      <c r="BQ242">
        <v>12.066667000000001</v>
      </c>
      <c r="BR242">
        <v>10.533333000000001</v>
      </c>
      <c r="BS242">
        <v>11.2499997</v>
      </c>
      <c r="BT242">
        <v>11.649999670000001</v>
      </c>
      <c r="BU242">
        <v>11.04999967</v>
      </c>
      <c r="BV242">
        <v>11.283333000000001</v>
      </c>
      <c r="BW242">
        <v>13.2499997</v>
      </c>
      <c r="BX242">
        <v>18.2499997</v>
      </c>
      <c r="BY242">
        <v>16.516666300000001</v>
      </c>
      <c r="BZ242">
        <v>13.516666300000001</v>
      </c>
      <c r="CA242">
        <v>11.333333000000001</v>
      </c>
      <c r="CB242">
        <v>10.849999700000001</v>
      </c>
      <c r="CC242">
        <v>11.8999997</v>
      </c>
      <c r="CE242">
        <v>15</v>
      </c>
      <c r="CF242">
        <v>15.783333300000001</v>
      </c>
      <c r="CG242">
        <v>17.0833333</v>
      </c>
      <c r="CH242">
        <v>15.3833333</v>
      </c>
      <c r="CI242">
        <v>15.35</v>
      </c>
      <c r="CJ242">
        <v>15.3</v>
      </c>
      <c r="CK242">
        <v>15.716666699999999</v>
      </c>
      <c r="CL242">
        <v>16.100000000000001</v>
      </c>
      <c r="CN242">
        <v>16.850000000000001</v>
      </c>
      <c r="CO242">
        <v>16.399999999999999</v>
      </c>
      <c r="CP242">
        <v>11.3933333</v>
      </c>
      <c r="CQ242">
        <v>12.826666299999999</v>
      </c>
      <c r="CR242">
        <v>13.576666299999999</v>
      </c>
      <c r="CS242">
        <v>11.826666299999999</v>
      </c>
      <c r="CT242">
        <v>14.0433333</v>
      </c>
      <c r="CU242">
        <v>13.860000299999999</v>
      </c>
      <c r="CV242">
        <v>11.9933333</v>
      </c>
      <c r="CW242">
        <v>13.1266666</v>
      </c>
      <c r="CX242">
        <v>12.7266663</v>
      </c>
      <c r="CY242">
        <v>16.21</v>
      </c>
      <c r="CZ242">
        <v>13.676666600000001</v>
      </c>
      <c r="DA242">
        <v>12.5266663</v>
      </c>
      <c r="DB242">
        <v>11.7933333</v>
      </c>
      <c r="DC242">
        <v>14.843333300000001</v>
      </c>
      <c r="DD242">
        <v>12.7766666</v>
      </c>
      <c r="DE242">
        <v>15.61</v>
      </c>
      <c r="DF242">
        <v>13.283330000000001</v>
      </c>
      <c r="DG242">
        <v>14.583330000000002</v>
      </c>
      <c r="DH242">
        <v>13.683330000000002</v>
      </c>
      <c r="DI242">
        <v>14.516663000000001</v>
      </c>
      <c r="DJ242">
        <v>14.133330000000001</v>
      </c>
      <c r="DK242">
        <v>14.966663333000001</v>
      </c>
      <c r="DL242">
        <v>13.849996700000002</v>
      </c>
      <c r="DM242">
        <v>15.749996670000002</v>
      </c>
      <c r="DN242">
        <v>15.199996670000003</v>
      </c>
      <c r="DO242">
        <v>9.6666667000000004</v>
      </c>
      <c r="DP242">
        <v>11.850000000000001</v>
      </c>
      <c r="DQ242">
        <v>10.583333400000001</v>
      </c>
      <c r="DR242">
        <v>10.60000003</v>
      </c>
      <c r="DS242">
        <v>10.20000003</v>
      </c>
      <c r="DT242">
        <v>10.23333337</v>
      </c>
      <c r="DU242">
        <v>13.599999700000001</v>
      </c>
      <c r="DV242">
        <v>11.68333337</v>
      </c>
      <c r="DW242">
        <v>10.3666667</v>
      </c>
      <c r="DX242">
        <v>10.283333370000001</v>
      </c>
      <c r="DY242">
        <v>10.583333367</v>
      </c>
      <c r="DZ242">
        <v>10.566666700000001</v>
      </c>
      <c r="EA242">
        <v>12.233333400000001</v>
      </c>
      <c r="EB242">
        <v>10.9333334</v>
      </c>
      <c r="EC242">
        <v>11.4</v>
      </c>
      <c r="ED242">
        <v>13.9</v>
      </c>
      <c r="EE242">
        <v>13.1666667</v>
      </c>
      <c r="EF242">
        <v>11.4166667</v>
      </c>
      <c r="EG242">
        <v>13.216666700000001</v>
      </c>
      <c r="EH242">
        <v>10.849999700000001</v>
      </c>
      <c r="EI242">
        <v>13.783333370000001</v>
      </c>
      <c r="EJ242">
        <v>12.9166667</v>
      </c>
      <c r="EK242">
        <v>12.233336700000001</v>
      </c>
      <c r="EL242">
        <v>14.3</v>
      </c>
      <c r="EM242">
        <v>10.966666700000001</v>
      </c>
      <c r="EN242">
        <v>12.050000033</v>
      </c>
      <c r="EO242">
        <v>15.10000003</v>
      </c>
      <c r="EP242">
        <v>13.4</v>
      </c>
      <c r="EQ242">
        <v>6</v>
      </c>
      <c r="ER242">
        <v>6.3333333300000003</v>
      </c>
      <c r="ES242">
        <v>6.6</v>
      </c>
      <c r="ET242">
        <v>9.1</v>
      </c>
      <c r="EU242">
        <v>6.6833333000000001</v>
      </c>
      <c r="EV242">
        <v>6.5166667</v>
      </c>
      <c r="EW242">
        <v>6.3333332999999996</v>
      </c>
      <c r="EX242">
        <v>6.5666666669999998</v>
      </c>
      <c r="EY242">
        <v>10.066666699999999</v>
      </c>
      <c r="EZ242">
        <v>6.3666669999999996</v>
      </c>
      <c r="FA242">
        <v>6.55</v>
      </c>
      <c r="FB242">
        <v>7.0333329999999998</v>
      </c>
      <c r="FC242">
        <v>10</v>
      </c>
      <c r="FD242">
        <v>6.8333332999999996</v>
      </c>
      <c r="FE242">
        <v>7.1333333000000003</v>
      </c>
      <c r="FF242">
        <v>9.1666666699999997</v>
      </c>
      <c r="FG242">
        <v>6.7666667</v>
      </c>
      <c r="FH242">
        <v>8.9</v>
      </c>
      <c r="FI242">
        <v>9.35</v>
      </c>
      <c r="FJ242">
        <v>12.5166667</v>
      </c>
      <c r="FK242">
        <v>10.6166667</v>
      </c>
      <c r="FL242">
        <v>10.95</v>
      </c>
      <c r="FM242">
        <v>9.2666667</v>
      </c>
      <c r="FN242">
        <v>11.9</v>
      </c>
      <c r="FO242">
        <v>9.3666666700000007</v>
      </c>
      <c r="FP242">
        <v>10.1166667</v>
      </c>
      <c r="FQ242">
        <v>9.35</v>
      </c>
      <c r="FR242">
        <v>9.3000000000000007</v>
      </c>
      <c r="FS242">
        <v>10.116666670000001</v>
      </c>
      <c r="FT242">
        <v>7.9333330000000002</v>
      </c>
      <c r="FU242">
        <v>8.1833330000000011</v>
      </c>
      <c r="FV242">
        <v>8.16666633</v>
      </c>
      <c r="FW242">
        <v>8.5499996669999998</v>
      </c>
      <c r="FX242">
        <v>8.6999996700000004</v>
      </c>
      <c r="FY242">
        <v>8.483333</v>
      </c>
      <c r="FZ242">
        <v>9.733333</v>
      </c>
      <c r="GA242">
        <v>12.733333</v>
      </c>
      <c r="GB242">
        <v>8.8166663330000006</v>
      </c>
      <c r="GC242">
        <v>9.0166663000000007</v>
      </c>
      <c r="GD242">
        <v>9.5333330000000007</v>
      </c>
      <c r="GE242">
        <v>9.2999997000000008</v>
      </c>
      <c r="GF242">
        <v>8.5166663299999996</v>
      </c>
      <c r="GG242">
        <v>9.2000000000000011</v>
      </c>
      <c r="GH242">
        <v>10.050000000000001</v>
      </c>
      <c r="GI242">
        <v>9.683333300000001</v>
      </c>
      <c r="GJ242">
        <v>10.100000000000001</v>
      </c>
      <c r="GK242">
        <v>12.033333300000001</v>
      </c>
      <c r="GL242">
        <v>9.5000000000000018</v>
      </c>
      <c r="GM242">
        <v>9.7666667000000018</v>
      </c>
      <c r="GN242">
        <v>11.900000000000002</v>
      </c>
      <c r="GO242">
        <v>11.31666667</v>
      </c>
      <c r="GP242">
        <v>9.7666667000000018</v>
      </c>
      <c r="GQ242">
        <v>10.21666667</v>
      </c>
      <c r="GR242">
        <v>12.600000000000001</v>
      </c>
      <c r="GS242">
        <v>10.566666700000001</v>
      </c>
      <c r="GT242">
        <v>11.766666700000002</v>
      </c>
      <c r="GU242">
        <v>10.600000000000001</v>
      </c>
      <c r="GV242">
        <v>9.6000000000000014</v>
      </c>
      <c r="GW242">
        <v>9.6666666700000015</v>
      </c>
      <c r="GX242">
        <v>9.5000000000000018</v>
      </c>
      <c r="GY242">
        <v>16.933333333</v>
      </c>
      <c r="GZ242">
        <v>11.350000000000001</v>
      </c>
      <c r="HA242">
        <v>18.149999999666669</v>
      </c>
      <c r="HB242">
        <v>12.566666666666668</v>
      </c>
      <c r="HC242">
        <v>10.783333000000001</v>
      </c>
      <c r="HD242">
        <v>12.18333333</v>
      </c>
      <c r="HE242">
        <v>11.266666670000001</v>
      </c>
      <c r="HF242">
        <v>11.016666670000001</v>
      </c>
      <c r="HG242">
        <v>10.8</v>
      </c>
      <c r="HH242">
        <v>10.4833333</v>
      </c>
      <c r="HI242">
        <v>10.4833333</v>
      </c>
      <c r="HJ242">
        <v>11.433333300000001</v>
      </c>
      <c r="HK242">
        <v>10.9833333</v>
      </c>
      <c r="HL242">
        <v>13.850000000000001</v>
      </c>
      <c r="HN242">
        <v>10.5</v>
      </c>
      <c r="HO242">
        <v>11.966666700000001</v>
      </c>
      <c r="HP242">
        <v>32.1</v>
      </c>
      <c r="HQ242">
        <v>34.1</v>
      </c>
      <c r="HR242">
        <v>2.1833330000000002</v>
      </c>
      <c r="HS242">
        <v>0.9</v>
      </c>
      <c r="HU242">
        <v>12.3</v>
      </c>
      <c r="HW242">
        <v>1.2833333</v>
      </c>
      <c r="HX242">
        <v>1.5</v>
      </c>
      <c r="HY242">
        <v>2.3166666999999999</v>
      </c>
      <c r="HZ242">
        <v>1.8333333000000001</v>
      </c>
      <c r="IA242">
        <v>1.566667</v>
      </c>
      <c r="IB242">
        <v>1.6666666999999999</v>
      </c>
      <c r="IC242">
        <v>2.3666666699999999</v>
      </c>
      <c r="ID242">
        <v>1.3333330000000001</v>
      </c>
      <c r="IE242">
        <v>2.31666667</v>
      </c>
      <c r="IF242">
        <v>3.0166666699999998</v>
      </c>
      <c r="IG242">
        <v>3.46666667</v>
      </c>
      <c r="IH242">
        <v>0</v>
      </c>
      <c r="II242">
        <f>IF(II227=0,0,II227+0.9)</f>
        <v>8.5333333333333332</v>
      </c>
      <c r="IJ242">
        <f t="shared" ref="IJ242:IK242" si="2588">IF(IJ227=0,0,IJ227+0.9)</f>
        <v>1.3166666666666667</v>
      </c>
      <c r="IK242">
        <f t="shared" si="2588"/>
        <v>4.25</v>
      </c>
      <c r="IL242">
        <f t="shared" ref="IL242:KA242" si="2589">IF(IL227=0,0,IL227+0.9)</f>
        <v>7.5833333333333339</v>
      </c>
      <c r="IM242">
        <f t="shared" si="2589"/>
        <v>5.0166666666666675</v>
      </c>
      <c r="IN242">
        <f t="shared" si="2589"/>
        <v>4.7333333333333334</v>
      </c>
      <c r="IO242">
        <f t="shared" si="2589"/>
        <v>6.5500000000000007</v>
      </c>
      <c r="IP242">
        <f t="shared" si="2589"/>
        <v>6.8333333333333339</v>
      </c>
      <c r="IQ242">
        <f t="shared" si="2589"/>
        <v>7.4833333333333343</v>
      </c>
      <c r="IW242">
        <f t="shared" si="2589"/>
        <v>37.199999999999996</v>
      </c>
      <c r="IX242">
        <f t="shared" si="2589"/>
        <v>4.1000000000000005</v>
      </c>
      <c r="IY242">
        <f t="shared" si="2589"/>
        <v>6.5500003333333341</v>
      </c>
      <c r="IZ242">
        <f t="shared" si="2589"/>
        <v>7.3666670000000005</v>
      </c>
      <c r="JA242">
        <f t="shared" si="2589"/>
        <v>5.7000003333333344</v>
      </c>
      <c r="JB242">
        <f t="shared" si="2589"/>
        <v>5.1833336666666678</v>
      </c>
      <c r="JC242">
        <f t="shared" si="2589"/>
        <v>10.116667000000001</v>
      </c>
      <c r="JD242">
        <f t="shared" si="2589"/>
        <v>6.7166670000000011</v>
      </c>
      <c r="JE242">
        <f t="shared" si="2589"/>
        <v>11.783333666666669</v>
      </c>
      <c r="JF242">
        <f t="shared" si="2589"/>
        <v>19.550000333333333</v>
      </c>
      <c r="JH242">
        <f t="shared" si="2589"/>
        <v>7.7666666666666675</v>
      </c>
      <c r="JI242">
        <f t="shared" si="2589"/>
        <v>13.016666699666667</v>
      </c>
      <c r="JJ242">
        <f t="shared" si="2589"/>
        <v>11.400000033</v>
      </c>
      <c r="JK242">
        <f t="shared" si="2589"/>
        <v>9.2666666996666667</v>
      </c>
      <c r="JL242">
        <f t="shared" si="2589"/>
        <v>9.0333333663333342</v>
      </c>
      <c r="JM242">
        <f t="shared" si="2589"/>
        <v>10.766666699666667</v>
      </c>
      <c r="JN242">
        <f t="shared" si="2589"/>
        <v>11.766666699666667</v>
      </c>
      <c r="JO242">
        <f t="shared" si="2589"/>
        <v>15.900000033</v>
      </c>
      <c r="JP242">
        <f t="shared" si="2589"/>
        <v>13.033333366333334</v>
      </c>
      <c r="JR242">
        <f t="shared" si="2589"/>
        <v>9.1000000330000006</v>
      </c>
      <c r="JT242">
        <f t="shared" si="2589"/>
        <v>9.8500000330000006</v>
      </c>
      <c r="JU242">
        <f t="shared" si="2589"/>
        <v>15.500000032999999</v>
      </c>
      <c r="JV242">
        <f t="shared" si="2589"/>
        <v>16.200000032999998</v>
      </c>
      <c r="JX242">
        <f t="shared" si="2589"/>
        <v>16.950000033000002</v>
      </c>
      <c r="JY242">
        <f t="shared" si="2589"/>
        <v>12.766666699666667</v>
      </c>
      <c r="JZ242">
        <f t="shared" si="2589"/>
        <v>19.266666699666665</v>
      </c>
      <c r="KA242">
        <f t="shared" si="2589"/>
        <v>22.716666699666668</v>
      </c>
    </row>
    <row r="243" spans="1:287" x14ac:dyDescent="0.25">
      <c r="A243" t="s">
        <v>44</v>
      </c>
      <c r="B243">
        <v>15.383333333333333</v>
      </c>
      <c r="C243">
        <v>15.883333333333333</v>
      </c>
      <c r="D243">
        <v>14.216666333333333</v>
      </c>
      <c r="E243">
        <v>16.533333333333331</v>
      </c>
      <c r="F243">
        <v>17.149993333333335</v>
      </c>
      <c r="G243">
        <v>14.933333333333332</v>
      </c>
      <c r="H243">
        <v>14.666666333333332</v>
      </c>
      <c r="I243">
        <v>14.883333333333333</v>
      </c>
      <c r="J243">
        <v>18.766666333333333</v>
      </c>
      <c r="K243">
        <v>20.950000333333332</v>
      </c>
      <c r="L243">
        <v>16.233333333333334</v>
      </c>
      <c r="M243">
        <v>15.733333333333333</v>
      </c>
      <c r="N243">
        <v>14.849996333333333</v>
      </c>
      <c r="O243">
        <v>14.633333333333333</v>
      </c>
      <c r="P243">
        <v>19.083333333333332</v>
      </c>
      <c r="Q243">
        <v>15.393333333333333</v>
      </c>
      <c r="R243">
        <v>20.063333333333333</v>
      </c>
      <c r="S243">
        <v>21.883333333333333</v>
      </c>
      <c r="T243">
        <v>18.303333333333335</v>
      </c>
      <c r="U243">
        <v>16.816663333333334</v>
      </c>
      <c r="V243">
        <v>16.683333333333334</v>
      </c>
      <c r="W243">
        <v>15.250000333333332</v>
      </c>
      <c r="X243">
        <v>16.050000333333333</v>
      </c>
      <c r="Y243">
        <v>16.083333333333332</v>
      </c>
      <c r="Z243">
        <v>32.383333333333333</v>
      </c>
      <c r="AA243">
        <v>34.383333333333333</v>
      </c>
      <c r="AB243">
        <v>38.133333333333333</v>
      </c>
      <c r="AC243">
        <v>53.583333333333329</v>
      </c>
      <c r="AD243">
        <v>48.136666333333331</v>
      </c>
      <c r="AE243">
        <v>34.333333333333336</v>
      </c>
      <c r="AG243">
        <v>37.633333333333333</v>
      </c>
      <c r="AH243">
        <v>33.050003333333336</v>
      </c>
      <c r="AI243">
        <v>19.133333333333333</v>
      </c>
      <c r="AJ243">
        <v>20.683333333333334</v>
      </c>
      <c r="AK243">
        <v>19.516666633333333</v>
      </c>
      <c r="AL243">
        <v>19.733333333333334</v>
      </c>
      <c r="AM243">
        <v>19.649993333333335</v>
      </c>
      <c r="AN243">
        <v>20.483333333333334</v>
      </c>
      <c r="AO243">
        <v>20.400000033333335</v>
      </c>
      <c r="AP243">
        <v>20.000000033333333</v>
      </c>
      <c r="AQ243">
        <v>19.916666663333334</v>
      </c>
      <c r="AR243">
        <v>19.533333333333331</v>
      </c>
      <c r="AS243">
        <v>20.150000033333335</v>
      </c>
      <c r="AT243">
        <v>22.800000003333334</v>
      </c>
      <c r="AU243">
        <v>20.433333333333334</v>
      </c>
      <c r="AV243">
        <v>20.666666633333332</v>
      </c>
      <c r="AW243">
        <v>20.200000033333332</v>
      </c>
      <c r="AX243">
        <v>20.983333333333334</v>
      </c>
      <c r="AY243">
        <v>19.866666663333334</v>
      </c>
      <c r="AZ243">
        <v>22.283333333333331</v>
      </c>
      <c r="BA243">
        <v>24.333333333333332</v>
      </c>
      <c r="BB243">
        <v>27.133333333333333</v>
      </c>
      <c r="BC243">
        <v>24.850000003333335</v>
      </c>
      <c r="BD243">
        <v>24.816666633333334</v>
      </c>
      <c r="BE243">
        <v>21.133333333333333</v>
      </c>
      <c r="BF243">
        <v>23.050000333333333</v>
      </c>
      <c r="BG243">
        <v>32.316666633333334</v>
      </c>
      <c r="BH243">
        <v>34.833333333333329</v>
      </c>
      <c r="BI243">
        <v>35.06666633333333</v>
      </c>
      <c r="BJ243">
        <v>22.483333333333334</v>
      </c>
      <c r="BK243">
        <v>32.80000033333333</v>
      </c>
      <c r="BL243">
        <v>23.550000033333333</v>
      </c>
      <c r="BM243">
        <v>31.933333333333334</v>
      </c>
      <c r="BN243">
        <v>23.233333333333334</v>
      </c>
      <c r="BO243">
        <v>37.06666633333333</v>
      </c>
      <c r="BP243">
        <v>27.750000033333333</v>
      </c>
      <c r="BQ243">
        <v>18.800000333333333</v>
      </c>
      <c r="BR243">
        <v>17.266666333333333</v>
      </c>
      <c r="BS243">
        <v>17.983333033333334</v>
      </c>
      <c r="BT243">
        <v>18.383333003333334</v>
      </c>
      <c r="BU243">
        <v>17.783333003333333</v>
      </c>
      <c r="BV243">
        <v>18.016666333333333</v>
      </c>
      <c r="BW243">
        <v>19.983333033333334</v>
      </c>
      <c r="BX243">
        <v>24.983333033333334</v>
      </c>
      <c r="BY243">
        <v>23.249999633333331</v>
      </c>
      <c r="BZ243">
        <v>20.249999633333331</v>
      </c>
      <c r="CA243">
        <v>18.066666333333334</v>
      </c>
      <c r="CB243">
        <v>17.583333033333332</v>
      </c>
      <c r="CC243">
        <v>18.633333033333333</v>
      </c>
      <c r="CE243">
        <v>21.733333333333334</v>
      </c>
      <c r="CF243">
        <v>22.516666633333333</v>
      </c>
      <c r="CG243">
        <v>23.816666633333334</v>
      </c>
      <c r="CH243">
        <v>22.116666633333335</v>
      </c>
      <c r="CI243">
        <v>22.083333333333336</v>
      </c>
      <c r="CJ243">
        <v>22.033333333333335</v>
      </c>
      <c r="CK243">
        <v>22.450000033333335</v>
      </c>
      <c r="CL243">
        <v>22.833333333333336</v>
      </c>
      <c r="CN243">
        <v>23.583333333333336</v>
      </c>
      <c r="CO243">
        <v>23.133333333333333</v>
      </c>
      <c r="CP243">
        <v>18.126666633333333</v>
      </c>
      <c r="CQ243">
        <v>19.559999633333334</v>
      </c>
      <c r="CR243">
        <v>20.309999633333334</v>
      </c>
      <c r="CS243">
        <v>18.559999633333334</v>
      </c>
      <c r="CT243">
        <v>20.776666633333331</v>
      </c>
      <c r="CU243">
        <v>20.593333633333334</v>
      </c>
      <c r="CV243">
        <v>18.726666633333334</v>
      </c>
      <c r="CW243">
        <v>19.859999933333334</v>
      </c>
      <c r="CX243">
        <v>19.459999633333332</v>
      </c>
      <c r="CY243">
        <v>22.943333333333332</v>
      </c>
      <c r="CZ243">
        <v>20.409999933333332</v>
      </c>
      <c r="DA243">
        <v>19.259999633333333</v>
      </c>
      <c r="DB243">
        <v>18.526666633333331</v>
      </c>
      <c r="DC243">
        <v>21.576666633333332</v>
      </c>
      <c r="DD243">
        <v>19.509999933333333</v>
      </c>
      <c r="DE243">
        <v>22.343333333333334</v>
      </c>
      <c r="DF243">
        <v>20.016663333333334</v>
      </c>
      <c r="DG243">
        <v>21.316663333333334</v>
      </c>
      <c r="DH243">
        <v>20.416663333333332</v>
      </c>
      <c r="DI243">
        <v>21.249996333333335</v>
      </c>
      <c r="DJ243">
        <v>20.866663333333335</v>
      </c>
      <c r="DK243">
        <v>21.699996666333334</v>
      </c>
      <c r="DL243">
        <v>20.583330033333333</v>
      </c>
      <c r="DM243">
        <v>22.483330003333332</v>
      </c>
      <c r="DN243">
        <v>21.933330003333335</v>
      </c>
      <c r="DO243">
        <v>16.400000033333335</v>
      </c>
      <c r="DP243">
        <v>18.583333333333336</v>
      </c>
      <c r="DQ243">
        <v>17.316666733333335</v>
      </c>
      <c r="DR243">
        <v>17.333333363333335</v>
      </c>
      <c r="DS243">
        <v>16.933333363333336</v>
      </c>
      <c r="DT243">
        <v>16.966666703333335</v>
      </c>
      <c r="DU243">
        <v>20.333333033333336</v>
      </c>
      <c r="DV243">
        <v>18.416666703333334</v>
      </c>
      <c r="DW243">
        <v>17.100000033333334</v>
      </c>
      <c r="DX243">
        <v>17.016666703333335</v>
      </c>
      <c r="DY243">
        <v>17.316666700333336</v>
      </c>
      <c r="DZ243">
        <v>17.300000033333333</v>
      </c>
      <c r="EA243">
        <v>18.966666733333334</v>
      </c>
      <c r="EB243">
        <v>17.666666733333333</v>
      </c>
      <c r="EC243">
        <v>18.133333333333333</v>
      </c>
      <c r="ED243">
        <v>20.633333333333333</v>
      </c>
      <c r="EE243">
        <v>19.900000033333335</v>
      </c>
      <c r="EF243">
        <v>18.150000033333335</v>
      </c>
      <c r="EG243">
        <v>19.950000033333332</v>
      </c>
      <c r="EH243">
        <v>17.583333033333332</v>
      </c>
      <c r="EI243">
        <v>20.516666703333332</v>
      </c>
      <c r="EJ243">
        <v>19.650000033333335</v>
      </c>
      <c r="EK243">
        <v>18.966670033333333</v>
      </c>
      <c r="EL243">
        <v>21.033333333333331</v>
      </c>
      <c r="EM243">
        <v>17.700000033333332</v>
      </c>
      <c r="EN243">
        <v>18.783333366333334</v>
      </c>
      <c r="EO243">
        <v>21.833333363333331</v>
      </c>
      <c r="EP243">
        <v>20.133333333333333</v>
      </c>
      <c r="EQ243">
        <v>12.733333333333333</v>
      </c>
      <c r="ER243">
        <v>13.066666663333333</v>
      </c>
      <c r="ES243">
        <v>13.333333333333332</v>
      </c>
      <c r="ET243">
        <v>15.833333333333332</v>
      </c>
      <c r="EU243">
        <v>13.416666633333332</v>
      </c>
      <c r="EV243">
        <v>13.250000033333333</v>
      </c>
      <c r="EW243">
        <v>13.066666633333332</v>
      </c>
      <c r="EX243">
        <v>13.300000000333332</v>
      </c>
      <c r="EY243">
        <v>16.800000033333333</v>
      </c>
      <c r="EZ243">
        <v>13.100000333333332</v>
      </c>
      <c r="FA243">
        <v>13.283333333333333</v>
      </c>
      <c r="FB243">
        <v>13.766666333333333</v>
      </c>
      <c r="FC243">
        <v>16.733333333333334</v>
      </c>
      <c r="FD243">
        <v>13.566666633333332</v>
      </c>
      <c r="FE243">
        <v>13.866666633333333</v>
      </c>
      <c r="FF243">
        <v>15.900000003333332</v>
      </c>
      <c r="FG243">
        <v>13.500000033333333</v>
      </c>
      <c r="FH243">
        <v>15.633333333333333</v>
      </c>
      <c r="FI243">
        <v>16.083333333333332</v>
      </c>
      <c r="FJ243">
        <v>19.250000033333333</v>
      </c>
      <c r="FK243">
        <v>17.350000033333334</v>
      </c>
      <c r="FL243">
        <v>17.683333333333334</v>
      </c>
      <c r="FM243">
        <v>16.000000033333333</v>
      </c>
      <c r="FN243">
        <v>18.633333333333333</v>
      </c>
      <c r="FO243">
        <v>16.100000003333331</v>
      </c>
      <c r="FP243">
        <v>16.850000033333334</v>
      </c>
      <c r="FQ243">
        <v>16.083333333333332</v>
      </c>
      <c r="FR243">
        <v>16.033333333333331</v>
      </c>
      <c r="FS243">
        <v>16.850000003333331</v>
      </c>
      <c r="FT243">
        <v>14.666666333333332</v>
      </c>
      <c r="FU243">
        <v>14.916666333333332</v>
      </c>
      <c r="FV243">
        <v>14.899999663333332</v>
      </c>
      <c r="FW243">
        <v>15.283333000333332</v>
      </c>
      <c r="FX243">
        <v>15.433333003333331</v>
      </c>
      <c r="FY243">
        <v>15.216666333333333</v>
      </c>
      <c r="FZ243">
        <v>16.466666333333333</v>
      </c>
      <c r="GA243">
        <v>19.466666333333333</v>
      </c>
      <c r="GB243">
        <v>15.549999666333331</v>
      </c>
      <c r="GC243">
        <v>15.749999633333331</v>
      </c>
      <c r="GD243">
        <v>16.266666333333333</v>
      </c>
      <c r="GE243">
        <v>16.033333033333331</v>
      </c>
      <c r="GF243">
        <v>15.249999663333332</v>
      </c>
      <c r="GG243">
        <v>15.933333333333334</v>
      </c>
      <c r="GH243">
        <v>16.783333333333335</v>
      </c>
      <c r="GI243">
        <v>16.416666633333335</v>
      </c>
      <c r="GJ243">
        <v>16.833333333333332</v>
      </c>
      <c r="GK243">
        <v>18.766666633333333</v>
      </c>
      <c r="GL243">
        <v>16.233333333333334</v>
      </c>
      <c r="GM243">
        <v>16.500000033333333</v>
      </c>
      <c r="GN243">
        <v>18.633333333333333</v>
      </c>
      <c r="GO243">
        <v>18.050000003333334</v>
      </c>
      <c r="GP243">
        <v>16.500000033333333</v>
      </c>
      <c r="GQ243">
        <v>16.950000003333333</v>
      </c>
      <c r="GR243">
        <v>19.333333333333332</v>
      </c>
      <c r="GS243">
        <v>17.300000033333333</v>
      </c>
      <c r="GT243">
        <v>18.500000033333333</v>
      </c>
      <c r="GU243">
        <v>17.333333333333332</v>
      </c>
      <c r="GV243">
        <v>16.333333333333332</v>
      </c>
      <c r="GW243">
        <v>16.400000003333332</v>
      </c>
      <c r="GX243">
        <v>16.233333333333334</v>
      </c>
      <c r="GY243">
        <v>23.666666666333334</v>
      </c>
      <c r="GZ243">
        <v>18.083333333333332</v>
      </c>
      <c r="HA243">
        <v>18.599999999666668</v>
      </c>
      <c r="HB243">
        <v>13.016666666666667</v>
      </c>
      <c r="HC243">
        <v>17.516666333333333</v>
      </c>
      <c r="HD243">
        <v>18.916666663333331</v>
      </c>
      <c r="HE243">
        <v>18.00000000333333</v>
      </c>
      <c r="HF243">
        <v>17.75000000333333</v>
      </c>
      <c r="HG243">
        <v>17.533333333333331</v>
      </c>
      <c r="HH243">
        <v>17.216666633333332</v>
      </c>
      <c r="HI243">
        <v>17.216666633333332</v>
      </c>
      <c r="HJ243">
        <v>18.166666633333332</v>
      </c>
      <c r="HK243">
        <v>17.716666633333332</v>
      </c>
      <c r="HL243">
        <v>20.583333333333332</v>
      </c>
      <c r="HN243">
        <v>17.233333333333331</v>
      </c>
      <c r="HO243">
        <v>18.700000033333332</v>
      </c>
      <c r="HP243">
        <v>38.833333333333329</v>
      </c>
      <c r="HQ243">
        <v>40.833333333333329</v>
      </c>
      <c r="HR243">
        <v>8.9166663333333336</v>
      </c>
      <c r="HS243">
        <v>7.6333333333333329</v>
      </c>
      <c r="HU243">
        <v>19.033333333333331</v>
      </c>
      <c r="HW243">
        <v>8.0166666333333332</v>
      </c>
      <c r="HX243">
        <v>8.2333333333333325</v>
      </c>
      <c r="HY243">
        <v>9.0500000333333332</v>
      </c>
      <c r="HZ243">
        <v>8.5666666333333321</v>
      </c>
      <c r="IA243">
        <v>8.3000003333333332</v>
      </c>
      <c r="IB243">
        <v>8.4000000333333329</v>
      </c>
      <c r="IC243">
        <v>9.1000000033333333</v>
      </c>
      <c r="ID243">
        <v>8.0666663333333322</v>
      </c>
      <c r="IE243">
        <v>9.0500000033333325</v>
      </c>
      <c r="IF243">
        <v>9.7500000033333336</v>
      </c>
      <c r="IG243">
        <v>10.200000003333333</v>
      </c>
      <c r="IH243">
        <v>8.5333333333333332</v>
      </c>
      <c r="II243">
        <v>0</v>
      </c>
      <c r="IJ243">
        <f>IF(IJ227=0,0,IJ227+7.633333)</f>
        <v>8.0499996666666664</v>
      </c>
      <c r="IK243">
        <f>IF(IK227=0,0,IK227+7.633333)</f>
        <v>10.983333</v>
      </c>
      <c r="IL243">
        <f t="shared" ref="IL243:KA243" si="2590">IF(IL227=0,0,IL227+7.633333)</f>
        <v>14.316666333333334</v>
      </c>
      <c r="IM243">
        <f t="shared" si="2590"/>
        <v>11.749999666666668</v>
      </c>
      <c r="IN243">
        <f t="shared" si="2590"/>
        <v>11.466666333333334</v>
      </c>
      <c r="IO243">
        <f t="shared" si="2590"/>
        <v>13.283333000000001</v>
      </c>
      <c r="IP243">
        <f t="shared" si="2590"/>
        <v>13.566666333333334</v>
      </c>
      <c r="IQ243">
        <f t="shared" si="2590"/>
        <v>14.216666333333334</v>
      </c>
      <c r="IW243">
        <f t="shared" si="2590"/>
        <v>43.933332999999998</v>
      </c>
      <c r="IX243">
        <f t="shared" si="2590"/>
        <v>10.833333</v>
      </c>
      <c r="IY243">
        <f t="shared" si="2590"/>
        <v>13.283333333333335</v>
      </c>
      <c r="IZ243">
        <f t="shared" si="2590"/>
        <v>14.100000000000001</v>
      </c>
      <c r="JA243">
        <f t="shared" si="2590"/>
        <v>12.433333333333334</v>
      </c>
      <c r="JB243">
        <f t="shared" si="2590"/>
        <v>11.916666666666668</v>
      </c>
      <c r="JC243">
        <f t="shared" si="2590"/>
        <v>16.850000000000001</v>
      </c>
      <c r="JD243">
        <f t="shared" si="2590"/>
        <v>13.450000000000001</v>
      </c>
      <c r="JE243">
        <f t="shared" si="2590"/>
        <v>18.516666666666669</v>
      </c>
      <c r="JF243">
        <f t="shared" si="2590"/>
        <v>26.283333333333335</v>
      </c>
      <c r="JH243">
        <f t="shared" si="2590"/>
        <v>14.499999666666668</v>
      </c>
      <c r="JI243">
        <f t="shared" si="2590"/>
        <v>19.749999699666667</v>
      </c>
      <c r="JJ243">
        <f t="shared" si="2590"/>
        <v>18.133333033</v>
      </c>
      <c r="JK243">
        <f t="shared" si="2590"/>
        <v>15.999999699666667</v>
      </c>
      <c r="JL243">
        <f t="shared" si="2590"/>
        <v>15.766666366333334</v>
      </c>
      <c r="JM243">
        <f t="shared" si="2590"/>
        <v>17.499999699666667</v>
      </c>
      <c r="JN243">
        <f t="shared" si="2590"/>
        <v>18.499999699666667</v>
      </c>
      <c r="JO243">
        <f t="shared" si="2590"/>
        <v>22.633333033</v>
      </c>
      <c r="JP243">
        <f t="shared" si="2590"/>
        <v>19.766666366333332</v>
      </c>
      <c r="JR243">
        <f t="shared" si="2590"/>
        <v>15.833333033000001</v>
      </c>
      <c r="JT243">
        <f t="shared" si="2590"/>
        <v>16.583333033000002</v>
      </c>
      <c r="JU243">
        <f t="shared" si="2590"/>
        <v>22.233333033000001</v>
      </c>
      <c r="JV243">
        <f t="shared" si="2590"/>
        <v>22.933333033</v>
      </c>
      <c r="JX243">
        <f t="shared" si="2590"/>
        <v>23.683333033000004</v>
      </c>
      <c r="JY243">
        <f t="shared" si="2590"/>
        <v>19.499999699666667</v>
      </c>
      <c r="JZ243">
        <f t="shared" si="2590"/>
        <v>25.999999699666667</v>
      </c>
      <c r="KA243">
        <f t="shared" si="2590"/>
        <v>29.44999969966667</v>
      </c>
    </row>
    <row r="244" spans="1:287" x14ac:dyDescent="0.25">
      <c r="A244" t="s">
        <v>43</v>
      </c>
      <c r="B244">
        <v>8.1666666666666661</v>
      </c>
      <c r="C244">
        <v>8.6666666666666661</v>
      </c>
      <c r="D244">
        <v>6.9999996666666666</v>
      </c>
      <c r="E244">
        <v>9.3166666666666664</v>
      </c>
      <c r="F244">
        <v>9.933326666666666</v>
      </c>
      <c r="G244">
        <v>7.7166666666666668</v>
      </c>
      <c r="H244">
        <v>7.4499996666666668</v>
      </c>
      <c r="I244">
        <v>7.666666666666667</v>
      </c>
      <c r="J244">
        <v>11.549999666666666</v>
      </c>
      <c r="K244">
        <v>13.733333666666667</v>
      </c>
      <c r="L244">
        <v>9.0166666666666657</v>
      </c>
      <c r="M244">
        <v>8.5166666666666657</v>
      </c>
      <c r="N244">
        <v>7.6333296666666666</v>
      </c>
      <c r="O244">
        <v>7.416666666666667</v>
      </c>
      <c r="P244">
        <v>11.866666666666667</v>
      </c>
      <c r="Q244">
        <v>8.1766666666666676</v>
      </c>
      <c r="R244">
        <v>12.846666666666668</v>
      </c>
      <c r="S244">
        <v>14.666666666666668</v>
      </c>
      <c r="T244">
        <v>11.086666666666666</v>
      </c>
      <c r="U244">
        <v>9.5999966666666676</v>
      </c>
      <c r="V244">
        <v>9.4666666666666668</v>
      </c>
      <c r="W244">
        <v>8.0333336666666675</v>
      </c>
      <c r="X244">
        <v>8.8333336666666664</v>
      </c>
      <c r="Y244">
        <v>8.8666666666666671</v>
      </c>
      <c r="Z244">
        <v>25.166666666666668</v>
      </c>
      <c r="AA244">
        <v>27.166666666666668</v>
      </c>
      <c r="AB244">
        <v>30.916666666666668</v>
      </c>
      <c r="AC244">
        <v>46.366666666666667</v>
      </c>
      <c r="AD244">
        <v>40.919999666666669</v>
      </c>
      <c r="AE244">
        <v>27.116666666666667</v>
      </c>
      <c r="AG244">
        <v>30.416666666666668</v>
      </c>
      <c r="AH244">
        <v>25.833336666666668</v>
      </c>
      <c r="AI244">
        <v>11.916666666666666</v>
      </c>
      <c r="AJ244">
        <v>13.466666666666667</v>
      </c>
      <c r="AK244">
        <v>12.299999966666666</v>
      </c>
      <c r="AL244">
        <v>12.516666666666666</v>
      </c>
      <c r="AM244">
        <v>12.433326666666666</v>
      </c>
      <c r="AN244">
        <v>13.266666666666666</v>
      </c>
      <c r="AO244">
        <v>13.183333366666666</v>
      </c>
      <c r="AP244">
        <v>12.783333366666666</v>
      </c>
      <c r="AQ244">
        <v>12.699999996666666</v>
      </c>
      <c r="AR244">
        <v>12.316666666666666</v>
      </c>
      <c r="AS244">
        <v>12.933333366666666</v>
      </c>
      <c r="AT244">
        <v>15.583333336666666</v>
      </c>
      <c r="AU244">
        <v>13.216666666666667</v>
      </c>
      <c r="AV244">
        <v>13.449999966666667</v>
      </c>
      <c r="AW244">
        <v>12.983333366666667</v>
      </c>
      <c r="AX244">
        <v>13.766666666666666</v>
      </c>
      <c r="AY244">
        <v>12.649999996666667</v>
      </c>
      <c r="AZ244">
        <v>15.066666666666666</v>
      </c>
      <c r="BA244">
        <v>17.116666666666667</v>
      </c>
      <c r="BB244">
        <v>19.916666666666664</v>
      </c>
      <c r="BC244">
        <v>17.633333336666666</v>
      </c>
      <c r="BD244">
        <v>17.599999966666665</v>
      </c>
      <c r="BE244">
        <v>13.916666666666666</v>
      </c>
      <c r="BF244">
        <v>15.833333666666666</v>
      </c>
      <c r="BG244">
        <v>25.099999966666665</v>
      </c>
      <c r="BH244">
        <v>27.616666666666667</v>
      </c>
      <c r="BI244">
        <v>27.849999666666665</v>
      </c>
      <c r="BJ244">
        <v>15.266666666666666</v>
      </c>
      <c r="BK244">
        <v>25.583333666666668</v>
      </c>
      <c r="BL244">
        <v>16.333333366666665</v>
      </c>
      <c r="BM244">
        <v>24.716666666666669</v>
      </c>
      <c r="BN244">
        <v>16.016666666666666</v>
      </c>
      <c r="BO244">
        <v>29.849999666666669</v>
      </c>
      <c r="BP244">
        <v>20.533333366666668</v>
      </c>
      <c r="BQ244">
        <v>11.583333666666666</v>
      </c>
      <c r="BR244">
        <v>10.049999666666666</v>
      </c>
      <c r="BS244">
        <v>10.766666366666666</v>
      </c>
      <c r="BT244">
        <v>11.166666336666667</v>
      </c>
      <c r="BU244">
        <v>10.566666336666666</v>
      </c>
      <c r="BV244">
        <v>10.799999666666666</v>
      </c>
      <c r="BW244">
        <v>12.766666366666666</v>
      </c>
      <c r="BX244">
        <v>17.766666366666666</v>
      </c>
      <c r="BY244">
        <v>16.033332966666666</v>
      </c>
      <c r="BZ244">
        <v>13.033332966666666</v>
      </c>
      <c r="CA244">
        <v>10.849999666666667</v>
      </c>
      <c r="CB244">
        <v>10.366666366666667</v>
      </c>
      <c r="CC244">
        <v>11.416666366666666</v>
      </c>
      <c r="CE244">
        <v>14.516666666666666</v>
      </c>
      <c r="CF244">
        <v>15.299999966666666</v>
      </c>
      <c r="CG244">
        <v>16.599999966666665</v>
      </c>
      <c r="CH244">
        <v>14.899999966666666</v>
      </c>
      <c r="CI244">
        <v>14.866666666666665</v>
      </c>
      <c r="CJ244">
        <v>14.816666666666666</v>
      </c>
      <c r="CK244">
        <v>15.233333366666665</v>
      </c>
      <c r="CL244">
        <v>15.616666666666665</v>
      </c>
      <c r="CN244">
        <v>16.366666666666667</v>
      </c>
      <c r="CO244">
        <v>15.916666666666666</v>
      </c>
      <c r="CP244">
        <v>10.909999966666666</v>
      </c>
      <c r="CQ244">
        <v>12.343332966666665</v>
      </c>
      <c r="CR244">
        <v>13.093332966666665</v>
      </c>
      <c r="CS244">
        <v>11.343332966666665</v>
      </c>
      <c r="CT244">
        <v>13.559999966666666</v>
      </c>
      <c r="CU244">
        <v>13.376666966666665</v>
      </c>
      <c r="CV244">
        <v>11.509999966666665</v>
      </c>
      <c r="CW244">
        <v>12.643333266666666</v>
      </c>
      <c r="CX244">
        <v>12.243332966666665</v>
      </c>
      <c r="CY244">
        <v>15.726666666666667</v>
      </c>
      <c r="CZ244">
        <v>13.193333266666667</v>
      </c>
      <c r="DA244">
        <v>12.043332966666666</v>
      </c>
      <c r="DB244">
        <v>11.309999966666666</v>
      </c>
      <c r="DC244">
        <v>14.359999966666667</v>
      </c>
      <c r="DD244">
        <v>12.293333266666666</v>
      </c>
      <c r="DE244">
        <v>15.126666666666665</v>
      </c>
      <c r="DF244">
        <v>12.799996666666667</v>
      </c>
      <c r="DG244">
        <v>14.099996666666668</v>
      </c>
      <c r="DH244">
        <v>13.199996666666667</v>
      </c>
      <c r="DI244">
        <v>14.033329666666667</v>
      </c>
      <c r="DJ244">
        <v>13.649996666666667</v>
      </c>
      <c r="DK244">
        <v>14.483329999666667</v>
      </c>
      <c r="DL244">
        <v>13.366663366666668</v>
      </c>
      <c r="DM244">
        <v>15.266663336666667</v>
      </c>
      <c r="DN244">
        <v>14.716663336666668</v>
      </c>
      <c r="DO244">
        <v>9.1833333666666661</v>
      </c>
      <c r="DP244">
        <v>11.366666666666667</v>
      </c>
      <c r="DQ244">
        <v>10.100000066666666</v>
      </c>
      <c r="DR244">
        <v>10.116666696666666</v>
      </c>
      <c r="DS244">
        <v>9.7166666966666657</v>
      </c>
      <c r="DT244">
        <v>9.7500000366666661</v>
      </c>
      <c r="DU244">
        <v>13.116666366666667</v>
      </c>
      <c r="DV244">
        <v>11.200000036666665</v>
      </c>
      <c r="DW244">
        <v>9.8833333666666654</v>
      </c>
      <c r="DX244">
        <v>9.8000000366666669</v>
      </c>
      <c r="DY244">
        <v>10.100000033666666</v>
      </c>
      <c r="DZ244">
        <v>10.083333366666666</v>
      </c>
      <c r="EA244">
        <v>11.750000066666667</v>
      </c>
      <c r="EB244">
        <v>10.450000066666666</v>
      </c>
      <c r="EC244">
        <v>10.916666666666666</v>
      </c>
      <c r="ED244">
        <v>13.416666666666666</v>
      </c>
      <c r="EE244">
        <v>12.683333366666666</v>
      </c>
      <c r="EF244">
        <v>10.933333366666666</v>
      </c>
      <c r="EG244">
        <v>12.733333366666667</v>
      </c>
      <c r="EH244">
        <v>10.366666366666667</v>
      </c>
      <c r="EI244">
        <v>13.300000036666667</v>
      </c>
      <c r="EJ244">
        <v>12.433333366666666</v>
      </c>
      <c r="EK244">
        <v>11.750003366666666</v>
      </c>
      <c r="EL244">
        <v>13.816666666666666</v>
      </c>
      <c r="EM244">
        <v>10.483333366666667</v>
      </c>
      <c r="EN244">
        <v>11.566666699666666</v>
      </c>
      <c r="EO244">
        <v>14.616666696666666</v>
      </c>
      <c r="EP244">
        <v>12.916666666666666</v>
      </c>
      <c r="EQ244">
        <v>5.5166666666666666</v>
      </c>
      <c r="ER244">
        <v>5.8499999966666669</v>
      </c>
      <c r="ES244">
        <v>6.1166666666666663</v>
      </c>
      <c r="ET244">
        <v>8.6166666666666671</v>
      </c>
      <c r="EU244">
        <v>6.1999999666666668</v>
      </c>
      <c r="EV244">
        <v>6.0333333666666666</v>
      </c>
      <c r="EW244">
        <v>5.8499999666666662</v>
      </c>
      <c r="EX244">
        <v>6.0833333336666664</v>
      </c>
      <c r="EY244">
        <v>9.5833333666666665</v>
      </c>
      <c r="EZ244">
        <v>5.8833336666666662</v>
      </c>
      <c r="FA244">
        <v>6.0666666666666664</v>
      </c>
      <c r="FB244">
        <v>6.5499996666666664</v>
      </c>
      <c r="FC244">
        <v>9.5166666666666657</v>
      </c>
      <c r="FD244">
        <v>6.3499999666666671</v>
      </c>
      <c r="FE244">
        <v>6.6499999666666669</v>
      </c>
      <c r="FF244">
        <v>8.6833333366666672</v>
      </c>
      <c r="FG244">
        <v>6.2833333666666666</v>
      </c>
      <c r="FH244">
        <v>8.4166666666666661</v>
      </c>
      <c r="FI244">
        <v>8.8666666666666654</v>
      </c>
      <c r="FJ244">
        <v>12.033333366666666</v>
      </c>
      <c r="FK244">
        <v>10.133333366666665</v>
      </c>
      <c r="FL244">
        <v>10.466666666666665</v>
      </c>
      <c r="FM244">
        <v>8.7833333666666658</v>
      </c>
      <c r="FN244">
        <v>11.416666666666666</v>
      </c>
      <c r="FO244">
        <v>8.8833333366666665</v>
      </c>
      <c r="FP244">
        <v>9.6333333666666654</v>
      </c>
      <c r="FQ244">
        <v>8.8666666666666654</v>
      </c>
      <c r="FR244">
        <v>8.8166666666666664</v>
      </c>
      <c r="FS244">
        <v>9.6333333366666665</v>
      </c>
      <c r="FT244">
        <v>7.4499996666666668</v>
      </c>
      <c r="FU244">
        <v>7.6999996666666668</v>
      </c>
      <c r="FV244">
        <v>7.6833329966666666</v>
      </c>
      <c r="FW244">
        <v>8.0666663336666673</v>
      </c>
      <c r="FX244">
        <v>8.2166663366666661</v>
      </c>
      <c r="FY244">
        <v>7.9999996666666666</v>
      </c>
      <c r="FZ244">
        <v>9.2499996666666675</v>
      </c>
      <c r="GA244">
        <v>12.249999666666668</v>
      </c>
      <c r="GB244">
        <v>8.3333329996666663</v>
      </c>
      <c r="GC244">
        <v>8.5333329666666664</v>
      </c>
      <c r="GD244">
        <v>9.0499996666666664</v>
      </c>
      <c r="GE244">
        <v>8.8166663666666665</v>
      </c>
      <c r="GF244">
        <v>8.0333329966666671</v>
      </c>
      <c r="GG244">
        <v>8.7166666666666668</v>
      </c>
      <c r="GH244">
        <v>9.5666666666666664</v>
      </c>
      <c r="GI244">
        <v>9.1999999666666668</v>
      </c>
      <c r="GJ244">
        <v>9.6166666666666671</v>
      </c>
      <c r="GK244">
        <v>11.549999966666666</v>
      </c>
      <c r="GL244">
        <v>9.0166666666666675</v>
      </c>
      <c r="GM244">
        <v>9.2833333666666675</v>
      </c>
      <c r="GN244">
        <v>11.416666666666668</v>
      </c>
      <c r="GO244">
        <v>10.833333336666666</v>
      </c>
      <c r="GP244">
        <v>9.2833333666666675</v>
      </c>
      <c r="GQ244">
        <v>9.7333333366666661</v>
      </c>
      <c r="GR244">
        <v>12.116666666666667</v>
      </c>
      <c r="GS244">
        <v>10.083333366666666</v>
      </c>
      <c r="GT244">
        <v>11.283333366666668</v>
      </c>
      <c r="GU244">
        <v>10.116666666666667</v>
      </c>
      <c r="GV244">
        <v>9.1166666666666671</v>
      </c>
      <c r="GW244">
        <v>9.1833333366666672</v>
      </c>
      <c r="GX244">
        <v>9.0166666666666675</v>
      </c>
      <c r="GY244">
        <v>16.449999999666666</v>
      </c>
      <c r="GZ244">
        <v>10.866666666666667</v>
      </c>
      <c r="HA244">
        <v>16.933333333</v>
      </c>
      <c r="HB244">
        <v>11.350000000000001</v>
      </c>
      <c r="HC244">
        <v>10.299999666666666</v>
      </c>
      <c r="HD244">
        <v>11.699999996666666</v>
      </c>
      <c r="HE244">
        <v>10.783333336666667</v>
      </c>
      <c r="HF244">
        <v>10.533333336666667</v>
      </c>
      <c r="HG244">
        <v>10.316666666666666</v>
      </c>
      <c r="HH244">
        <v>9.9999999666666657</v>
      </c>
      <c r="HI244">
        <v>9.9999999666666657</v>
      </c>
      <c r="HJ244">
        <v>10.949999966666667</v>
      </c>
      <c r="HK244">
        <v>10.499999966666666</v>
      </c>
      <c r="HL244">
        <v>13.366666666666667</v>
      </c>
      <c r="HN244">
        <v>10.016666666666666</v>
      </c>
      <c r="HO244">
        <v>11.483333366666667</v>
      </c>
      <c r="HP244">
        <v>31.616666666666667</v>
      </c>
      <c r="HQ244">
        <v>33.616666666666667</v>
      </c>
      <c r="HR244">
        <v>1.6999996666666668</v>
      </c>
      <c r="HS244">
        <v>0.41666666666666669</v>
      </c>
      <c r="HU244">
        <v>11.816666666666666</v>
      </c>
      <c r="HW244">
        <v>0.79999996666666662</v>
      </c>
      <c r="HX244">
        <v>1.0166666666666666</v>
      </c>
      <c r="HY244">
        <v>1.8333333666666667</v>
      </c>
      <c r="HZ244">
        <v>1.3499999666666667</v>
      </c>
      <c r="IA244">
        <v>1.0833336666666666</v>
      </c>
      <c r="IB244">
        <v>1.1833333666666668</v>
      </c>
      <c r="IC244">
        <v>1.8833333366666667</v>
      </c>
      <c r="ID244">
        <v>0.84999966666666671</v>
      </c>
      <c r="IE244">
        <v>1.8333333366666666</v>
      </c>
      <c r="IF244">
        <v>2.5333333366666664</v>
      </c>
      <c r="IG244">
        <v>2.9833333366666666</v>
      </c>
      <c r="IH244">
        <v>1.3166666666666667</v>
      </c>
      <c r="II244">
        <v>8.0499996666666664</v>
      </c>
      <c r="IJ244">
        <v>0</v>
      </c>
      <c r="IK244">
        <f>IF(IK227=0,0,IK227+0.41666667)</f>
        <v>3.7666666700000002</v>
      </c>
      <c r="IL244">
        <f t="shared" ref="IL244:KA244" si="2591">IF(IL227=0,0,IL227+0.41666667)</f>
        <v>7.1000000033333333</v>
      </c>
      <c r="IM244">
        <f t="shared" si="2591"/>
        <v>4.5333333366666668</v>
      </c>
      <c r="IN244">
        <f t="shared" si="2591"/>
        <v>4.2500000033333336</v>
      </c>
      <c r="IO244">
        <f t="shared" si="2591"/>
        <v>6.06666667</v>
      </c>
      <c r="IP244">
        <f t="shared" si="2591"/>
        <v>6.3500000033333333</v>
      </c>
      <c r="IQ244">
        <f t="shared" si="2591"/>
        <v>7.0000000033333336</v>
      </c>
      <c r="IW244">
        <f t="shared" si="2591"/>
        <v>36.716666669999995</v>
      </c>
      <c r="IX244">
        <f t="shared" si="2591"/>
        <v>3.6166666700000003</v>
      </c>
      <c r="IY244">
        <f t="shared" si="2591"/>
        <v>6.0666670033333334</v>
      </c>
      <c r="IZ244">
        <f t="shared" si="2591"/>
        <v>6.8833336699999998</v>
      </c>
      <c r="JA244">
        <f t="shared" si="2591"/>
        <v>5.2166670033333338</v>
      </c>
      <c r="JB244">
        <f t="shared" si="2591"/>
        <v>4.7000003366666672</v>
      </c>
      <c r="JC244">
        <f t="shared" si="2591"/>
        <v>9.6333336700000007</v>
      </c>
      <c r="JD244">
        <f t="shared" si="2591"/>
        <v>6.2333336700000004</v>
      </c>
      <c r="JE244">
        <f t="shared" si="2591"/>
        <v>11.300000336666669</v>
      </c>
      <c r="JF244">
        <f t="shared" si="2591"/>
        <v>19.066667003333336</v>
      </c>
      <c r="JH244">
        <f t="shared" si="2591"/>
        <v>7.2833333366666668</v>
      </c>
      <c r="JI244">
        <f t="shared" si="2591"/>
        <v>12.533333369666666</v>
      </c>
      <c r="JJ244">
        <f t="shared" si="2591"/>
        <v>10.916666702999999</v>
      </c>
      <c r="JK244">
        <f t="shared" si="2591"/>
        <v>8.783333369666666</v>
      </c>
      <c r="JL244">
        <f t="shared" si="2591"/>
        <v>8.5500000363333335</v>
      </c>
      <c r="JM244">
        <f t="shared" si="2591"/>
        <v>10.283333369666666</v>
      </c>
      <c r="JN244">
        <f t="shared" si="2591"/>
        <v>11.283333369666666</v>
      </c>
      <c r="JO244">
        <f t="shared" si="2591"/>
        <v>15.416666702999999</v>
      </c>
      <c r="JP244">
        <f t="shared" si="2591"/>
        <v>12.550000036333333</v>
      </c>
      <c r="JR244">
        <f t="shared" si="2591"/>
        <v>8.6166667029999999</v>
      </c>
      <c r="JT244">
        <f t="shared" si="2591"/>
        <v>9.3666667029999999</v>
      </c>
      <c r="JU244">
        <f t="shared" si="2591"/>
        <v>15.016666702999999</v>
      </c>
      <c r="JV244">
        <f t="shared" si="2591"/>
        <v>15.716666703</v>
      </c>
      <c r="JX244">
        <f t="shared" si="2591"/>
        <v>16.466666703000005</v>
      </c>
      <c r="JY244">
        <f t="shared" si="2591"/>
        <v>12.283333369666666</v>
      </c>
      <c r="JZ244">
        <f t="shared" si="2591"/>
        <v>18.783333369666668</v>
      </c>
      <c r="KA244">
        <f t="shared" si="2591"/>
        <v>22.233333369666671</v>
      </c>
    </row>
    <row r="245" spans="1:287" x14ac:dyDescent="0.25">
      <c r="A245" t="s">
        <v>42</v>
      </c>
      <c r="B245">
        <v>8</v>
      </c>
      <c r="C245">
        <v>8.5</v>
      </c>
      <c r="D245">
        <v>7.5666666666666664</v>
      </c>
      <c r="E245">
        <v>9.15</v>
      </c>
      <c r="F245">
        <v>9.7666599999999999</v>
      </c>
      <c r="G245">
        <v>8.2833336666666657</v>
      </c>
      <c r="H245">
        <v>8.0166666666666657</v>
      </c>
      <c r="I245">
        <v>8.2333336666666668</v>
      </c>
      <c r="J245">
        <v>11.383333</v>
      </c>
      <c r="K245">
        <v>13.566666999999999</v>
      </c>
      <c r="L245">
        <v>8.85</v>
      </c>
      <c r="M245">
        <v>8.35</v>
      </c>
      <c r="N245">
        <v>8.1999966666666673</v>
      </c>
      <c r="O245">
        <v>11.5</v>
      </c>
      <c r="P245">
        <v>15.95</v>
      </c>
      <c r="Q245">
        <v>12.26</v>
      </c>
      <c r="R245">
        <v>16.93</v>
      </c>
      <c r="S245">
        <v>18.75</v>
      </c>
      <c r="T245">
        <v>15.17</v>
      </c>
      <c r="U245">
        <v>13.68333</v>
      </c>
      <c r="V245">
        <v>13.55</v>
      </c>
      <c r="W245">
        <v>12.116667</v>
      </c>
      <c r="X245">
        <v>12.916667</v>
      </c>
      <c r="Y245">
        <v>12.95</v>
      </c>
      <c r="Z245">
        <v>29.3</v>
      </c>
      <c r="AA245">
        <v>31.3</v>
      </c>
      <c r="AB245">
        <v>35.049999999999997</v>
      </c>
      <c r="AC245">
        <v>50.5</v>
      </c>
      <c r="AD245">
        <v>45.053333000000002</v>
      </c>
      <c r="AE245">
        <v>31.25</v>
      </c>
      <c r="AG245">
        <v>34.549999999999997</v>
      </c>
      <c r="AH245">
        <v>29.966670000000001</v>
      </c>
      <c r="AI245">
        <v>11.75</v>
      </c>
      <c r="AJ245">
        <v>13.3</v>
      </c>
      <c r="AK245">
        <v>12.1333333</v>
      </c>
      <c r="AL245">
        <v>12.35</v>
      </c>
      <c r="AM245">
        <v>12.26666</v>
      </c>
      <c r="AN245">
        <v>13.1</v>
      </c>
      <c r="AO245">
        <v>13.0166667</v>
      </c>
      <c r="AP245">
        <v>12.6166667</v>
      </c>
      <c r="AQ245">
        <v>12.53333333</v>
      </c>
      <c r="AR245">
        <v>12.15</v>
      </c>
      <c r="AS245">
        <v>12.7666667</v>
      </c>
      <c r="AT245">
        <v>15.416666670000001</v>
      </c>
      <c r="AU245">
        <v>13.05</v>
      </c>
      <c r="AV245">
        <v>13.283333300000001</v>
      </c>
      <c r="AW245">
        <v>12.816666700000001</v>
      </c>
      <c r="AX245">
        <v>13.6</v>
      </c>
      <c r="AY245">
        <v>12.483333330000001</v>
      </c>
      <c r="AZ245">
        <v>14.9</v>
      </c>
      <c r="BA245">
        <v>16.95</v>
      </c>
      <c r="BB245">
        <v>19.75</v>
      </c>
      <c r="BC245">
        <v>17.466666670000002</v>
      </c>
      <c r="BD245">
        <v>17.433333300000001</v>
      </c>
      <c r="BE245">
        <v>13.75</v>
      </c>
      <c r="BF245">
        <v>15.666667</v>
      </c>
      <c r="BG245">
        <v>24.933333300000001</v>
      </c>
      <c r="BH245">
        <v>27.45</v>
      </c>
      <c r="BI245">
        <v>27.683332999999998</v>
      </c>
      <c r="BJ245">
        <v>15.1</v>
      </c>
      <c r="BK245">
        <v>25.416667</v>
      </c>
      <c r="BL245">
        <v>16.1666667</v>
      </c>
      <c r="BM245">
        <v>24.55</v>
      </c>
      <c r="BN245">
        <v>15.85</v>
      </c>
      <c r="BO245">
        <v>29.683333000000001</v>
      </c>
      <c r="BP245">
        <v>20.3666667</v>
      </c>
      <c r="BQ245">
        <v>8.3000000000000007</v>
      </c>
      <c r="BR245">
        <v>7.9333333333333336</v>
      </c>
      <c r="BS245">
        <v>8.6500000333333329</v>
      </c>
      <c r="BT245">
        <v>9.0500000033333343</v>
      </c>
      <c r="BU245">
        <v>8.4500000033333329</v>
      </c>
      <c r="BV245">
        <v>8.6833333333333336</v>
      </c>
      <c r="BW245">
        <v>10.650000033333333</v>
      </c>
      <c r="BX245">
        <v>15.650000033333333</v>
      </c>
      <c r="BY245">
        <v>13.916666633333334</v>
      </c>
      <c r="BZ245">
        <v>10.916666633333334</v>
      </c>
      <c r="CA245">
        <v>8.7333333333333343</v>
      </c>
      <c r="CB245">
        <v>8.2500000333333343</v>
      </c>
      <c r="CC245">
        <v>9.3000000333333332</v>
      </c>
      <c r="CE245">
        <v>7.45</v>
      </c>
      <c r="CF245">
        <v>8.2333333</v>
      </c>
      <c r="CG245">
        <v>9.5333333000000007</v>
      </c>
      <c r="CH245">
        <v>7.8333333000000005</v>
      </c>
      <c r="CI245">
        <v>7.8</v>
      </c>
      <c r="CJ245">
        <v>7.75</v>
      </c>
      <c r="CK245">
        <v>8.1666667000000004</v>
      </c>
      <c r="CL245">
        <v>8.5500000000000007</v>
      </c>
      <c r="CN245">
        <v>9.3000000000000007</v>
      </c>
      <c r="CO245">
        <v>8.85</v>
      </c>
      <c r="CP245">
        <v>6.8833333333333329</v>
      </c>
      <c r="CQ245">
        <v>8.3166663333333322</v>
      </c>
      <c r="CR245">
        <v>9.0666663333333322</v>
      </c>
      <c r="CS245">
        <v>7.316666333333333</v>
      </c>
      <c r="CT245">
        <v>9.5333333333333332</v>
      </c>
      <c r="CU245">
        <v>9.3500003333333339</v>
      </c>
      <c r="CV245">
        <v>7.4833333333333325</v>
      </c>
      <c r="CW245">
        <v>8.6166666333333328</v>
      </c>
      <c r="CX245">
        <v>8.2166663333333325</v>
      </c>
      <c r="CY245">
        <v>11.700000033333332</v>
      </c>
      <c r="CZ245">
        <v>9.1666666333333318</v>
      </c>
      <c r="DA245">
        <v>8.0166663333333332</v>
      </c>
      <c r="DB245">
        <v>7.2833333333333332</v>
      </c>
      <c r="DC245">
        <v>10.333333333333332</v>
      </c>
      <c r="DD245">
        <v>8.2666666333333332</v>
      </c>
      <c r="DE245">
        <v>11.100000033333334</v>
      </c>
      <c r="DF245">
        <v>7.9</v>
      </c>
      <c r="DG245">
        <v>9.2000000000000011</v>
      </c>
      <c r="DH245">
        <v>8.3000000000000007</v>
      </c>
      <c r="DI245">
        <v>9.1333330000000004</v>
      </c>
      <c r="DJ245">
        <v>8.75</v>
      </c>
      <c r="DK245">
        <v>9.5833333330000006</v>
      </c>
      <c r="DL245">
        <v>8.4666667000000011</v>
      </c>
      <c r="DM245">
        <v>10.366666670000001</v>
      </c>
      <c r="DN245">
        <v>9.8166666700000018</v>
      </c>
      <c r="DO245">
        <v>4.8166666666666664</v>
      </c>
      <c r="DP245">
        <v>6.9999999666666666</v>
      </c>
      <c r="DQ245">
        <v>5.7333333666666668</v>
      </c>
      <c r="DR245">
        <v>5.7499999966666664</v>
      </c>
      <c r="DS245">
        <v>5.349999996666666</v>
      </c>
      <c r="DT245">
        <v>5.3833333366666665</v>
      </c>
      <c r="DU245">
        <v>8.7499996666666675</v>
      </c>
      <c r="DV245">
        <v>6.8333333366666666</v>
      </c>
      <c r="DW245">
        <v>5.5166666666666666</v>
      </c>
      <c r="DX245">
        <v>5.4333333366666663</v>
      </c>
      <c r="DY245">
        <v>5.7333333336666668</v>
      </c>
      <c r="DZ245">
        <v>12.116666666666667</v>
      </c>
      <c r="EA245">
        <v>13.783333366666668</v>
      </c>
      <c r="EB245">
        <v>12.483333366666667</v>
      </c>
      <c r="EC245">
        <v>12.949999966666667</v>
      </c>
      <c r="ED245">
        <v>15.449999966666667</v>
      </c>
      <c r="EE245">
        <v>14.716666666666667</v>
      </c>
      <c r="EF245">
        <v>12.966666666666667</v>
      </c>
      <c r="EG245">
        <v>14.766666666666667</v>
      </c>
      <c r="EH245">
        <v>12.399999666666668</v>
      </c>
      <c r="EI245">
        <v>15.333333336666668</v>
      </c>
      <c r="EJ245">
        <v>14.466666666666667</v>
      </c>
      <c r="EK245">
        <v>13.783336666666667</v>
      </c>
      <c r="EL245">
        <v>15.849999966666667</v>
      </c>
      <c r="EM245">
        <v>12.516666666666667</v>
      </c>
      <c r="EN245">
        <v>13.599999999666668</v>
      </c>
      <c r="EO245">
        <v>16.649999996666665</v>
      </c>
      <c r="EP245">
        <v>14.949999966666667</v>
      </c>
      <c r="EQ245">
        <v>6.166666666666667</v>
      </c>
      <c r="ER245">
        <v>6.4999999966666673</v>
      </c>
      <c r="ES245">
        <v>6.7666666666666666</v>
      </c>
      <c r="ET245">
        <v>9.2666666666666675</v>
      </c>
      <c r="EU245">
        <v>6.8499999666666671</v>
      </c>
      <c r="EV245">
        <v>6.683333366666667</v>
      </c>
      <c r="EW245">
        <v>6.4999999666666666</v>
      </c>
      <c r="EX245">
        <v>6.7333333336666668</v>
      </c>
      <c r="EY245">
        <v>10.233333366666667</v>
      </c>
      <c r="EZ245">
        <v>6.5333336666666666</v>
      </c>
      <c r="FA245">
        <v>6.7166666666666668</v>
      </c>
      <c r="FB245">
        <v>7.1999996666666668</v>
      </c>
      <c r="FC245">
        <v>10.166666666666668</v>
      </c>
      <c r="FD245">
        <v>6.9999999666666675</v>
      </c>
      <c r="FE245">
        <v>7.2999999666666673</v>
      </c>
      <c r="FF245">
        <v>9.3333333366666675</v>
      </c>
      <c r="FG245">
        <v>6.933333366666667</v>
      </c>
      <c r="FH245">
        <v>4.333333333333333</v>
      </c>
      <c r="FI245">
        <v>4.7833333333333332</v>
      </c>
      <c r="FJ245">
        <v>7.9500000333333336</v>
      </c>
      <c r="FK245">
        <v>6.0500000333333332</v>
      </c>
      <c r="FL245">
        <v>6.3833333333333329</v>
      </c>
      <c r="FM245">
        <v>4.7000000333333327</v>
      </c>
      <c r="FN245">
        <v>7.333333333333333</v>
      </c>
      <c r="FO245">
        <v>4.8000000033333334</v>
      </c>
      <c r="FP245">
        <v>5.5500000333333332</v>
      </c>
      <c r="FQ245">
        <v>4.7833333333333332</v>
      </c>
      <c r="FR245">
        <v>4.7333333333333334</v>
      </c>
      <c r="FS245">
        <v>5.5500000033333325</v>
      </c>
      <c r="FT245">
        <v>2.95</v>
      </c>
      <c r="FU245">
        <v>3.2</v>
      </c>
      <c r="FV245">
        <v>3.18333333</v>
      </c>
      <c r="FW245">
        <v>3.5666666670000002</v>
      </c>
      <c r="FX245">
        <v>3.7166666700000004</v>
      </c>
      <c r="FY245">
        <v>3.5</v>
      </c>
      <c r="FZ245">
        <v>4.75</v>
      </c>
      <c r="GA245">
        <v>7.75</v>
      </c>
      <c r="GB245">
        <v>3.8333333330000001</v>
      </c>
      <c r="GC245">
        <v>4.0333333000000007</v>
      </c>
      <c r="GD245">
        <v>4.5500000000000007</v>
      </c>
      <c r="GE245">
        <v>4.3166666999999999</v>
      </c>
      <c r="GF245">
        <v>3.53333333</v>
      </c>
      <c r="GG245">
        <v>4.2333333333333334</v>
      </c>
      <c r="GH245">
        <v>5.083333333333333</v>
      </c>
      <c r="GI245">
        <v>4.7166666333333334</v>
      </c>
      <c r="GJ245">
        <v>5.1333333333333337</v>
      </c>
      <c r="GK245">
        <v>7.0666666333333339</v>
      </c>
      <c r="GL245">
        <v>4.5333333333333332</v>
      </c>
      <c r="GM245">
        <v>4.8000000333333332</v>
      </c>
      <c r="GN245">
        <v>6.9333333333333336</v>
      </c>
      <c r="GO245">
        <v>6.3500000033333333</v>
      </c>
      <c r="GP245">
        <v>4.8000000333333332</v>
      </c>
      <c r="GQ245">
        <v>5.2500000033333336</v>
      </c>
      <c r="GR245">
        <v>7.6333333333333329</v>
      </c>
      <c r="GS245">
        <v>5.6000000333333331</v>
      </c>
      <c r="GT245">
        <v>6.8000000333333332</v>
      </c>
      <c r="GU245">
        <v>5.6333333333333329</v>
      </c>
      <c r="GV245">
        <v>4.6333333333333337</v>
      </c>
      <c r="GW245">
        <v>4.7000000033333338</v>
      </c>
      <c r="GX245">
        <v>4.5333333333333332</v>
      </c>
      <c r="GY245">
        <v>11.966666666333333</v>
      </c>
      <c r="GZ245">
        <v>6.3833333333333329</v>
      </c>
      <c r="HA245">
        <v>23.666666666333334</v>
      </c>
      <c r="HB245">
        <v>18.083333333333332</v>
      </c>
      <c r="HC245">
        <v>5.9999996666666666</v>
      </c>
      <c r="HD245">
        <v>7.3999999966666667</v>
      </c>
      <c r="HE245">
        <v>6.4833333366666661</v>
      </c>
      <c r="HF245">
        <v>6.2333333366666661</v>
      </c>
      <c r="HG245">
        <v>6.0166666666666666</v>
      </c>
      <c r="HH245">
        <v>5.6999999666666668</v>
      </c>
      <c r="HI245">
        <v>5.6999999666666668</v>
      </c>
      <c r="HJ245">
        <v>6.6499999666666669</v>
      </c>
      <c r="HK245">
        <v>6.1999999666666668</v>
      </c>
      <c r="HL245">
        <v>9.0666666666666664</v>
      </c>
      <c r="HN245">
        <v>5.7166666666666668</v>
      </c>
      <c r="HO245">
        <v>7.1833333666666661</v>
      </c>
      <c r="HP245">
        <v>27.533333333333331</v>
      </c>
      <c r="HQ245">
        <v>29.533333333333331</v>
      </c>
      <c r="HR245">
        <v>2.0166666666666666</v>
      </c>
      <c r="HS245">
        <v>3.35</v>
      </c>
      <c r="HU245">
        <v>14.75</v>
      </c>
      <c r="HW245">
        <v>3.7333333</v>
      </c>
      <c r="HX245">
        <v>3.95</v>
      </c>
      <c r="HY245">
        <v>4.7666667</v>
      </c>
      <c r="HZ245">
        <v>4.2833332999999998</v>
      </c>
      <c r="IA245">
        <v>4.016667</v>
      </c>
      <c r="IB245">
        <v>4.1166666999999997</v>
      </c>
      <c r="IC245">
        <v>4.81666667</v>
      </c>
      <c r="ID245">
        <v>3.7833330000000003</v>
      </c>
      <c r="IE245">
        <v>4.7666666700000002</v>
      </c>
      <c r="IF245">
        <v>5.4666666700000004</v>
      </c>
      <c r="IG245">
        <v>5.9166666699999997</v>
      </c>
      <c r="IH245">
        <v>4.25</v>
      </c>
      <c r="II245">
        <v>10.983333</v>
      </c>
      <c r="IJ245">
        <v>3.7666666700000002</v>
      </c>
      <c r="IK245">
        <v>0</v>
      </c>
      <c r="IL245">
        <f>3+20/60</f>
        <v>3.3333333333333335</v>
      </c>
      <c r="IM245">
        <f>46/60</f>
        <v>0.76666666666666672</v>
      </c>
      <c r="IN245">
        <f>29/60</f>
        <v>0.48333333333333334</v>
      </c>
      <c r="IO245">
        <f>2</f>
        <v>2</v>
      </c>
      <c r="IP245">
        <f>35/60+2</f>
        <v>2.5833333333333335</v>
      </c>
      <c r="IQ245">
        <f>3+14/60</f>
        <v>3.2333333333333334</v>
      </c>
      <c r="IW245">
        <f>IX245+35</f>
        <v>41.983333333333334</v>
      </c>
      <c r="IX245">
        <f>6+59/60</f>
        <v>6.9833333333333334</v>
      </c>
      <c r="IY245">
        <f>IY2-4.333333+6.98333333</f>
        <v>9.4333336633333325</v>
      </c>
      <c r="IZ245">
        <f>IZ2-4.333333+6.98333333</f>
        <v>10.250000329999999</v>
      </c>
      <c r="JA245">
        <f>JA2-4.333333+6.98333333</f>
        <v>8.5833336633333346</v>
      </c>
      <c r="JB245">
        <f t="shared" ref="JB245:JF245" si="2592">JB2-4.333333+6.98333333</f>
        <v>8.0666669966666671</v>
      </c>
      <c r="JC245">
        <f t="shared" si="2592"/>
        <v>13.000000329999999</v>
      </c>
      <c r="JD245">
        <f t="shared" si="2592"/>
        <v>9.6000003300000003</v>
      </c>
      <c r="JE245">
        <f t="shared" si="2592"/>
        <v>14.666666996666667</v>
      </c>
      <c r="JF245">
        <f t="shared" si="2592"/>
        <v>22.433333663333336</v>
      </c>
      <c r="JH245">
        <f>14+49/60</f>
        <v>14.816666666666666</v>
      </c>
      <c r="JI245">
        <f>JI2-7.216666667+14.81666667</f>
        <v>20.066666669666667</v>
      </c>
      <c r="JJ245">
        <f t="shared" ref="JJ245:KA245" si="2593">JJ2-7.216666667+14.81666667</f>
        <v>18.450000003</v>
      </c>
      <c r="JK245">
        <f t="shared" si="2593"/>
        <v>16.316666669666667</v>
      </c>
      <c r="JL245">
        <f t="shared" si="2593"/>
        <v>16.083333336333332</v>
      </c>
      <c r="JM245">
        <f t="shared" si="2593"/>
        <v>17.816666669666667</v>
      </c>
      <c r="JN245">
        <f t="shared" si="2593"/>
        <v>18.816666669666667</v>
      </c>
      <c r="JO245">
        <f t="shared" si="2593"/>
        <v>22.950000003</v>
      </c>
      <c r="JP245">
        <f t="shared" si="2593"/>
        <v>20.083333336333332</v>
      </c>
      <c r="JR245">
        <f t="shared" si="2593"/>
        <v>16.150000003000002</v>
      </c>
      <c r="JT245">
        <f t="shared" si="2593"/>
        <v>16.900000003000002</v>
      </c>
      <c r="JU245">
        <f t="shared" si="2593"/>
        <v>22.550000003000001</v>
      </c>
      <c r="JV245">
        <f t="shared" si="2593"/>
        <v>23.250000003</v>
      </c>
      <c r="JX245">
        <f t="shared" si="2593"/>
        <v>24.000000003000004</v>
      </c>
      <c r="JY245">
        <f t="shared" si="2593"/>
        <v>19.816666669666667</v>
      </c>
      <c r="JZ245">
        <f t="shared" si="2593"/>
        <v>26.316666669666667</v>
      </c>
      <c r="KA245">
        <f t="shared" si="2593"/>
        <v>29.76666666966667</v>
      </c>
    </row>
    <row r="246" spans="1:287" x14ac:dyDescent="0.25">
      <c r="A246" t="s">
        <v>41</v>
      </c>
      <c r="B246">
        <v>36.65</v>
      </c>
      <c r="C246">
        <v>37.15</v>
      </c>
      <c r="D246">
        <v>10.900000033333333</v>
      </c>
      <c r="E246">
        <v>37.799999999999997</v>
      </c>
      <c r="F246">
        <v>38.41666</v>
      </c>
      <c r="G246">
        <v>11.616667033333332</v>
      </c>
      <c r="H246">
        <v>11.350000033333332</v>
      </c>
      <c r="I246">
        <v>11.566667033333333</v>
      </c>
      <c r="J246">
        <v>40.033332999999999</v>
      </c>
      <c r="K246">
        <v>42.216667000000001</v>
      </c>
      <c r="L246">
        <v>37.5</v>
      </c>
      <c r="M246">
        <v>37</v>
      </c>
      <c r="N246">
        <v>11.533330033333332</v>
      </c>
      <c r="O246">
        <v>14.833333333333334</v>
      </c>
      <c r="P246">
        <v>19.283333333333335</v>
      </c>
      <c r="Q246">
        <v>15.593333333333334</v>
      </c>
      <c r="R246">
        <v>20.263333333333335</v>
      </c>
      <c r="S246">
        <v>22.083333333333336</v>
      </c>
      <c r="T246">
        <v>18.503333333333334</v>
      </c>
      <c r="U246">
        <v>17.016663333333334</v>
      </c>
      <c r="V246">
        <v>16.883333333333333</v>
      </c>
      <c r="W246">
        <v>15.450000333333334</v>
      </c>
      <c r="X246">
        <v>16.250000333333332</v>
      </c>
      <c r="Y246">
        <v>16.283333333333335</v>
      </c>
      <c r="Z246">
        <v>32.633333333333333</v>
      </c>
      <c r="AA246">
        <v>34.633333333333333</v>
      </c>
      <c r="AB246">
        <v>38.383333333333333</v>
      </c>
      <c r="AC246">
        <v>53.833333333333329</v>
      </c>
      <c r="AD246">
        <v>48.386666333333331</v>
      </c>
      <c r="AE246">
        <v>34.583333333333336</v>
      </c>
      <c r="AG246">
        <v>37.883333333333333</v>
      </c>
      <c r="AH246">
        <v>33.300003333333336</v>
      </c>
      <c r="AI246">
        <v>40.4</v>
      </c>
      <c r="AJ246">
        <v>41.949999999999996</v>
      </c>
      <c r="AK246">
        <v>40.783333299999995</v>
      </c>
      <c r="AL246">
        <v>41</v>
      </c>
      <c r="AM246">
        <v>40.91666</v>
      </c>
      <c r="AN246">
        <v>41.75</v>
      </c>
      <c r="AO246">
        <v>41.6666667</v>
      </c>
      <c r="AP246">
        <v>41.266666700000002</v>
      </c>
      <c r="AQ246">
        <v>41.183333329999996</v>
      </c>
      <c r="AR246">
        <v>40.799999999999997</v>
      </c>
      <c r="AS246">
        <v>41.4166667</v>
      </c>
      <c r="AT246">
        <v>44.066666669999996</v>
      </c>
      <c r="AU246">
        <v>41.699999999999996</v>
      </c>
      <c r="AV246">
        <v>41.933333300000001</v>
      </c>
      <c r="AW246">
        <v>41.466666699999998</v>
      </c>
      <c r="AX246">
        <v>42.25</v>
      </c>
      <c r="AY246">
        <v>41.133333329999999</v>
      </c>
      <c r="AZ246">
        <v>43.55</v>
      </c>
      <c r="BA246">
        <v>45.6</v>
      </c>
      <c r="BB246">
        <v>48.4</v>
      </c>
      <c r="BC246">
        <v>46.116666670000001</v>
      </c>
      <c r="BD246">
        <v>46.0833333</v>
      </c>
      <c r="BE246">
        <v>42.4</v>
      </c>
      <c r="BF246">
        <v>44.316666999999995</v>
      </c>
      <c r="BG246">
        <v>53.5833333</v>
      </c>
      <c r="BH246">
        <v>56.099999999999994</v>
      </c>
      <c r="BI246">
        <v>56.333332999999996</v>
      </c>
      <c r="BJ246">
        <v>43.75</v>
      </c>
      <c r="BK246">
        <v>54.066666999999995</v>
      </c>
      <c r="BL246">
        <v>44.816666699999999</v>
      </c>
      <c r="BM246">
        <v>53.2</v>
      </c>
      <c r="BN246">
        <v>44.5</v>
      </c>
      <c r="BO246">
        <v>58.333332999999996</v>
      </c>
      <c r="BP246">
        <v>49.016666700000002</v>
      </c>
      <c r="BQ246">
        <v>11.633333333333335</v>
      </c>
      <c r="BR246">
        <v>11.266666633333333</v>
      </c>
      <c r="BS246">
        <v>11.983333333333333</v>
      </c>
      <c r="BT246">
        <v>12.383333303333334</v>
      </c>
      <c r="BU246">
        <v>11.783333303333333</v>
      </c>
      <c r="BV246">
        <v>12.016666633333333</v>
      </c>
      <c r="BW246">
        <v>13.983333333333333</v>
      </c>
      <c r="BX246">
        <v>18.983333333333334</v>
      </c>
      <c r="BY246">
        <v>17.249999933333335</v>
      </c>
      <c r="BZ246">
        <v>14.249999933333333</v>
      </c>
      <c r="CA246">
        <v>12.066666633333334</v>
      </c>
      <c r="CB246">
        <v>11.583333333333334</v>
      </c>
      <c r="CC246">
        <v>12.633333333333333</v>
      </c>
      <c r="CE246">
        <v>10.783333333333333</v>
      </c>
      <c r="CF246">
        <v>11.566666633333334</v>
      </c>
      <c r="CG246">
        <v>12.866666633333333</v>
      </c>
      <c r="CH246">
        <v>11.166666633333334</v>
      </c>
      <c r="CI246">
        <v>11.133333333333333</v>
      </c>
      <c r="CJ246">
        <v>11.083333333333334</v>
      </c>
      <c r="CK246">
        <v>11.500000033333333</v>
      </c>
      <c r="CL246">
        <v>11.883333333333333</v>
      </c>
      <c r="CN246">
        <v>12.633333333333333</v>
      </c>
      <c r="CO246">
        <v>12.183333333333334</v>
      </c>
      <c r="CP246">
        <v>10.216666633333334</v>
      </c>
      <c r="CQ246">
        <v>11.649999633333334</v>
      </c>
      <c r="CR246">
        <v>12.399999633333334</v>
      </c>
      <c r="CS246">
        <v>10.649999633333334</v>
      </c>
      <c r="CT246">
        <v>12.866666633333335</v>
      </c>
      <c r="CU246">
        <v>12.683333633333334</v>
      </c>
      <c r="CV246">
        <v>10.816666633333334</v>
      </c>
      <c r="CW246">
        <v>11.949999933333334</v>
      </c>
      <c r="CX246">
        <v>11.549999633333334</v>
      </c>
      <c r="CY246">
        <v>15.033333333333335</v>
      </c>
      <c r="CZ246">
        <v>12.499999933333335</v>
      </c>
      <c r="DA246">
        <v>11.349999633333335</v>
      </c>
      <c r="DB246">
        <v>10.616666633333335</v>
      </c>
      <c r="DC246">
        <v>13.666666633333335</v>
      </c>
      <c r="DD246">
        <v>11.599999933333335</v>
      </c>
      <c r="DE246">
        <v>14.433333333333334</v>
      </c>
      <c r="DF246">
        <v>11.233333333333334</v>
      </c>
      <c r="DG246">
        <v>12.533333333333335</v>
      </c>
      <c r="DH246">
        <v>11.633333333333335</v>
      </c>
      <c r="DI246">
        <v>12.466666333333334</v>
      </c>
      <c r="DJ246">
        <v>12.083333333333334</v>
      </c>
      <c r="DK246">
        <v>12.916666666333334</v>
      </c>
      <c r="DL246">
        <v>11.800000033333335</v>
      </c>
      <c r="DM246">
        <v>13.700000003333335</v>
      </c>
      <c r="DN246">
        <v>13.150000003333336</v>
      </c>
      <c r="DO246">
        <v>8.1500000000333337</v>
      </c>
      <c r="DP246">
        <v>10.333333300033335</v>
      </c>
      <c r="DQ246">
        <v>9.0666667000333341</v>
      </c>
      <c r="DR246">
        <v>9.0833333300333337</v>
      </c>
      <c r="DS246">
        <v>8.6833333300333333</v>
      </c>
      <c r="DT246">
        <v>8.7166666700333337</v>
      </c>
      <c r="DU246">
        <v>12.083333000033335</v>
      </c>
      <c r="DV246">
        <v>10.166666670033333</v>
      </c>
      <c r="DW246">
        <v>8.850000000033333</v>
      </c>
      <c r="DX246">
        <v>8.7666666700333344</v>
      </c>
      <c r="DY246">
        <v>9.0666666670333331</v>
      </c>
      <c r="DZ246">
        <v>15.450000000333334</v>
      </c>
      <c r="EA246">
        <v>17.116666700333333</v>
      </c>
      <c r="EB246">
        <v>15.816666700333334</v>
      </c>
      <c r="EC246">
        <v>16.283333300333336</v>
      </c>
      <c r="ED246">
        <v>18.783333300333336</v>
      </c>
      <c r="EE246">
        <v>18.050000000333334</v>
      </c>
      <c r="EF246">
        <v>16.300000000333334</v>
      </c>
      <c r="EG246">
        <v>18.100000000333335</v>
      </c>
      <c r="EH246">
        <v>15.733333000333335</v>
      </c>
      <c r="EI246">
        <v>18.666666670333335</v>
      </c>
      <c r="EJ246">
        <v>17.800000000333334</v>
      </c>
      <c r="EK246">
        <v>17.116670000333336</v>
      </c>
      <c r="EL246">
        <v>19.183333300333334</v>
      </c>
      <c r="EM246">
        <v>15.850000000333335</v>
      </c>
      <c r="EN246">
        <v>16.933333333333334</v>
      </c>
      <c r="EO246">
        <v>19.983333330333334</v>
      </c>
      <c r="EP246">
        <v>18.283333300333336</v>
      </c>
      <c r="EQ246">
        <v>9.5000000333333343</v>
      </c>
      <c r="ER246">
        <v>9.8333333633333346</v>
      </c>
      <c r="ES246">
        <v>10.100000033333334</v>
      </c>
      <c r="ET246">
        <v>12.600000033333334</v>
      </c>
      <c r="EU246">
        <v>10.183333333333334</v>
      </c>
      <c r="EV246">
        <v>10.016666733333334</v>
      </c>
      <c r="EW246">
        <v>9.8333333333333339</v>
      </c>
      <c r="EX246">
        <v>10.066666700333334</v>
      </c>
      <c r="EY246">
        <v>13.566666733333335</v>
      </c>
      <c r="EZ246">
        <v>9.8666670333333339</v>
      </c>
      <c r="FA246">
        <v>10.050000033333335</v>
      </c>
      <c r="FB246">
        <v>10.533333033333335</v>
      </c>
      <c r="FC246">
        <v>13.500000033333334</v>
      </c>
      <c r="FD246">
        <v>10.333333333333334</v>
      </c>
      <c r="FE246">
        <v>10.633333333333335</v>
      </c>
      <c r="FF246">
        <v>12.666666703333334</v>
      </c>
      <c r="FG246">
        <v>10.266666733333334</v>
      </c>
      <c r="FH246">
        <v>7.6666633333333341</v>
      </c>
      <c r="FI246">
        <v>8.1166633333333333</v>
      </c>
      <c r="FJ246">
        <v>11.283330033333334</v>
      </c>
      <c r="FK246">
        <v>9.3833300333333334</v>
      </c>
      <c r="FL246">
        <v>9.716663333333333</v>
      </c>
      <c r="FM246">
        <v>8.0333300333333337</v>
      </c>
      <c r="FN246">
        <v>10.666663333333334</v>
      </c>
      <c r="FO246">
        <v>8.1333300033333344</v>
      </c>
      <c r="FP246">
        <v>8.8833300333333334</v>
      </c>
      <c r="FQ246">
        <v>8.1166633333333333</v>
      </c>
      <c r="FR246">
        <v>8.0666633333333344</v>
      </c>
      <c r="FS246">
        <v>8.8833300033333344</v>
      </c>
      <c r="FT246">
        <v>4.2833333333333332</v>
      </c>
      <c r="FU246">
        <v>4.5333333333333332</v>
      </c>
      <c r="FV246">
        <v>4.516666663333333</v>
      </c>
      <c r="FW246">
        <v>4.9000000003333328</v>
      </c>
      <c r="FX246">
        <v>5.0500000033333334</v>
      </c>
      <c r="FY246">
        <v>4.833333333333333</v>
      </c>
      <c r="FZ246">
        <v>6.083333333333333</v>
      </c>
      <c r="GA246">
        <v>9.0833333333333321</v>
      </c>
      <c r="GB246">
        <v>5.1666666663333336</v>
      </c>
      <c r="GC246">
        <v>5.3666666333333328</v>
      </c>
      <c r="GD246">
        <v>5.8833333333333329</v>
      </c>
      <c r="GE246">
        <v>5.6500000333333329</v>
      </c>
      <c r="GF246">
        <v>4.8666666633333335</v>
      </c>
      <c r="GG246">
        <v>7.5666666633333328</v>
      </c>
      <c r="GH246">
        <v>8.4166666633333325</v>
      </c>
      <c r="GI246">
        <v>8.0499999633333328</v>
      </c>
      <c r="GJ246">
        <v>8.4666666633333332</v>
      </c>
      <c r="GK246">
        <v>10.399999963333332</v>
      </c>
      <c r="GL246">
        <v>7.8666666633333326</v>
      </c>
      <c r="GM246">
        <v>8.1333333633333336</v>
      </c>
      <c r="GN246">
        <v>10.266666663333332</v>
      </c>
      <c r="GO246">
        <v>9.6833333333333336</v>
      </c>
      <c r="GP246">
        <v>8.1333333633333336</v>
      </c>
      <c r="GQ246">
        <v>8.5833333333333321</v>
      </c>
      <c r="GR246">
        <v>10.966666663333333</v>
      </c>
      <c r="GS246">
        <v>8.9333333633333325</v>
      </c>
      <c r="GT246">
        <v>10.133333363333332</v>
      </c>
      <c r="GU246">
        <v>8.9666666633333332</v>
      </c>
      <c r="GV246">
        <v>7.9666666633333332</v>
      </c>
      <c r="GW246">
        <v>8.0333333333333332</v>
      </c>
      <c r="GX246">
        <v>7.8666666633333326</v>
      </c>
      <c r="GY246">
        <v>15.299999996333334</v>
      </c>
      <c r="GZ246">
        <v>9.7166666633333332</v>
      </c>
      <c r="HA246">
        <v>16.449999999666666</v>
      </c>
      <c r="HB246">
        <v>10.866666666666667</v>
      </c>
      <c r="HC246">
        <v>9.333333000333333</v>
      </c>
      <c r="HD246">
        <v>10.733333330333334</v>
      </c>
      <c r="HE246">
        <v>9.8166666703333334</v>
      </c>
      <c r="HF246">
        <v>9.5666666703333334</v>
      </c>
      <c r="HG246">
        <v>9.350000000333333</v>
      </c>
      <c r="HH246">
        <v>9.0333333003333323</v>
      </c>
      <c r="HI246">
        <v>9.0333333003333323</v>
      </c>
      <c r="HJ246">
        <v>9.9833333003333333</v>
      </c>
      <c r="HK246">
        <v>9.5333333003333323</v>
      </c>
      <c r="HL246">
        <v>12.400000000333332</v>
      </c>
      <c r="HN246">
        <v>9.0500000003333323</v>
      </c>
      <c r="HO246">
        <v>10.516666700333333</v>
      </c>
      <c r="HP246">
        <v>30.866663333333335</v>
      </c>
      <c r="HQ246">
        <v>32.866663333333335</v>
      </c>
      <c r="HR246">
        <v>5.3500000033333333</v>
      </c>
      <c r="HS246">
        <v>6.6833333333333336</v>
      </c>
      <c r="HU246">
        <v>18.083333333333336</v>
      </c>
      <c r="HW246">
        <v>7.0666666333333339</v>
      </c>
      <c r="HX246">
        <v>7.2833333333333332</v>
      </c>
      <c r="HY246">
        <v>8.100000033333334</v>
      </c>
      <c r="HZ246">
        <v>7.6166666333333337</v>
      </c>
      <c r="IA246">
        <v>7.3500003333333339</v>
      </c>
      <c r="IB246">
        <v>7.4500000333333336</v>
      </c>
      <c r="IC246">
        <v>8.150000003333334</v>
      </c>
      <c r="ID246">
        <v>7.1166663333333338</v>
      </c>
      <c r="IE246">
        <v>8.1000000033333333</v>
      </c>
      <c r="IF246">
        <v>8.8000000033333343</v>
      </c>
      <c r="IG246">
        <v>9.2500000033333336</v>
      </c>
      <c r="IH246">
        <v>7.5833333333333339</v>
      </c>
      <c r="II246">
        <v>14.316666333333334</v>
      </c>
      <c r="IJ246">
        <v>7.1000000033333333</v>
      </c>
      <c r="IK246">
        <v>3.3333333333333335</v>
      </c>
      <c r="IL246">
        <v>0</v>
      </c>
      <c r="IM246">
        <f>IF(IM245=0,0,IM245+3.333333)</f>
        <v>4.0999996666666672</v>
      </c>
      <c r="IN246">
        <f t="shared" ref="IN246:IW246" si="2594">IF(IN245=0,0,IN245+3.333333)</f>
        <v>3.8166663333333335</v>
      </c>
      <c r="IO246">
        <f t="shared" si="2594"/>
        <v>5.3333329999999997</v>
      </c>
      <c r="IP246">
        <f t="shared" si="2594"/>
        <v>5.9166663333333336</v>
      </c>
      <c r="IQ246">
        <f t="shared" si="2594"/>
        <v>6.5666663333333339</v>
      </c>
      <c r="IW246">
        <f t="shared" si="2594"/>
        <v>45.316666333333337</v>
      </c>
      <c r="IX246">
        <f t="shared" ref="IX246" si="2595">IF(IX245=0,0,IX245+3.333333)</f>
        <v>10.316666333333334</v>
      </c>
      <c r="IY246">
        <f t="shared" ref="IY246:IZ246" si="2596">IF(IY245=0,0,IY245+3.333333)</f>
        <v>12.766666663333332</v>
      </c>
      <c r="IZ246">
        <f t="shared" si="2596"/>
        <v>13.583333329999999</v>
      </c>
      <c r="JA246">
        <f t="shared" ref="JA246" si="2597">IF(JA245=0,0,JA245+3.333333)</f>
        <v>11.916666663333334</v>
      </c>
      <c r="JB246">
        <f t="shared" ref="JB246" si="2598">IF(JB245=0,0,JB245+3.333333)</f>
        <v>11.399999996666667</v>
      </c>
      <c r="JC246">
        <f t="shared" ref="JC246" si="2599">IF(JC245=0,0,JC245+3.333333)</f>
        <v>16.333333329999999</v>
      </c>
      <c r="JD246">
        <f t="shared" ref="JD246" si="2600">IF(JD245=0,0,JD245+3.333333)</f>
        <v>12.93333333</v>
      </c>
      <c r="JE246">
        <f t="shared" ref="JE246" si="2601">IF(JE245=0,0,JE245+3.333333)</f>
        <v>17.999999996666666</v>
      </c>
      <c r="JF246">
        <f t="shared" ref="JF246" si="2602">IF(JF245=0,0,JF245+3.333333)</f>
        <v>25.766666663333336</v>
      </c>
      <c r="JH246">
        <f t="shared" ref="JH246" si="2603">IF(JH245=0,0,JH245+3.333333)</f>
        <v>18.149999666666666</v>
      </c>
      <c r="JI246">
        <f t="shared" ref="JI246" si="2604">IF(JI245=0,0,JI245+3.333333)</f>
        <v>23.399999669666666</v>
      </c>
      <c r="JJ246">
        <f t="shared" ref="JJ246" si="2605">IF(JJ245=0,0,JJ245+3.333333)</f>
        <v>21.783333002999999</v>
      </c>
      <c r="JK246">
        <f t="shared" ref="JK246" si="2606">IF(JK245=0,0,JK245+3.333333)</f>
        <v>19.649999669666666</v>
      </c>
      <c r="JL246">
        <f t="shared" ref="JL246" si="2607">IF(JL245=0,0,JL245+3.333333)</f>
        <v>19.416666336333332</v>
      </c>
      <c r="JM246">
        <f t="shared" ref="JM246" si="2608">IF(JM245=0,0,JM245+3.333333)</f>
        <v>21.149999669666666</v>
      </c>
      <c r="JN246">
        <f t="shared" ref="JN246" si="2609">IF(JN245=0,0,JN245+3.333333)</f>
        <v>22.149999669666666</v>
      </c>
      <c r="JO246">
        <f t="shared" ref="JO246" si="2610">IF(JO245=0,0,JO245+3.333333)</f>
        <v>26.283333002999999</v>
      </c>
      <c r="JP246">
        <f t="shared" ref="JP246" si="2611">IF(JP245=0,0,JP245+3.333333)</f>
        <v>23.416666336333332</v>
      </c>
      <c r="JR246">
        <f t="shared" ref="JR246" si="2612">IF(JR245=0,0,JR245+3.333333)</f>
        <v>19.483333003000002</v>
      </c>
      <c r="JS246">
        <f t="shared" ref="JS246" si="2613">IF(JS245=0,0,JS245+3.333333)</f>
        <v>0</v>
      </c>
      <c r="JT246">
        <f t="shared" ref="JT246" si="2614">IF(JT245=0,0,JT245+3.333333)</f>
        <v>20.233333003000002</v>
      </c>
      <c r="JU246">
        <f t="shared" ref="JU246" si="2615">IF(JU245=0,0,JU245+3.333333)</f>
        <v>25.883333003000001</v>
      </c>
      <c r="JV246">
        <f t="shared" ref="JV246" si="2616">IF(JV245=0,0,JV245+3.333333)</f>
        <v>26.583333003</v>
      </c>
      <c r="JW246">
        <f t="shared" ref="JW246" si="2617">IF(JW245=0,0,JW245+3.333333)</f>
        <v>0</v>
      </c>
      <c r="JX246">
        <f t="shared" ref="JX246" si="2618">IF(JX245=0,0,JX245+3.333333)</f>
        <v>27.333333003000003</v>
      </c>
      <c r="JY246">
        <f t="shared" ref="JY246" si="2619">IF(JY245=0,0,JY245+3.333333)</f>
        <v>23.149999669666666</v>
      </c>
      <c r="JZ246">
        <f t="shared" ref="JZ246" si="2620">IF(JZ245=0,0,JZ245+3.333333)</f>
        <v>29.649999669666666</v>
      </c>
      <c r="KA246">
        <f t="shared" ref="KA246" si="2621">IF(KA245=0,0,KA245+3.333333)</f>
        <v>33.099999669666673</v>
      </c>
    </row>
    <row r="247" spans="1:287" x14ac:dyDescent="0.25">
      <c r="A247" t="s">
        <v>40</v>
      </c>
      <c r="B247">
        <v>29.916666666666668</v>
      </c>
      <c r="C247">
        <v>30.416666666666668</v>
      </c>
      <c r="D247">
        <v>8.3333333666666665</v>
      </c>
      <c r="E247">
        <v>31.066666666666666</v>
      </c>
      <c r="F247">
        <v>31.683326666666666</v>
      </c>
      <c r="G247">
        <v>9.0500003666666657</v>
      </c>
      <c r="H247">
        <v>8.7833333666666658</v>
      </c>
      <c r="I247">
        <v>9.0000003666666668</v>
      </c>
      <c r="J247">
        <v>33.299999666666665</v>
      </c>
      <c r="K247">
        <v>35.483333666666667</v>
      </c>
      <c r="L247">
        <v>30.766666666666669</v>
      </c>
      <c r="M247">
        <v>30.266666666666669</v>
      </c>
      <c r="N247">
        <v>8.9666633666666655</v>
      </c>
      <c r="O247">
        <v>12.266666666666667</v>
      </c>
      <c r="P247">
        <v>16.716666666666669</v>
      </c>
      <c r="Q247">
        <v>13.026666666666667</v>
      </c>
      <c r="R247">
        <v>17.696666666666665</v>
      </c>
      <c r="S247">
        <v>19.516666666666666</v>
      </c>
      <c r="T247">
        <v>15.936666666666667</v>
      </c>
      <c r="U247">
        <v>14.449996666666667</v>
      </c>
      <c r="V247">
        <v>14.316666666666666</v>
      </c>
      <c r="W247">
        <v>12.883333666666667</v>
      </c>
      <c r="X247">
        <v>13.683333666666668</v>
      </c>
      <c r="Y247">
        <v>13.716666666666667</v>
      </c>
      <c r="Z247">
        <v>30.066666666666666</v>
      </c>
      <c r="AA247">
        <v>32.066666666666663</v>
      </c>
      <c r="AB247">
        <v>35.816666666666663</v>
      </c>
      <c r="AC247">
        <v>51.266666666666666</v>
      </c>
      <c r="AD247">
        <v>45.819999666666668</v>
      </c>
      <c r="AE247">
        <v>32.016666666666666</v>
      </c>
      <c r="AG247">
        <v>35.316666666666663</v>
      </c>
      <c r="AH247">
        <v>30.733336666666666</v>
      </c>
      <c r="AI247">
        <v>33.666666666666671</v>
      </c>
      <c r="AJ247">
        <v>35.216666666666669</v>
      </c>
      <c r="AK247">
        <v>34.049999966666668</v>
      </c>
      <c r="AL247">
        <v>34.266666666666673</v>
      </c>
      <c r="AM247">
        <v>34.183326666666673</v>
      </c>
      <c r="AN247">
        <v>35.016666666666673</v>
      </c>
      <c r="AO247">
        <v>34.933333366666673</v>
      </c>
      <c r="AP247">
        <v>34.533333366666675</v>
      </c>
      <c r="AQ247">
        <v>34.449999996666669</v>
      </c>
      <c r="AR247">
        <v>34.06666666666667</v>
      </c>
      <c r="AS247">
        <v>34.683333366666673</v>
      </c>
      <c r="AT247">
        <v>37.333333336666669</v>
      </c>
      <c r="AU247">
        <v>34.966666666666669</v>
      </c>
      <c r="AV247">
        <v>35.199999966666674</v>
      </c>
      <c r="AW247">
        <v>34.73333336666667</v>
      </c>
      <c r="AX247">
        <v>35.516666666666673</v>
      </c>
      <c r="AY247">
        <v>34.399999996666672</v>
      </c>
      <c r="AZ247">
        <v>36.81666666666667</v>
      </c>
      <c r="BA247">
        <v>38.866666666666674</v>
      </c>
      <c r="BB247">
        <v>41.666666666666671</v>
      </c>
      <c r="BC247">
        <v>39.383333336666674</v>
      </c>
      <c r="BD247">
        <v>39.349999966666672</v>
      </c>
      <c r="BE247">
        <v>35.666666666666671</v>
      </c>
      <c r="BF247">
        <v>37.583333666666668</v>
      </c>
      <c r="BG247">
        <v>46.849999966666672</v>
      </c>
      <c r="BH247">
        <v>49.366666666666674</v>
      </c>
      <c r="BI247">
        <v>49.599999666666669</v>
      </c>
      <c r="BJ247">
        <v>37.016666666666673</v>
      </c>
      <c r="BK247">
        <v>47.333333666666675</v>
      </c>
      <c r="BL247">
        <v>38.083333366666672</v>
      </c>
      <c r="BM247">
        <v>46.466666666666669</v>
      </c>
      <c r="BN247">
        <v>37.766666666666673</v>
      </c>
      <c r="BO247">
        <v>51.599999666666676</v>
      </c>
      <c r="BP247">
        <v>42.283333366666668</v>
      </c>
      <c r="BQ247">
        <v>9.0666666666666682</v>
      </c>
      <c r="BR247">
        <v>8.6999999666666668</v>
      </c>
      <c r="BS247">
        <v>9.4166666666666661</v>
      </c>
      <c r="BT247">
        <v>9.8166666366666675</v>
      </c>
      <c r="BU247">
        <v>9.2166666366666661</v>
      </c>
      <c r="BV247">
        <v>9.4499999666666668</v>
      </c>
      <c r="BW247">
        <v>11.416666666666666</v>
      </c>
      <c r="BX247">
        <v>16.416666666666664</v>
      </c>
      <c r="BY247">
        <v>14.683333266666667</v>
      </c>
      <c r="BZ247">
        <v>11.683333266666667</v>
      </c>
      <c r="CA247">
        <v>9.4999999666666675</v>
      </c>
      <c r="CB247">
        <v>9.0166666666666675</v>
      </c>
      <c r="CC247">
        <v>10.066666666666666</v>
      </c>
      <c r="CE247">
        <v>8.2166666666666668</v>
      </c>
      <c r="CF247">
        <v>8.9999999666666675</v>
      </c>
      <c r="CG247">
        <v>10.299999966666666</v>
      </c>
      <c r="CH247">
        <v>8.5999999666666671</v>
      </c>
      <c r="CI247">
        <v>8.5666666666666664</v>
      </c>
      <c r="CJ247">
        <v>8.5166666666666675</v>
      </c>
      <c r="CK247">
        <v>8.9333333666666661</v>
      </c>
      <c r="CL247">
        <v>9.3166666666666664</v>
      </c>
      <c r="CN247">
        <v>10.066666666666666</v>
      </c>
      <c r="CO247">
        <v>9.6166666666666671</v>
      </c>
      <c r="CP247">
        <v>7.6499999666666669</v>
      </c>
      <c r="CQ247">
        <v>9.0833329666666671</v>
      </c>
      <c r="CR247">
        <v>9.8333329666666671</v>
      </c>
      <c r="CS247">
        <v>8.0833329666666671</v>
      </c>
      <c r="CT247">
        <v>10.299999966666666</v>
      </c>
      <c r="CU247">
        <v>10.116666966666667</v>
      </c>
      <c r="CV247">
        <v>8.2499999666666675</v>
      </c>
      <c r="CW247">
        <v>9.3833332666666678</v>
      </c>
      <c r="CX247">
        <v>8.9833329666666675</v>
      </c>
      <c r="CY247">
        <v>12.466666666666667</v>
      </c>
      <c r="CZ247">
        <v>9.9333332666666667</v>
      </c>
      <c r="DA247">
        <v>8.7833329666666664</v>
      </c>
      <c r="DB247">
        <v>8.0499999666666664</v>
      </c>
      <c r="DC247">
        <v>11.099999966666667</v>
      </c>
      <c r="DD247">
        <v>9.0333332666666664</v>
      </c>
      <c r="DE247">
        <v>11.866666666666667</v>
      </c>
      <c r="DF247">
        <v>8.6666666666666679</v>
      </c>
      <c r="DG247">
        <v>9.9666666666666686</v>
      </c>
      <c r="DH247">
        <v>9.0666666666666682</v>
      </c>
      <c r="DI247">
        <v>9.8999996666666679</v>
      </c>
      <c r="DJ247">
        <v>9.5166666666666675</v>
      </c>
      <c r="DK247">
        <v>10.349999999666668</v>
      </c>
      <c r="DL247">
        <v>9.2333333666666686</v>
      </c>
      <c r="DM247">
        <v>11.133333336666668</v>
      </c>
      <c r="DN247">
        <v>10.583333336666669</v>
      </c>
      <c r="DO247">
        <v>5.5833333333666664</v>
      </c>
      <c r="DP247">
        <v>7.7666666333666665</v>
      </c>
      <c r="DQ247">
        <v>6.5000000333666659</v>
      </c>
      <c r="DR247">
        <v>6.5166666633666663</v>
      </c>
      <c r="DS247">
        <v>6.1166666633666669</v>
      </c>
      <c r="DT247">
        <v>6.1500000033666664</v>
      </c>
      <c r="DU247">
        <v>9.5166663333666666</v>
      </c>
      <c r="DV247">
        <v>7.6000000033666666</v>
      </c>
      <c r="DW247">
        <v>6.2833333333666666</v>
      </c>
      <c r="DX247">
        <v>6.2000000033666662</v>
      </c>
      <c r="DY247">
        <v>6.5000000003666667</v>
      </c>
      <c r="DZ247">
        <v>12.883333333666668</v>
      </c>
      <c r="EA247">
        <v>14.550000033666668</v>
      </c>
      <c r="EB247">
        <v>13.250000033666668</v>
      </c>
      <c r="EC247">
        <v>13.716666633666668</v>
      </c>
      <c r="ED247">
        <v>16.216666633666669</v>
      </c>
      <c r="EE247">
        <v>15.483333333666668</v>
      </c>
      <c r="EF247">
        <v>13.733333333666668</v>
      </c>
      <c r="EG247">
        <v>15.533333333666668</v>
      </c>
      <c r="EH247">
        <v>13.166666333666669</v>
      </c>
      <c r="EI247">
        <v>16.100000003666668</v>
      </c>
      <c r="EJ247">
        <v>15.233333333666668</v>
      </c>
      <c r="EK247">
        <v>14.550003333666668</v>
      </c>
      <c r="EL247">
        <v>16.616666633666668</v>
      </c>
      <c r="EM247">
        <v>13.283333333666668</v>
      </c>
      <c r="EN247">
        <v>14.366666666666667</v>
      </c>
      <c r="EO247">
        <v>17.416666663666668</v>
      </c>
      <c r="EP247">
        <v>15.716666633666668</v>
      </c>
      <c r="EQ247">
        <v>6.933333366666667</v>
      </c>
      <c r="ER247">
        <v>7.2666666966666673</v>
      </c>
      <c r="ES247">
        <v>7.5333333666666666</v>
      </c>
      <c r="ET247">
        <v>10.033333366666668</v>
      </c>
      <c r="EU247">
        <v>7.6166666666666671</v>
      </c>
      <c r="EV247">
        <v>7.450000066666667</v>
      </c>
      <c r="EW247">
        <v>7.2666666666666666</v>
      </c>
      <c r="EX247">
        <v>7.5000000336666668</v>
      </c>
      <c r="EY247">
        <v>11.000000066666667</v>
      </c>
      <c r="EZ247">
        <v>7.3000003666666666</v>
      </c>
      <c r="FA247">
        <v>7.4833333666666668</v>
      </c>
      <c r="FB247">
        <v>7.9666663666666668</v>
      </c>
      <c r="FC247">
        <v>10.933333366666666</v>
      </c>
      <c r="FD247">
        <v>7.7666666666666675</v>
      </c>
      <c r="FE247">
        <v>8.0666666666666664</v>
      </c>
      <c r="FF247">
        <v>10.100000036666668</v>
      </c>
      <c r="FG247">
        <v>7.700000066666667</v>
      </c>
      <c r="FH247">
        <v>5.0999966666666667</v>
      </c>
      <c r="FI247">
        <v>5.5499966666666669</v>
      </c>
      <c r="FJ247">
        <v>8.7166633666666673</v>
      </c>
      <c r="FK247">
        <v>6.8166633666666669</v>
      </c>
      <c r="FL247">
        <v>7.1499966666666666</v>
      </c>
      <c r="FM247">
        <v>5.4666633666666664</v>
      </c>
      <c r="FN247">
        <v>8.0999966666666658</v>
      </c>
      <c r="FO247">
        <v>5.5666633366666671</v>
      </c>
      <c r="FP247">
        <v>6.3166633666666669</v>
      </c>
      <c r="FQ247">
        <v>5.5499966666666669</v>
      </c>
      <c r="FR247">
        <v>5.4999966666666671</v>
      </c>
      <c r="FS247">
        <v>6.3166633366666662</v>
      </c>
      <c r="FT247">
        <v>1.7166666666666668</v>
      </c>
      <c r="FU247">
        <v>1.9666666666666668</v>
      </c>
      <c r="FV247">
        <v>1.9499999966666668</v>
      </c>
      <c r="FW247">
        <v>2.3333333336666668</v>
      </c>
      <c r="FX247">
        <v>2.483333336666667</v>
      </c>
      <c r="FY247">
        <v>2.2666666666666666</v>
      </c>
      <c r="FZ247">
        <v>3.5166666666666666</v>
      </c>
      <c r="GA247">
        <v>6.5166666666666666</v>
      </c>
      <c r="GB247">
        <v>2.5999999996666667</v>
      </c>
      <c r="GC247">
        <v>2.7999999666666668</v>
      </c>
      <c r="GD247">
        <v>3.3166666666666669</v>
      </c>
      <c r="GE247">
        <v>3.0833333666666665</v>
      </c>
      <c r="GF247">
        <v>2.2999999966666667</v>
      </c>
      <c r="GG247">
        <v>4.9999999966666664</v>
      </c>
      <c r="GH247">
        <v>5.849999996666666</v>
      </c>
      <c r="GI247">
        <v>5.4833332966666664</v>
      </c>
      <c r="GJ247">
        <v>5.8999999966666667</v>
      </c>
      <c r="GK247">
        <v>7.833333296666666</v>
      </c>
      <c r="GL247">
        <v>5.2999999966666662</v>
      </c>
      <c r="GM247">
        <v>5.5666666966666662</v>
      </c>
      <c r="GN247">
        <v>7.6999999966666666</v>
      </c>
      <c r="GO247">
        <v>7.1166666666666663</v>
      </c>
      <c r="GP247">
        <v>5.5666666966666662</v>
      </c>
      <c r="GQ247">
        <v>6.0166666666666666</v>
      </c>
      <c r="GR247">
        <v>8.3999999966666667</v>
      </c>
      <c r="GS247">
        <v>6.3666666966666661</v>
      </c>
      <c r="GT247">
        <v>7.5666666966666662</v>
      </c>
      <c r="GU247">
        <v>6.3999999966666667</v>
      </c>
      <c r="GV247">
        <v>5.3999999966666667</v>
      </c>
      <c r="GW247">
        <v>5.4666666666666668</v>
      </c>
      <c r="GX247">
        <v>5.2999999966666662</v>
      </c>
      <c r="GY247">
        <v>12.733333329666667</v>
      </c>
      <c r="GZ247">
        <v>7.1499999966666667</v>
      </c>
      <c r="HA247">
        <v>11.966666666333333</v>
      </c>
      <c r="HB247">
        <v>6.3833333333333329</v>
      </c>
      <c r="HC247">
        <v>6.7666663336666666</v>
      </c>
      <c r="HD247">
        <v>8.1666666636666676</v>
      </c>
      <c r="HE247">
        <v>7.250000003666667</v>
      </c>
      <c r="HF247">
        <v>7.000000003666667</v>
      </c>
      <c r="HG247">
        <v>6.7833333336666666</v>
      </c>
      <c r="HH247">
        <v>6.4666666336666667</v>
      </c>
      <c r="HI247">
        <v>6.4666666336666667</v>
      </c>
      <c r="HJ247">
        <v>7.4166666336666669</v>
      </c>
      <c r="HK247">
        <v>6.9666666336666667</v>
      </c>
      <c r="HL247">
        <v>9.8333333336666655</v>
      </c>
      <c r="HN247">
        <v>6.4833333336666668</v>
      </c>
      <c r="HO247">
        <v>7.950000033666667</v>
      </c>
      <c r="HP247">
        <v>28.299996666666665</v>
      </c>
      <c r="HQ247">
        <v>30.299996666666665</v>
      </c>
      <c r="HR247">
        <v>2.7833333366666668</v>
      </c>
      <c r="HS247">
        <v>4.1166666666666671</v>
      </c>
      <c r="HU247">
        <v>15.516666666666667</v>
      </c>
      <c r="HW247">
        <v>4.4999999666666675</v>
      </c>
      <c r="HX247">
        <v>4.7166666666666668</v>
      </c>
      <c r="HY247">
        <v>5.5333333666666675</v>
      </c>
      <c r="HZ247">
        <v>5.0499999666666673</v>
      </c>
      <c r="IA247">
        <v>4.7833336666666675</v>
      </c>
      <c r="IB247">
        <v>4.8833333666666672</v>
      </c>
      <c r="IC247">
        <v>5.5833333366666675</v>
      </c>
      <c r="ID247">
        <v>4.5499996666666673</v>
      </c>
      <c r="IE247">
        <v>5.5333333366666668</v>
      </c>
      <c r="IF247">
        <v>6.233333336666667</v>
      </c>
      <c r="IG247">
        <v>6.6833333366666672</v>
      </c>
      <c r="IH247">
        <v>5.0166666666666675</v>
      </c>
      <c r="II247">
        <v>11.749999666666668</v>
      </c>
      <c r="IJ247">
        <v>4.5333333366666668</v>
      </c>
      <c r="IK247">
        <v>0.76666666666666672</v>
      </c>
      <c r="IL247">
        <v>4.0999996666666672</v>
      </c>
      <c r="IM247">
        <v>0</v>
      </c>
      <c r="IN247">
        <f>IF(IN245=0,0,IN245+0.7666667)</f>
        <v>1.2500000333333334</v>
      </c>
      <c r="IO247">
        <f t="shared" ref="IO247:IW247" si="2622">IF(IO245=0,0,IO245+0.7666667)</f>
        <v>2.7666667</v>
      </c>
      <c r="IP247">
        <f t="shared" si="2622"/>
        <v>3.3500000333333335</v>
      </c>
      <c r="IQ247">
        <f t="shared" si="2622"/>
        <v>4.0000000333333334</v>
      </c>
      <c r="IW247">
        <f t="shared" si="2622"/>
        <v>42.750000033333336</v>
      </c>
      <c r="IX247">
        <f t="shared" ref="IX247:KA247" si="2623">IF(IX245=0,0,IX245+0.7666667)</f>
        <v>7.7500000333333334</v>
      </c>
      <c r="IY247">
        <f t="shared" si="2623"/>
        <v>10.200000363333332</v>
      </c>
      <c r="IZ247">
        <f t="shared" ref="IZ247" si="2624">IF(IZ245=0,0,IZ245+0.7666667)</f>
        <v>11.016667029999999</v>
      </c>
      <c r="JA247">
        <f t="shared" si="2623"/>
        <v>9.3500003633333346</v>
      </c>
      <c r="JB247">
        <f t="shared" si="2623"/>
        <v>8.8333336966666671</v>
      </c>
      <c r="JC247">
        <f t="shared" si="2623"/>
        <v>13.766667029999999</v>
      </c>
      <c r="JD247">
        <f t="shared" si="2623"/>
        <v>10.36666703</v>
      </c>
      <c r="JE247">
        <f t="shared" si="2623"/>
        <v>15.433333696666667</v>
      </c>
      <c r="JF247">
        <f t="shared" si="2623"/>
        <v>23.200000363333338</v>
      </c>
      <c r="JH247">
        <f t="shared" si="2623"/>
        <v>15.583333366666666</v>
      </c>
      <c r="JI247">
        <f t="shared" si="2623"/>
        <v>20.833333369666668</v>
      </c>
      <c r="JJ247">
        <f t="shared" si="2623"/>
        <v>19.216666703000001</v>
      </c>
      <c r="JK247">
        <f t="shared" si="2623"/>
        <v>17.083333369666668</v>
      </c>
      <c r="JL247">
        <f t="shared" si="2623"/>
        <v>16.850000036333334</v>
      </c>
      <c r="JM247">
        <f t="shared" si="2623"/>
        <v>18.583333369666668</v>
      </c>
      <c r="JN247">
        <f t="shared" si="2623"/>
        <v>19.583333369666668</v>
      </c>
      <c r="JO247">
        <f t="shared" si="2623"/>
        <v>23.716666703000001</v>
      </c>
      <c r="JP247">
        <f t="shared" si="2623"/>
        <v>20.850000036333334</v>
      </c>
      <c r="JR247">
        <f t="shared" si="2623"/>
        <v>16.916666703000004</v>
      </c>
      <c r="JS247">
        <f t="shared" si="2623"/>
        <v>0</v>
      </c>
      <c r="JT247">
        <f t="shared" si="2623"/>
        <v>17.666666703000004</v>
      </c>
      <c r="JU247">
        <f t="shared" si="2623"/>
        <v>23.316666703000003</v>
      </c>
      <c r="JV247">
        <f t="shared" si="2623"/>
        <v>24.016666702999999</v>
      </c>
      <c r="JW247">
        <f t="shared" si="2623"/>
        <v>0</v>
      </c>
      <c r="JX247">
        <f t="shared" si="2623"/>
        <v>24.766666703000006</v>
      </c>
      <c r="JY247">
        <f t="shared" si="2623"/>
        <v>20.583333369666668</v>
      </c>
      <c r="JZ247">
        <f t="shared" si="2623"/>
        <v>27.083333369666668</v>
      </c>
      <c r="KA247">
        <f t="shared" si="2623"/>
        <v>30.533333369666671</v>
      </c>
    </row>
    <row r="248" spans="1:287" x14ac:dyDescent="0.25">
      <c r="A248" t="s">
        <v>39</v>
      </c>
      <c r="B248">
        <v>9.4833333333333325</v>
      </c>
      <c r="C248">
        <v>9.9833333333333325</v>
      </c>
      <c r="D248">
        <v>8.0500000333333332</v>
      </c>
      <c r="E248">
        <v>10.633333333333333</v>
      </c>
      <c r="F248">
        <v>11.249993333333332</v>
      </c>
      <c r="G248">
        <v>8.7666670333333325</v>
      </c>
      <c r="H248">
        <v>8.5000000333333325</v>
      </c>
      <c r="I248">
        <v>8.7166670333333336</v>
      </c>
      <c r="J248">
        <v>12.866666333333333</v>
      </c>
      <c r="K248">
        <v>15.050000333333333</v>
      </c>
      <c r="L248">
        <v>10.333333333333332</v>
      </c>
      <c r="M248">
        <v>9.8333333333333321</v>
      </c>
      <c r="N248">
        <v>8.6833300333333341</v>
      </c>
      <c r="O248">
        <v>11.983333333333333</v>
      </c>
      <c r="P248">
        <v>16.433333333333334</v>
      </c>
      <c r="Q248">
        <v>12.743333333333332</v>
      </c>
      <c r="R248">
        <v>17.413333333333334</v>
      </c>
      <c r="S248">
        <v>19.233333333333334</v>
      </c>
      <c r="T248">
        <v>15.653333333333332</v>
      </c>
      <c r="U248">
        <v>14.166663333333332</v>
      </c>
      <c r="V248">
        <v>14.033333333333331</v>
      </c>
      <c r="W248">
        <v>12.600000333333332</v>
      </c>
      <c r="X248">
        <v>13.400000333333333</v>
      </c>
      <c r="Y248">
        <v>13.433333333333332</v>
      </c>
      <c r="Z248">
        <v>29.783333333333335</v>
      </c>
      <c r="AA248">
        <v>31.783333333333335</v>
      </c>
      <c r="AB248">
        <v>35.533333333333331</v>
      </c>
      <c r="AC248">
        <v>50.983333333333334</v>
      </c>
      <c r="AD248">
        <v>45.536666333333336</v>
      </c>
      <c r="AE248">
        <v>31.733333333333334</v>
      </c>
      <c r="AG248">
        <v>35.033333333333331</v>
      </c>
      <c r="AH248">
        <v>30.450003333333335</v>
      </c>
      <c r="AI248">
        <v>13.233333333333333</v>
      </c>
      <c r="AJ248">
        <v>14.783333333333333</v>
      </c>
      <c r="AK248">
        <v>13.616666633333333</v>
      </c>
      <c r="AL248">
        <v>13.833333333333332</v>
      </c>
      <c r="AM248">
        <v>13.749993333333332</v>
      </c>
      <c r="AN248">
        <v>14.583333333333332</v>
      </c>
      <c r="AO248">
        <v>14.500000033333333</v>
      </c>
      <c r="AP248">
        <v>14.100000033333332</v>
      </c>
      <c r="AQ248">
        <v>14.016666663333332</v>
      </c>
      <c r="AR248">
        <v>13.633333333333333</v>
      </c>
      <c r="AS248">
        <v>14.250000033333333</v>
      </c>
      <c r="AT248">
        <v>16.900000003333332</v>
      </c>
      <c r="AU248">
        <v>14.533333333333333</v>
      </c>
      <c r="AV248">
        <v>14.766666633333333</v>
      </c>
      <c r="AW248">
        <v>14.300000033333333</v>
      </c>
      <c r="AX248">
        <v>15.083333333333332</v>
      </c>
      <c r="AY248">
        <v>13.966666663333333</v>
      </c>
      <c r="AZ248">
        <v>16.383333333333333</v>
      </c>
      <c r="BA248">
        <v>18.433333333333334</v>
      </c>
      <c r="BB248">
        <v>21.233333333333334</v>
      </c>
      <c r="BC248">
        <v>18.950000003333333</v>
      </c>
      <c r="BD248">
        <v>18.916666633333332</v>
      </c>
      <c r="BE248">
        <v>15.233333333333333</v>
      </c>
      <c r="BF248">
        <v>17.150000333333331</v>
      </c>
      <c r="BG248">
        <v>26.416666633333332</v>
      </c>
      <c r="BH248">
        <v>28.93333333333333</v>
      </c>
      <c r="BI248">
        <v>29.166666333333332</v>
      </c>
      <c r="BJ248">
        <v>16.583333333333332</v>
      </c>
      <c r="BK248">
        <v>26.900000333333331</v>
      </c>
      <c r="BL248">
        <v>17.650000033333335</v>
      </c>
      <c r="BM248">
        <v>26.033333333333331</v>
      </c>
      <c r="BN248">
        <v>17.333333333333332</v>
      </c>
      <c r="BO248">
        <v>31.166666333333332</v>
      </c>
      <c r="BP248">
        <v>21.85000003333333</v>
      </c>
      <c r="BQ248">
        <v>8.7833333333333332</v>
      </c>
      <c r="BR248">
        <v>8.4166666333333335</v>
      </c>
      <c r="BS248">
        <v>9.1333333333333329</v>
      </c>
      <c r="BT248">
        <v>9.5333333033333343</v>
      </c>
      <c r="BU248">
        <v>8.9333333033333329</v>
      </c>
      <c r="BV248">
        <v>9.1666666333333335</v>
      </c>
      <c r="BW248">
        <v>11.133333333333333</v>
      </c>
      <c r="BX248">
        <v>16.133333333333333</v>
      </c>
      <c r="BY248">
        <v>14.399999933333334</v>
      </c>
      <c r="BZ248">
        <v>11.399999933333334</v>
      </c>
      <c r="CA248">
        <v>9.2166666333333342</v>
      </c>
      <c r="CB248">
        <v>8.7333333333333343</v>
      </c>
      <c r="CC248">
        <v>9.7833333333333332</v>
      </c>
      <c r="CE248">
        <v>7.9333333333333336</v>
      </c>
      <c r="CF248">
        <v>8.7166666333333342</v>
      </c>
      <c r="CG248">
        <v>10.016666633333333</v>
      </c>
      <c r="CH248">
        <v>8.3166666333333339</v>
      </c>
      <c r="CI248">
        <v>8.2833333333333332</v>
      </c>
      <c r="CJ248">
        <v>8.2333333333333343</v>
      </c>
      <c r="CK248">
        <v>8.6500000333333329</v>
      </c>
      <c r="CL248">
        <v>9.0333333333333332</v>
      </c>
      <c r="CN248">
        <v>9.7833333333333332</v>
      </c>
      <c r="CO248">
        <v>9.3333333333333339</v>
      </c>
      <c r="CP248">
        <v>7.3666666333333337</v>
      </c>
      <c r="CQ248">
        <v>8.7999996333333339</v>
      </c>
      <c r="CR248">
        <v>9.5499996333333339</v>
      </c>
      <c r="CS248">
        <v>7.7999996333333339</v>
      </c>
      <c r="CT248">
        <v>10.016666633333333</v>
      </c>
      <c r="CU248">
        <v>9.8333336333333339</v>
      </c>
      <c r="CV248">
        <v>7.9666666333333334</v>
      </c>
      <c r="CW248">
        <v>9.0999999333333328</v>
      </c>
      <c r="CX248">
        <v>8.6999996333333343</v>
      </c>
      <c r="CY248">
        <v>12.183333333333334</v>
      </c>
      <c r="CZ248">
        <v>9.6499999333333335</v>
      </c>
      <c r="DA248">
        <v>8.4999996333333332</v>
      </c>
      <c r="DB248">
        <v>7.7666666333333341</v>
      </c>
      <c r="DC248">
        <v>10.816666633333334</v>
      </c>
      <c r="DD248">
        <v>8.7499999333333331</v>
      </c>
      <c r="DE248">
        <v>11.583333333333334</v>
      </c>
      <c r="DF248">
        <v>8.3833333333333329</v>
      </c>
      <c r="DG248">
        <v>9.6833333333333336</v>
      </c>
      <c r="DH248">
        <v>8.7833333333333332</v>
      </c>
      <c r="DI248">
        <v>9.6166663333333329</v>
      </c>
      <c r="DJ248">
        <v>9.2333333333333325</v>
      </c>
      <c r="DK248">
        <v>10.066666666333333</v>
      </c>
      <c r="DL248">
        <v>8.9500000333333336</v>
      </c>
      <c r="DM248">
        <v>10.850000003333333</v>
      </c>
      <c r="DN248">
        <v>10.300000003333334</v>
      </c>
      <c r="DO248">
        <v>5.3000000000333332</v>
      </c>
      <c r="DP248">
        <v>7.4833333000333333</v>
      </c>
      <c r="DQ248">
        <v>6.2166667000333327</v>
      </c>
      <c r="DR248">
        <v>6.2333333300333331</v>
      </c>
      <c r="DS248">
        <v>5.8333333300333337</v>
      </c>
      <c r="DT248">
        <v>5.8666666700333332</v>
      </c>
      <c r="DU248">
        <v>9.2333330000333333</v>
      </c>
      <c r="DV248">
        <v>7.3166666700333334</v>
      </c>
      <c r="DW248">
        <v>6.0000000000333333</v>
      </c>
      <c r="DX248">
        <v>5.916666670033333</v>
      </c>
      <c r="DY248">
        <v>6.2166666670333335</v>
      </c>
      <c r="DZ248">
        <v>12.600000000333333</v>
      </c>
      <c r="EA248">
        <v>14.266666700333333</v>
      </c>
      <c r="EB248">
        <v>12.966666700333333</v>
      </c>
      <c r="EC248">
        <v>13.433333300333333</v>
      </c>
      <c r="ED248">
        <v>15.933333300333333</v>
      </c>
      <c r="EE248">
        <v>15.200000000333333</v>
      </c>
      <c r="EF248">
        <v>13.450000000333333</v>
      </c>
      <c r="EG248">
        <v>15.250000000333333</v>
      </c>
      <c r="EH248">
        <v>12.883333000333334</v>
      </c>
      <c r="EI248">
        <v>15.816666670333333</v>
      </c>
      <c r="EJ248">
        <v>14.950000000333333</v>
      </c>
      <c r="EK248">
        <v>14.266670000333333</v>
      </c>
      <c r="EL248">
        <v>16.333333300333333</v>
      </c>
      <c r="EM248">
        <v>13.000000000333333</v>
      </c>
      <c r="EN248">
        <v>14.083333333333332</v>
      </c>
      <c r="EO248">
        <v>17.133333330333333</v>
      </c>
      <c r="EP248">
        <v>15.433333300333333</v>
      </c>
      <c r="EQ248">
        <v>6.6500000333333338</v>
      </c>
      <c r="ER248">
        <v>6.9833333633333341</v>
      </c>
      <c r="ES248">
        <v>7.2500000333333334</v>
      </c>
      <c r="ET248">
        <v>9.7500000333333343</v>
      </c>
      <c r="EU248">
        <v>7.3333333333333339</v>
      </c>
      <c r="EV248">
        <v>7.1666667333333338</v>
      </c>
      <c r="EW248">
        <v>6.9833333333333334</v>
      </c>
      <c r="EX248">
        <v>7.2166667003333336</v>
      </c>
      <c r="EY248">
        <v>10.716666733333334</v>
      </c>
      <c r="EZ248">
        <v>7.0166670333333334</v>
      </c>
      <c r="FA248">
        <v>7.2000000333333336</v>
      </c>
      <c r="FB248">
        <v>7.6833330333333336</v>
      </c>
      <c r="FC248">
        <v>10.650000033333335</v>
      </c>
      <c r="FD248">
        <v>7.4833333333333343</v>
      </c>
      <c r="FE248">
        <v>7.7833333333333341</v>
      </c>
      <c r="FF248">
        <v>9.8166667033333344</v>
      </c>
      <c r="FG248">
        <v>7.4166667333333338</v>
      </c>
      <c r="FH248">
        <v>4.8166633333333335</v>
      </c>
      <c r="FI248">
        <v>5.2666633333333337</v>
      </c>
      <c r="FJ248">
        <v>8.4333300333333341</v>
      </c>
      <c r="FK248">
        <v>6.5333300333333337</v>
      </c>
      <c r="FL248">
        <v>6.8666633333333333</v>
      </c>
      <c r="FM248">
        <v>5.1833300333333332</v>
      </c>
      <c r="FN248">
        <v>7.8166633333333335</v>
      </c>
      <c r="FO248">
        <v>5.2833300033333339</v>
      </c>
      <c r="FP248">
        <v>6.0333300333333337</v>
      </c>
      <c r="FQ248">
        <v>5.2666633333333337</v>
      </c>
      <c r="FR248">
        <v>5.2166633333333339</v>
      </c>
      <c r="FS248">
        <v>6.033330003333333</v>
      </c>
      <c r="FT248">
        <v>1.4333333333333333</v>
      </c>
      <c r="FU248">
        <v>1.6833333333333333</v>
      </c>
      <c r="FV248">
        <v>1.6666666633333334</v>
      </c>
      <c r="FW248">
        <v>2.0500000003333332</v>
      </c>
      <c r="FX248">
        <v>2.2000000033333333</v>
      </c>
      <c r="FY248">
        <v>1.9833333333333334</v>
      </c>
      <c r="FZ248">
        <v>3.2333333333333334</v>
      </c>
      <c r="GA248">
        <v>6.2333333333333334</v>
      </c>
      <c r="GB248">
        <v>2.3166666663333335</v>
      </c>
      <c r="GC248">
        <v>2.5166666333333332</v>
      </c>
      <c r="GD248">
        <v>3.0333333333333332</v>
      </c>
      <c r="GE248">
        <v>2.8000000333333332</v>
      </c>
      <c r="GF248">
        <v>2.0166666633333334</v>
      </c>
      <c r="GG248">
        <v>4.7166666633333332</v>
      </c>
      <c r="GH248">
        <v>5.5666666633333328</v>
      </c>
      <c r="GI248">
        <v>5.1999999633333331</v>
      </c>
      <c r="GJ248">
        <v>5.6166666633333335</v>
      </c>
      <c r="GK248">
        <v>7.5499999633333328</v>
      </c>
      <c r="GL248">
        <v>5.016666663333333</v>
      </c>
      <c r="GM248">
        <v>5.283333363333333</v>
      </c>
      <c r="GN248">
        <v>7.4166666633333334</v>
      </c>
      <c r="GO248">
        <v>6.833333333333333</v>
      </c>
      <c r="GP248">
        <v>5.283333363333333</v>
      </c>
      <c r="GQ248">
        <v>5.7333333333333334</v>
      </c>
      <c r="GR248">
        <v>8.1166666633333335</v>
      </c>
      <c r="GS248">
        <v>6.0833333633333329</v>
      </c>
      <c r="GT248">
        <v>7.283333363333333</v>
      </c>
      <c r="GU248">
        <v>6.1166666633333335</v>
      </c>
      <c r="GV248">
        <v>5.1166666633333335</v>
      </c>
      <c r="GW248">
        <v>5.1833333333333336</v>
      </c>
      <c r="GX248">
        <v>5.016666663333333</v>
      </c>
      <c r="GY248">
        <v>12.449999996333332</v>
      </c>
      <c r="GZ248">
        <v>6.8666666633333335</v>
      </c>
      <c r="HA248">
        <v>15.299999996333334</v>
      </c>
      <c r="HB248">
        <v>9.7166666633333332</v>
      </c>
      <c r="HC248">
        <v>6.4833330003333334</v>
      </c>
      <c r="HD248">
        <v>7.8833333303333335</v>
      </c>
      <c r="HE248">
        <v>6.9666666703333338</v>
      </c>
      <c r="HF248">
        <v>6.7166666703333338</v>
      </c>
      <c r="HG248">
        <v>6.5000000003333334</v>
      </c>
      <c r="HH248">
        <v>6.1833333003333335</v>
      </c>
      <c r="HI248">
        <v>6.1833333003333335</v>
      </c>
      <c r="HJ248">
        <v>7.1333333003333337</v>
      </c>
      <c r="HK248">
        <v>6.6833333003333335</v>
      </c>
      <c r="HL248">
        <v>9.5500000003333341</v>
      </c>
      <c r="HN248">
        <v>6.2000000003333335</v>
      </c>
      <c r="HO248">
        <v>7.6666667003333338</v>
      </c>
      <c r="HP248">
        <v>28.016663333333334</v>
      </c>
      <c r="HQ248">
        <v>30.016663333333334</v>
      </c>
      <c r="HR248">
        <v>2.5000000033333336</v>
      </c>
      <c r="HS248">
        <v>3.8333333333333335</v>
      </c>
      <c r="HU248">
        <v>15.233333333333334</v>
      </c>
      <c r="HW248">
        <v>4.2166666333333334</v>
      </c>
      <c r="HX248">
        <v>4.4333333333333336</v>
      </c>
      <c r="HY248">
        <v>5.2500000333333334</v>
      </c>
      <c r="HZ248">
        <v>4.7666666333333332</v>
      </c>
      <c r="IA248">
        <v>4.5000003333333334</v>
      </c>
      <c r="IB248">
        <v>4.600000033333334</v>
      </c>
      <c r="IC248">
        <v>5.3000000033333334</v>
      </c>
      <c r="ID248">
        <v>4.2666663333333332</v>
      </c>
      <c r="IE248">
        <v>5.2500000033333336</v>
      </c>
      <c r="IF248">
        <v>5.9500000033333329</v>
      </c>
      <c r="IG248">
        <v>6.400000003333334</v>
      </c>
      <c r="IH248">
        <v>4.7333333333333334</v>
      </c>
      <c r="II248">
        <v>11.466666333333334</v>
      </c>
      <c r="IJ248">
        <v>4.2500000033333336</v>
      </c>
      <c r="IK248">
        <v>0.48333333333333334</v>
      </c>
      <c r="IL248">
        <v>3.8166663333333335</v>
      </c>
      <c r="IM248">
        <v>1.2500000333333334</v>
      </c>
      <c r="IN248">
        <v>0</v>
      </c>
      <c r="IO248">
        <f>IF(IO245=0,0,IO245+0.4833333)</f>
        <v>2.4833333</v>
      </c>
      <c r="IP248">
        <f t="shared" ref="IP248:IW248" si="2625">IF(IP245=0,0,IP245+0.4833333)</f>
        <v>3.0666666333333334</v>
      </c>
      <c r="IQ248">
        <f t="shared" si="2625"/>
        <v>3.7166666333333334</v>
      </c>
      <c r="IW248">
        <f t="shared" si="2625"/>
        <v>42.466666633333332</v>
      </c>
      <c r="IX248">
        <f t="shared" ref="IX248:KA248" si="2626">IF(IX245=0,0,IX245+0.4833333)</f>
        <v>7.4666666333333334</v>
      </c>
      <c r="IY248">
        <f t="shared" si="2626"/>
        <v>9.9166669633333324</v>
      </c>
      <c r="IZ248">
        <f t="shared" ref="IZ248" si="2627">IF(IZ245=0,0,IZ245+0.4833333)</f>
        <v>10.733333629999999</v>
      </c>
      <c r="JA248">
        <f t="shared" si="2626"/>
        <v>9.0666669633333346</v>
      </c>
      <c r="JB248">
        <f t="shared" si="2626"/>
        <v>8.5500002966666671</v>
      </c>
      <c r="JC248">
        <f t="shared" si="2626"/>
        <v>13.483333629999999</v>
      </c>
      <c r="JD248">
        <f t="shared" si="2626"/>
        <v>10.08333363</v>
      </c>
      <c r="JE248">
        <f t="shared" si="2626"/>
        <v>15.150000296666667</v>
      </c>
      <c r="JF248">
        <f t="shared" si="2626"/>
        <v>22.916666963333338</v>
      </c>
      <c r="JH248">
        <f t="shared" si="2626"/>
        <v>15.299999966666666</v>
      </c>
      <c r="JI248">
        <f t="shared" si="2626"/>
        <v>20.549999969666668</v>
      </c>
      <c r="JJ248">
        <f t="shared" si="2626"/>
        <v>18.933333303000001</v>
      </c>
      <c r="JK248">
        <f t="shared" si="2626"/>
        <v>16.799999969666668</v>
      </c>
      <c r="JL248">
        <f t="shared" si="2626"/>
        <v>16.566666636333334</v>
      </c>
      <c r="JM248">
        <f t="shared" si="2626"/>
        <v>18.299999969666668</v>
      </c>
      <c r="JN248">
        <f t="shared" si="2626"/>
        <v>19.299999969666668</v>
      </c>
      <c r="JO248">
        <f t="shared" si="2626"/>
        <v>23.433333303000001</v>
      </c>
      <c r="JP248">
        <f t="shared" si="2626"/>
        <v>20.566666636333334</v>
      </c>
      <c r="JR248">
        <f t="shared" si="2626"/>
        <v>16.633333303000004</v>
      </c>
      <c r="JS248">
        <f t="shared" si="2626"/>
        <v>0</v>
      </c>
      <c r="JT248">
        <f t="shared" si="2626"/>
        <v>17.383333303000004</v>
      </c>
      <c r="JU248">
        <f t="shared" si="2626"/>
        <v>23.033333303000003</v>
      </c>
      <c r="JV248">
        <f t="shared" si="2626"/>
        <v>23.733333303000002</v>
      </c>
      <c r="JW248">
        <f t="shared" si="2626"/>
        <v>0</v>
      </c>
      <c r="JX248">
        <f t="shared" si="2626"/>
        <v>24.483333303000006</v>
      </c>
      <c r="JY248">
        <f t="shared" si="2626"/>
        <v>20.299999969666668</v>
      </c>
      <c r="JZ248">
        <f t="shared" si="2626"/>
        <v>26.799999969666668</v>
      </c>
      <c r="KA248">
        <f t="shared" si="2626"/>
        <v>30.249999969666671</v>
      </c>
    </row>
    <row r="249" spans="1:287" x14ac:dyDescent="0.25">
      <c r="A249" t="s">
        <v>38</v>
      </c>
      <c r="B249">
        <v>10.816666666666666</v>
      </c>
      <c r="C249">
        <v>11.316666666666666</v>
      </c>
      <c r="D249">
        <v>9.6666666666666661</v>
      </c>
      <c r="E249">
        <v>11.966666666666667</v>
      </c>
      <c r="F249">
        <v>12.583326666666666</v>
      </c>
      <c r="G249">
        <v>10.383333666666665</v>
      </c>
      <c r="H249">
        <v>10.116666666666665</v>
      </c>
      <c r="I249">
        <v>10.333333666666666</v>
      </c>
      <c r="J249">
        <v>14.199999666666667</v>
      </c>
      <c r="K249">
        <v>16.383333666666665</v>
      </c>
      <c r="L249">
        <v>11.666666666666666</v>
      </c>
      <c r="M249">
        <v>11.166666666666666</v>
      </c>
      <c r="N249">
        <v>10.299996666666665</v>
      </c>
      <c r="O249">
        <v>13.5</v>
      </c>
      <c r="P249">
        <v>17.95</v>
      </c>
      <c r="Q249">
        <v>14.26</v>
      </c>
      <c r="R249">
        <v>18.93</v>
      </c>
      <c r="S249">
        <v>20.75</v>
      </c>
      <c r="T249">
        <v>17.170000000000002</v>
      </c>
      <c r="U249">
        <v>15.68333</v>
      </c>
      <c r="V249">
        <v>15.55</v>
      </c>
      <c r="W249">
        <v>14.116667</v>
      </c>
      <c r="X249">
        <v>14.916667</v>
      </c>
      <c r="Y249">
        <v>14.95</v>
      </c>
      <c r="Z249">
        <v>31.3</v>
      </c>
      <c r="AA249">
        <v>33.299999999999997</v>
      </c>
      <c r="AB249">
        <v>37.049999999999997</v>
      </c>
      <c r="AC249">
        <v>52.5</v>
      </c>
      <c r="AD249">
        <v>47.053333000000002</v>
      </c>
      <c r="AE249">
        <v>33.25</v>
      </c>
      <c r="AG249">
        <v>36.549999999999997</v>
      </c>
      <c r="AH249">
        <v>31.966670000000001</v>
      </c>
      <c r="AI249">
        <v>14.566666666666666</v>
      </c>
      <c r="AJ249">
        <v>16.116666666666667</v>
      </c>
      <c r="AK249">
        <v>14.949999966666667</v>
      </c>
      <c r="AL249">
        <v>15.166666666666666</v>
      </c>
      <c r="AM249">
        <v>15.083326666666666</v>
      </c>
      <c r="AN249">
        <v>15.916666666666666</v>
      </c>
      <c r="AO249">
        <v>15.833333366666666</v>
      </c>
      <c r="AP249">
        <v>15.433333366666666</v>
      </c>
      <c r="AQ249">
        <v>15.349999996666666</v>
      </c>
      <c r="AR249">
        <v>14.966666666666667</v>
      </c>
      <c r="AS249">
        <v>15.583333366666666</v>
      </c>
      <c r="AT249">
        <v>18.233333336666668</v>
      </c>
      <c r="AU249">
        <v>15.866666666666667</v>
      </c>
      <c r="AV249">
        <v>16.099999966666665</v>
      </c>
      <c r="AW249">
        <v>15.633333366666667</v>
      </c>
      <c r="AX249">
        <v>16.416666666666668</v>
      </c>
      <c r="AY249">
        <v>15.299999996666667</v>
      </c>
      <c r="AZ249">
        <v>17.716666666666665</v>
      </c>
      <c r="BA249">
        <v>19.766666666666666</v>
      </c>
      <c r="BB249">
        <v>22.566666666666666</v>
      </c>
      <c r="BC249">
        <v>20.283333336666665</v>
      </c>
      <c r="BD249">
        <v>20.249999966666667</v>
      </c>
      <c r="BE249">
        <v>16.566666666666666</v>
      </c>
      <c r="BF249">
        <v>18.483333666666667</v>
      </c>
      <c r="BG249">
        <v>27.749999966666664</v>
      </c>
      <c r="BH249">
        <v>30.266666666666666</v>
      </c>
      <c r="BI249">
        <v>30.499999666666668</v>
      </c>
      <c r="BJ249">
        <v>17.916666666666668</v>
      </c>
      <c r="BK249">
        <v>28.233333666666667</v>
      </c>
      <c r="BL249">
        <v>18.983333366666667</v>
      </c>
      <c r="BM249">
        <v>27.366666666666667</v>
      </c>
      <c r="BN249">
        <v>18.666666666666664</v>
      </c>
      <c r="BO249">
        <v>32.499999666666668</v>
      </c>
      <c r="BP249">
        <v>23.183333366666666</v>
      </c>
      <c r="BQ249">
        <v>10.65</v>
      </c>
      <c r="BR249">
        <v>10.566666666666666</v>
      </c>
      <c r="BS249">
        <v>11.283333366666666</v>
      </c>
      <c r="BT249">
        <v>11.683333336666667</v>
      </c>
      <c r="BU249">
        <v>11.083333336666666</v>
      </c>
      <c r="BV249">
        <v>11.316666666666666</v>
      </c>
      <c r="BW249">
        <v>13.283333366666666</v>
      </c>
      <c r="BX249">
        <v>18.283333366666668</v>
      </c>
      <c r="BY249">
        <v>16.549999966666668</v>
      </c>
      <c r="BZ249">
        <v>13.549999966666666</v>
      </c>
      <c r="CA249">
        <v>11.366666666666667</v>
      </c>
      <c r="CB249">
        <v>10.883333366666667</v>
      </c>
      <c r="CC249">
        <v>11.933333366666666</v>
      </c>
      <c r="CE249">
        <v>9.8000000000000007</v>
      </c>
      <c r="CF249">
        <v>10.583333300000001</v>
      </c>
      <c r="CG249">
        <v>11.8833333</v>
      </c>
      <c r="CH249">
        <v>10.183333300000001</v>
      </c>
      <c r="CI249">
        <v>10.15</v>
      </c>
      <c r="CJ249">
        <v>10.100000000000001</v>
      </c>
      <c r="CK249">
        <v>10.5166667</v>
      </c>
      <c r="CL249">
        <v>10.9</v>
      </c>
      <c r="CN249">
        <v>11.65</v>
      </c>
      <c r="CO249">
        <v>11.200000000000001</v>
      </c>
      <c r="CP249">
        <v>9.5166666666666675</v>
      </c>
      <c r="CQ249">
        <v>10.949999666666667</v>
      </c>
      <c r="CR249">
        <v>11.699999666666667</v>
      </c>
      <c r="CS249">
        <v>9.9499996666666668</v>
      </c>
      <c r="CT249">
        <v>12.166666666666668</v>
      </c>
      <c r="CU249">
        <v>11.983333666666667</v>
      </c>
      <c r="CV249">
        <v>10.116666666666667</v>
      </c>
      <c r="CW249">
        <v>11.249999966666667</v>
      </c>
      <c r="CX249">
        <v>10.849999666666667</v>
      </c>
      <c r="CY249">
        <v>14.333333366666668</v>
      </c>
      <c r="CZ249">
        <v>11.799999966666668</v>
      </c>
      <c r="DA249">
        <v>10.649999666666668</v>
      </c>
      <c r="DB249">
        <v>9.9166666666666679</v>
      </c>
      <c r="DC249">
        <v>12.966666666666669</v>
      </c>
      <c r="DD249">
        <v>10.899999966666668</v>
      </c>
      <c r="DE249">
        <v>13.733333366666667</v>
      </c>
      <c r="DF249">
        <v>10.783333333333333</v>
      </c>
      <c r="DG249">
        <v>12.083333333333334</v>
      </c>
      <c r="DH249">
        <v>11.183333333333334</v>
      </c>
      <c r="DI249">
        <v>12.016666333333333</v>
      </c>
      <c r="DJ249">
        <v>11.633333333333333</v>
      </c>
      <c r="DK249">
        <v>12.466666666333333</v>
      </c>
      <c r="DL249">
        <v>11.350000033333334</v>
      </c>
      <c r="DM249">
        <v>13.250000003333334</v>
      </c>
      <c r="DN249">
        <v>12.700000003333335</v>
      </c>
      <c r="DO249">
        <v>7.1833333333333336</v>
      </c>
      <c r="DP249">
        <v>9.3666666333333346</v>
      </c>
      <c r="DQ249">
        <v>8.100000033333334</v>
      </c>
      <c r="DR249">
        <v>8.1166666633333335</v>
      </c>
      <c r="DS249">
        <v>7.7166666633333332</v>
      </c>
      <c r="DT249">
        <v>7.7500000033333336</v>
      </c>
      <c r="DU249">
        <v>11.116666333333335</v>
      </c>
      <c r="DV249">
        <v>9.2000000033333329</v>
      </c>
      <c r="DW249">
        <v>7.8833333333333337</v>
      </c>
      <c r="DX249">
        <v>7.8000000033333334</v>
      </c>
      <c r="DY249">
        <v>8.100000000333333</v>
      </c>
      <c r="DZ249">
        <v>14.583333333333334</v>
      </c>
      <c r="EA249">
        <v>16.250000033333333</v>
      </c>
      <c r="EB249">
        <v>14.950000033333334</v>
      </c>
      <c r="EC249">
        <v>15.416666633333334</v>
      </c>
      <c r="ED249">
        <v>17.916666633333335</v>
      </c>
      <c r="EE249">
        <v>17.183333333333334</v>
      </c>
      <c r="EF249">
        <v>15.433333333333334</v>
      </c>
      <c r="EG249">
        <v>17.233333333333334</v>
      </c>
      <c r="EH249">
        <v>14.866666333333335</v>
      </c>
      <c r="EI249">
        <v>17.800000003333334</v>
      </c>
      <c r="EJ249">
        <v>16.933333333333334</v>
      </c>
      <c r="EK249">
        <v>16.250003333333336</v>
      </c>
      <c r="EL249">
        <v>18.316666633333334</v>
      </c>
      <c r="EM249">
        <v>14.983333333333334</v>
      </c>
      <c r="EN249">
        <v>16.066666666333333</v>
      </c>
      <c r="EO249">
        <v>19.116666663333334</v>
      </c>
      <c r="EP249">
        <v>17.416666633333335</v>
      </c>
      <c r="EQ249">
        <v>8.2666666666666675</v>
      </c>
      <c r="ER249">
        <v>8.5999999966666678</v>
      </c>
      <c r="ES249">
        <v>8.8666666666666671</v>
      </c>
      <c r="ET249">
        <v>11.366666666666667</v>
      </c>
      <c r="EU249">
        <v>8.9499999666666668</v>
      </c>
      <c r="EV249">
        <v>8.7833333666666675</v>
      </c>
      <c r="EW249">
        <v>8.5999999666666671</v>
      </c>
      <c r="EX249">
        <v>8.8333333336666673</v>
      </c>
      <c r="EY249">
        <v>12.333333366666668</v>
      </c>
      <c r="EZ249">
        <v>8.6333336666666671</v>
      </c>
      <c r="FA249">
        <v>8.8166666666666682</v>
      </c>
      <c r="FB249">
        <v>9.2999996666666682</v>
      </c>
      <c r="FC249">
        <v>12.266666666666667</v>
      </c>
      <c r="FD249">
        <v>9.0999999666666671</v>
      </c>
      <c r="FE249">
        <v>9.3999999666666678</v>
      </c>
      <c r="FF249">
        <v>11.433333336666667</v>
      </c>
      <c r="FG249">
        <v>9.0333333666666675</v>
      </c>
      <c r="FH249">
        <v>6.4833333333333334</v>
      </c>
      <c r="FI249">
        <v>6.9333333333333336</v>
      </c>
      <c r="FJ249">
        <v>10.100000033333334</v>
      </c>
      <c r="FK249">
        <v>8.2000000333333336</v>
      </c>
      <c r="FL249">
        <v>8.5333333333333332</v>
      </c>
      <c r="FM249">
        <v>6.8500000333333331</v>
      </c>
      <c r="FN249">
        <v>9.4833333333333343</v>
      </c>
      <c r="FO249">
        <v>6.9500000033333338</v>
      </c>
      <c r="FP249">
        <v>7.7000000333333336</v>
      </c>
      <c r="FQ249">
        <v>6.9333333333333336</v>
      </c>
      <c r="FR249">
        <v>6.8833333333333337</v>
      </c>
      <c r="FS249">
        <v>7.7000000033333329</v>
      </c>
      <c r="FT249">
        <v>5.083333333333333</v>
      </c>
      <c r="FU249">
        <v>5.333333333333333</v>
      </c>
      <c r="FV249">
        <v>5.3166666633333328</v>
      </c>
      <c r="FW249">
        <v>5.7000000003333327</v>
      </c>
      <c r="FX249">
        <v>5.8500000033333333</v>
      </c>
      <c r="FY249">
        <v>5.6333333333333329</v>
      </c>
      <c r="FZ249">
        <v>6.8833333333333329</v>
      </c>
      <c r="GA249">
        <v>9.8833333333333329</v>
      </c>
      <c r="GB249">
        <v>5.9666666663333334</v>
      </c>
      <c r="GC249">
        <v>6.1666666333333335</v>
      </c>
      <c r="GD249">
        <v>6.6833333333333336</v>
      </c>
      <c r="GE249">
        <v>6.4500000333333327</v>
      </c>
      <c r="GF249">
        <v>5.6666666633333334</v>
      </c>
      <c r="GG249">
        <v>6.416666666666667</v>
      </c>
      <c r="GH249">
        <v>7.2666666666666666</v>
      </c>
      <c r="GI249">
        <v>6.8999999666666669</v>
      </c>
      <c r="GJ249">
        <v>7.3166666666666673</v>
      </c>
      <c r="GK249">
        <v>9.2499999666666675</v>
      </c>
      <c r="GL249">
        <v>6.7166666666666668</v>
      </c>
      <c r="GM249">
        <v>6.9833333666666668</v>
      </c>
      <c r="GN249">
        <v>9.1166666666666671</v>
      </c>
      <c r="GO249">
        <v>8.5333333366666668</v>
      </c>
      <c r="GP249">
        <v>6.9833333666666668</v>
      </c>
      <c r="GQ249">
        <v>7.4333333366666672</v>
      </c>
      <c r="GR249">
        <v>9.8166666666666664</v>
      </c>
      <c r="GS249">
        <v>7.7833333666666666</v>
      </c>
      <c r="GT249">
        <v>8.9833333666666668</v>
      </c>
      <c r="GU249">
        <v>7.8166666666666664</v>
      </c>
      <c r="GV249">
        <v>6.8166666666666673</v>
      </c>
      <c r="GW249">
        <v>6.8833333366666674</v>
      </c>
      <c r="GX249">
        <v>6.7166666666666668</v>
      </c>
      <c r="GY249">
        <v>14.149999999666667</v>
      </c>
      <c r="GZ249">
        <v>8.5666666666666664</v>
      </c>
      <c r="HA249">
        <v>12.733333329666667</v>
      </c>
      <c r="HB249">
        <v>7.1499999966666667</v>
      </c>
      <c r="HC249">
        <v>4.5833329999999997</v>
      </c>
      <c r="HD249">
        <v>5.9833333300000007</v>
      </c>
      <c r="HE249">
        <v>5.06666667</v>
      </c>
      <c r="HF249">
        <v>4.81666667</v>
      </c>
      <c r="HG249">
        <v>4.5999999999999996</v>
      </c>
      <c r="HH249">
        <v>4.2833332999999998</v>
      </c>
      <c r="HI249">
        <v>4.2833332999999998</v>
      </c>
      <c r="HJ249">
        <v>5.2333333</v>
      </c>
      <c r="HK249">
        <v>4.7833332999999998</v>
      </c>
      <c r="HL249">
        <v>7.65</v>
      </c>
      <c r="HN249">
        <v>4.3</v>
      </c>
      <c r="HO249">
        <v>5.7666667</v>
      </c>
      <c r="HP249">
        <v>29.683333333333334</v>
      </c>
      <c r="HQ249">
        <v>31.683333333333334</v>
      </c>
      <c r="HR249">
        <v>4.2</v>
      </c>
      <c r="HS249">
        <v>5.65</v>
      </c>
      <c r="HU249">
        <v>17.05</v>
      </c>
      <c r="HW249">
        <v>6.0333333000000007</v>
      </c>
      <c r="HX249">
        <v>6.25</v>
      </c>
      <c r="HY249">
        <v>7.0666667000000007</v>
      </c>
      <c r="HZ249">
        <v>6.5833333000000005</v>
      </c>
      <c r="IA249">
        <v>6.3166670000000007</v>
      </c>
      <c r="IB249">
        <v>6.4166667000000004</v>
      </c>
      <c r="IC249">
        <v>7.1166666700000007</v>
      </c>
      <c r="ID249">
        <v>6.0833330000000005</v>
      </c>
      <c r="IE249">
        <v>7.06666667</v>
      </c>
      <c r="IF249">
        <v>7.7666666700000002</v>
      </c>
      <c r="IG249">
        <v>8.2166666700000004</v>
      </c>
      <c r="IH249">
        <v>6.5500000000000007</v>
      </c>
      <c r="II249">
        <v>13.283333000000001</v>
      </c>
      <c r="IJ249">
        <v>6.06666667</v>
      </c>
      <c r="IK249">
        <v>2</v>
      </c>
      <c r="IL249">
        <v>5.3333329999999997</v>
      </c>
      <c r="IM249">
        <v>2.7666667</v>
      </c>
      <c r="IN249">
        <v>2.4833333</v>
      </c>
      <c r="IO249">
        <v>0</v>
      </c>
      <c r="IP249">
        <f>IF(IP245=0,0,IP245+2)</f>
        <v>4.5833333333333339</v>
      </c>
      <c r="IQ249">
        <f t="shared" ref="IQ249:IW249" si="2628">IF(IQ245=0,0,IQ245+2)</f>
        <v>5.2333333333333334</v>
      </c>
      <c r="IW249">
        <f t="shared" si="2628"/>
        <v>43.983333333333334</v>
      </c>
      <c r="IX249">
        <f t="shared" ref="IX249:KA249" si="2629">IF(IX245=0,0,IX245+2)</f>
        <v>8.9833333333333343</v>
      </c>
      <c r="IY249">
        <f t="shared" si="2629"/>
        <v>11.433333663333332</v>
      </c>
      <c r="IZ249">
        <f t="shared" ref="IZ249" si="2630">IF(IZ245=0,0,IZ245+2)</f>
        <v>12.250000329999999</v>
      </c>
      <c r="JA249">
        <f t="shared" si="2629"/>
        <v>10.583333663333335</v>
      </c>
      <c r="JB249">
        <f t="shared" si="2629"/>
        <v>10.066666996666667</v>
      </c>
      <c r="JC249">
        <f t="shared" si="2629"/>
        <v>15.000000329999999</v>
      </c>
      <c r="JD249">
        <f t="shared" si="2629"/>
        <v>11.60000033</v>
      </c>
      <c r="JE249">
        <f t="shared" si="2629"/>
        <v>16.666666996666667</v>
      </c>
      <c r="JF249">
        <f t="shared" si="2629"/>
        <v>24.433333663333336</v>
      </c>
      <c r="JH249">
        <f t="shared" si="2629"/>
        <v>16.816666666666666</v>
      </c>
      <c r="JI249">
        <f t="shared" si="2629"/>
        <v>22.066666669666667</v>
      </c>
      <c r="JJ249">
        <f t="shared" si="2629"/>
        <v>20.450000003</v>
      </c>
      <c r="JK249">
        <f t="shared" si="2629"/>
        <v>18.316666669666667</v>
      </c>
      <c r="JL249">
        <f t="shared" si="2629"/>
        <v>18.083333336333332</v>
      </c>
      <c r="JM249">
        <f t="shared" si="2629"/>
        <v>19.816666669666667</v>
      </c>
      <c r="JN249">
        <f t="shared" si="2629"/>
        <v>20.816666669666667</v>
      </c>
      <c r="JO249">
        <f t="shared" si="2629"/>
        <v>24.950000003</v>
      </c>
      <c r="JP249">
        <f t="shared" si="2629"/>
        <v>22.083333336333332</v>
      </c>
      <c r="JR249">
        <f t="shared" si="2629"/>
        <v>18.150000003000002</v>
      </c>
      <c r="JS249">
        <f t="shared" si="2629"/>
        <v>0</v>
      </c>
      <c r="JT249">
        <f t="shared" si="2629"/>
        <v>18.900000003000002</v>
      </c>
      <c r="JU249">
        <f t="shared" si="2629"/>
        <v>24.550000003000001</v>
      </c>
      <c r="JV249">
        <f t="shared" si="2629"/>
        <v>25.250000003</v>
      </c>
      <c r="JW249">
        <f t="shared" si="2629"/>
        <v>0</v>
      </c>
      <c r="JX249">
        <f t="shared" si="2629"/>
        <v>26.000000003000004</v>
      </c>
      <c r="JY249">
        <f t="shared" si="2629"/>
        <v>21.816666669666667</v>
      </c>
      <c r="JZ249">
        <f t="shared" si="2629"/>
        <v>28.316666669666667</v>
      </c>
      <c r="KA249">
        <f t="shared" si="2629"/>
        <v>31.76666666966667</v>
      </c>
    </row>
    <row r="250" spans="1:287" x14ac:dyDescent="0.25">
      <c r="A250" t="s">
        <v>37</v>
      </c>
      <c r="B250">
        <v>10.683333333333334</v>
      </c>
      <c r="C250">
        <v>11.183333333333334</v>
      </c>
      <c r="D250">
        <v>10.150000033333333</v>
      </c>
      <c r="E250">
        <v>11.833333333333334</v>
      </c>
      <c r="F250">
        <v>12.449993333333333</v>
      </c>
      <c r="G250">
        <v>10.866667033333332</v>
      </c>
      <c r="H250">
        <v>10.600000033333332</v>
      </c>
      <c r="I250">
        <v>10.816667033333333</v>
      </c>
      <c r="J250">
        <v>14.066666333333334</v>
      </c>
      <c r="K250">
        <v>16.250000333333332</v>
      </c>
      <c r="L250">
        <v>11.533333333333333</v>
      </c>
      <c r="M250">
        <v>11.033333333333333</v>
      </c>
      <c r="N250">
        <v>10.783330033333332</v>
      </c>
      <c r="O250">
        <v>14.083333333333334</v>
      </c>
      <c r="P250">
        <v>18.533333333333335</v>
      </c>
      <c r="Q250">
        <v>14.843333333333334</v>
      </c>
      <c r="R250">
        <v>19.513333333333335</v>
      </c>
      <c r="S250">
        <v>21.333333333333336</v>
      </c>
      <c r="T250">
        <v>17.753333333333334</v>
      </c>
      <c r="U250">
        <v>16.266663333333334</v>
      </c>
      <c r="V250">
        <v>16.133333333333333</v>
      </c>
      <c r="W250">
        <v>14.700000333333334</v>
      </c>
      <c r="X250">
        <v>15.500000333333334</v>
      </c>
      <c r="Y250">
        <v>15.533333333333333</v>
      </c>
      <c r="Z250">
        <v>31.883333333333333</v>
      </c>
      <c r="AA250">
        <v>33.883333333333333</v>
      </c>
      <c r="AB250">
        <v>37.633333333333333</v>
      </c>
      <c r="AC250">
        <v>53.083333333333329</v>
      </c>
      <c r="AD250">
        <v>47.636666333333331</v>
      </c>
      <c r="AE250">
        <v>33.833333333333336</v>
      </c>
      <c r="AG250">
        <v>37.133333333333333</v>
      </c>
      <c r="AH250">
        <v>32.550003333333336</v>
      </c>
      <c r="AI250">
        <v>14.433333333333334</v>
      </c>
      <c r="AJ250">
        <v>15.983333333333334</v>
      </c>
      <c r="AK250">
        <v>14.816666633333334</v>
      </c>
      <c r="AL250">
        <v>15.033333333333333</v>
      </c>
      <c r="AM250">
        <v>14.949993333333333</v>
      </c>
      <c r="AN250">
        <v>15.783333333333333</v>
      </c>
      <c r="AO250">
        <v>15.700000033333334</v>
      </c>
      <c r="AP250">
        <v>15.300000033333333</v>
      </c>
      <c r="AQ250">
        <v>15.216666663333333</v>
      </c>
      <c r="AR250">
        <v>14.833333333333334</v>
      </c>
      <c r="AS250">
        <v>15.450000033333334</v>
      </c>
      <c r="AT250">
        <v>18.100000003333335</v>
      </c>
      <c r="AU250">
        <v>15.733333333333334</v>
      </c>
      <c r="AV250">
        <v>15.966666633333334</v>
      </c>
      <c r="AW250">
        <v>15.500000033333334</v>
      </c>
      <c r="AX250">
        <v>16.283333333333335</v>
      </c>
      <c r="AY250">
        <v>15.166666663333334</v>
      </c>
      <c r="AZ250">
        <v>17.583333333333332</v>
      </c>
      <c r="BA250">
        <v>19.633333333333333</v>
      </c>
      <c r="BB250">
        <v>22.433333333333334</v>
      </c>
      <c r="BC250">
        <v>20.150000003333332</v>
      </c>
      <c r="BD250">
        <v>20.116666633333335</v>
      </c>
      <c r="BE250">
        <v>16.433333333333334</v>
      </c>
      <c r="BF250">
        <v>18.350000333333334</v>
      </c>
      <c r="BG250">
        <v>27.616666633333331</v>
      </c>
      <c r="BH250">
        <v>30.133333333333333</v>
      </c>
      <c r="BI250">
        <v>30.366666333333335</v>
      </c>
      <c r="BJ250">
        <v>17.783333333333335</v>
      </c>
      <c r="BK250">
        <v>28.100000333333334</v>
      </c>
      <c r="BL250">
        <v>18.850000033333334</v>
      </c>
      <c r="BM250">
        <v>27.233333333333334</v>
      </c>
      <c r="BN250">
        <v>18.533333333333331</v>
      </c>
      <c r="BO250">
        <v>32.366666333333335</v>
      </c>
      <c r="BP250">
        <v>23.050000033333333</v>
      </c>
      <c r="BQ250">
        <v>10.883333333333335</v>
      </c>
      <c r="BR250">
        <v>10.516666633333333</v>
      </c>
      <c r="BS250">
        <v>11.233333333333333</v>
      </c>
      <c r="BT250">
        <v>11.633333303333334</v>
      </c>
      <c r="BU250">
        <v>11.033333303333333</v>
      </c>
      <c r="BV250">
        <v>11.266666633333333</v>
      </c>
      <c r="BW250">
        <v>13.233333333333333</v>
      </c>
      <c r="BX250">
        <v>18.233333333333334</v>
      </c>
      <c r="BY250">
        <v>16.499999933333335</v>
      </c>
      <c r="BZ250">
        <v>13.499999933333333</v>
      </c>
      <c r="CA250">
        <v>11.316666633333334</v>
      </c>
      <c r="CB250">
        <v>10.833333333333334</v>
      </c>
      <c r="CC250">
        <v>11.883333333333333</v>
      </c>
      <c r="CE250">
        <v>10.033333333333333</v>
      </c>
      <c r="CF250">
        <v>10.816666633333334</v>
      </c>
      <c r="CG250">
        <v>12.116666633333333</v>
      </c>
      <c r="CH250">
        <v>10.416666633333334</v>
      </c>
      <c r="CI250">
        <v>10.383333333333333</v>
      </c>
      <c r="CJ250">
        <v>10.333333333333334</v>
      </c>
      <c r="CK250">
        <v>10.750000033333333</v>
      </c>
      <c r="CL250">
        <v>11.133333333333333</v>
      </c>
      <c r="CN250">
        <v>11.883333333333333</v>
      </c>
      <c r="CO250">
        <v>11.433333333333334</v>
      </c>
      <c r="CP250">
        <v>9.4666666333333342</v>
      </c>
      <c r="CQ250">
        <v>10.899999633333334</v>
      </c>
      <c r="CR250">
        <v>11.649999633333334</v>
      </c>
      <c r="CS250">
        <v>9.8999996333333335</v>
      </c>
      <c r="CT250">
        <v>12.116666633333335</v>
      </c>
      <c r="CU250">
        <v>11.933333633333334</v>
      </c>
      <c r="CV250">
        <v>10.066666633333334</v>
      </c>
      <c r="CW250">
        <v>11.199999933333334</v>
      </c>
      <c r="CX250">
        <v>10.799999633333334</v>
      </c>
      <c r="CY250">
        <v>14.283333333333335</v>
      </c>
      <c r="CZ250">
        <v>11.749999933333335</v>
      </c>
      <c r="DA250">
        <v>10.599999633333335</v>
      </c>
      <c r="DB250">
        <v>9.8666666333333346</v>
      </c>
      <c r="DC250">
        <v>12.916666633333335</v>
      </c>
      <c r="DD250">
        <v>10.849999933333335</v>
      </c>
      <c r="DE250">
        <v>13.683333333333334</v>
      </c>
      <c r="DF250">
        <v>10.483333333333334</v>
      </c>
      <c r="DG250">
        <v>11.783333333333335</v>
      </c>
      <c r="DH250">
        <v>10.883333333333335</v>
      </c>
      <c r="DI250">
        <v>11.716666333333334</v>
      </c>
      <c r="DJ250">
        <v>11.333333333333334</v>
      </c>
      <c r="DK250">
        <v>12.166666666333334</v>
      </c>
      <c r="DL250">
        <v>11.050000033333335</v>
      </c>
      <c r="DM250">
        <v>12.950000003333335</v>
      </c>
      <c r="DN250">
        <v>12.400000003333336</v>
      </c>
      <c r="DO250">
        <v>7.4000000000333337</v>
      </c>
      <c r="DP250">
        <v>9.5833333000333347</v>
      </c>
      <c r="DQ250">
        <v>8.3166667000333341</v>
      </c>
      <c r="DR250">
        <v>8.3333333300333337</v>
      </c>
      <c r="DS250">
        <v>7.9333333300333333</v>
      </c>
      <c r="DT250">
        <v>7.9666666700333337</v>
      </c>
      <c r="DU250">
        <v>11.333333000033335</v>
      </c>
      <c r="DV250">
        <v>9.416666670033333</v>
      </c>
      <c r="DW250">
        <v>8.100000000033333</v>
      </c>
      <c r="DX250">
        <v>8.0166666700333344</v>
      </c>
      <c r="DY250">
        <v>8.3166666670333331</v>
      </c>
      <c r="DZ250">
        <v>14.700000000333334</v>
      </c>
      <c r="EA250">
        <v>16.366666700333333</v>
      </c>
      <c r="EB250">
        <v>15.066666700333334</v>
      </c>
      <c r="EC250">
        <v>15.533333300333334</v>
      </c>
      <c r="ED250">
        <v>18.033333300333336</v>
      </c>
      <c r="EE250">
        <v>17.300000000333334</v>
      </c>
      <c r="EF250">
        <v>15.550000000333334</v>
      </c>
      <c r="EG250">
        <v>17.350000000333335</v>
      </c>
      <c r="EH250">
        <v>14.983333000333335</v>
      </c>
      <c r="EI250">
        <v>17.916666670333335</v>
      </c>
      <c r="EJ250">
        <v>17.050000000333334</v>
      </c>
      <c r="EK250">
        <v>16.366670000333336</v>
      </c>
      <c r="EL250">
        <v>18.433333300333334</v>
      </c>
      <c r="EM250">
        <v>15.100000000333335</v>
      </c>
      <c r="EN250">
        <v>16.183333333333334</v>
      </c>
      <c r="EO250">
        <v>19.233333330333334</v>
      </c>
      <c r="EP250">
        <v>17.533333300333336</v>
      </c>
      <c r="EQ250">
        <v>8.7500000333333343</v>
      </c>
      <c r="ER250">
        <v>9.0833333633333346</v>
      </c>
      <c r="ES250">
        <v>9.350000033333334</v>
      </c>
      <c r="ET250">
        <v>11.850000033333334</v>
      </c>
      <c r="EU250">
        <v>9.4333333333333336</v>
      </c>
      <c r="EV250">
        <v>9.2666667333333343</v>
      </c>
      <c r="EW250">
        <v>9.0833333333333339</v>
      </c>
      <c r="EX250">
        <v>9.3166667003333341</v>
      </c>
      <c r="EY250">
        <v>12.816666733333335</v>
      </c>
      <c r="EZ250">
        <v>9.1166670333333339</v>
      </c>
      <c r="FA250">
        <v>9.300000033333335</v>
      </c>
      <c r="FB250">
        <v>9.783333033333335</v>
      </c>
      <c r="FC250">
        <v>12.750000033333334</v>
      </c>
      <c r="FD250">
        <v>9.5833333333333339</v>
      </c>
      <c r="FE250">
        <v>9.8833333333333346</v>
      </c>
      <c r="FF250">
        <v>11.916666703333334</v>
      </c>
      <c r="FG250">
        <v>9.5166667333333343</v>
      </c>
      <c r="FH250">
        <v>6.9166633333333341</v>
      </c>
      <c r="FI250">
        <v>7.3666633333333342</v>
      </c>
      <c r="FJ250">
        <v>10.533330033333334</v>
      </c>
      <c r="FK250">
        <v>8.6333300333333334</v>
      </c>
      <c r="FL250">
        <v>8.966663333333333</v>
      </c>
      <c r="FM250">
        <v>7.2833300333333337</v>
      </c>
      <c r="FN250">
        <v>9.9166633333333341</v>
      </c>
      <c r="FO250">
        <v>7.3833300033333344</v>
      </c>
      <c r="FP250">
        <v>8.1333300333333334</v>
      </c>
      <c r="FQ250">
        <v>7.3666633333333342</v>
      </c>
      <c r="FR250">
        <v>7.3166633333333344</v>
      </c>
      <c r="FS250">
        <v>8.1333300033333344</v>
      </c>
      <c r="FT250">
        <v>3.5333333333333332</v>
      </c>
      <c r="FU250">
        <v>3.7833333333333332</v>
      </c>
      <c r="FV250">
        <v>3.766666663333333</v>
      </c>
      <c r="FW250">
        <v>4.1500000003333328</v>
      </c>
      <c r="FX250">
        <v>4.3000000033333334</v>
      </c>
      <c r="FY250">
        <v>4.083333333333333</v>
      </c>
      <c r="FZ250">
        <v>5.333333333333333</v>
      </c>
      <c r="GA250">
        <v>8.3333333333333321</v>
      </c>
      <c r="GB250">
        <v>4.4166666663333336</v>
      </c>
      <c r="GC250">
        <v>4.6166666333333328</v>
      </c>
      <c r="GD250">
        <v>5.1333333333333329</v>
      </c>
      <c r="GE250">
        <v>4.9000000333333329</v>
      </c>
      <c r="GF250">
        <v>4.1166666633333335</v>
      </c>
      <c r="GG250">
        <v>6.8166666633333328</v>
      </c>
      <c r="GH250">
        <v>7.6666666633333325</v>
      </c>
      <c r="GI250">
        <v>7.2999999633333328</v>
      </c>
      <c r="GJ250">
        <v>7.7166666633333332</v>
      </c>
      <c r="GK250">
        <v>9.6499999633333324</v>
      </c>
      <c r="GL250">
        <v>7.1166666633333326</v>
      </c>
      <c r="GM250">
        <v>7.3833333633333327</v>
      </c>
      <c r="GN250">
        <v>9.5166666633333321</v>
      </c>
      <c r="GO250">
        <v>8.9333333333333336</v>
      </c>
      <c r="GP250">
        <v>7.3833333633333327</v>
      </c>
      <c r="GQ250">
        <v>7.833333333333333</v>
      </c>
      <c r="GR250">
        <v>10.216666663333333</v>
      </c>
      <c r="GS250">
        <v>8.1833333633333325</v>
      </c>
      <c r="GT250">
        <v>9.3833333633333318</v>
      </c>
      <c r="GU250">
        <v>8.2166666633333332</v>
      </c>
      <c r="GV250">
        <v>7.2166666633333332</v>
      </c>
      <c r="GW250">
        <v>7.2833333333333332</v>
      </c>
      <c r="GX250">
        <v>7.1166666633333326</v>
      </c>
      <c r="GY250">
        <v>14.549999996333334</v>
      </c>
      <c r="GZ250">
        <v>8.9666666633333332</v>
      </c>
      <c r="HA250">
        <v>12.449999996333332</v>
      </c>
      <c r="HB250">
        <v>6.8666666633333335</v>
      </c>
      <c r="HC250">
        <v>8.583333000333333</v>
      </c>
      <c r="HD250">
        <v>9.983333330333334</v>
      </c>
      <c r="HE250">
        <v>9.0666666703333334</v>
      </c>
      <c r="HF250">
        <v>8.8166666703333334</v>
      </c>
      <c r="HG250">
        <v>8.600000000333333</v>
      </c>
      <c r="HH250">
        <v>8.2833333003333323</v>
      </c>
      <c r="HI250">
        <v>8.2833333003333323</v>
      </c>
      <c r="HJ250">
        <v>9.2333333003333333</v>
      </c>
      <c r="HK250">
        <v>8.7833333003333323</v>
      </c>
      <c r="HL250">
        <v>11.650000000333332</v>
      </c>
      <c r="HN250">
        <v>8.3000000003333323</v>
      </c>
      <c r="HO250">
        <v>9.7666667003333334</v>
      </c>
      <c r="HP250">
        <v>30.116663333333335</v>
      </c>
      <c r="HQ250">
        <v>32.116663333333335</v>
      </c>
      <c r="HR250">
        <v>4.6000000033333333</v>
      </c>
      <c r="HS250">
        <v>5.9333333333333336</v>
      </c>
      <c r="HU250">
        <v>17.333333333333336</v>
      </c>
      <c r="HW250">
        <v>6.3166666333333339</v>
      </c>
      <c r="HX250">
        <v>6.5333333333333332</v>
      </c>
      <c r="HY250">
        <v>7.350000033333334</v>
      </c>
      <c r="HZ250">
        <v>6.8666666333333337</v>
      </c>
      <c r="IA250">
        <v>6.6000003333333339</v>
      </c>
      <c r="IB250">
        <v>6.7000000333333336</v>
      </c>
      <c r="IC250">
        <v>7.400000003333334</v>
      </c>
      <c r="ID250">
        <v>6.3666663333333338</v>
      </c>
      <c r="IE250">
        <v>7.3500000033333333</v>
      </c>
      <c r="IF250">
        <v>8.0500000033333343</v>
      </c>
      <c r="IG250">
        <v>8.5000000033333336</v>
      </c>
      <c r="IH250">
        <v>6.8333333333333339</v>
      </c>
      <c r="II250">
        <v>13.566666333333334</v>
      </c>
      <c r="IJ250">
        <v>6.3500000033333333</v>
      </c>
      <c r="IK250">
        <v>2.5833333333333335</v>
      </c>
      <c r="IL250">
        <v>5.9166663333333336</v>
      </c>
      <c r="IM250">
        <v>3.3500000333333335</v>
      </c>
      <c r="IN250">
        <v>3.0666666333333334</v>
      </c>
      <c r="IO250">
        <v>4.5833333333333339</v>
      </c>
      <c r="IP250">
        <v>0</v>
      </c>
      <c r="IQ250">
        <f>IF(IQ245=0,0,IQ245+2.583333)</f>
        <v>5.8166663333333339</v>
      </c>
      <c r="IW250">
        <f t="shared" ref="IW250" si="2631">IF(IW245=0,0,IW245+2.583333)</f>
        <v>44.566666333333337</v>
      </c>
      <c r="IX250">
        <f t="shared" ref="IX250:KA250" si="2632">IF(IX245=0,0,IX245+2.583333)</f>
        <v>9.5666663333333339</v>
      </c>
      <c r="IY250">
        <f t="shared" si="2632"/>
        <v>12.016666663333332</v>
      </c>
      <c r="IZ250">
        <f t="shared" ref="IZ250" si="2633">IF(IZ245=0,0,IZ245+2.583333)</f>
        <v>12.833333329999999</v>
      </c>
      <c r="JA250">
        <f t="shared" si="2632"/>
        <v>11.166666663333334</v>
      </c>
      <c r="JB250">
        <f t="shared" si="2632"/>
        <v>10.649999996666667</v>
      </c>
      <c r="JC250">
        <f t="shared" si="2632"/>
        <v>15.583333329999999</v>
      </c>
      <c r="JD250">
        <f t="shared" si="2632"/>
        <v>12.18333333</v>
      </c>
      <c r="JE250">
        <f t="shared" si="2632"/>
        <v>17.249999996666666</v>
      </c>
      <c r="JF250">
        <f t="shared" si="2632"/>
        <v>25.016666663333336</v>
      </c>
      <c r="JH250">
        <f t="shared" si="2632"/>
        <v>17.399999666666666</v>
      </c>
      <c r="JI250">
        <f t="shared" si="2632"/>
        <v>22.649999669666666</v>
      </c>
      <c r="JJ250">
        <f t="shared" si="2632"/>
        <v>21.033333002999999</v>
      </c>
      <c r="JK250">
        <f t="shared" si="2632"/>
        <v>18.899999669666666</v>
      </c>
      <c r="JL250">
        <f t="shared" si="2632"/>
        <v>18.666666336333332</v>
      </c>
      <c r="JM250">
        <f t="shared" si="2632"/>
        <v>20.399999669666666</v>
      </c>
      <c r="JN250">
        <f t="shared" si="2632"/>
        <v>21.399999669666666</v>
      </c>
      <c r="JO250">
        <f t="shared" si="2632"/>
        <v>25.533333002999999</v>
      </c>
      <c r="JP250">
        <f t="shared" si="2632"/>
        <v>22.666666336333332</v>
      </c>
      <c r="JR250">
        <f t="shared" si="2632"/>
        <v>18.733333003000002</v>
      </c>
      <c r="JS250">
        <f t="shared" si="2632"/>
        <v>0</v>
      </c>
      <c r="JT250">
        <f t="shared" si="2632"/>
        <v>19.483333003000002</v>
      </c>
      <c r="JU250">
        <f t="shared" si="2632"/>
        <v>25.133333003000001</v>
      </c>
      <c r="JV250">
        <f t="shared" si="2632"/>
        <v>25.833333003</v>
      </c>
      <c r="JW250">
        <f t="shared" si="2632"/>
        <v>0</v>
      </c>
      <c r="JX250">
        <f t="shared" si="2632"/>
        <v>26.583333003000003</v>
      </c>
      <c r="JY250">
        <f t="shared" si="2632"/>
        <v>22.399999669666666</v>
      </c>
      <c r="JZ250">
        <f t="shared" si="2632"/>
        <v>28.899999669666666</v>
      </c>
      <c r="KA250">
        <f t="shared" si="2632"/>
        <v>32.349999669666673</v>
      </c>
    </row>
    <row r="251" spans="1:287" x14ac:dyDescent="0.25">
      <c r="A251" t="s">
        <v>36</v>
      </c>
      <c r="B251">
        <v>8</v>
      </c>
      <c r="C251">
        <v>8.5</v>
      </c>
      <c r="D251">
        <v>10.800000033333333</v>
      </c>
      <c r="E251">
        <v>9.15</v>
      </c>
      <c r="F251">
        <v>9.7666599999999999</v>
      </c>
      <c r="G251">
        <v>11.516667033333333</v>
      </c>
      <c r="H251">
        <v>11.250000033333333</v>
      </c>
      <c r="I251">
        <v>11.466667033333334</v>
      </c>
      <c r="J251">
        <v>11.383333</v>
      </c>
      <c r="K251">
        <v>13.566666999999999</v>
      </c>
      <c r="L251">
        <v>8.85</v>
      </c>
      <c r="M251">
        <v>8.35</v>
      </c>
      <c r="N251">
        <v>11.433330033333334</v>
      </c>
      <c r="O251">
        <v>14.733333333333334</v>
      </c>
      <c r="P251">
        <v>19.183333333333334</v>
      </c>
      <c r="Q251">
        <v>15.493333333333334</v>
      </c>
      <c r="R251">
        <v>20.163333333333334</v>
      </c>
      <c r="S251">
        <v>21.983333333333334</v>
      </c>
      <c r="T251">
        <v>18.403333333333336</v>
      </c>
      <c r="U251">
        <v>16.916663333333336</v>
      </c>
      <c r="V251">
        <v>16.783333333333335</v>
      </c>
      <c r="W251">
        <v>15.350000333333334</v>
      </c>
      <c r="X251">
        <v>16.150000333333335</v>
      </c>
      <c r="Y251">
        <v>16.183333333333334</v>
      </c>
      <c r="Z251">
        <v>32.533333333333331</v>
      </c>
      <c r="AA251">
        <v>34.533333333333331</v>
      </c>
      <c r="AB251">
        <v>38.283333333333331</v>
      </c>
      <c r="AC251">
        <v>53.733333333333334</v>
      </c>
      <c r="AD251">
        <v>48.286666333333329</v>
      </c>
      <c r="AE251">
        <v>34.483333333333334</v>
      </c>
      <c r="AG251">
        <v>37.783333333333331</v>
      </c>
      <c r="AH251">
        <v>33.200003333333335</v>
      </c>
      <c r="AI251">
        <v>11.75</v>
      </c>
      <c r="AJ251">
        <v>13.3</v>
      </c>
      <c r="AK251">
        <v>12.1333333</v>
      </c>
      <c r="AL251">
        <v>12.35</v>
      </c>
      <c r="AM251">
        <v>12.26666</v>
      </c>
      <c r="AN251">
        <v>13.1</v>
      </c>
      <c r="AO251">
        <v>13.0166667</v>
      </c>
      <c r="AP251">
        <v>12.6166667</v>
      </c>
      <c r="AQ251">
        <v>12.53333333</v>
      </c>
      <c r="AR251">
        <v>12.15</v>
      </c>
      <c r="AS251">
        <v>12.7666667</v>
      </c>
      <c r="AT251">
        <v>15.416666670000001</v>
      </c>
      <c r="AU251">
        <v>13.05</v>
      </c>
      <c r="AV251">
        <v>13.283333300000001</v>
      </c>
      <c r="AW251">
        <v>12.816666700000001</v>
      </c>
      <c r="AX251">
        <v>13.6</v>
      </c>
      <c r="AY251">
        <v>12.483333330000001</v>
      </c>
      <c r="AZ251">
        <v>14.9</v>
      </c>
      <c r="BA251">
        <v>16.95</v>
      </c>
      <c r="BB251">
        <v>19.75</v>
      </c>
      <c r="BC251">
        <v>17.466666670000002</v>
      </c>
      <c r="BD251">
        <v>17.433333300000001</v>
      </c>
      <c r="BE251">
        <v>13.75</v>
      </c>
      <c r="BF251">
        <v>15.666667</v>
      </c>
      <c r="BG251">
        <v>24.933333300000001</v>
      </c>
      <c r="BH251">
        <v>27.45</v>
      </c>
      <c r="BI251">
        <v>27.683332999999998</v>
      </c>
      <c r="BJ251">
        <v>15.1</v>
      </c>
      <c r="BK251">
        <v>25.416667</v>
      </c>
      <c r="BL251">
        <v>16.1666667</v>
      </c>
      <c r="BM251">
        <v>24.55</v>
      </c>
      <c r="BN251">
        <v>15.85</v>
      </c>
      <c r="BO251">
        <v>29.683333000000001</v>
      </c>
      <c r="BP251">
        <v>20.3666667</v>
      </c>
      <c r="BQ251">
        <v>11.533333333333335</v>
      </c>
      <c r="BR251">
        <v>11.166666633333334</v>
      </c>
      <c r="BS251">
        <v>11.883333333333333</v>
      </c>
      <c r="BT251">
        <v>12.283333303333334</v>
      </c>
      <c r="BU251">
        <v>11.683333303333333</v>
      </c>
      <c r="BV251">
        <v>11.916666633333334</v>
      </c>
      <c r="BW251">
        <v>13.883333333333333</v>
      </c>
      <c r="BX251">
        <v>18.883333333333333</v>
      </c>
      <c r="BY251">
        <v>17.149999933333334</v>
      </c>
      <c r="BZ251">
        <v>14.149999933333334</v>
      </c>
      <c r="CA251">
        <v>11.966666633333334</v>
      </c>
      <c r="CB251">
        <v>11.483333333333334</v>
      </c>
      <c r="CC251">
        <v>12.533333333333333</v>
      </c>
      <c r="CE251">
        <v>10.683333333333334</v>
      </c>
      <c r="CF251">
        <v>11.466666633333334</v>
      </c>
      <c r="CG251">
        <v>12.766666633333333</v>
      </c>
      <c r="CH251">
        <v>11.066666633333334</v>
      </c>
      <c r="CI251">
        <v>11.033333333333333</v>
      </c>
      <c r="CJ251">
        <v>10.983333333333334</v>
      </c>
      <c r="CK251">
        <v>11.400000033333333</v>
      </c>
      <c r="CL251">
        <v>11.783333333333333</v>
      </c>
      <c r="CN251">
        <v>12.533333333333333</v>
      </c>
      <c r="CO251">
        <v>12.083333333333334</v>
      </c>
      <c r="CP251">
        <v>10.116666633333335</v>
      </c>
      <c r="CQ251">
        <v>11.549999633333334</v>
      </c>
      <c r="CR251">
        <v>12.299999633333334</v>
      </c>
      <c r="CS251">
        <v>10.549999633333334</v>
      </c>
      <c r="CT251">
        <v>12.766666633333335</v>
      </c>
      <c r="CU251">
        <v>12.583333633333336</v>
      </c>
      <c r="CV251">
        <v>10.716666633333334</v>
      </c>
      <c r="CW251">
        <v>11.849999933333335</v>
      </c>
      <c r="CX251">
        <v>11.449999633333334</v>
      </c>
      <c r="CY251">
        <v>14.933333333333334</v>
      </c>
      <c r="CZ251">
        <v>12.399999933333334</v>
      </c>
      <c r="DA251">
        <v>11.249999633333335</v>
      </c>
      <c r="DB251">
        <v>10.516666633333335</v>
      </c>
      <c r="DC251">
        <v>13.566666633333334</v>
      </c>
      <c r="DD251">
        <v>11.499999933333335</v>
      </c>
      <c r="DE251">
        <v>14.333333333333336</v>
      </c>
      <c r="DF251">
        <v>11.133333333333333</v>
      </c>
      <c r="DG251">
        <v>12.433333333333334</v>
      </c>
      <c r="DH251">
        <v>11.533333333333333</v>
      </c>
      <c r="DI251">
        <v>12.366666333333333</v>
      </c>
      <c r="DJ251">
        <v>11.983333333333333</v>
      </c>
      <c r="DK251">
        <v>12.816666666333333</v>
      </c>
      <c r="DL251">
        <v>11.700000033333334</v>
      </c>
      <c r="DM251">
        <v>13.600000003333333</v>
      </c>
      <c r="DN251">
        <v>13.050000003333334</v>
      </c>
      <c r="DO251">
        <v>8.0500000000333323</v>
      </c>
      <c r="DP251">
        <v>10.233333300033333</v>
      </c>
      <c r="DQ251">
        <v>8.9666667000333327</v>
      </c>
      <c r="DR251">
        <v>8.9833333300333322</v>
      </c>
      <c r="DS251">
        <v>8.5833333300333319</v>
      </c>
      <c r="DT251">
        <v>8.6166666700333323</v>
      </c>
      <c r="DU251">
        <v>11.983333000033333</v>
      </c>
      <c r="DV251">
        <v>10.066666670033332</v>
      </c>
      <c r="DW251">
        <v>8.7500000000333316</v>
      </c>
      <c r="DX251">
        <v>8.666666670033333</v>
      </c>
      <c r="DY251">
        <v>8.9666666670333317</v>
      </c>
      <c r="DZ251">
        <v>15.350000000333335</v>
      </c>
      <c r="EA251">
        <v>17.016666700333335</v>
      </c>
      <c r="EB251">
        <v>15.716666700333334</v>
      </c>
      <c r="EC251">
        <v>16.183333300333334</v>
      </c>
      <c r="ED251">
        <v>18.683333300333334</v>
      </c>
      <c r="EE251">
        <v>17.950000000333336</v>
      </c>
      <c r="EF251">
        <v>16.200000000333336</v>
      </c>
      <c r="EG251">
        <v>18.000000000333333</v>
      </c>
      <c r="EH251">
        <v>15.633333000333336</v>
      </c>
      <c r="EI251">
        <v>18.566666670333333</v>
      </c>
      <c r="EJ251">
        <v>17.700000000333336</v>
      </c>
      <c r="EK251">
        <v>17.016670000333335</v>
      </c>
      <c r="EL251">
        <v>19.083333300333337</v>
      </c>
      <c r="EM251">
        <v>15.750000000333335</v>
      </c>
      <c r="EN251">
        <v>16.833333333333336</v>
      </c>
      <c r="EO251">
        <v>19.883333330333336</v>
      </c>
      <c r="EP251">
        <v>18.183333300333334</v>
      </c>
      <c r="EQ251">
        <v>9.4000000333333347</v>
      </c>
      <c r="ER251">
        <v>9.733333363333335</v>
      </c>
      <c r="ES251">
        <v>10.000000033333334</v>
      </c>
      <c r="ET251">
        <v>12.500000033333334</v>
      </c>
      <c r="EU251">
        <v>10.083333333333334</v>
      </c>
      <c r="EV251">
        <v>9.9166667333333347</v>
      </c>
      <c r="EW251">
        <v>9.7333333333333343</v>
      </c>
      <c r="EX251">
        <v>9.9666667003333345</v>
      </c>
      <c r="EY251">
        <v>13.466666733333334</v>
      </c>
      <c r="EZ251">
        <v>9.7666670333333343</v>
      </c>
      <c r="FA251">
        <v>9.9500000333333354</v>
      </c>
      <c r="FB251">
        <v>10.433333033333335</v>
      </c>
      <c r="FC251">
        <v>13.400000033333335</v>
      </c>
      <c r="FD251">
        <v>10.233333333333334</v>
      </c>
      <c r="FE251">
        <v>10.533333333333335</v>
      </c>
      <c r="FF251">
        <v>12.566666703333334</v>
      </c>
      <c r="FG251">
        <v>10.166666733333335</v>
      </c>
      <c r="FH251">
        <v>7.5666633333333335</v>
      </c>
      <c r="FI251">
        <v>8.0166633333333337</v>
      </c>
      <c r="FJ251">
        <v>11.183330033333334</v>
      </c>
      <c r="FK251">
        <v>9.2833300333333337</v>
      </c>
      <c r="FL251">
        <v>9.6166633333333333</v>
      </c>
      <c r="FM251">
        <v>7.9333300333333332</v>
      </c>
      <c r="FN251">
        <v>10.566663333333334</v>
      </c>
      <c r="FO251">
        <v>8.033330003333333</v>
      </c>
      <c r="FP251">
        <v>8.7833300333333337</v>
      </c>
      <c r="FQ251">
        <v>8.0166633333333337</v>
      </c>
      <c r="FR251">
        <v>7.9666633333333339</v>
      </c>
      <c r="FS251">
        <v>8.783330003333333</v>
      </c>
      <c r="FT251">
        <v>4.1833333333333336</v>
      </c>
      <c r="FU251">
        <v>4.4333333333333336</v>
      </c>
      <c r="FV251">
        <v>4.4166666633333334</v>
      </c>
      <c r="FW251">
        <v>4.8000000003333332</v>
      </c>
      <c r="FX251">
        <v>4.9500000033333338</v>
      </c>
      <c r="FY251">
        <v>4.7333333333333334</v>
      </c>
      <c r="FZ251">
        <v>5.9833333333333334</v>
      </c>
      <c r="GA251">
        <v>8.9833333333333343</v>
      </c>
      <c r="GB251">
        <v>5.066666666333334</v>
      </c>
      <c r="GC251">
        <v>5.2666666333333332</v>
      </c>
      <c r="GD251">
        <v>5.7833333333333332</v>
      </c>
      <c r="GE251">
        <v>5.5500000333333332</v>
      </c>
      <c r="GF251">
        <v>4.7666666633333339</v>
      </c>
      <c r="GG251">
        <v>7.4666666633333332</v>
      </c>
      <c r="GH251">
        <v>8.3166666633333328</v>
      </c>
      <c r="GI251">
        <v>7.9499999633333331</v>
      </c>
      <c r="GJ251">
        <v>8.3666666633333335</v>
      </c>
      <c r="GK251">
        <v>10.299999963333333</v>
      </c>
      <c r="GL251">
        <v>7.766666663333333</v>
      </c>
      <c r="GM251">
        <v>8.0333333633333339</v>
      </c>
      <c r="GN251">
        <v>10.166666663333334</v>
      </c>
      <c r="GO251">
        <v>9.5833333333333321</v>
      </c>
      <c r="GP251">
        <v>8.0333333633333339</v>
      </c>
      <c r="GQ251">
        <v>8.4833333333333325</v>
      </c>
      <c r="GR251">
        <v>10.866666663333334</v>
      </c>
      <c r="GS251">
        <v>8.8333333633333329</v>
      </c>
      <c r="GT251">
        <v>10.033333363333334</v>
      </c>
      <c r="GU251">
        <v>8.8666666633333335</v>
      </c>
      <c r="GV251">
        <v>7.8666666633333335</v>
      </c>
      <c r="GW251">
        <v>7.9333333333333336</v>
      </c>
      <c r="GX251">
        <v>7.766666663333333</v>
      </c>
      <c r="GY251">
        <v>15.199999996333332</v>
      </c>
      <c r="GZ251">
        <v>9.6166666633333335</v>
      </c>
      <c r="HA251">
        <v>14.149999999666667</v>
      </c>
      <c r="HB251">
        <v>8.5666666666666664</v>
      </c>
      <c r="HC251">
        <v>9.2333330003333334</v>
      </c>
      <c r="HD251">
        <v>10.633333330333333</v>
      </c>
      <c r="HE251">
        <v>9.7166666703333338</v>
      </c>
      <c r="HF251">
        <v>9.4666666703333338</v>
      </c>
      <c r="HG251">
        <v>9.2500000003333334</v>
      </c>
      <c r="HH251">
        <v>8.9333333003333326</v>
      </c>
      <c r="HI251">
        <v>8.9333333003333326</v>
      </c>
      <c r="HJ251">
        <v>9.8833333003333337</v>
      </c>
      <c r="HK251">
        <v>9.4333333003333326</v>
      </c>
      <c r="HL251">
        <v>12.300000000333334</v>
      </c>
      <c r="HN251">
        <v>8.9500000003333327</v>
      </c>
      <c r="HO251">
        <v>10.416666700333334</v>
      </c>
      <c r="HP251">
        <v>30.766663333333334</v>
      </c>
      <c r="HQ251">
        <v>32.766663333333334</v>
      </c>
      <c r="HR251">
        <v>5.2500000033333336</v>
      </c>
      <c r="HS251">
        <v>6.5833333333333339</v>
      </c>
      <c r="HU251">
        <v>17.983333333333334</v>
      </c>
      <c r="HW251">
        <v>6.9666666333333342</v>
      </c>
      <c r="HX251">
        <v>7.1833333333333336</v>
      </c>
      <c r="HY251">
        <v>8.0000000333333343</v>
      </c>
      <c r="HZ251">
        <v>7.5166666333333341</v>
      </c>
      <c r="IA251">
        <v>7.2500003333333343</v>
      </c>
      <c r="IB251">
        <v>7.350000033333334</v>
      </c>
      <c r="IC251">
        <v>8.0500000033333343</v>
      </c>
      <c r="ID251">
        <v>7.0166663333333341</v>
      </c>
      <c r="IE251">
        <v>8.0000000033333336</v>
      </c>
      <c r="IF251">
        <v>8.7000000033333329</v>
      </c>
      <c r="IG251">
        <v>9.150000003333334</v>
      </c>
      <c r="IH251">
        <v>7.4833333333333343</v>
      </c>
      <c r="II251">
        <v>14.216666333333334</v>
      </c>
      <c r="IJ251">
        <v>7.0000000033333336</v>
      </c>
      <c r="IK251">
        <v>3.2333333333333334</v>
      </c>
      <c r="IL251">
        <v>6.5666663333333339</v>
      </c>
      <c r="IM251">
        <v>4.0000000333333334</v>
      </c>
      <c r="IN251">
        <v>3.7166666333333334</v>
      </c>
      <c r="IO251">
        <v>5.2333333333333334</v>
      </c>
      <c r="IP251">
        <v>5.8166663333333339</v>
      </c>
      <c r="IQ251">
        <v>0</v>
      </c>
      <c r="IW251">
        <f>IF(IW245=0,0,IW245+3.23333)</f>
        <v>45.216663333333337</v>
      </c>
      <c r="IX251">
        <f t="shared" ref="IX251:KA251" si="2634">IF(IX245=0,0,IX245+3.23333)</f>
        <v>10.216663333333333</v>
      </c>
      <c r="IY251">
        <f t="shared" si="2634"/>
        <v>12.666663663333333</v>
      </c>
      <c r="IZ251">
        <f t="shared" ref="IZ251" si="2635">IF(IZ245=0,0,IZ245+3.23333)</f>
        <v>13.483330329999999</v>
      </c>
      <c r="JA251">
        <f t="shared" si="2634"/>
        <v>11.816663663333335</v>
      </c>
      <c r="JB251">
        <f t="shared" si="2634"/>
        <v>11.299996996666668</v>
      </c>
      <c r="JC251">
        <f t="shared" si="2634"/>
        <v>16.233330329999998</v>
      </c>
      <c r="JD251">
        <f t="shared" si="2634"/>
        <v>12.833330330000001</v>
      </c>
      <c r="JE251">
        <f t="shared" si="2634"/>
        <v>17.899996996666665</v>
      </c>
      <c r="JF251">
        <f t="shared" si="2634"/>
        <v>25.666663663333335</v>
      </c>
      <c r="JH251">
        <f t="shared" si="2634"/>
        <v>18.049996666666665</v>
      </c>
      <c r="JI251">
        <f t="shared" si="2634"/>
        <v>23.299996669666665</v>
      </c>
      <c r="JJ251">
        <f t="shared" si="2634"/>
        <v>21.683330002999998</v>
      </c>
      <c r="JK251">
        <f t="shared" si="2634"/>
        <v>19.549996669666665</v>
      </c>
      <c r="JL251">
        <f t="shared" si="2634"/>
        <v>19.316663336333331</v>
      </c>
      <c r="JM251">
        <f t="shared" si="2634"/>
        <v>21.049996669666665</v>
      </c>
      <c r="JN251">
        <f t="shared" si="2634"/>
        <v>22.049996669666665</v>
      </c>
      <c r="JO251">
        <f t="shared" si="2634"/>
        <v>26.183330002999998</v>
      </c>
      <c r="JP251">
        <f t="shared" si="2634"/>
        <v>23.316663336333331</v>
      </c>
      <c r="JR251">
        <f t="shared" si="2634"/>
        <v>19.383330003000001</v>
      </c>
      <c r="JS251">
        <f t="shared" si="2634"/>
        <v>0</v>
      </c>
      <c r="JT251">
        <f t="shared" si="2634"/>
        <v>20.133330003000001</v>
      </c>
      <c r="JU251">
        <f t="shared" si="2634"/>
        <v>25.783330003</v>
      </c>
      <c r="JV251">
        <f t="shared" si="2634"/>
        <v>26.483330002999999</v>
      </c>
      <c r="JW251">
        <f t="shared" si="2634"/>
        <v>0</v>
      </c>
      <c r="JX251">
        <f t="shared" si="2634"/>
        <v>27.233330003000003</v>
      </c>
      <c r="JY251">
        <f t="shared" si="2634"/>
        <v>23.049996669666665</v>
      </c>
      <c r="JZ251">
        <f t="shared" si="2634"/>
        <v>29.549996669666665</v>
      </c>
      <c r="KA251">
        <f t="shared" si="2634"/>
        <v>32.999996669666672</v>
      </c>
    </row>
    <row r="252" spans="1:287" x14ac:dyDescent="0.25">
      <c r="A252" t="s">
        <v>35</v>
      </c>
      <c r="HA252">
        <v>14.549999996333334</v>
      </c>
      <c r="HB252">
        <v>8.9666666633333332</v>
      </c>
      <c r="IR252">
        <v>0</v>
      </c>
    </row>
    <row r="253" spans="1:287" x14ac:dyDescent="0.25">
      <c r="A253" t="s">
        <v>34</v>
      </c>
      <c r="HA253">
        <v>15.199999996333332</v>
      </c>
      <c r="HB253">
        <v>9.6166666633333335</v>
      </c>
      <c r="IS253">
        <v>0</v>
      </c>
    </row>
    <row r="254" spans="1:287" x14ac:dyDescent="0.25">
      <c r="A254" t="s">
        <v>33</v>
      </c>
      <c r="IT254">
        <v>0</v>
      </c>
    </row>
    <row r="255" spans="1:287" x14ac:dyDescent="0.25">
      <c r="A255" t="s">
        <v>32</v>
      </c>
      <c r="IU255">
        <v>0</v>
      </c>
    </row>
    <row r="256" spans="1:287" x14ac:dyDescent="0.25">
      <c r="A256" t="s">
        <v>31</v>
      </c>
      <c r="IV256">
        <v>0</v>
      </c>
    </row>
    <row r="257" spans="1:287" x14ac:dyDescent="0.25">
      <c r="A257" t="s">
        <v>30</v>
      </c>
      <c r="B257">
        <v>40.75</v>
      </c>
      <c r="C257">
        <v>41.25</v>
      </c>
      <c r="D257">
        <v>38.133333333333333</v>
      </c>
      <c r="E257">
        <v>41.9</v>
      </c>
      <c r="F257">
        <v>42.516660000000002</v>
      </c>
      <c r="G257">
        <v>38.850000333333334</v>
      </c>
      <c r="H257">
        <v>38.583333333333336</v>
      </c>
      <c r="I257">
        <v>38.80000033333333</v>
      </c>
      <c r="J257">
        <v>44.133333</v>
      </c>
      <c r="K257">
        <v>46.316667000000002</v>
      </c>
      <c r="L257">
        <v>41.6</v>
      </c>
      <c r="M257">
        <v>41.1</v>
      </c>
      <c r="N257">
        <v>38.766663333333334</v>
      </c>
      <c r="O257">
        <v>36.333333333333336</v>
      </c>
      <c r="P257">
        <v>40.783333333333339</v>
      </c>
      <c r="Q257">
        <v>37.093333333333334</v>
      </c>
      <c r="R257">
        <v>41.763333333333335</v>
      </c>
      <c r="S257">
        <v>43.583333333333336</v>
      </c>
      <c r="T257">
        <v>40.003333333333337</v>
      </c>
      <c r="U257">
        <v>38.516663333333334</v>
      </c>
      <c r="V257">
        <v>38.383333333333333</v>
      </c>
      <c r="W257">
        <v>36.950000333333335</v>
      </c>
      <c r="X257">
        <v>37.750000333333332</v>
      </c>
      <c r="Y257">
        <v>37.783333333333339</v>
      </c>
      <c r="Z257">
        <v>50.75</v>
      </c>
      <c r="AA257">
        <v>52.75</v>
      </c>
      <c r="AB257">
        <v>56.5</v>
      </c>
      <c r="AC257">
        <v>71.95</v>
      </c>
      <c r="AD257">
        <v>66.503332999999998</v>
      </c>
      <c r="AE257">
        <v>52.7</v>
      </c>
      <c r="AG257">
        <v>56</v>
      </c>
      <c r="AH257">
        <v>51.416670000000003</v>
      </c>
      <c r="AI257">
        <v>44.5</v>
      </c>
      <c r="AJ257">
        <v>46.05</v>
      </c>
      <c r="AK257">
        <v>44.883333299999997</v>
      </c>
      <c r="AL257">
        <v>45.1</v>
      </c>
      <c r="AM257">
        <v>45.016660000000002</v>
      </c>
      <c r="AN257">
        <v>45.85</v>
      </c>
      <c r="AO257">
        <v>45.766666700000002</v>
      </c>
      <c r="AP257">
        <v>45.366666700000003</v>
      </c>
      <c r="AQ257">
        <v>45.283333329999998</v>
      </c>
      <c r="AR257">
        <v>44.9</v>
      </c>
      <c r="AS257">
        <v>45.516666700000002</v>
      </c>
      <c r="AT257">
        <v>48.166666669999998</v>
      </c>
      <c r="AU257">
        <v>45.8</v>
      </c>
      <c r="AV257">
        <v>46.033333300000002</v>
      </c>
      <c r="AW257">
        <v>45.566666699999999</v>
      </c>
      <c r="AX257">
        <v>46.35</v>
      </c>
      <c r="AY257">
        <v>45.233333330000001</v>
      </c>
      <c r="AZ257">
        <v>47.65</v>
      </c>
      <c r="BA257">
        <v>49.7</v>
      </c>
      <c r="BB257">
        <v>52.5</v>
      </c>
      <c r="BC257">
        <v>50.216666670000002</v>
      </c>
      <c r="BD257">
        <v>50.183333300000001</v>
      </c>
      <c r="BE257">
        <v>46.5</v>
      </c>
      <c r="BF257">
        <v>48.416666999999997</v>
      </c>
      <c r="BG257">
        <v>57.683333300000001</v>
      </c>
      <c r="BH257">
        <v>60.2</v>
      </c>
      <c r="BI257">
        <v>60.433332999999998</v>
      </c>
      <c r="BJ257">
        <v>47.85</v>
      </c>
      <c r="BK257">
        <v>58.166667000000004</v>
      </c>
      <c r="BL257">
        <v>48.9166667</v>
      </c>
      <c r="BM257">
        <v>57.3</v>
      </c>
      <c r="BN257">
        <v>48.6</v>
      </c>
      <c r="BO257">
        <v>62.433333000000005</v>
      </c>
      <c r="BP257">
        <v>53.116666699999996</v>
      </c>
      <c r="BQ257">
        <v>47.45</v>
      </c>
      <c r="BR257">
        <v>44.56666666666667</v>
      </c>
      <c r="BS257">
        <v>45.283333366666668</v>
      </c>
      <c r="BT257">
        <v>45.683333336666671</v>
      </c>
      <c r="BU257">
        <v>45.083333336666669</v>
      </c>
      <c r="BV257">
        <v>45.31666666666667</v>
      </c>
      <c r="BW257">
        <v>47.283333366666668</v>
      </c>
      <c r="BX257">
        <v>52.283333366666668</v>
      </c>
      <c r="BY257">
        <v>50.549999966666668</v>
      </c>
      <c r="BZ257">
        <v>47.549999966666668</v>
      </c>
      <c r="CA257">
        <v>45.366666666666667</v>
      </c>
      <c r="CB257">
        <v>44.883333366666669</v>
      </c>
      <c r="CC257">
        <v>45.933333366666673</v>
      </c>
      <c r="CE257">
        <v>48.2</v>
      </c>
      <c r="CF257">
        <v>48.983333300000005</v>
      </c>
      <c r="CG257">
        <v>50.283333300000002</v>
      </c>
      <c r="CH257">
        <v>48.5833333</v>
      </c>
      <c r="CI257">
        <v>48.550000000000004</v>
      </c>
      <c r="CJ257">
        <v>48.5</v>
      </c>
      <c r="CK257">
        <v>48.9166667</v>
      </c>
      <c r="CL257">
        <v>49.300000000000004</v>
      </c>
      <c r="CN257">
        <v>50.050000000000004</v>
      </c>
      <c r="CO257">
        <v>49.6</v>
      </c>
      <c r="CP257">
        <v>45.426666666666669</v>
      </c>
      <c r="CQ257">
        <v>46.859999666666667</v>
      </c>
      <c r="CR257">
        <v>47.609999666666667</v>
      </c>
      <c r="CS257">
        <v>45.859999666666667</v>
      </c>
      <c r="CT257">
        <v>48.076666666666668</v>
      </c>
      <c r="CU257">
        <v>47.89333366666667</v>
      </c>
      <c r="CV257">
        <v>46.026666666666671</v>
      </c>
      <c r="CW257">
        <v>47.159999966666668</v>
      </c>
      <c r="CX257">
        <v>46.759999666666673</v>
      </c>
      <c r="CY257">
        <v>50.243333366666668</v>
      </c>
      <c r="CZ257">
        <v>47.709999966666672</v>
      </c>
      <c r="DA257">
        <v>46.55999966666667</v>
      </c>
      <c r="DB257">
        <v>45.826666666666668</v>
      </c>
      <c r="DC257">
        <v>48.876666666666672</v>
      </c>
      <c r="DD257">
        <v>46.809999966666666</v>
      </c>
      <c r="DE257">
        <v>49.643333366666667</v>
      </c>
      <c r="DF257">
        <v>55.193333300000006</v>
      </c>
      <c r="DG257">
        <v>56.493333300000003</v>
      </c>
      <c r="DH257">
        <v>55.593333300000005</v>
      </c>
      <c r="DI257">
        <v>56.426666300000008</v>
      </c>
      <c r="DJ257">
        <v>56.043333300000008</v>
      </c>
      <c r="DK257">
        <v>56.876666633000006</v>
      </c>
      <c r="DL257">
        <v>55.760000000000005</v>
      </c>
      <c r="DM257">
        <v>57.659999970000008</v>
      </c>
      <c r="DN257">
        <v>57.109999970000004</v>
      </c>
      <c r="DO257">
        <v>47.633333333333333</v>
      </c>
      <c r="DP257">
        <v>49.816666633333334</v>
      </c>
      <c r="DQ257">
        <v>48.550000033333333</v>
      </c>
      <c r="DR257">
        <v>48.566666663333336</v>
      </c>
      <c r="DS257">
        <v>48.166666663333331</v>
      </c>
      <c r="DT257">
        <v>48.200000003333329</v>
      </c>
      <c r="DU257">
        <v>51.56666633333333</v>
      </c>
      <c r="DV257">
        <v>49.650000003333332</v>
      </c>
      <c r="DW257">
        <v>48.333333333333336</v>
      </c>
      <c r="DX257">
        <v>48.250000003333334</v>
      </c>
      <c r="DY257">
        <v>48.550000000333334</v>
      </c>
      <c r="DZ257">
        <v>46.716666666666669</v>
      </c>
      <c r="EA257">
        <v>48.383333366666669</v>
      </c>
      <c r="EB257">
        <v>47.083333366666672</v>
      </c>
      <c r="EC257">
        <v>47.549999966666668</v>
      </c>
      <c r="ED257">
        <v>50.049999966666668</v>
      </c>
      <c r="EE257">
        <v>49.31666666666667</v>
      </c>
      <c r="EF257">
        <v>47.56666666666667</v>
      </c>
      <c r="EG257">
        <v>49.366666666666667</v>
      </c>
      <c r="EH257">
        <v>46.999999666666668</v>
      </c>
      <c r="EI257">
        <v>49.933333336666671</v>
      </c>
      <c r="EJ257">
        <v>49.06666666666667</v>
      </c>
      <c r="EK257">
        <v>48.383336666666672</v>
      </c>
      <c r="EL257">
        <v>50.449999966666667</v>
      </c>
      <c r="EM257">
        <v>47.116666666666667</v>
      </c>
      <c r="EN257">
        <v>48.199999999666666</v>
      </c>
      <c r="EO257">
        <v>51.249999996666666</v>
      </c>
      <c r="EP257">
        <v>49.549999966666668</v>
      </c>
      <c r="EQ257">
        <v>37.083333333333336</v>
      </c>
      <c r="ER257">
        <v>37.416666663333338</v>
      </c>
      <c r="ES257">
        <v>37.683333333333337</v>
      </c>
      <c r="ET257">
        <v>40.183333333333337</v>
      </c>
      <c r="EU257">
        <v>37.766666633333337</v>
      </c>
      <c r="EV257">
        <v>37.600000033333338</v>
      </c>
      <c r="EW257">
        <v>37.416666633333335</v>
      </c>
      <c r="EX257">
        <v>37.650000000333335</v>
      </c>
      <c r="EY257">
        <v>41.150000033333335</v>
      </c>
      <c r="EZ257">
        <v>37.450000333333335</v>
      </c>
      <c r="FA257">
        <v>37.633333333333333</v>
      </c>
      <c r="FB257">
        <v>38.116666333333335</v>
      </c>
      <c r="FC257">
        <v>41.083333333333336</v>
      </c>
      <c r="FD257">
        <v>37.916666633333335</v>
      </c>
      <c r="FE257">
        <v>38.216666633333332</v>
      </c>
      <c r="FF257">
        <v>40.250000003333334</v>
      </c>
      <c r="FG257">
        <v>37.850000033333338</v>
      </c>
      <c r="FH257">
        <v>41.85</v>
      </c>
      <c r="FI257">
        <v>42.300000000000004</v>
      </c>
      <c r="FJ257">
        <v>45.466666700000005</v>
      </c>
      <c r="FK257">
        <v>43.566666699999999</v>
      </c>
      <c r="FL257">
        <v>43.9</v>
      </c>
      <c r="FM257">
        <v>42.216666700000005</v>
      </c>
      <c r="FN257">
        <v>44.85</v>
      </c>
      <c r="FO257">
        <v>42.316666670000004</v>
      </c>
      <c r="FP257">
        <v>43.066666699999999</v>
      </c>
      <c r="FQ257">
        <v>42.300000000000004</v>
      </c>
      <c r="FR257">
        <v>42.25</v>
      </c>
      <c r="FS257">
        <v>43.066666670000004</v>
      </c>
      <c r="FT257">
        <v>45.483333333333334</v>
      </c>
      <c r="FU257">
        <v>45.733333333333334</v>
      </c>
      <c r="FV257">
        <v>45.716666663333335</v>
      </c>
      <c r="FW257">
        <v>46.100000000333331</v>
      </c>
      <c r="FX257">
        <v>46.250000003333334</v>
      </c>
      <c r="FY257">
        <v>46.033333333333331</v>
      </c>
      <c r="FZ257">
        <v>47.283333333333331</v>
      </c>
      <c r="GA257">
        <v>50.283333333333331</v>
      </c>
      <c r="GB257">
        <v>46.366666666333337</v>
      </c>
      <c r="GC257">
        <v>46.566666633333334</v>
      </c>
      <c r="GD257">
        <v>47.083333333333336</v>
      </c>
      <c r="GE257">
        <v>46.850000033333338</v>
      </c>
      <c r="GF257">
        <v>46.066666663333336</v>
      </c>
      <c r="GG257">
        <v>0.8833333333333333</v>
      </c>
      <c r="GH257">
        <v>1.7333333333333334</v>
      </c>
      <c r="GI257">
        <v>1.3666666333333333</v>
      </c>
      <c r="GJ257">
        <v>1.7833333333333332</v>
      </c>
      <c r="GK257">
        <v>3.7166666333333334</v>
      </c>
      <c r="GL257">
        <v>1.1833333333333333</v>
      </c>
      <c r="GM257">
        <v>1.4500000333333332</v>
      </c>
      <c r="GN257">
        <v>3.5833333333333335</v>
      </c>
      <c r="GO257">
        <v>3.0000000033333332</v>
      </c>
      <c r="GP257">
        <v>1.4500000333333332</v>
      </c>
      <c r="GQ257">
        <v>1.9000000033333333</v>
      </c>
      <c r="GR257">
        <v>4.2833333333333332</v>
      </c>
      <c r="GS257">
        <v>2.2500000333333334</v>
      </c>
      <c r="GT257">
        <v>3.4500000333333332</v>
      </c>
      <c r="GU257">
        <v>2.2833333333333332</v>
      </c>
      <c r="GV257">
        <v>1.2833333333333332</v>
      </c>
      <c r="GW257">
        <v>1.3500000033333333</v>
      </c>
      <c r="GX257">
        <v>1.1833333333333333</v>
      </c>
      <c r="GY257">
        <v>8.6166666663333338</v>
      </c>
      <c r="GZ257">
        <v>3.0333333333333332</v>
      </c>
      <c r="HC257">
        <v>49.143333000000005</v>
      </c>
      <c r="HD257">
        <v>50.543333330000003</v>
      </c>
      <c r="HE257">
        <v>49.626666670000006</v>
      </c>
      <c r="HF257">
        <v>49.376666670000006</v>
      </c>
      <c r="HG257">
        <v>49.160000000000004</v>
      </c>
      <c r="HH257">
        <v>48.843333300000005</v>
      </c>
      <c r="HI257">
        <v>48.843333300000005</v>
      </c>
      <c r="HJ257">
        <v>49.7933333</v>
      </c>
      <c r="HK257">
        <v>49.343333300000005</v>
      </c>
      <c r="HL257">
        <v>52.21</v>
      </c>
      <c r="HR257">
        <v>39.766666999999998</v>
      </c>
      <c r="HS257">
        <v>36.299999999999997</v>
      </c>
      <c r="HU257">
        <v>47.699999999999996</v>
      </c>
      <c r="HW257">
        <v>36.683333299999994</v>
      </c>
      <c r="HX257">
        <v>36.9</v>
      </c>
      <c r="HY257">
        <v>37.716666699999998</v>
      </c>
      <c r="HZ257">
        <v>37.233333299999998</v>
      </c>
      <c r="IA257">
        <v>36.966666999999994</v>
      </c>
      <c r="IB257">
        <v>37.066666699999999</v>
      </c>
      <c r="IC257">
        <v>37.766666669999999</v>
      </c>
      <c r="ID257">
        <v>36.733332999999995</v>
      </c>
      <c r="IE257">
        <v>37.716666669999995</v>
      </c>
      <c r="IF257">
        <v>38.416666669999998</v>
      </c>
      <c r="IG257">
        <v>38.866666670000001</v>
      </c>
      <c r="IH257">
        <v>37.199999999999996</v>
      </c>
      <c r="II257">
        <v>43.933332999999998</v>
      </c>
      <c r="IJ257">
        <v>36.716666669999995</v>
      </c>
      <c r="IK257">
        <v>41.983333333333334</v>
      </c>
      <c r="IL257">
        <v>45.316666333333337</v>
      </c>
      <c r="IM257">
        <v>42.750000033333336</v>
      </c>
      <c r="IN257">
        <v>42.466666633333332</v>
      </c>
      <c r="IO257">
        <v>43.983333333333334</v>
      </c>
      <c r="IP257">
        <v>44.566666333333337</v>
      </c>
      <c r="IQ257">
        <v>45.216663333333337</v>
      </c>
      <c r="IW257">
        <v>0</v>
      </c>
      <c r="IX257">
        <f>32+54/60</f>
        <v>32.9</v>
      </c>
      <c r="IY257">
        <f>IY2-4.333333+32.9</f>
        <v>35.350000333333334</v>
      </c>
      <c r="IZ257">
        <f>IZ2-4.333333+32.9</f>
        <v>36.166666999999997</v>
      </c>
      <c r="JA257">
        <f>JA2-4.333333+32.9</f>
        <v>34.500000333333332</v>
      </c>
      <c r="JB257">
        <f t="shared" ref="JB257:JE257" si="2636">JB2-4.333333+32.9</f>
        <v>33.983333666666667</v>
      </c>
      <c r="JC257">
        <f t="shared" si="2636"/>
        <v>38.916666999999997</v>
      </c>
      <c r="JD257">
        <f t="shared" si="2636"/>
        <v>35.516666999999998</v>
      </c>
      <c r="JE257">
        <f t="shared" si="2636"/>
        <v>40.583333666666668</v>
      </c>
      <c r="JF257">
        <f t="shared" ref="JF257" si="2637">JF14-4.333333+32.9</f>
        <v>44.349997000000002</v>
      </c>
      <c r="JH257">
        <f>24+24/60</f>
        <v>24.4</v>
      </c>
      <c r="JI257">
        <f>JI2-7.216666667+24.4</f>
        <v>29.649999999666665</v>
      </c>
      <c r="JJ257">
        <f t="shared" ref="JJ257:KA257" si="2638">JJ2-7.216666667+24.4</f>
        <v>28.033333332999998</v>
      </c>
      <c r="JK257">
        <f t="shared" si="2638"/>
        <v>25.899999999666665</v>
      </c>
      <c r="JL257">
        <f t="shared" si="2638"/>
        <v>25.666666666333334</v>
      </c>
      <c r="JM257">
        <f t="shared" si="2638"/>
        <v>27.399999999666665</v>
      </c>
      <c r="JN257">
        <f t="shared" si="2638"/>
        <v>28.399999999666665</v>
      </c>
      <c r="JO257">
        <f t="shared" si="2638"/>
        <v>32.533333333000002</v>
      </c>
      <c r="JP257">
        <f t="shared" si="2638"/>
        <v>29.666666666333334</v>
      </c>
      <c r="JR257">
        <f t="shared" si="2638"/>
        <v>25.733333332999997</v>
      </c>
      <c r="JT257">
        <f t="shared" si="2638"/>
        <v>26.483333332999997</v>
      </c>
      <c r="JU257">
        <f t="shared" si="2638"/>
        <v>32.133333332999996</v>
      </c>
      <c r="JV257">
        <f t="shared" si="2638"/>
        <v>32.833333332999999</v>
      </c>
      <c r="JX257">
        <f t="shared" si="2638"/>
        <v>33.583333332999999</v>
      </c>
      <c r="JY257">
        <f t="shared" si="2638"/>
        <v>29.399999999666665</v>
      </c>
      <c r="JZ257">
        <f t="shared" si="2638"/>
        <v>35.899999999666669</v>
      </c>
      <c r="KA257">
        <f t="shared" si="2638"/>
        <v>39.349999999666665</v>
      </c>
    </row>
    <row r="258" spans="1:287" x14ac:dyDescent="0.25">
      <c r="A258" t="s">
        <v>29</v>
      </c>
      <c r="B258">
        <v>4.333333333333333</v>
      </c>
      <c r="C258">
        <v>4.833333333333333</v>
      </c>
      <c r="D258">
        <v>3.2833333333333332</v>
      </c>
      <c r="E258">
        <v>5.4833333333333325</v>
      </c>
      <c r="F258">
        <v>6.0999933333333329</v>
      </c>
      <c r="G258">
        <v>4.0000003333333334</v>
      </c>
      <c r="H258">
        <v>3.7333333333333334</v>
      </c>
      <c r="I258">
        <v>3.9500003333333331</v>
      </c>
      <c r="J258">
        <v>7.7166663333333325</v>
      </c>
      <c r="K258">
        <v>9.9000003333333328</v>
      </c>
      <c r="L258">
        <v>5.1833333333333327</v>
      </c>
      <c r="M258">
        <v>4.6833333333333327</v>
      </c>
      <c r="N258">
        <v>3.9166633333333332</v>
      </c>
      <c r="O258">
        <v>2.9333333333333336</v>
      </c>
      <c r="P258">
        <v>7.3833333333333337</v>
      </c>
      <c r="Q258">
        <v>3.6933333333333334</v>
      </c>
      <c r="R258">
        <v>8.3633333333333333</v>
      </c>
      <c r="S258">
        <v>10.183333333333334</v>
      </c>
      <c r="T258">
        <v>6.6033333333333335</v>
      </c>
      <c r="U258">
        <v>5.1166633333333333</v>
      </c>
      <c r="V258">
        <v>4.9833333333333334</v>
      </c>
      <c r="W258">
        <v>3.5500003333333336</v>
      </c>
      <c r="X258">
        <v>4.3500003333333339</v>
      </c>
      <c r="Y258">
        <v>4.3833333333333337</v>
      </c>
      <c r="Z258">
        <v>13.266666666666667</v>
      </c>
      <c r="AA258">
        <v>15.266666666666667</v>
      </c>
      <c r="AB258">
        <v>19.016666666666666</v>
      </c>
      <c r="AC258">
        <v>34.466666666666669</v>
      </c>
      <c r="AD258">
        <v>29.019999666666667</v>
      </c>
      <c r="AE258">
        <v>15.216666666666667</v>
      </c>
      <c r="AG258">
        <v>18.516666666666666</v>
      </c>
      <c r="AH258">
        <v>13.933336666666667</v>
      </c>
      <c r="AI258">
        <v>8.0833333333333321</v>
      </c>
      <c r="AJ258">
        <v>9.6333333333333329</v>
      </c>
      <c r="AK258">
        <v>8.4666666333333325</v>
      </c>
      <c r="AL258">
        <v>8.6833333333333318</v>
      </c>
      <c r="AM258">
        <v>8.599993333333332</v>
      </c>
      <c r="AN258">
        <v>9.4333333333333318</v>
      </c>
      <c r="AO258">
        <v>9.3500000333333322</v>
      </c>
      <c r="AP258">
        <v>8.9500000333333318</v>
      </c>
      <c r="AQ258">
        <v>8.8666666633333318</v>
      </c>
      <c r="AR258">
        <v>8.4833333333333325</v>
      </c>
      <c r="AS258">
        <v>9.1000000333333322</v>
      </c>
      <c r="AT258">
        <v>11.750000003333334</v>
      </c>
      <c r="AU258">
        <v>9.3833333333333329</v>
      </c>
      <c r="AV258">
        <v>9.6166666333333328</v>
      </c>
      <c r="AW258">
        <v>9.1500000333333329</v>
      </c>
      <c r="AX258">
        <v>9.9333333333333318</v>
      </c>
      <c r="AY258">
        <v>8.8166666633333328</v>
      </c>
      <c r="AZ258">
        <v>11.233333333333333</v>
      </c>
      <c r="BA258">
        <v>13.283333333333331</v>
      </c>
      <c r="BB258">
        <v>16.083333333333332</v>
      </c>
      <c r="BC258">
        <v>13.800000003333333</v>
      </c>
      <c r="BD258">
        <v>13.766666633333333</v>
      </c>
      <c r="BE258">
        <v>10.083333333333332</v>
      </c>
      <c r="BF258">
        <v>12.000000333333332</v>
      </c>
      <c r="BG258">
        <v>21.26666663333333</v>
      </c>
      <c r="BH258">
        <v>23.783333333333331</v>
      </c>
      <c r="BI258">
        <v>24.016666333333333</v>
      </c>
      <c r="BJ258">
        <v>11.433333333333332</v>
      </c>
      <c r="BK258">
        <v>21.750000333333332</v>
      </c>
      <c r="BL258">
        <v>12.500000033333333</v>
      </c>
      <c r="BM258">
        <v>20.883333333333333</v>
      </c>
      <c r="BN258">
        <v>12.183333333333332</v>
      </c>
      <c r="BO258">
        <v>26.016666333333333</v>
      </c>
      <c r="BP258">
        <v>16.700000033333332</v>
      </c>
      <c r="BQ258">
        <v>5.9333333333333336</v>
      </c>
      <c r="BR258">
        <v>4.7666666666666666</v>
      </c>
      <c r="BS258">
        <v>5.4833333666666668</v>
      </c>
      <c r="BT258">
        <v>5.8833333366666665</v>
      </c>
      <c r="BU258">
        <v>5.2833333366666668</v>
      </c>
      <c r="BV258">
        <v>5.5166666666666666</v>
      </c>
      <c r="BW258">
        <v>7.4833333666666668</v>
      </c>
      <c r="BX258">
        <v>12.483333366666667</v>
      </c>
      <c r="BY258">
        <v>10.749999966666667</v>
      </c>
      <c r="BZ258">
        <v>7.7499999666666666</v>
      </c>
      <c r="CA258">
        <v>5.5666666666666664</v>
      </c>
      <c r="CB258">
        <v>5.0833333666666665</v>
      </c>
      <c r="CC258">
        <v>6.1333333666666663</v>
      </c>
      <c r="CE258">
        <v>6.6833333333333336</v>
      </c>
      <c r="CF258">
        <v>7.4666666333333334</v>
      </c>
      <c r="CG258">
        <v>8.7666666333333332</v>
      </c>
      <c r="CH258">
        <v>7.0666666333333339</v>
      </c>
      <c r="CI258">
        <v>7.0333333333333332</v>
      </c>
      <c r="CJ258">
        <v>6.9833333333333334</v>
      </c>
      <c r="CK258">
        <v>7.4000000333333338</v>
      </c>
      <c r="CL258">
        <v>7.7833333333333332</v>
      </c>
      <c r="CN258">
        <v>8.5333333333333332</v>
      </c>
      <c r="CO258">
        <v>8.0833333333333339</v>
      </c>
      <c r="CP258">
        <v>5.9666666666666668</v>
      </c>
      <c r="CQ258">
        <v>7.399999666666667</v>
      </c>
      <c r="CR258">
        <v>8.1499996666666661</v>
      </c>
      <c r="CS258">
        <v>6.399999666666667</v>
      </c>
      <c r="CT258">
        <v>8.6166666666666671</v>
      </c>
      <c r="CU258">
        <v>8.4333336666666661</v>
      </c>
      <c r="CV258">
        <v>6.5666666666666664</v>
      </c>
      <c r="CW258">
        <v>7.6999999666666668</v>
      </c>
      <c r="CX258">
        <v>7.2999996666666664</v>
      </c>
      <c r="CY258">
        <v>10.783333366666668</v>
      </c>
      <c r="CZ258">
        <v>8.2499999666666675</v>
      </c>
      <c r="DA258">
        <v>7.0999996666666672</v>
      </c>
      <c r="DB258">
        <v>6.3666666666666671</v>
      </c>
      <c r="DC258">
        <v>9.4166666666666679</v>
      </c>
      <c r="DD258">
        <v>7.3499999666666671</v>
      </c>
      <c r="DE258">
        <v>10.183333366666666</v>
      </c>
      <c r="DF258">
        <v>13.676666633333333</v>
      </c>
      <c r="DG258">
        <v>14.976666633333334</v>
      </c>
      <c r="DH258">
        <v>14.076666633333334</v>
      </c>
      <c r="DI258">
        <v>14.909999633333333</v>
      </c>
      <c r="DJ258">
        <v>14.526666633333333</v>
      </c>
      <c r="DK258">
        <v>15.359999966333334</v>
      </c>
      <c r="DL258">
        <v>14.243333333333334</v>
      </c>
      <c r="DM258">
        <v>16.143333303333332</v>
      </c>
      <c r="DN258">
        <v>15.593333303333335</v>
      </c>
      <c r="DO258">
        <v>6.6333333333333329</v>
      </c>
      <c r="DP258">
        <v>8.8166666333333339</v>
      </c>
      <c r="DQ258">
        <v>7.5500000333333332</v>
      </c>
      <c r="DR258">
        <v>7.5666666633333328</v>
      </c>
      <c r="DS258">
        <v>7.1666666633333325</v>
      </c>
      <c r="DT258">
        <v>7.2000000033333329</v>
      </c>
      <c r="DU258">
        <v>10.566666333333334</v>
      </c>
      <c r="DV258">
        <v>8.6500000033333322</v>
      </c>
      <c r="DW258">
        <v>7.333333333333333</v>
      </c>
      <c r="DX258">
        <v>7.2500000033333327</v>
      </c>
      <c r="DY258">
        <v>7.5500000003333332</v>
      </c>
      <c r="DZ258">
        <v>5.7166666666666668</v>
      </c>
      <c r="EA258">
        <v>7.3833333666666672</v>
      </c>
      <c r="EB258">
        <v>6.0833333666666665</v>
      </c>
      <c r="EC258">
        <v>6.5499999666666664</v>
      </c>
      <c r="ED258">
        <v>9.0499999666666664</v>
      </c>
      <c r="EE258">
        <v>8.3166666666666664</v>
      </c>
      <c r="EF258">
        <v>6.5666666666666664</v>
      </c>
      <c r="EG258">
        <v>8.3666666666666671</v>
      </c>
      <c r="EH258">
        <v>5.9999996666666666</v>
      </c>
      <c r="EI258">
        <v>8.9333333366666672</v>
      </c>
      <c r="EJ258">
        <v>8.0666666666666664</v>
      </c>
      <c r="EK258">
        <v>7.3833366666666667</v>
      </c>
      <c r="EL258">
        <v>9.4499999666666668</v>
      </c>
      <c r="EM258">
        <v>6.1166666666666671</v>
      </c>
      <c r="EN258">
        <v>7.1999999996666668</v>
      </c>
      <c r="EO258">
        <v>10.249999996666666</v>
      </c>
      <c r="EP258">
        <v>8.5499999666666664</v>
      </c>
      <c r="EQ258">
        <v>1.8</v>
      </c>
      <c r="ER258">
        <v>2.1333333300000001</v>
      </c>
      <c r="ES258">
        <v>2.4</v>
      </c>
      <c r="ET258">
        <v>4.9000000000000004</v>
      </c>
      <c r="EU258">
        <v>2.4833333</v>
      </c>
      <c r="EV258">
        <v>2.3166666999999999</v>
      </c>
      <c r="EW258">
        <v>2.1333332999999999</v>
      </c>
      <c r="EX258">
        <v>2.3666666670000001</v>
      </c>
      <c r="EY258">
        <v>5.8666666999999997</v>
      </c>
      <c r="EZ258">
        <v>2.1666669999999999</v>
      </c>
      <c r="FA258">
        <v>2.35</v>
      </c>
      <c r="FB258">
        <v>2.8333330000000001</v>
      </c>
      <c r="FC258">
        <v>5.8</v>
      </c>
      <c r="FD258">
        <v>2.6333333000000003</v>
      </c>
      <c r="FE258">
        <v>2.9333333000000001</v>
      </c>
      <c r="FF258">
        <v>4.9666666700000004</v>
      </c>
      <c r="FG258">
        <v>2.5666666999999999</v>
      </c>
      <c r="FH258">
        <v>3.9166666666666665</v>
      </c>
      <c r="FI258">
        <v>4.3666666666666663</v>
      </c>
      <c r="FJ258">
        <v>7.5333333666666666</v>
      </c>
      <c r="FK258">
        <v>5.6333333666666663</v>
      </c>
      <c r="FL258">
        <v>5.9666666666666668</v>
      </c>
      <c r="FM258">
        <v>4.2833333666666666</v>
      </c>
      <c r="FN258">
        <v>6.9166666666666661</v>
      </c>
      <c r="FO258">
        <v>4.3833333366666665</v>
      </c>
      <c r="FP258">
        <v>5.1333333666666663</v>
      </c>
      <c r="FQ258">
        <v>4.3666666666666663</v>
      </c>
      <c r="FR258">
        <v>4.3166666666666664</v>
      </c>
      <c r="FS258">
        <v>5.1333333366666665</v>
      </c>
      <c r="FT258">
        <v>5.2666666666666666</v>
      </c>
      <c r="FU258">
        <v>5.5166666666666666</v>
      </c>
      <c r="FV258">
        <v>5.4999999966666664</v>
      </c>
      <c r="FW258">
        <v>5.8833333336666662</v>
      </c>
      <c r="FX258">
        <v>6.0333333366666668</v>
      </c>
      <c r="FY258">
        <v>5.8166666666666664</v>
      </c>
      <c r="FZ258">
        <v>7.0666666666666664</v>
      </c>
      <c r="GA258">
        <v>10.066666666666666</v>
      </c>
      <c r="GB258">
        <v>6.149999999666667</v>
      </c>
      <c r="GC258">
        <v>6.3499999666666671</v>
      </c>
      <c r="GD258">
        <v>6.8666666666666671</v>
      </c>
      <c r="GE258">
        <v>6.6333333666666663</v>
      </c>
      <c r="GF258">
        <v>5.8499999966666669</v>
      </c>
      <c r="GG258">
        <v>7.6</v>
      </c>
      <c r="GH258">
        <v>8.4499999999999993</v>
      </c>
      <c r="GI258">
        <v>8.0833332999999996</v>
      </c>
      <c r="GJ258">
        <v>8.5</v>
      </c>
      <c r="GK258">
        <v>10.433333299999999</v>
      </c>
      <c r="GL258">
        <v>7.8999999999999995</v>
      </c>
      <c r="GM258">
        <v>8.1666667000000004</v>
      </c>
      <c r="GN258">
        <v>10.3</v>
      </c>
      <c r="GO258">
        <v>9.7166666699999986</v>
      </c>
      <c r="GP258">
        <v>8.1666667000000004</v>
      </c>
      <c r="GQ258">
        <v>8.616666669999999</v>
      </c>
      <c r="GR258">
        <v>11</v>
      </c>
      <c r="GS258">
        <v>8.9666666999999993</v>
      </c>
      <c r="GT258">
        <v>10.1666667</v>
      </c>
      <c r="GU258">
        <v>9</v>
      </c>
      <c r="GV258">
        <v>8</v>
      </c>
      <c r="GW258">
        <v>8.06666667</v>
      </c>
      <c r="GX258">
        <v>7.8999999999999995</v>
      </c>
      <c r="GY258">
        <v>15.333333332999999</v>
      </c>
      <c r="GZ258">
        <v>9.75</v>
      </c>
      <c r="HC258">
        <v>14.033333000000001</v>
      </c>
      <c r="HD258">
        <v>15.43333333</v>
      </c>
      <c r="HE258">
        <v>14.516666670000001</v>
      </c>
      <c r="HF258">
        <v>14.266666670000001</v>
      </c>
      <c r="HG258">
        <v>14.05</v>
      </c>
      <c r="HH258">
        <v>13.7333333</v>
      </c>
      <c r="HI258">
        <v>13.7333333</v>
      </c>
      <c r="HJ258">
        <v>14.683333300000001</v>
      </c>
      <c r="HK258">
        <v>14.2333333</v>
      </c>
      <c r="HL258">
        <v>17.100000000000001</v>
      </c>
      <c r="HR258">
        <v>4.7666666666666666</v>
      </c>
      <c r="HS258">
        <v>3.2</v>
      </c>
      <c r="HU258">
        <v>14.600000000000001</v>
      </c>
      <c r="HW258">
        <v>3.5833333000000001</v>
      </c>
      <c r="HX258">
        <v>3.8000000000000003</v>
      </c>
      <c r="HY258">
        <v>4.6166666999999997</v>
      </c>
      <c r="HZ258">
        <v>4.1333333000000003</v>
      </c>
      <c r="IA258">
        <v>3.8666670000000001</v>
      </c>
      <c r="IB258">
        <v>3.9666667000000002</v>
      </c>
      <c r="IC258">
        <v>4.6666666699999997</v>
      </c>
      <c r="ID258">
        <v>3.6333330000000004</v>
      </c>
      <c r="IE258">
        <v>4.6166666699999999</v>
      </c>
      <c r="IF258">
        <v>5.31666667</v>
      </c>
      <c r="IG258">
        <v>5.7666666700000002</v>
      </c>
      <c r="IH258">
        <v>4.1000000000000005</v>
      </c>
      <c r="II258">
        <v>10.833333</v>
      </c>
      <c r="IJ258">
        <v>3.6166666700000003</v>
      </c>
      <c r="IK258">
        <v>6.9833333333333334</v>
      </c>
      <c r="IL258">
        <v>10.316666333333334</v>
      </c>
      <c r="IM258">
        <v>7.7500000333333334</v>
      </c>
      <c r="IN258">
        <v>7.4666666333333334</v>
      </c>
      <c r="IO258">
        <v>8.9833333333333343</v>
      </c>
      <c r="IP258">
        <v>9.5666663333333339</v>
      </c>
      <c r="IQ258">
        <v>10.216663333333333</v>
      </c>
      <c r="IW258">
        <v>32.9</v>
      </c>
      <c r="IX258">
        <v>0</v>
      </c>
      <c r="IY258">
        <f>IY2-4.333333</f>
        <v>2.4500003333333336</v>
      </c>
      <c r="IZ258">
        <f>49/60</f>
        <v>0.81666666666666665</v>
      </c>
      <c r="JA258">
        <f>JA2-4.333333</f>
        <v>1.6000003333333339</v>
      </c>
      <c r="JB258">
        <f t="shared" ref="JB258:JE258" si="2639">JB2-4.333333</f>
        <v>1.0833336666666673</v>
      </c>
      <c r="JC258">
        <f>2+9/60</f>
        <v>2.15</v>
      </c>
      <c r="JD258">
        <f t="shared" si="2639"/>
        <v>2.6166670000000005</v>
      </c>
      <c r="JE258">
        <f t="shared" si="2639"/>
        <v>7.6833336666666678</v>
      </c>
      <c r="JF258">
        <v>3</v>
      </c>
      <c r="JH258">
        <f>2+32/60</f>
        <v>2.5333333333333332</v>
      </c>
      <c r="JI258">
        <f>JI2-7.216666667+2.53333</f>
        <v>7.7833299996666661</v>
      </c>
      <c r="JJ258">
        <f t="shared" ref="JJ258:KA258" si="2640">JJ2-7.216666667+2.53333</f>
        <v>6.1666633329999989</v>
      </c>
      <c r="JK258">
        <f t="shared" si="2640"/>
        <v>4.0333299996666661</v>
      </c>
      <c r="JL258">
        <f t="shared" si="2640"/>
        <v>3.799996666333334</v>
      </c>
      <c r="JM258">
        <f t="shared" si="2640"/>
        <v>5.5333299996666661</v>
      </c>
      <c r="JN258">
        <f t="shared" si="2640"/>
        <v>6.5333299996666661</v>
      </c>
      <c r="JO258">
        <f t="shared" si="2640"/>
        <v>10.666663332999999</v>
      </c>
      <c r="JP258">
        <f t="shared" si="2640"/>
        <v>7.7999966663333336</v>
      </c>
      <c r="JR258">
        <f t="shared" si="2640"/>
        <v>3.8666633330000004</v>
      </c>
      <c r="JT258">
        <f t="shared" si="2640"/>
        <v>4.616663333</v>
      </c>
      <c r="JU258">
        <f t="shared" si="2640"/>
        <v>10.266663332999999</v>
      </c>
      <c r="JV258">
        <f t="shared" si="2640"/>
        <v>10.966663333</v>
      </c>
      <c r="JX258">
        <f t="shared" si="2640"/>
        <v>11.716663333000001</v>
      </c>
      <c r="JY258">
        <f t="shared" si="2640"/>
        <v>7.5333299996666661</v>
      </c>
      <c r="JZ258">
        <f t="shared" si="2640"/>
        <v>14.033329999666668</v>
      </c>
      <c r="KA258">
        <f t="shared" si="2640"/>
        <v>17.483329999666669</v>
      </c>
    </row>
    <row r="259" spans="1:287" x14ac:dyDescent="0.25">
      <c r="A259" t="s">
        <v>28</v>
      </c>
      <c r="B259">
        <v>6.7833333333333332</v>
      </c>
      <c r="C259">
        <v>7.2833333333333332</v>
      </c>
      <c r="D259">
        <v>5.2833333333333332</v>
      </c>
      <c r="E259">
        <v>7.9333333333333336</v>
      </c>
      <c r="F259">
        <v>8.5499933333333331</v>
      </c>
      <c r="G259">
        <v>6.0000003333333334</v>
      </c>
      <c r="H259">
        <v>5.7333333333333334</v>
      </c>
      <c r="I259">
        <v>5.9500003333333336</v>
      </c>
      <c r="J259">
        <v>10.166666333333334</v>
      </c>
      <c r="K259">
        <v>12.350000333333334</v>
      </c>
      <c r="L259">
        <v>7.6333333333333329</v>
      </c>
      <c r="M259">
        <v>7.1333333333333329</v>
      </c>
      <c r="N259">
        <v>5.9166633333333332</v>
      </c>
      <c r="O259">
        <v>4.9333333333333336</v>
      </c>
      <c r="P259">
        <v>9.3833333333333329</v>
      </c>
      <c r="Q259">
        <v>5.6933333333333334</v>
      </c>
      <c r="R259">
        <v>10.363333333333333</v>
      </c>
      <c r="S259">
        <v>12.183333333333334</v>
      </c>
      <c r="T259">
        <v>8.6033333333333335</v>
      </c>
      <c r="U259">
        <v>7.1166633333333333</v>
      </c>
      <c r="V259">
        <v>6.9833333333333334</v>
      </c>
      <c r="W259">
        <v>5.5500003333333332</v>
      </c>
      <c r="X259">
        <v>6.3500003333333339</v>
      </c>
      <c r="Y259">
        <v>6.3833333333333337</v>
      </c>
      <c r="Z259">
        <v>15.266666666666667</v>
      </c>
      <c r="AA259">
        <v>17.266666666666666</v>
      </c>
      <c r="AB259">
        <v>21.016666666666666</v>
      </c>
      <c r="AC259">
        <v>36.466666666666669</v>
      </c>
      <c r="AD259">
        <v>31.019999666666667</v>
      </c>
      <c r="AE259">
        <v>17.216666666666669</v>
      </c>
      <c r="AG259">
        <v>20.516666666666666</v>
      </c>
      <c r="AH259">
        <v>15.933336666666667</v>
      </c>
      <c r="AI259">
        <v>10.533333333333333</v>
      </c>
      <c r="AJ259">
        <v>12.083333333333334</v>
      </c>
      <c r="AK259">
        <v>10.916666633333334</v>
      </c>
      <c r="AL259">
        <v>11.133333333333333</v>
      </c>
      <c r="AM259">
        <v>11.049993333333333</v>
      </c>
      <c r="AN259">
        <v>11.883333333333333</v>
      </c>
      <c r="AO259">
        <v>11.800000033333333</v>
      </c>
      <c r="AP259">
        <v>11.400000033333333</v>
      </c>
      <c r="AQ259">
        <v>11.316666663333333</v>
      </c>
      <c r="AR259">
        <v>10.933333333333334</v>
      </c>
      <c r="AS259">
        <v>11.550000033333333</v>
      </c>
      <c r="AT259">
        <v>14.200000003333333</v>
      </c>
      <c r="AU259">
        <v>11.833333333333334</v>
      </c>
      <c r="AV259">
        <v>12.066666633333334</v>
      </c>
      <c r="AW259">
        <v>11.600000033333334</v>
      </c>
      <c r="AX259">
        <v>12.383333333333333</v>
      </c>
      <c r="AY259">
        <v>11.266666663333334</v>
      </c>
      <c r="AZ259">
        <v>13.683333333333334</v>
      </c>
      <c r="BA259">
        <v>15.733333333333334</v>
      </c>
      <c r="BB259">
        <v>18.533333333333331</v>
      </c>
      <c r="BC259">
        <v>16.250000003333334</v>
      </c>
      <c r="BD259">
        <v>16.216666633333332</v>
      </c>
      <c r="BE259">
        <v>12.533333333333333</v>
      </c>
      <c r="BF259">
        <v>14.450000333333334</v>
      </c>
      <c r="BG259">
        <v>23.716666633333332</v>
      </c>
      <c r="BH259">
        <v>26.233333333333334</v>
      </c>
      <c r="BI259">
        <v>26.466666333333333</v>
      </c>
      <c r="BJ259">
        <v>13.883333333333333</v>
      </c>
      <c r="BK259">
        <v>24.200000333333335</v>
      </c>
      <c r="BL259">
        <v>14.950000033333334</v>
      </c>
      <c r="BM259">
        <v>23.333333333333336</v>
      </c>
      <c r="BN259">
        <v>14.633333333333333</v>
      </c>
      <c r="BO259">
        <v>28.466666333333336</v>
      </c>
      <c r="BP259">
        <v>19.150000033333335</v>
      </c>
      <c r="BQ259">
        <v>8.3833336333333328</v>
      </c>
      <c r="BR259">
        <v>7.2166670333333336</v>
      </c>
      <c r="BS259">
        <v>7.9333337333333338</v>
      </c>
      <c r="BT259">
        <v>8.3333337033333343</v>
      </c>
      <c r="BU259">
        <v>7.7333337033333338</v>
      </c>
      <c r="BV259">
        <v>7.9666670333333336</v>
      </c>
      <c r="BW259">
        <v>9.9333337333333347</v>
      </c>
      <c r="BX259">
        <v>14.933333733333335</v>
      </c>
      <c r="BY259">
        <v>13.200000333333334</v>
      </c>
      <c r="BZ259">
        <v>10.200000333333334</v>
      </c>
      <c r="CA259">
        <v>8.0166670333333343</v>
      </c>
      <c r="CB259">
        <v>7.5333337333333334</v>
      </c>
      <c r="CC259">
        <v>8.5833337333333333</v>
      </c>
      <c r="CE259">
        <v>9.1333336333333328</v>
      </c>
      <c r="CF259">
        <v>9.9166669333333335</v>
      </c>
      <c r="CG259">
        <v>11.216666933333332</v>
      </c>
      <c r="CH259">
        <v>9.5166669333333331</v>
      </c>
      <c r="CI259">
        <v>9.4833336333333325</v>
      </c>
      <c r="CJ259">
        <v>9.4333336333333335</v>
      </c>
      <c r="CK259">
        <v>9.8500003333333321</v>
      </c>
      <c r="CL259">
        <v>10.233333633333332</v>
      </c>
      <c r="CN259">
        <v>10.983333633333332</v>
      </c>
      <c r="CO259">
        <v>10.533333633333333</v>
      </c>
      <c r="CP259">
        <v>8.4166673333333328</v>
      </c>
      <c r="CQ259">
        <v>9.8500003333333321</v>
      </c>
      <c r="CR259">
        <v>10.600000333333332</v>
      </c>
      <c r="CS259">
        <v>8.8500003333333321</v>
      </c>
      <c r="CT259">
        <v>11.066667333333333</v>
      </c>
      <c r="CU259">
        <v>10.883334333333334</v>
      </c>
      <c r="CV259">
        <v>9.0166673333333325</v>
      </c>
      <c r="CW259">
        <v>10.150000633333333</v>
      </c>
      <c r="CX259">
        <v>9.7500003333333325</v>
      </c>
      <c r="CY259">
        <v>13.233334033333332</v>
      </c>
      <c r="CZ259">
        <v>10.700000633333332</v>
      </c>
      <c r="DA259">
        <v>9.5500003333333332</v>
      </c>
      <c r="DB259">
        <v>8.8166673333333332</v>
      </c>
      <c r="DC259">
        <v>11.866667333333332</v>
      </c>
      <c r="DD259">
        <v>9.8000006333333332</v>
      </c>
      <c r="DE259">
        <v>12.633334033333334</v>
      </c>
      <c r="DF259">
        <v>16.126666933333333</v>
      </c>
      <c r="DG259">
        <v>17.426666933333333</v>
      </c>
      <c r="DH259">
        <v>16.526666933333331</v>
      </c>
      <c r="DI259">
        <v>17.359999933333334</v>
      </c>
      <c r="DJ259">
        <v>16.976666933333334</v>
      </c>
      <c r="DK259">
        <v>17.810000266333333</v>
      </c>
      <c r="DL259">
        <v>16.693333633333332</v>
      </c>
      <c r="DM259">
        <v>18.593333603333331</v>
      </c>
      <c r="DN259">
        <v>18.043333603333334</v>
      </c>
      <c r="DO259">
        <v>9.0833336333333339</v>
      </c>
      <c r="DP259">
        <v>11.266666933333333</v>
      </c>
      <c r="DQ259">
        <v>10.000000333333334</v>
      </c>
      <c r="DR259">
        <v>10.016666963333334</v>
      </c>
      <c r="DS259">
        <v>9.6166669633333335</v>
      </c>
      <c r="DT259">
        <v>9.6500003033333339</v>
      </c>
      <c r="DU259">
        <v>13.016666633333333</v>
      </c>
      <c r="DV259">
        <v>11.100000303333335</v>
      </c>
      <c r="DW259">
        <v>9.7833336333333332</v>
      </c>
      <c r="DX259">
        <v>9.7000003033333346</v>
      </c>
      <c r="DY259">
        <v>10.000000300333333</v>
      </c>
      <c r="DZ259">
        <v>8.166667003333334</v>
      </c>
      <c r="EA259">
        <v>9.8333337033333343</v>
      </c>
      <c r="EB259">
        <v>8.5333337033333336</v>
      </c>
      <c r="EC259">
        <v>9.0000003033333336</v>
      </c>
      <c r="ED259">
        <v>11.500000303333334</v>
      </c>
      <c r="EE259">
        <v>10.766667003333334</v>
      </c>
      <c r="EF259">
        <v>9.0166670033333336</v>
      </c>
      <c r="EG259">
        <v>10.816667003333334</v>
      </c>
      <c r="EH259">
        <v>8.4500000033333347</v>
      </c>
      <c r="EI259">
        <v>11.383333673333334</v>
      </c>
      <c r="EJ259">
        <v>10.516667003333334</v>
      </c>
      <c r="EK259">
        <v>9.8333370033333338</v>
      </c>
      <c r="EL259">
        <v>11.900000303333334</v>
      </c>
      <c r="EM259">
        <v>8.5666670033333343</v>
      </c>
      <c r="EN259">
        <v>9.6500003363333349</v>
      </c>
      <c r="EO259">
        <v>12.700000333333334</v>
      </c>
      <c r="EP259">
        <v>11.000000303333334</v>
      </c>
      <c r="EQ259">
        <v>4.2500003333333334</v>
      </c>
      <c r="ER259">
        <v>4.5833336633333337</v>
      </c>
      <c r="ES259">
        <v>4.850000333333333</v>
      </c>
      <c r="ET259">
        <v>7.3500003333333339</v>
      </c>
      <c r="EU259">
        <v>4.9333336333333335</v>
      </c>
      <c r="EV259">
        <v>4.7666670333333334</v>
      </c>
      <c r="EW259">
        <v>4.583333633333333</v>
      </c>
      <c r="EX259">
        <v>4.8166670003333332</v>
      </c>
      <c r="EY259">
        <v>8.3166670333333332</v>
      </c>
      <c r="EZ259">
        <v>4.616667333333333</v>
      </c>
      <c r="FA259">
        <v>4.8000003333333332</v>
      </c>
      <c r="FB259">
        <v>5.2833333333333332</v>
      </c>
      <c r="FC259">
        <v>8.2500003333333325</v>
      </c>
      <c r="FD259">
        <v>5.0833336333333339</v>
      </c>
      <c r="FE259">
        <v>5.3833336333333337</v>
      </c>
      <c r="FF259">
        <v>7.416667003333334</v>
      </c>
      <c r="FG259">
        <v>5.0166670333333334</v>
      </c>
      <c r="FH259">
        <v>6.3666670033333332</v>
      </c>
      <c r="FI259">
        <v>6.8166670033333334</v>
      </c>
      <c r="FJ259">
        <v>9.9833337033333329</v>
      </c>
      <c r="FK259">
        <v>8.0833337033333326</v>
      </c>
      <c r="FL259">
        <v>8.416667003333334</v>
      </c>
      <c r="FM259">
        <v>6.7333337033333329</v>
      </c>
      <c r="FN259">
        <v>9.3666670033333332</v>
      </c>
      <c r="FO259">
        <v>6.8333336733333336</v>
      </c>
      <c r="FP259">
        <v>7.5833337033333335</v>
      </c>
      <c r="FQ259">
        <v>6.8166670033333334</v>
      </c>
      <c r="FR259">
        <v>6.7666670033333336</v>
      </c>
      <c r="FS259">
        <v>7.5833336733333336</v>
      </c>
      <c r="FT259">
        <v>7.7166670333333336</v>
      </c>
      <c r="FU259">
        <v>7.9666670333333336</v>
      </c>
      <c r="FV259">
        <v>7.9500003633333334</v>
      </c>
      <c r="FW259">
        <v>8.3333337003333341</v>
      </c>
      <c r="FX259">
        <v>8.4833337033333329</v>
      </c>
      <c r="FY259">
        <v>8.2666670333333343</v>
      </c>
      <c r="FZ259">
        <v>9.5166670333333343</v>
      </c>
      <c r="GA259">
        <v>12.516667033333334</v>
      </c>
      <c r="GB259">
        <v>8.6000003663333331</v>
      </c>
      <c r="GC259">
        <v>8.8000003333333332</v>
      </c>
      <c r="GD259">
        <v>9.3166670333333332</v>
      </c>
      <c r="GE259">
        <v>9.0833337333333333</v>
      </c>
      <c r="GF259">
        <v>8.3000003633333339</v>
      </c>
      <c r="GG259">
        <v>10.050000333333333</v>
      </c>
      <c r="GH259">
        <v>10.900000333333333</v>
      </c>
      <c r="GI259">
        <v>10.533333633333333</v>
      </c>
      <c r="GJ259">
        <v>10.950000333333334</v>
      </c>
      <c r="GK259">
        <v>12.883333633333333</v>
      </c>
      <c r="GL259">
        <v>10.350000333333334</v>
      </c>
      <c r="GM259">
        <v>10.616667033333334</v>
      </c>
      <c r="GN259">
        <v>12.750000333333332</v>
      </c>
      <c r="GO259">
        <v>12.166667003333334</v>
      </c>
      <c r="GP259">
        <v>10.616667033333334</v>
      </c>
      <c r="GQ259">
        <v>11.066667003333333</v>
      </c>
      <c r="GR259">
        <v>13.450000333333334</v>
      </c>
      <c r="GS259">
        <v>11.416667033333333</v>
      </c>
      <c r="GT259">
        <v>12.616667033333332</v>
      </c>
      <c r="GU259">
        <v>11.450000333333334</v>
      </c>
      <c r="GV259">
        <v>10.450000333333334</v>
      </c>
      <c r="GW259">
        <v>10.516667003333334</v>
      </c>
      <c r="GX259">
        <v>10.350000333333334</v>
      </c>
      <c r="GY259">
        <v>17.783333666333334</v>
      </c>
      <c r="GZ259">
        <v>12.200000333333334</v>
      </c>
      <c r="HA259">
        <v>8.6166666663333338</v>
      </c>
      <c r="HB259">
        <v>3.0333333333333332</v>
      </c>
      <c r="HC259">
        <v>16.483333333333334</v>
      </c>
      <c r="HD259">
        <v>17.883333663333335</v>
      </c>
      <c r="HE259">
        <v>16.966667003333335</v>
      </c>
      <c r="HF259">
        <v>16.716667003333335</v>
      </c>
      <c r="HG259">
        <v>16.500000333333332</v>
      </c>
      <c r="HH259">
        <v>16.183333633333334</v>
      </c>
      <c r="HI259">
        <v>16.183333633333334</v>
      </c>
      <c r="HJ259">
        <v>17.133333633333333</v>
      </c>
      <c r="HK259">
        <v>16.683333633333334</v>
      </c>
      <c r="HL259">
        <v>19.550000333333333</v>
      </c>
      <c r="HR259">
        <v>7.2166673333333335</v>
      </c>
      <c r="HS259">
        <v>5.6500003333333337</v>
      </c>
      <c r="HU259">
        <v>17.050000333333333</v>
      </c>
      <c r="HW259">
        <v>6.0333336333333341</v>
      </c>
      <c r="HX259">
        <v>6.2500003333333334</v>
      </c>
      <c r="HY259">
        <v>7.0666670333333332</v>
      </c>
      <c r="HZ259">
        <v>6.5833336333333339</v>
      </c>
      <c r="IA259">
        <v>6.3166673333333341</v>
      </c>
      <c r="IB259">
        <v>6.4166670333333338</v>
      </c>
      <c r="IC259">
        <v>7.1166670033333332</v>
      </c>
      <c r="ID259">
        <v>6.0833333333333339</v>
      </c>
      <c r="IE259">
        <v>7.0666670033333334</v>
      </c>
      <c r="IF259">
        <v>7.7666670033333336</v>
      </c>
      <c r="IG259">
        <v>8.2166670033333347</v>
      </c>
      <c r="IH259">
        <v>6.5500003333333341</v>
      </c>
      <c r="II259">
        <v>13.283333333333335</v>
      </c>
      <c r="IJ259">
        <v>6.0666670033333334</v>
      </c>
      <c r="IK259">
        <v>9.4333336633333325</v>
      </c>
      <c r="IL259">
        <v>12.766666663333332</v>
      </c>
      <c r="IM259">
        <v>10.200000363333332</v>
      </c>
      <c r="IN259">
        <v>9.9166669633333324</v>
      </c>
      <c r="IO259">
        <v>11.433333663333332</v>
      </c>
      <c r="IP259">
        <v>12.016666663333332</v>
      </c>
      <c r="IQ259">
        <v>12.666663663333333</v>
      </c>
      <c r="IW259">
        <v>35.350000333333334</v>
      </c>
      <c r="IX259">
        <v>2.4500003333333336</v>
      </c>
      <c r="IY259">
        <v>0</v>
      </c>
      <c r="IZ259">
        <v>3.2666669999666667</v>
      </c>
      <c r="JA259">
        <f t="shared" ref="JA259:JH259" si="2641">IF(JA258=0,0,JA258+2.4500003333)</f>
        <v>4.0500006666333341</v>
      </c>
      <c r="JB259">
        <f t="shared" si="2641"/>
        <v>3.5333339999666675</v>
      </c>
      <c r="JC259">
        <f t="shared" si="2641"/>
        <v>4.6000003333000006</v>
      </c>
      <c r="JD259">
        <f t="shared" si="2641"/>
        <v>5.0666673333000007</v>
      </c>
      <c r="JE259">
        <f t="shared" si="2641"/>
        <v>10.133333999966668</v>
      </c>
      <c r="JF259">
        <f t="shared" si="2641"/>
        <v>5.4500003333000002</v>
      </c>
      <c r="JH259">
        <f t="shared" si="2641"/>
        <v>4.9833336666333334</v>
      </c>
      <c r="JI259">
        <f t="shared" ref="JI259" si="2642">IF(JI258=0,0,JI258+2.4500003333)</f>
        <v>10.233330332966666</v>
      </c>
      <c r="JJ259">
        <f t="shared" ref="JJ259" si="2643">IF(JJ258=0,0,JJ258+2.4500003333)</f>
        <v>8.6166636662999991</v>
      </c>
      <c r="JK259">
        <f t="shared" ref="JK259" si="2644">IF(JK258=0,0,JK258+2.4500003333)</f>
        <v>6.4833303329666663</v>
      </c>
      <c r="JL259">
        <f t="shared" ref="JL259" si="2645">IF(JL258=0,0,JL258+2.4500003333)</f>
        <v>6.2499969996333338</v>
      </c>
      <c r="JM259">
        <f t="shared" ref="JM259" si="2646">IF(JM258=0,0,JM258+2.4500003333)</f>
        <v>7.9833303329666663</v>
      </c>
      <c r="JN259">
        <f t="shared" ref="JN259" si="2647">IF(JN258=0,0,JN258+2.4500003333)</f>
        <v>8.9833303329666663</v>
      </c>
      <c r="JO259">
        <f t="shared" ref="JO259" si="2648">IF(JO258=0,0,JO258+2.4500003333)</f>
        <v>13.116663666299999</v>
      </c>
      <c r="JP259">
        <f t="shared" ref="JP259" si="2649">IF(JP258=0,0,JP258+2.4500003333)</f>
        <v>10.249996999633334</v>
      </c>
      <c r="JR259">
        <f t="shared" ref="JR259" si="2650">IF(JR258=0,0,JR258+2.4500003333)</f>
        <v>6.3166636663000002</v>
      </c>
      <c r="JT259">
        <f t="shared" ref="JT259" si="2651">IF(JT258=0,0,JT258+2.4500003333)</f>
        <v>7.0666636663000002</v>
      </c>
      <c r="JU259">
        <f t="shared" ref="JU259" si="2652">IF(JU258=0,0,JU258+2.4500003333)</f>
        <v>12.716663666299999</v>
      </c>
      <c r="JV259">
        <f t="shared" ref="JV259" si="2653">IF(JV258=0,0,JV258+2.4500003333)</f>
        <v>13.4166636663</v>
      </c>
      <c r="JX259">
        <f t="shared" ref="JX259" si="2654">IF(JX258=0,0,JX258+2.4500003333)</f>
        <v>14.166663666300002</v>
      </c>
      <c r="JY259">
        <f t="shared" ref="JY259" si="2655">IF(JY258=0,0,JY258+2.4500003333)</f>
        <v>9.9833303329666663</v>
      </c>
      <c r="JZ259">
        <f t="shared" ref="JZ259" si="2656">IF(JZ258=0,0,JZ258+2.4500003333)</f>
        <v>16.483330332966666</v>
      </c>
      <c r="KA259">
        <f t="shared" ref="KA259" si="2657">IF(KA258=0,0,KA258+2.4500003333)</f>
        <v>19.933330332966669</v>
      </c>
    </row>
    <row r="260" spans="1:287" x14ac:dyDescent="0.25">
      <c r="A260" t="s">
        <v>27</v>
      </c>
      <c r="B260">
        <v>7.6</v>
      </c>
      <c r="C260">
        <v>8.1</v>
      </c>
      <c r="D260">
        <v>5.1166666666666663</v>
      </c>
      <c r="E260">
        <v>8.75</v>
      </c>
      <c r="F260">
        <v>9.3666599999999995</v>
      </c>
      <c r="G260">
        <v>5.8333336666666664</v>
      </c>
      <c r="H260">
        <v>5.5666666666666664</v>
      </c>
      <c r="I260">
        <v>5.7833336666666666</v>
      </c>
      <c r="J260">
        <v>10.983333</v>
      </c>
      <c r="K260">
        <v>13.166667</v>
      </c>
      <c r="L260">
        <v>8.4499999999999993</v>
      </c>
      <c r="M260">
        <v>7.9499999999999993</v>
      </c>
      <c r="N260">
        <v>5.7499966666666662</v>
      </c>
      <c r="O260">
        <v>4.4666666666666668</v>
      </c>
      <c r="P260">
        <v>8.9166666666666679</v>
      </c>
      <c r="Q260">
        <v>5.2266666666666666</v>
      </c>
      <c r="R260">
        <v>9.8966666666666665</v>
      </c>
      <c r="S260">
        <v>11.716666666666667</v>
      </c>
      <c r="T260">
        <v>8.1366666666666667</v>
      </c>
      <c r="U260">
        <v>6.6499966666666666</v>
      </c>
      <c r="V260">
        <v>6.5166666666666666</v>
      </c>
      <c r="W260">
        <v>5.0833336666666664</v>
      </c>
      <c r="X260">
        <v>5.8833336666666671</v>
      </c>
      <c r="Y260">
        <v>5.916666666666667</v>
      </c>
      <c r="Z260">
        <v>18.533337</v>
      </c>
      <c r="AA260">
        <v>20.533337</v>
      </c>
      <c r="AB260">
        <v>24.283337</v>
      </c>
      <c r="AC260">
        <v>39.733336999999999</v>
      </c>
      <c r="AD260">
        <v>34.286670000000001</v>
      </c>
      <c r="AE260">
        <v>20.483336999999999</v>
      </c>
      <c r="AG260">
        <v>23.783337</v>
      </c>
      <c r="AH260">
        <v>19.200006999999999</v>
      </c>
      <c r="AI260">
        <v>11.35</v>
      </c>
      <c r="AJ260">
        <v>12.9</v>
      </c>
      <c r="AK260">
        <v>11.7333333</v>
      </c>
      <c r="AL260">
        <v>11.95</v>
      </c>
      <c r="AM260">
        <v>11.86666</v>
      </c>
      <c r="AN260">
        <v>12.7</v>
      </c>
      <c r="AO260">
        <v>12.6166667</v>
      </c>
      <c r="AP260">
        <v>12.216666699999999</v>
      </c>
      <c r="AQ260">
        <v>12.133333329999999</v>
      </c>
      <c r="AR260">
        <v>11.75</v>
      </c>
      <c r="AS260">
        <v>12.3666667</v>
      </c>
      <c r="AT260">
        <v>15.016666669999999</v>
      </c>
      <c r="AU260">
        <v>12.65</v>
      </c>
      <c r="AV260">
        <v>12.8833333</v>
      </c>
      <c r="AW260">
        <v>12.4166667</v>
      </c>
      <c r="AX260">
        <v>13.2</v>
      </c>
      <c r="AY260">
        <v>12.08333333</v>
      </c>
      <c r="AZ260">
        <v>14.5</v>
      </c>
      <c r="BA260">
        <v>16.55</v>
      </c>
      <c r="BB260">
        <v>19.350000000000001</v>
      </c>
      <c r="BC260">
        <v>17.06666667</v>
      </c>
      <c r="BD260">
        <v>17.033333299999999</v>
      </c>
      <c r="BE260">
        <v>13.35</v>
      </c>
      <c r="BF260">
        <v>15.266667</v>
      </c>
      <c r="BG260">
        <v>24.533333299999999</v>
      </c>
      <c r="BH260">
        <v>27.049999999999997</v>
      </c>
      <c r="BI260">
        <v>27.283332999999999</v>
      </c>
      <c r="BJ260">
        <v>14.7</v>
      </c>
      <c r="BK260">
        <v>25.016666999999998</v>
      </c>
      <c r="BL260">
        <v>15.7666667</v>
      </c>
      <c r="BM260">
        <v>24.15</v>
      </c>
      <c r="BN260">
        <v>15.45</v>
      </c>
      <c r="BO260">
        <v>29.283332999999999</v>
      </c>
      <c r="BP260">
        <v>19.966666699999998</v>
      </c>
      <c r="BQ260">
        <v>9.2000002999999992</v>
      </c>
      <c r="BR260">
        <v>8.0333337</v>
      </c>
      <c r="BS260">
        <v>8.7500003999999993</v>
      </c>
      <c r="BT260">
        <v>9.1500003700000008</v>
      </c>
      <c r="BU260">
        <v>8.5500003699999994</v>
      </c>
      <c r="BV260">
        <v>8.7833337</v>
      </c>
      <c r="BW260">
        <v>10.750000399999999</v>
      </c>
      <c r="BX260">
        <v>15.750000399999999</v>
      </c>
      <c r="BY260">
        <v>14.016667</v>
      </c>
      <c r="BZ260">
        <v>11.016667</v>
      </c>
      <c r="CA260">
        <v>8.8333337000000007</v>
      </c>
      <c r="CB260">
        <v>8.3500004000000008</v>
      </c>
      <c r="CC260">
        <v>9.4000003999999997</v>
      </c>
      <c r="CE260">
        <v>9.9500002999999992</v>
      </c>
      <c r="CF260">
        <v>10.7333336</v>
      </c>
      <c r="CG260">
        <v>12.033333599999999</v>
      </c>
      <c r="CH260">
        <v>10.3333336</v>
      </c>
      <c r="CI260">
        <v>10.300000299999999</v>
      </c>
      <c r="CJ260">
        <v>10.2500003</v>
      </c>
      <c r="CK260">
        <v>10.666666999999999</v>
      </c>
      <c r="CL260">
        <v>11.050000299999999</v>
      </c>
      <c r="CN260">
        <v>11.800000299999999</v>
      </c>
      <c r="CO260">
        <v>11.3500003</v>
      </c>
      <c r="CP260">
        <v>9.2333339999999993</v>
      </c>
      <c r="CQ260">
        <v>10.666666999999999</v>
      </c>
      <c r="CR260">
        <v>11.416666999999999</v>
      </c>
      <c r="CS260">
        <v>9.6666669999999986</v>
      </c>
      <c r="CT260">
        <v>11.883334</v>
      </c>
      <c r="CU260">
        <v>11.700001</v>
      </c>
      <c r="CV260">
        <v>9.8333339999999989</v>
      </c>
      <c r="CW260">
        <v>10.966667299999999</v>
      </c>
      <c r="CX260">
        <v>10.566666999999999</v>
      </c>
      <c r="CY260">
        <v>14.050000699999998</v>
      </c>
      <c r="CZ260">
        <v>11.516667299999998</v>
      </c>
      <c r="DA260">
        <v>10.366667</v>
      </c>
      <c r="DB260">
        <v>9.6333339999999996</v>
      </c>
      <c r="DC260">
        <v>12.683333999999999</v>
      </c>
      <c r="DD260">
        <v>10.6166673</v>
      </c>
      <c r="DE260">
        <v>13.4500007</v>
      </c>
      <c r="DF260">
        <v>16.943333599999999</v>
      </c>
      <c r="DG260">
        <v>18.2433336</v>
      </c>
      <c r="DH260">
        <v>17.343333599999998</v>
      </c>
      <c r="DI260">
        <v>18.176666599999997</v>
      </c>
      <c r="DJ260">
        <v>17.7933336</v>
      </c>
      <c r="DK260">
        <v>18.626666932999999</v>
      </c>
      <c r="DL260">
        <v>17.510000299999998</v>
      </c>
      <c r="DM260">
        <v>19.410000269999998</v>
      </c>
      <c r="DN260">
        <v>18.86000027</v>
      </c>
      <c r="DO260">
        <v>9.9000003000000003</v>
      </c>
      <c r="DP260">
        <v>12.0833336</v>
      </c>
      <c r="DQ260">
        <v>10.816667000000001</v>
      </c>
      <c r="DR260">
        <v>10.83333363</v>
      </c>
      <c r="DS260">
        <v>10.43333363</v>
      </c>
      <c r="DT260">
        <v>10.46666697</v>
      </c>
      <c r="DU260">
        <v>13.8333333</v>
      </c>
      <c r="DV260">
        <v>11.916666970000001</v>
      </c>
      <c r="DW260">
        <v>10.6000003</v>
      </c>
      <c r="DX260">
        <v>10.516666970000001</v>
      </c>
      <c r="DY260">
        <v>10.816666967</v>
      </c>
      <c r="DZ260">
        <v>8.9833336700000004</v>
      </c>
      <c r="EA260">
        <v>10.650000370000001</v>
      </c>
      <c r="EB260">
        <v>9.3500003700000001</v>
      </c>
      <c r="EC260">
        <v>9.81666697</v>
      </c>
      <c r="ED260">
        <v>12.31666697</v>
      </c>
      <c r="EE260">
        <v>11.58333367</v>
      </c>
      <c r="EF260">
        <v>9.83333367</v>
      </c>
      <c r="EG260">
        <v>11.633333670000001</v>
      </c>
      <c r="EH260">
        <v>9.2666666700000011</v>
      </c>
      <c r="EI260">
        <v>12.200000340000001</v>
      </c>
      <c r="EJ260">
        <v>11.33333367</v>
      </c>
      <c r="EK260">
        <v>10.65000367</v>
      </c>
      <c r="EL260">
        <v>12.71666697</v>
      </c>
      <c r="EM260">
        <v>9.3833336700000007</v>
      </c>
      <c r="EN260">
        <v>10.466667003000001</v>
      </c>
      <c r="EO260">
        <v>13.516667</v>
      </c>
      <c r="EP260">
        <v>11.81666697</v>
      </c>
      <c r="EQ260">
        <v>5.0666669999999998</v>
      </c>
      <c r="ER260">
        <v>5.4000003300000001</v>
      </c>
      <c r="ES260">
        <v>5.6666669999999995</v>
      </c>
      <c r="ET260">
        <v>8.1666670000000003</v>
      </c>
      <c r="EU260">
        <v>5.7500003</v>
      </c>
      <c r="EV260">
        <v>5.5833336999999998</v>
      </c>
      <c r="EW260">
        <v>5.4000002999999994</v>
      </c>
      <c r="EX260">
        <v>5.6333336669999996</v>
      </c>
      <c r="EY260">
        <v>9.1333336999999997</v>
      </c>
      <c r="EZ260">
        <v>5.4333339999999994</v>
      </c>
      <c r="FA260">
        <v>5.6166669999999996</v>
      </c>
      <c r="FB260">
        <v>6.1</v>
      </c>
      <c r="FC260">
        <v>9.0666669999999989</v>
      </c>
      <c r="FD260">
        <v>5.9000003000000003</v>
      </c>
      <c r="FE260">
        <v>6.2000003000000001</v>
      </c>
      <c r="FF260">
        <v>8.2333336700000004</v>
      </c>
      <c r="FG260">
        <v>5.8333336999999998</v>
      </c>
      <c r="FH260">
        <v>7.1833336699999997</v>
      </c>
      <c r="FI260">
        <v>7.6333336699999998</v>
      </c>
      <c r="FJ260">
        <v>10.800000369999999</v>
      </c>
      <c r="FK260">
        <v>8.900000369999999</v>
      </c>
      <c r="FL260">
        <v>9.2333336700000004</v>
      </c>
      <c r="FM260">
        <v>7.5500003699999994</v>
      </c>
      <c r="FN260">
        <v>10.18333367</v>
      </c>
      <c r="FO260">
        <v>7.6500003400000001</v>
      </c>
      <c r="FP260">
        <v>8.400000369999999</v>
      </c>
      <c r="FQ260">
        <v>7.6333336699999998</v>
      </c>
      <c r="FR260">
        <v>7.58333367</v>
      </c>
      <c r="FS260">
        <v>8.4000003400000001</v>
      </c>
      <c r="FT260">
        <v>8.5333337</v>
      </c>
      <c r="FU260">
        <v>8.7833337</v>
      </c>
      <c r="FV260">
        <v>8.7666670300000007</v>
      </c>
      <c r="FW260">
        <v>9.1500003670000005</v>
      </c>
      <c r="FX260">
        <v>9.3000003699999994</v>
      </c>
      <c r="FY260">
        <v>9.0833337000000007</v>
      </c>
      <c r="FZ260">
        <v>10.333333700000001</v>
      </c>
      <c r="GA260">
        <v>13.333333700000001</v>
      </c>
      <c r="GB260">
        <v>9.4166670329999995</v>
      </c>
      <c r="GC260">
        <v>9.6166669999999996</v>
      </c>
      <c r="GD260">
        <v>10.1333337</v>
      </c>
      <c r="GE260">
        <v>9.9000003999999997</v>
      </c>
      <c r="GF260">
        <v>9.1166670300000003</v>
      </c>
      <c r="GG260">
        <v>10.866667</v>
      </c>
      <c r="GH260">
        <v>11.716666999999999</v>
      </c>
      <c r="GI260">
        <v>11.3500003</v>
      </c>
      <c r="GJ260">
        <v>11.766667</v>
      </c>
      <c r="GK260">
        <v>13.700000299999999</v>
      </c>
      <c r="GL260">
        <v>11.166667</v>
      </c>
      <c r="GM260">
        <v>11.4333337</v>
      </c>
      <c r="GN260">
        <v>13.566666999999999</v>
      </c>
      <c r="GO260">
        <v>12.98333367</v>
      </c>
      <c r="GP260">
        <v>11.4333337</v>
      </c>
      <c r="GQ260">
        <v>11.883333669999999</v>
      </c>
      <c r="GR260">
        <v>14.266667</v>
      </c>
      <c r="GS260">
        <v>12.233333699999999</v>
      </c>
      <c r="GT260">
        <v>13.433333699999999</v>
      </c>
      <c r="GU260">
        <v>12.266667</v>
      </c>
      <c r="GV260">
        <v>11.266667</v>
      </c>
      <c r="GW260">
        <v>11.33333367</v>
      </c>
      <c r="GX260">
        <v>11.166667</v>
      </c>
      <c r="GY260">
        <v>18.600000333000001</v>
      </c>
      <c r="GZ260">
        <v>13.016667</v>
      </c>
      <c r="HA260">
        <v>15.333333332999999</v>
      </c>
      <c r="HB260">
        <v>9.75</v>
      </c>
      <c r="HC260">
        <v>17.300000000000004</v>
      </c>
      <c r="HD260">
        <v>18.700000330000002</v>
      </c>
      <c r="HE260">
        <v>17.783333670000001</v>
      </c>
      <c r="HF260">
        <v>17.533333670000001</v>
      </c>
      <c r="HG260">
        <v>17.316667000000002</v>
      </c>
      <c r="HH260">
        <v>17.000000300000004</v>
      </c>
      <c r="HI260">
        <v>17.000000300000004</v>
      </c>
      <c r="HJ260">
        <v>17.950000300000003</v>
      </c>
      <c r="HK260">
        <v>17.500000300000004</v>
      </c>
      <c r="HL260">
        <v>20.366667000000003</v>
      </c>
      <c r="HR260">
        <v>8.033334</v>
      </c>
      <c r="HS260">
        <v>6.4666670000000002</v>
      </c>
      <c r="HU260">
        <v>17.866667</v>
      </c>
      <c r="HW260">
        <v>6.8500003000000005</v>
      </c>
      <c r="HX260">
        <v>7.0666669999999998</v>
      </c>
      <c r="HY260">
        <v>7.8833336999999997</v>
      </c>
      <c r="HZ260">
        <v>7.4000003000000003</v>
      </c>
      <c r="IA260">
        <v>7.1333340000000005</v>
      </c>
      <c r="IB260">
        <v>7.2333337000000002</v>
      </c>
      <c r="IC260">
        <v>7.9333336699999997</v>
      </c>
      <c r="ID260">
        <v>6.9</v>
      </c>
      <c r="IE260">
        <v>7.8833336699999998</v>
      </c>
      <c r="IF260">
        <v>8.58333367</v>
      </c>
      <c r="IG260">
        <v>9.0333336700000011</v>
      </c>
      <c r="IH260">
        <v>7.3666670000000005</v>
      </c>
      <c r="II260">
        <v>14.100000000000001</v>
      </c>
      <c r="IJ260">
        <v>6.8833336699999998</v>
      </c>
      <c r="IK260">
        <v>10.250000329999999</v>
      </c>
      <c r="IL260">
        <v>13.583333329999999</v>
      </c>
      <c r="IM260">
        <v>11.016667029999999</v>
      </c>
      <c r="IN260">
        <v>10.733333629999999</v>
      </c>
      <c r="IO260">
        <v>12.250000329999999</v>
      </c>
      <c r="IP260">
        <v>12.833333329999999</v>
      </c>
      <c r="IQ260">
        <v>13.483330329999999</v>
      </c>
      <c r="IW260">
        <v>36.166666999999997</v>
      </c>
      <c r="IX260">
        <v>0.81666666666666665</v>
      </c>
      <c r="IY260">
        <v>3.2666669999666667</v>
      </c>
      <c r="IZ260">
        <v>0</v>
      </c>
      <c r="JA260">
        <f>IF(JA258=0,0,JA258+0.8166667)</f>
        <v>2.4166670333333338</v>
      </c>
      <c r="JB260">
        <f t="shared" ref="JB260:JF260" si="2658">IF(JB258=0,0,JB258+0.8166667)</f>
        <v>1.9000003666666672</v>
      </c>
      <c r="JC260">
        <f t="shared" si="2658"/>
        <v>2.9666666999999998</v>
      </c>
      <c r="JD260">
        <f t="shared" si="2658"/>
        <v>3.4333337000000004</v>
      </c>
      <c r="JE260">
        <f t="shared" si="2658"/>
        <v>8.5000003666666686</v>
      </c>
      <c r="JF260">
        <f t="shared" si="2658"/>
        <v>3.8166666999999999</v>
      </c>
      <c r="JH260">
        <f t="shared" ref="JH260:KA260" si="2659">IF(JH258=0,0,JH258+0.8166667)</f>
        <v>3.3500000333333331</v>
      </c>
      <c r="JI260">
        <f t="shared" si="2659"/>
        <v>8.5999966996666668</v>
      </c>
      <c r="JJ260">
        <f t="shared" si="2659"/>
        <v>6.9833300329999988</v>
      </c>
      <c r="JK260">
        <f t="shared" si="2659"/>
        <v>4.8499966996666659</v>
      </c>
      <c r="JL260">
        <f t="shared" si="2659"/>
        <v>4.6166633663333343</v>
      </c>
      <c r="JM260">
        <f t="shared" si="2659"/>
        <v>6.3499966996666659</v>
      </c>
      <c r="JN260">
        <f t="shared" si="2659"/>
        <v>7.3499966996666659</v>
      </c>
      <c r="JO260">
        <f t="shared" si="2659"/>
        <v>11.483330033</v>
      </c>
      <c r="JP260">
        <f t="shared" si="2659"/>
        <v>8.6166633663333343</v>
      </c>
      <c r="JR260">
        <f t="shared" si="2659"/>
        <v>4.6833300330000007</v>
      </c>
      <c r="JT260">
        <f t="shared" si="2659"/>
        <v>5.4333300329999998</v>
      </c>
      <c r="JU260">
        <f t="shared" si="2659"/>
        <v>11.083330032999999</v>
      </c>
      <c r="JV260">
        <f t="shared" si="2659"/>
        <v>11.783330033</v>
      </c>
      <c r="JX260">
        <f t="shared" si="2659"/>
        <v>12.533330033000002</v>
      </c>
      <c r="JY260">
        <f t="shared" si="2659"/>
        <v>8.3499966996666668</v>
      </c>
      <c r="JZ260">
        <f t="shared" si="2659"/>
        <v>14.849996699666669</v>
      </c>
      <c r="KA260">
        <f t="shared" si="2659"/>
        <v>18.299996699666668</v>
      </c>
    </row>
    <row r="261" spans="1:287" x14ac:dyDescent="0.25">
      <c r="A261" t="s">
        <v>26</v>
      </c>
      <c r="B261">
        <v>5.9333333333333336</v>
      </c>
      <c r="C261">
        <v>6.4333333333333336</v>
      </c>
      <c r="D261">
        <v>4.3</v>
      </c>
      <c r="E261">
        <v>7.0833333333333339</v>
      </c>
      <c r="F261">
        <v>7.6999933333333335</v>
      </c>
      <c r="G261">
        <v>5.016667</v>
      </c>
      <c r="H261">
        <v>4.75</v>
      </c>
      <c r="I261">
        <v>4.9666670000000002</v>
      </c>
      <c r="J261">
        <v>9.3166663333333339</v>
      </c>
      <c r="K261">
        <v>11.500000333333332</v>
      </c>
      <c r="L261">
        <v>6.7833333333333332</v>
      </c>
      <c r="M261">
        <v>6.2833333333333332</v>
      </c>
      <c r="N261">
        <v>4.9333299999999998</v>
      </c>
      <c r="O261">
        <v>3.7166666666666668</v>
      </c>
      <c r="P261">
        <v>8.1666666666666679</v>
      </c>
      <c r="Q261">
        <v>4.4766666666666666</v>
      </c>
      <c r="R261">
        <v>9.1466666666666665</v>
      </c>
      <c r="S261">
        <v>10.966666666666667</v>
      </c>
      <c r="T261">
        <v>7.3866666666666667</v>
      </c>
      <c r="U261">
        <v>5.8999966666666666</v>
      </c>
      <c r="V261">
        <v>5.7666666666666666</v>
      </c>
      <c r="W261">
        <v>4.3333336666666664</v>
      </c>
      <c r="X261">
        <v>5.1333336666666671</v>
      </c>
      <c r="Y261">
        <v>5.166666666666667</v>
      </c>
      <c r="Z261">
        <v>16.866670333333332</v>
      </c>
      <c r="AA261">
        <v>18.866670333333332</v>
      </c>
      <c r="AB261">
        <v>22.616670333333332</v>
      </c>
      <c r="AC261">
        <v>38.066670333333334</v>
      </c>
      <c r="AD261">
        <v>32.620003333333329</v>
      </c>
      <c r="AE261">
        <v>18.816670333333331</v>
      </c>
      <c r="AG261">
        <v>22.116670333333332</v>
      </c>
      <c r="AH261">
        <v>17.533340333333332</v>
      </c>
      <c r="AI261">
        <v>9.6833333333333336</v>
      </c>
      <c r="AJ261">
        <v>11.233333333333334</v>
      </c>
      <c r="AK261">
        <v>10.066666633333334</v>
      </c>
      <c r="AL261">
        <v>10.283333333333333</v>
      </c>
      <c r="AM261">
        <v>10.199993333333333</v>
      </c>
      <c r="AN261">
        <v>11.033333333333333</v>
      </c>
      <c r="AO261">
        <v>10.950000033333334</v>
      </c>
      <c r="AP261">
        <v>10.550000033333333</v>
      </c>
      <c r="AQ261">
        <v>10.466666663333333</v>
      </c>
      <c r="AR261">
        <v>10.083333333333334</v>
      </c>
      <c r="AS261">
        <v>10.700000033333334</v>
      </c>
      <c r="AT261">
        <v>13.350000003333335</v>
      </c>
      <c r="AU261">
        <v>10.983333333333334</v>
      </c>
      <c r="AV261">
        <v>11.216666633333334</v>
      </c>
      <c r="AW261">
        <v>10.750000033333334</v>
      </c>
      <c r="AX261">
        <v>11.533333333333333</v>
      </c>
      <c r="AY261">
        <v>10.416666663333334</v>
      </c>
      <c r="AZ261">
        <v>12.833333333333334</v>
      </c>
      <c r="BA261">
        <v>14.883333333333333</v>
      </c>
      <c r="BB261">
        <v>17.683333333333334</v>
      </c>
      <c r="BC261">
        <v>15.400000003333334</v>
      </c>
      <c r="BD261">
        <v>15.366666633333335</v>
      </c>
      <c r="BE261">
        <v>11.683333333333334</v>
      </c>
      <c r="BF261">
        <v>13.600000333333334</v>
      </c>
      <c r="BG261">
        <v>22.866666633333331</v>
      </c>
      <c r="BH261">
        <v>25.383333333333333</v>
      </c>
      <c r="BI261">
        <v>25.616666333333335</v>
      </c>
      <c r="BJ261">
        <v>13.033333333333333</v>
      </c>
      <c r="BK261">
        <v>23.350000333333334</v>
      </c>
      <c r="BL261">
        <v>14.100000033333334</v>
      </c>
      <c r="BM261">
        <v>22.483333333333334</v>
      </c>
      <c r="BN261">
        <v>13.783333333333333</v>
      </c>
      <c r="BO261">
        <v>27.616666333333335</v>
      </c>
      <c r="BP261">
        <v>18.300000033333333</v>
      </c>
      <c r="BQ261">
        <v>7.5333336333333341</v>
      </c>
      <c r="BR261">
        <v>6.3666670333333339</v>
      </c>
      <c r="BS261">
        <v>7.0833337333333342</v>
      </c>
      <c r="BT261">
        <v>7.4833337033333338</v>
      </c>
      <c r="BU261">
        <v>6.8833337033333342</v>
      </c>
      <c r="BV261">
        <v>7.1166670333333339</v>
      </c>
      <c r="BW261">
        <v>9.0833337333333333</v>
      </c>
      <c r="BX261">
        <v>14.083333733333333</v>
      </c>
      <c r="BY261">
        <v>12.350000333333334</v>
      </c>
      <c r="BZ261">
        <v>9.3500003333333339</v>
      </c>
      <c r="CA261">
        <v>7.1666670333333338</v>
      </c>
      <c r="CB261">
        <v>6.6833337333333338</v>
      </c>
      <c r="CC261">
        <v>7.7333337333333336</v>
      </c>
      <c r="CE261">
        <v>8.2833336333333349</v>
      </c>
      <c r="CF261">
        <v>9.0666669333333356</v>
      </c>
      <c r="CG261">
        <v>10.366666933333335</v>
      </c>
      <c r="CH261">
        <v>8.6666669333333353</v>
      </c>
      <c r="CI261">
        <v>8.6333336333333346</v>
      </c>
      <c r="CJ261">
        <v>8.5833336333333357</v>
      </c>
      <c r="CK261">
        <v>9.0000003333333343</v>
      </c>
      <c r="CL261">
        <v>9.3833336333333346</v>
      </c>
      <c r="CN261">
        <v>10.133333633333335</v>
      </c>
      <c r="CO261">
        <v>9.6833336333333353</v>
      </c>
      <c r="CP261">
        <v>7.5666673333333341</v>
      </c>
      <c r="CQ261">
        <v>9.0000003333333343</v>
      </c>
      <c r="CR261">
        <v>9.7500003333333343</v>
      </c>
      <c r="CS261">
        <v>8.0000003333333343</v>
      </c>
      <c r="CT261">
        <v>10.216667333333334</v>
      </c>
      <c r="CU261">
        <v>10.033334333333334</v>
      </c>
      <c r="CV261">
        <v>8.1666673333333346</v>
      </c>
      <c r="CW261">
        <v>9.3000006333333332</v>
      </c>
      <c r="CX261">
        <v>8.9000003333333346</v>
      </c>
      <c r="CY261">
        <v>12.383334033333334</v>
      </c>
      <c r="CZ261">
        <v>9.8500006333333339</v>
      </c>
      <c r="DA261">
        <v>8.7000003333333336</v>
      </c>
      <c r="DB261">
        <v>7.9666673333333344</v>
      </c>
      <c r="DC261">
        <v>11.016667333333334</v>
      </c>
      <c r="DD261">
        <v>8.9500006333333335</v>
      </c>
      <c r="DE261">
        <v>11.783334033333334</v>
      </c>
      <c r="DF261">
        <v>15.276666933333335</v>
      </c>
      <c r="DG261">
        <v>16.576666933333335</v>
      </c>
      <c r="DH261">
        <v>15.676666933333335</v>
      </c>
      <c r="DI261">
        <v>16.509999933333333</v>
      </c>
      <c r="DJ261">
        <v>16.126666933333336</v>
      </c>
      <c r="DK261">
        <v>16.960000266333335</v>
      </c>
      <c r="DL261">
        <v>15.843333633333335</v>
      </c>
      <c r="DM261">
        <v>17.743333603333333</v>
      </c>
      <c r="DN261">
        <v>17.193333603333336</v>
      </c>
      <c r="DO261">
        <v>8.2333336333333342</v>
      </c>
      <c r="DP261">
        <v>10.416666933333335</v>
      </c>
      <c r="DQ261">
        <v>9.1500003333333346</v>
      </c>
      <c r="DR261">
        <v>9.1666669633333342</v>
      </c>
      <c r="DS261">
        <v>8.7666669633333338</v>
      </c>
      <c r="DT261">
        <v>8.8000003033333343</v>
      </c>
      <c r="DU261">
        <v>12.166666633333335</v>
      </c>
      <c r="DV261">
        <v>10.250000303333334</v>
      </c>
      <c r="DW261">
        <v>8.9333336333333335</v>
      </c>
      <c r="DX261">
        <v>8.850000303333335</v>
      </c>
      <c r="DY261">
        <v>9.1500003003333337</v>
      </c>
      <c r="DZ261">
        <v>7.3166670033333343</v>
      </c>
      <c r="EA261">
        <v>8.9833337033333347</v>
      </c>
      <c r="EB261">
        <v>7.683333703333334</v>
      </c>
      <c r="EC261">
        <v>8.1500003033333339</v>
      </c>
      <c r="ED261">
        <v>10.650000303333334</v>
      </c>
      <c r="EE261">
        <v>9.916667003333334</v>
      </c>
      <c r="EF261">
        <v>8.166667003333334</v>
      </c>
      <c r="EG261">
        <v>9.9666670033333347</v>
      </c>
      <c r="EH261">
        <v>7.6000000033333341</v>
      </c>
      <c r="EI261">
        <v>10.533333673333335</v>
      </c>
      <c r="EJ261">
        <v>9.666667003333334</v>
      </c>
      <c r="EK261">
        <v>8.9833370033333342</v>
      </c>
      <c r="EL261">
        <v>11.050000303333334</v>
      </c>
      <c r="EM261">
        <v>7.7166670033333347</v>
      </c>
      <c r="EN261">
        <v>8.8000003363333335</v>
      </c>
      <c r="EO261">
        <v>11.850000333333334</v>
      </c>
      <c r="EP261">
        <v>10.150000303333334</v>
      </c>
      <c r="EQ261">
        <v>3.4000003333333337</v>
      </c>
      <c r="ER261">
        <v>3.7333336633333336</v>
      </c>
      <c r="ES261">
        <v>4.0000003333333334</v>
      </c>
      <c r="ET261">
        <v>6.5000003333333343</v>
      </c>
      <c r="EU261">
        <v>4.0833336333333339</v>
      </c>
      <c r="EV261">
        <v>3.9166670333333338</v>
      </c>
      <c r="EW261">
        <v>3.7333336333333338</v>
      </c>
      <c r="EX261">
        <v>3.9666670003333335</v>
      </c>
      <c r="EY261">
        <v>7.4666670333333336</v>
      </c>
      <c r="EZ261">
        <v>3.7666673333333338</v>
      </c>
      <c r="FA261">
        <v>3.9500003333333336</v>
      </c>
      <c r="FB261">
        <v>4.4333333333333336</v>
      </c>
      <c r="FC261">
        <v>7.4000003333333337</v>
      </c>
      <c r="FD261">
        <v>4.2333336333333342</v>
      </c>
      <c r="FE261">
        <v>4.5333336333333341</v>
      </c>
      <c r="FF261">
        <v>6.5666670033333343</v>
      </c>
      <c r="FG261">
        <v>4.1666670333333338</v>
      </c>
      <c r="FH261">
        <v>5.5166670033333336</v>
      </c>
      <c r="FI261">
        <v>5.9666670033333338</v>
      </c>
      <c r="FJ261">
        <v>9.1333337033333333</v>
      </c>
      <c r="FK261">
        <v>7.2333337033333338</v>
      </c>
      <c r="FL261">
        <v>7.5666670033333334</v>
      </c>
      <c r="FM261">
        <v>5.8833337033333333</v>
      </c>
      <c r="FN261">
        <v>8.5166670033333336</v>
      </c>
      <c r="FO261">
        <v>5.983333673333334</v>
      </c>
      <c r="FP261">
        <v>6.7333337033333338</v>
      </c>
      <c r="FQ261">
        <v>5.9666670033333338</v>
      </c>
      <c r="FR261">
        <v>5.916667003333334</v>
      </c>
      <c r="FS261">
        <v>6.733333673333334</v>
      </c>
      <c r="FT261">
        <v>6.8666670333333339</v>
      </c>
      <c r="FU261">
        <v>7.1166670333333339</v>
      </c>
      <c r="FV261">
        <v>7.1000003633333337</v>
      </c>
      <c r="FW261">
        <v>7.4833337003333336</v>
      </c>
      <c r="FX261">
        <v>7.6333337033333342</v>
      </c>
      <c r="FY261">
        <v>7.4166670333333338</v>
      </c>
      <c r="FZ261">
        <v>8.6666670333333347</v>
      </c>
      <c r="GA261">
        <v>11.666667033333333</v>
      </c>
      <c r="GB261">
        <v>7.7500003663333343</v>
      </c>
      <c r="GC261">
        <v>7.9500003333333336</v>
      </c>
      <c r="GD261">
        <v>8.4666670333333336</v>
      </c>
      <c r="GE261">
        <v>8.2333337333333336</v>
      </c>
      <c r="GF261">
        <v>7.4500003633333343</v>
      </c>
      <c r="GG261">
        <v>9.2000003333333336</v>
      </c>
      <c r="GH261">
        <v>10.050000333333333</v>
      </c>
      <c r="GI261">
        <v>9.6833336333333335</v>
      </c>
      <c r="GJ261">
        <v>10.100000333333334</v>
      </c>
      <c r="GK261">
        <v>12.033333633333333</v>
      </c>
      <c r="GL261">
        <v>9.5000003333333343</v>
      </c>
      <c r="GM261">
        <v>9.7666670333333343</v>
      </c>
      <c r="GN261">
        <v>11.900000333333335</v>
      </c>
      <c r="GO261">
        <v>11.316667003333333</v>
      </c>
      <c r="GP261">
        <v>9.7666670333333343</v>
      </c>
      <c r="GQ261">
        <v>10.216667003333333</v>
      </c>
      <c r="GR261">
        <v>12.600000333333334</v>
      </c>
      <c r="GS261">
        <v>10.566667033333333</v>
      </c>
      <c r="GT261">
        <v>11.766667033333334</v>
      </c>
      <c r="GU261">
        <v>10.600000333333334</v>
      </c>
      <c r="GV261">
        <v>9.6000003333333339</v>
      </c>
      <c r="GW261">
        <v>9.666667003333334</v>
      </c>
      <c r="GX261">
        <v>9.5000003333333343</v>
      </c>
      <c r="GY261">
        <v>16.933333666333333</v>
      </c>
      <c r="GZ261">
        <v>11.350000333333334</v>
      </c>
      <c r="HA261">
        <v>17.783333666333334</v>
      </c>
      <c r="HB261">
        <v>12.200000333333334</v>
      </c>
      <c r="HC261">
        <v>15.633333333333335</v>
      </c>
      <c r="HD261">
        <v>17.033333663333334</v>
      </c>
      <c r="HE261">
        <v>16.116667003333333</v>
      </c>
      <c r="HF261">
        <v>15.866667003333335</v>
      </c>
      <c r="HG261">
        <v>15.650000333333335</v>
      </c>
      <c r="HH261">
        <v>15.333333633333334</v>
      </c>
      <c r="HI261">
        <v>15.333333633333334</v>
      </c>
      <c r="HJ261">
        <v>16.283333633333335</v>
      </c>
      <c r="HK261">
        <v>15.833333633333334</v>
      </c>
      <c r="HL261">
        <v>18.700000333333335</v>
      </c>
      <c r="HR261">
        <v>6.3666673333333339</v>
      </c>
      <c r="HS261">
        <v>4.8000003333333341</v>
      </c>
      <c r="HU261">
        <v>16.200000333333335</v>
      </c>
      <c r="HW261">
        <v>5.1833336333333344</v>
      </c>
      <c r="HX261">
        <v>5.4000003333333337</v>
      </c>
      <c r="HY261">
        <v>6.2166670333333336</v>
      </c>
      <c r="HZ261">
        <v>5.7333336333333342</v>
      </c>
      <c r="IA261">
        <v>5.4666673333333344</v>
      </c>
      <c r="IB261">
        <v>5.5666670333333341</v>
      </c>
      <c r="IC261">
        <v>6.2666670033333336</v>
      </c>
      <c r="ID261">
        <v>5.2333333333333343</v>
      </c>
      <c r="IE261">
        <v>6.2166670033333338</v>
      </c>
      <c r="IF261">
        <v>6.916667003333334</v>
      </c>
      <c r="IG261">
        <v>7.3666670033333341</v>
      </c>
      <c r="IH261">
        <v>5.7000003333333344</v>
      </c>
      <c r="II261">
        <v>12.433333333333334</v>
      </c>
      <c r="IJ261">
        <v>5.2166670033333338</v>
      </c>
      <c r="IK261">
        <v>8.5833336633333346</v>
      </c>
      <c r="IL261">
        <v>11.916666663333334</v>
      </c>
      <c r="IM261">
        <v>9.3500003633333346</v>
      </c>
      <c r="IN261">
        <v>9.0666669633333346</v>
      </c>
      <c r="IO261">
        <v>10.583333663333335</v>
      </c>
      <c r="IP261">
        <v>11.166666663333334</v>
      </c>
      <c r="IQ261">
        <v>11.816663663333335</v>
      </c>
      <c r="IW261">
        <v>34.500000333333332</v>
      </c>
      <c r="IX261">
        <v>1.6000003333333339</v>
      </c>
      <c r="IY261">
        <v>4.0500006666333341</v>
      </c>
      <c r="IZ261">
        <v>2.4166670333333338</v>
      </c>
      <c r="JA261">
        <v>0</v>
      </c>
      <c r="JB261">
        <f>IF(JB258=0,0,JB258+1.6)</f>
        <v>2.6833336666666674</v>
      </c>
      <c r="JC261">
        <f t="shared" ref="JC261:JF261" si="2660">IF(JC258=0,0,JC258+1.6)</f>
        <v>3.75</v>
      </c>
      <c r="JD261">
        <f t="shared" si="2660"/>
        <v>4.2166670000000011</v>
      </c>
      <c r="JE261">
        <f t="shared" si="2660"/>
        <v>9.2833336666666675</v>
      </c>
      <c r="JF261">
        <f t="shared" si="2660"/>
        <v>4.5999999999999996</v>
      </c>
      <c r="JH261">
        <f t="shared" ref="JH261:KA261" si="2661">IF(JH258=0,0,JH258+1.6)</f>
        <v>4.1333333333333329</v>
      </c>
      <c r="JI261">
        <f t="shared" si="2661"/>
        <v>9.3833299996666657</v>
      </c>
      <c r="JJ261">
        <f t="shared" si="2661"/>
        <v>7.7666633329999986</v>
      </c>
      <c r="JK261">
        <f t="shared" si="2661"/>
        <v>5.6333299996666657</v>
      </c>
      <c r="JL261">
        <f t="shared" si="2661"/>
        <v>5.3999966663333341</v>
      </c>
      <c r="JM261">
        <f t="shared" si="2661"/>
        <v>7.1333299996666657</v>
      </c>
      <c r="JN261">
        <f t="shared" si="2661"/>
        <v>8.1333299996666657</v>
      </c>
      <c r="JO261">
        <f t="shared" si="2661"/>
        <v>12.266663332999999</v>
      </c>
      <c r="JP261">
        <f t="shared" si="2661"/>
        <v>9.3999966663333332</v>
      </c>
      <c r="JR261">
        <f t="shared" si="2661"/>
        <v>5.4666633330000005</v>
      </c>
      <c r="JT261">
        <f t="shared" si="2661"/>
        <v>6.2166633329999996</v>
      </c>
      <c r="JU261">
        <f t="shared" si="2661"/>
        <v>11.866663332999998</v>
      </c>
      <c r="JV261">
        <f t="shared" si="2661"/>
        <v>12.566663332999999</v>
      </c>
      <c r="JX261">
        <f t="shared" si="2661"/>
        <v>13.316663333000001</v>
      </c>
      <c r="JY261">
        <f t="shared" si="2661"/>
        <v>9.1333299996666657</v>
      </c>
      <c r="JZ261">
        <f t="shared" si="2661"/>
        <v>15.633329999666667</v>
      </c>
      <c r="KA261">
        <f t="shared" si="2661"/>
        <v>19.08332999966667</v>
      </c>
    </row>
    <row r="262" spans="1:287" x14ac:dyDescent="0.25">
      <c r="A262" t="s">
        <v>25</v>
      </c>
      <c r="B262">
        <v>5.416666666666667</v>
      </c>
      <c r="C262">
        <v>5.916666666666667</v>
      </c>
      <c r="D262">
        <v>3.8</v>
      </c>
      <c r="E262">
        <v>6.5666666666666664</v>
      </c>
      <c r="F262">
        <v>7.1833266666666669</v>
      </c>
      <c r="G262">
        <v>4.516667</v>
      </c>
      <c r="H262">
        <v>4.25</v>
      </c>
      <c r="I262">
        <v>4.4666670000000002</v>
      </c>
      <c r="J262">
        <v>8.7999996666666664</v>
      </c>
      <c r="K262">
        <v>10.983333666666667</v>
      </c>
      <c r="L262">
        <v>6.2666666666666666</v>
      </c>
      <c r="M262">
        <v>5.7666666666666666</v>
      </c>
      <c r="N262">
        <v>4.4333299999999998</v>
      </c>
      <c r="O262">
        <v>2.75</v>
      </c>
      <c r="P262">
        <v>7.2</v>
      </c>
      <c r="Q262">
        <v>3.51</v>
      </c>
      <c r="R262">
        <v>8.18</v>
      </c>
      <c r="S262">
        <v>10</v>
      </c>
      <c r="T262">
        <v>6.42</v>
      </c>
      <c r="U262">
        <v>4.9333299999999998</v>
      </c>
      <c r="V262">
        <v>4.8</v>
      </c>
      <c r="W262">
        <v>3.3666670000000001</v>
      </c>
      <c r="X262">
        <v>4.1666670000000003</v>
      </c>
      <c r="Y262">
        <v>4.2</v>
      </c>
      <c r="Z262">
        <v>16.350003666666666</v>
      </c>
      <c r="AA262">
        <v>18.350003666666666</v>
      </c>
      <c r="AB262">
        <v>22.100003666666666</v>
      </c>
      <c r="AC262">
        <v>37.550003666666669</v>
      </c>
      <c r="AD262">
        <v>32.103336666666664</v>
      </c>
      <c r="AE262">
        <v>18.300003666666665</v>
      </c>
      <c r="AG262">
        <v>21.600003666666666</v>
      </c>
      <c r="AH262">
        <v>17.016673666666666</v>
      </c>
      <c r="AI262">
        <v>9.1666666666666679</v>
      </c>
      <c r="AJ262">
        <v>10.716666666666669</v>
      </c>
      <c r="AK262">
        <v>9.5499999666666682</v>
      </c>
      <c r="AL262">
        <v>9.7666666666666675</v>
      </c>
      <c r="AM262">
        <v>9.6833266666666677</v>
      </c>
      <c r="AN262">
        <v>10.516666666666667</v>
      </c>
      <c r="AO262">
        <v>10.433333366666668</v>
      </c>
      <c r="AP262">
        <v>10.033333366666668</v>
      </c>
      <c r="AQ262">
        <v>9.9499999966666675</v>
      </c>
      <c r="AR262">
        <v>9.5666666666666682</v>
      </c>
      <c r="AS262">
        <v>10.183333366666668</v>
      </c>
      <c r="AT262">
        <v>12.833333336666669</v>
      </c>
      <c r="AU262">
        <v>10.466666666666669</v>
      </c>
      <c r="AV262">
        <v>10.699999966666669</v>
      </c>
      <c r="AW262">
        <v>10.233333366666669</v>
      </c>
      <c r="AX262">
        <v>11.016666666666667</v>
      </c>
      <c r="AY262">
        <v>9.8999999966666685</v>
      </c>
      <c r="AZ262">
        <v>12.316666666666668</v>
      </c>
      <c r="BA262">
        <v>14.366666666666667</v>
      </c>
      <c r="BB262">
        <v>17.166666666666668</v>
      </c>
      <c r="BC262">
        <v>14.883333336666668</v>
      </c>
      <c r="BD262">
        <v>14.849999966666669</v>
      </c>
      <c r="BE262">
        <v>11.166666666666668</v>
      </c>
      <c r="BF262">
        <v>13.083333666666668</v>
      </c>
      <c r="BG262">
        <v>22.349999966666665</v>
      </c>
      <c r="BH262">
        <v>24.866666666666667</v>
      </c>
      <c r="BI262">
        <v>25.099999666666669</v>
      </c>
      <c r="BJ262">
        <v>12.516666666666667</v>
      </c>
      <c r="BK262">
        <v>22.833333666666668</v>
      </c>
      <c r="BL262">
        <v>13.583333366666668</v>
      </c>
      <c r="BM262">
        <v>21.966666666666669</v>
      </c>
      <c r="BN262">
        <v>13.266666666666667</v>
      </c>
      <c r="BO262">
        <v>27.099999666666669</v>
      </c>
      <c r="BP262">
        <v>17.783333366666668</v>
      </c>
      <c r="BQ262">
        <v>7.0166669666666674</v>
      </c>
      <c r="BR262">
        <v>5.8500003666666673</v>
      </c>
      <c r="BS262">
        <v>6.5666670666666676</v>
      </c>
      <c r="BT262">
        <v>6.9666670366666672</v>
      </c>
      <c r="BU262">
        <v>6.3666670366666676</v>
      </c>
      <c r="BV262">
        <v>6.6000003666666673</v>
      </c>
      <c r="BW262">
        <v>8.5666670666666676</v>
      </c>
      <c r="BX262">
        <v>13.566667066666668</v>
      </c>
      <c r="BY262">
        <v>11.833333666666668</v>
      </c>
      <c r="BZ262">
        <v>8.8333336666666682</v>
      </c>
      <c r="CA262">
        <v>6.6500003666666672</v>
      </c>
      <c r="CB262">
        <v>6.1666670666666672</v>
      </c>
      <c r="CC262">
        <v>7.216667066666667</v>
      </c>
      <c r="CE262">
        <v>7.7666669666666674</v>
      </c>
      <c r="CF262">
        <v>8.5500002666666681</v>
      </c>
      <c r="CG262">
        <v>9.8500002666666671</v>
      </c>
      <c r="CH262">
        <v>8.1500002666666678</v>
      </c>
      <c r="CI262">
        <v>8.1166669666666671</v>
      </c>
      <c r="CJ262">
        <v>8.0666669666666682</v>
      </c>
      <c r="CK262">
        <v>8.4833336666666668</v>
      </c>
      <c r="CL262">
        <v>8.8666669666666671</v>
      </c>
      <c r="CN262">
        <v>9.6166669666666671</v>
      </c>
      <c r="CO262">
        <v>9.1666669666666678</v>
      </c>
      <c r="CP262">
        <v>7.0500006666666675</v>
      </c>
      <c r="CQ262">
        <v>8.4833336666666668</v>
      </c>
      <c r="CR262">
        <v>9.2333336666666668</v>
      </c>
      <c r="CS262">
        <v>7.4833336666666677</v>
      </c>
      <c r="CT262">
        <v>9.7000006666666678</v>
      </c>
      <c r="CU262">
        <v>9.5166676666666667</v>
      </c>
      <c r="CV262">
        <v>7.6500006666666671</v>
      </c>
      <c r="CW262">
        <v>8.7833339666666674</v>
      </c>
      <c r="CX262">
        <v>8.3833336666666671</v>
      </c>
      <c r="CY262">
        <v>11.866667366666668</v>
      </c>
      <c r="CZ262">
        <v>9.3333339666666681</v>
      </c>
      <c r="DA262">
        <v>8.1833336666666678</v>
      </c>
      <c r="DB262">
        <v>7.4500006666666678</v>
      </c>
      <c r="DC262">
        <v>10.500000666666669</v>
      </c>
      <c r="DD262">
        <v>8.4333339666666678</v>
      </c>
      <c r="DE262">
        <v>11.266667366666667</v>
      </c>
      <c r="DF262">
        <v>14.760000266666667</v>
      </c>
      <c r="DG262">
        <v>16.060000266666666</v>
      </c>
      <c r="DH262">
        <v>15.160000266666668</v>
      </c>
      <c r="DI262">
        <v>15.993333266666667</v>
      </c>
      <c r="DJ262">
        <v>15.610000266666667</v>
      </c>
      <c r="DK262">
        <v>16.443333599666666</v>
      </c>
      <c r="DL262">
        <v>15.326666966666668</v>
      </c>
      <c r="DM262">
        <v>17.226666936666668</v>
      </c>
      <c r="DN262">
        <v>16.676666936666667</v>
      </c>
      <c r="DO262">
        <v>7.7166669666666676</v>
      </c>
      <c r="DP262">
        <v>9.9000002666666678</v>
      </c>
      <c r="DQ262">
        <v>8.6333336666666671</v>
      </c>
      <c r="DR262">
        <v>8.6500002966666685</v>
      </c>
      <c r="DS262">
        <v>8.2500002966666681</v>
      </c>
      <c r="DT262">
        <v>8.2833336366666686</v>
      </c>
      <c r="DU262">
        <v>11.649999966666668</v>
      </c>
      <c r="DV262">
        <v>9.7333336366666678</v>
      </c>
      <c r="DW262">
        <v>8.4166669666666678</v>
      </c>
      <c r="DX262">
        <v>8.3333336366666675</v>
      </c>
      <c r="DY262">
        <v>8.633333633666668</v>
      </c>
      <c r="DZ262">
        <v>6.8000003366666677</v>
      </c>
      <c r="EA262">
        <v>8.4666670366666672</v>
      </c>
      <c r="EB262">
        <v>7.1666670366666674</v>
      </c>
      <c r="EC262">
        <v>7.6333336366666682</v>
      </c>
      <c r="ED262">
        <v>10.133333636666668</v>
      </c>
      <c r="EE262">
        <v>9.4000003366666682</v>
      </c>
      <c r="EF262">
        <v>7.6500003366666673</v>
      </c>
      <c r="EG262">
        <v>9.4500003366666672</v>
      </c>
      <c r="EH262">
        <v>7.0833333366666675</v>
      </c>
      <c r="EI262">
        <v>10.016667006666667</v>
      </c>
      <c r="EJ262">
        <v>9.1500003366666682</v>
      </c>
      <c r="EK262">
        <v>8.4666703366666685</v>
      </c>
      <c r="EL262">
        <v>10.533333636666669</v>
      </c>
      <c r="EM262">
        <v>7.2000003366666681</v>
      </c>
      <c r="EN262">
        <v>8.2833336696666677</v>
      </c>
      <c r="EO262">
        <v>11.333333666666668</v>
      </c>
      <c r="EP262">
        <v>9.6333336366666682</v>
      </c>
      <c r="EQ262">
        <v>2.8833336666666671</v>
      </c>
      <c r="ER262">
        <v>3.216666996666667</v>
      </c>
      <c r="ES262">
        <v>3.4833336666666672</v>
      </c>
      <c r="ET262">
        <v>5.9833336666666668</v>
      </c>
      <c r="EU262">
        <v>3.5666669666666673</v>
      </c>
      <c r="EV262">
        <v>3.4000003666666672</v>
      </c>
      <c r="EW262">
        <v>3.2166669666666672</v>
      </c>
      <c r="EX262">
        <v>3.4500003336666669</v>
      </c>
      <c r="EY262">
        <v>6.950000366666667</v>
      </c>
      <c r="EZ262">
        <v>3.2500006666666672</v>
      </c>
      <c r="FA262">
        <v>3.433333666666667</v>
      </c>
      <c r="FB262">
        <v>3.916666666666667</v>
      </c>
      <c r="FC262">
        <v>6.8833336666666671</v>
      </c>
      <c r="FD262">
        <v>3.7166669666666672</v>
      </c>
      <c r="FE262">
        <v>4.0166669666666674</v>
      </c>
      <c r="FF262">
        <v>6.0500003366666668</v>
      </c>
      <c r="FG262">
        <v>3.6500003666666672</v>
      </c>
      <c r="FH262">
        <v>5.0000003366666679</v>
      </c>
      <c r="FI262">
        <v>5.4500003366666681</v>
      </c>
      <c r="FJ262">
        <v>8.6166670366666676</v>
      </c>
      <c r="FK262">
        <v>6.7166670366666681</v>
      </c>
      <c r="FL262">
        <v>7.0500003366666677</v>
      </c>
      <c r="FM262">
        <v>5.3666670366666676</v>
      </c>
      <c r="FN262">
        <v>8.0000003366666679</v>
      </c>
      <c r="FO262">
        <v>5.4666670066666683</v>
      </c>
      <c r="FP262">
        <v>6.2166670366666681</v>
      </c>
      <c r="FQ262">
        <v>5.4500003366666681</v>
      </c>
      <c r="FR262">
        <v>5.4000003366666682</v>
      </c>
      <c r="FS262">
        <v>6.2166670066666683</v>
      </c>
      <c r="FT262">
        <v>6.3500003666666673</v>
      </c>
      <c r="FU262">
        <v>6.6000003666666673</v>
      </c>
      <c r="FV262">
        <v>6.5833336966666671</v>
      </c>
      <c r="FW262">
        <v>6.966667033666667</v>
      </c>
      <c r="FX262">
        <v>7.1166670366666676</v>
      </c>
      <c r="FY262">
        <v>6.9000003666666672</v>
      </c>
      <c r="FZ262">
        <v>8.1500003666666672</v>
      </c>
      <c r="GA262">
        <v>11.150000366666667</v>
      </c>
      <c r="GB262">
        <v>7.2333336996666677</v>
      </c>
      <c r="GC262">
        <v>7.4333336666666678</v>
      </c>
      <c r="GD262">
        <v>7.9500003666666679</v>
      </c>
      <c r="GE262">
        <v>7.716667066666667</v>
      </c>
      <c r="GF262">
        <v>6.9333336966666677</v>
      </c>
      <c r="GG262">
        <v>8.6833336666666661</v>
      </c>
      <c r="GH262">
        <v>9.5333336666666657</v>
      </c>
      <c r="GI262">
        <v>9.166666966666666</v>
      </c>
      <c r="GJ262">
        <v>9.5833336666666664</v>
      </c>
      <c r="GK262">
        <v>11.516666966666666</v>
      </c>
      <c r="GL262">
        <v>8.9833336666666668</v>
      </c>
      <c r="GM262">
        <v>9.2500003666666668</v>
      </c>
      <c r="GN262">
        <v>11.383333666666665</v>
      </c>
      <c r="GO262">
        <v>10.800000336666667</v>
      </c>
      <c r="GP262">
        <v>9.2500003666666668</v>
      </c>
      <c r="GQ262">
        <v>9.7000003366666654</v>
      </c>
      <c r="GR262">
        <v>12.083333666666666</v>
      </c>
      <c r="GS262">
        <v>10.050000366666666</v>
      </c>
      <c r="GT262">
        <v>11.250000366666665</v>
      </c>
      <c r="GU262">
        <v>10.083333666666666</v>
      </c>
      <c r="GV262">
        <v>9.0833336666666664</v>
      </c>
      <c r="GW262">
        <v>9.1500003366666665</v>
      </c>
      <c r="GX262">
        <v>8.9833336666666668</v>
      </c>
      <c r="GY262">
        <v>16.416666999666667</v>
      </c>
      <c r="GZ262">
        <v>10.833333666666666</v>
      </c>
      <c r="HA262">
        <v>18.600000333000001</v>
      </c>
      <c r="HB262">
        <v>13.016667</v>
      </c>
      <c r="HC262">
        <v>15.116666666666669</v>
      </c>
      <c r="HD262">
        <v>16.516666996666668</v>
      </c>
      <c r="HE262">
        <v>15.600000336666669</v>
      </c>
      <c r="HF262">
        <v>15.350000336666669</v>
      </c>
      <c r="HG262">
        <v>15.133333666666669</v>
      </c>
      <c r="HH262">
        <v>14.816666966666668</v>
      </c>
      <c r="HI262">
        <v>14.816666966666668</v>
      </c>
      <c r="HJ262">
        <v>15.766666966666669</v>
      </c>
      <c r="HK262">
        <v>15.316666966666668</v>
      </c>
      <c r="HL262">
        <v>18.18333366666667</v>
      </c>
      <c r="HR262">
        <v>5.8500006666666673</v>
      </c>
      <c r="HS262">
        <v>4.2833336666666675</v>
      </c>
      <c r="HU262">
        <v>15.683333666666668</v>
      </c>
      <c r="HW262">
        <v>4.6666669666666678</v>
      </c>
      <c r="HX262">
        <v>4.8833336666666671</v>
      </c>
      <c r="HY262">
        <v>5.7000003666666679</v>
      </c>
      <c r="HZ262">
        <v>5.2166669666666676</v>
      </c>
      <c r="IA262">
        <v>4.9500006666666678</v>
      </c>
      <c r="IB262">
        <v>5.0500003666666675</v>
      </c>
      <c r="IC262">
        <v>5.7500003366666679</v>
      </c>
      <c r="ID262">
        <v>4.7166666666666677</v>
      </c>
      <c r="IE262">
        <v>5.7000003366666672</v>
      </c>
      <c r="IF262">
        <v>6.4000003366666673</v>
      </c>
      <c r="IG262">
        <v>6.8500003366666675</v>
      </c>
      <c r="IH262">
        <v>5.1833336666666678</v>
      </c>
      <c r="II262">
        <v>11.916666666666668</v>
      </c>
      <c r="IJ262">
        <v>4.7000003366666672</v>
      </c>
      <c r="IK262">
        <v>8.0666669966666671</v>
      </c>
      <c r="IL262">
        <v>11.399999996666667</v>
      </c>
      <c r="IM262">
        <v>8.8333336966666671</v>
      </c>
      <c r="IN262">
        <v>8.5500002966666671</v>
      </c>
      <c r="IO262">
        <v>10.066666996666667</v>
      </c>
      <c r="IP262">
        <v>10.649999996666667</v>
      </c>
      <c r="IQ262">
        <v>11.299996996666668</v>
      </c>
      <c r="IW262">
        <v>33.983333666666667</v>
      </c>
      <c r="IX262">
        <v>1.0833336666666673</v>
      </c>
      <c r="IY262">
        <v>3.5333339999666675</v>
      </c>
      <c r="IZ262">
        <v>1.9000003666666672</v>
      </c>
      <c r="JA262">
        <v>2.6833336666666674</v>
      </c>
      <c r="JB262">
        <v>0</v>
      </c>
      <c r="JC262">
        <f>IF(JC258=0,0,JC258+1.083333334)</f>
        <v>3.2333333340000001</v>
      </c>
      <c r="JD262">
        <f t="shared" ref="JD262:JF262" si="2662">IF(JD258=0,0,JD258+1.083333334)</f>
        <v>3.7000003340000003</v>
      </c>
      <c r="JE262">
        <f t="shared" si="2662"/>
        <v>8.7666670006666685</v>
      </c>
      <c r="JF262">
        <f t="shared" si="2662"/>
        <v>4.0833333339999998</v>
      </c>
      <c r="JH262">
        <f t="shared" ref="JH262:KA262" si="2663">IF(JH258=0,0,JH258+1.083333334)</f>
        <v>3.616666667333333</v>
      </c>
      <c r="JI262">
        <f t="shared" si="2663"/>
        <v>8.8666633336666667</v>
      </c>
      <c r="JJ262">
        <f t="shared" si="2663"/>
        <v>7.2499966669999987</v>
      </c>
      <c r="JK262">
        <f t="shared" si="2663"/>
        <v>5.1166633336666658</v>
      </c>
      <c r="JL262">
        <f t="shared" si="2663"/>
        <v>4.8833300003333342</v>
      </c>
      <c r="JM262">
        <f t="shared" si="2663"/>
        <v>6.6166633336666658</v>
      </c>
      <c r="JN262">
        <f t="shared" si="2663"/>
        <v>7.6166633336666658</v>
      </c>
      <c r="JO262">
        <f t="shared" si="2663"/>
        <v>11.749996667</v>
      </c>
      <c r="JP262">
        <f t="shared" si="2663"/>
        <v>8.8833300003333342</v>
      </c>
      <c r="JR262">
        <f t="shared" si="2663"/>
        <v>4.9499966670000006</v>
      </c>
      <c r="JT262">
        <f t="shared" si="2663"/>
        <v>5.6999966669999997</v>
      </c>
      <c r="JU262">
        <f t="shared" si="2663"/>
        <v>11.349996666999999</v>
      </c>
      <c r="JV262">
        <f t="shared" si="2663"/>
        <v>12.049996667</v>
      </c>
      <c r="JX262">
        <f t="shared" si="2663"/>
        <v>12.799996667000002</v>
      </c>
      <c r="JY262">
        <f t="shared" si="2663"/>
        <v>8.6166633336666667</v>
      </c>
      <c r="JZ262">
        <f t="shared" si="2663"/>
        <v>15.116663333666668</v>
      </c>
      <c r="KA262">
        <f t="shared" si="2663"/>
        <v>18.566663333666668</v>
      </c>
    </row>
    <row r="263" spans="1:287" x14ac:dyDescent="0.25">
      <c r="A263" t="s">
        <v>24</v>
      </c>
      <c r="B263">
        <v>10.35</v>
      </c>
      <c r="C263">
        <v>10.85</v>
      </c>
      <c r="D263">
        <v>6.9666666666666668</v>
      </c>
      <c r="E263">
        <v>11.5</v>
      </c>
      <c r="F263">
        <v>12.11666</v>
      </c>
      <c r="G263">
        <v>7.683333666666667</v>
      </c>
      <c r="H263">
        <v>7.416666666666667</v>
      </c>
      <c r="I263">
        <v>7.6333336666666671</v>
      </c>
      <c r="J263">
        <v>13.733333</v>
      </c>
      <c r="K263">
        <v>15.916667</v>
      </c>
      <c r="L263">
        <v>11.2</v>
      </c>
      <c r="M263">
        <v>10.7</v>
      </c>
      <c r="N263">
        <v>7.5999966666666667</v>
      </c>
      <c r="O263">
        <v>4.6500000000000004</v>
      </c>
      <c r="P263">
        <v>9.1000000000000014</v>
      </c>
      <c r="Q263">
        <v>5.41</v>
      </c>
      <c r="R263">
        <v>10.08</v>
      </c>
      <c r="S263">
        <v>11.9</v>
      </c>
      <c r="T263">
        <v>8.32</v>
      </c>
      <c r="U263">
        <v>6.8333300000000001</v>
      </c>
      <c r="V263">
        <v>6.7</v>
      </c>
      <c r="W263">
        <v>5.266667</v>
      </c>
      <c r="X263">
        <v>6.0666670000000007</v>
      </c>
      <c r="Y263">
        <v>6.1000000000000005</v>
      </c>
      <c r="Z263">
        <v>21.283337</v>
      </c>
      <c r="AA263">
        <v>23.283337</v>
      </c>
      <c r="AB263">
        <v>27.033337</v>
      </c>
      <c r="AC263">
        <v>42.483336999999999</v>
      </c>
      <c r="AD263">
        <v>37.036670000000001</v>
      </c>
      <c r="AE263">
        <v>23.233336999999999</v>
      </c>
      <c r="AG263">
        <v>26.533337</v>
      </c>
      <c r="AH263">
        <v>21.950006999999999</v>
      </c>
      <c r="AI263">
        <v>14.1</v>
      </c>
      <c r="AJ263">
        <v>15.65</v>
      </c>
      <c r="AK263">
        <v>14.4833333</v>
      </c>
      <c r="AL263">
        <v>14.7</v>
      </c>
      <c r="AM263">
        <v>14.61666</v>
      </c>
      <c r="AN263">
        <v>15.45</v>
      </c>
      <c r="AO263">
        <v>15.3666667</v>
      </c>
      <c r="AP263">
        <v>14.966666699999999</v>
      </c>
      <c r="AQ263">
        <v>14.883333329999999</v>
      </c>
      <c r="AR263">
        <v>14.5</v>
      </c>
      <c r="AS263">
        <v>15.1166667</v>
      </c>
      <c r="AT263">
        <v>17.766666669999999</v>
      </c>
      <c r="AU263">
        <v>15.4</v>
      </c>
      <c r="AV263">
        <v>15.6333333</v>
      </c>
      <c r="AW263">
        <v>15.1666667</v>
      </c>
      <c r="AX263">
        <v>15.95</v>
      </c>
      <c r="AY263">
        <v>14.83333333</v>
      </c>
      <c r="AZ263">
        <v>17.25</v>
      </c>
      <c r="BA263">
        <v>19.3</v>
      </c>
      <c r="BB263">
        <v>22.1</v>
      </c>
      <c r="BC263">
        <v>19.81666667</v>
      </c>
      <c r="BD263">
        <v>19.783333299999999</v>
      </c>
      <c r="BE263">
        <v>16.100000000000001</v>
      </c>
      <c r="BF263">
        <v>18.016666999999998</v>
      </c>
      <c r="BG263">
        <v>27.283333299999999</v>
      </c>
      <c r="BH263">
        <v>29.799999999999997</v>
      </c>
      <c r="BI263">
        <v>30.033332999999999</v>
      </c>
      <c r="BJ263">
        <v>17.45</v>
      </c>
      <c r="BK263">
        <v>27.766666999999998</v>
      </c>
      <c r="BL263">
        <v>18.516666700000002</v>
      </c>
      <c r="BM263">
        <v>26.9</v>
      </c>
      <c r="BN263">
        <v>18.2</v>
      </c>
      <c r="BO263">
        <v>32.033332999999999</v>
      </c>
      <c r="BP263">
        <v>22.716666699999998</v>
      </c>
      <c r="BQ263">
        <v>11.950000299999999</v>
      </c>
      <c r="BR263">
        <v>10.7833337</v>
      </c>
      <c r="BS263">
        <v>11.500000399999999</v>
      </c>
      <c r="BT263">
        <v>11.900000370000001</v>
      </c>
      <c r="BU263">
        <v>11.300000369999999</v>
      </c>
      <c r="BV263">
        <v>11.5333337</v>
      </c>
      <c r="BW263">
        <v>13.500000399999999</v>
      </c>
      <c r="BX263">
        <v>18.500000399999998</v>
      </c>
      <c r="BY263">
        <v>16.766666999999998</v>
      </c>
      <c r="BZ263">
        <v>13.766667</v>
      </c>
      <c r="CA263">
        <v>11.583333700000001</v>
      </c>
      <c r="CB263">
        <v>11.100000400000001</v>
      </c>
      <c r="CC263">
        <v>12.1500004</v>
      </c>
      <c r="CE263">
        <v>12.700000299999999</v>
      </c>
      <c r="CF263">
        <v>13.4833336</v>
      </c>
      <c r="CG263">
        <v>14.783333599999999</v>
      </c>
      <c r="CH263">
        <v>13.0833336</v>
      </c>
      <c r="CI263">
        <v>13.050000299999999</v>
      </c>
      <c r="CJ263">
        <v>13.0000003</v>
      </c>
      <c r="CK263">
        <v>13.416666999999999</v>
      </c>
      <c r="CL263">
        <v>13.800000299999999</v>
      </c>
      <c r="CN263">
        <v>14.550000299999999</v>
      </c>
      <c r="CO263">
        <v>14.1000003</v>
      </c>
      <c r="CP263">
        <v>11.983333999999999</v>
      </c>
      <c r="CQ263">
        <v>13.416666999999999</v>
      </c>
      <c r="CR263">
        <v>14.166666999999999</v>
      </c>
      <c r="CS263">
        <v>12.416666999999999</v>
      </c>
      <c r="CT263">
        <v>14.633334</v>
      </c>
      <c r="CU263">
        <v>14.450001</v>
      </c>
      <c r="CV263">
        <v>12.583333999999999</v>
      </c>
      <c r="CW263">
        <v>13.716667299999999</v>
      </c>
      <c r="CX263">
        <v>13.316666999999999</v>
      </c>
      <c r="CY263">
        <v>16.800000699999998</v>
      </c>
      <c r="CZ263">
        <v>14.266667299999998</v>
      </c>
      <c r="DA263">
        <v>13.116667</v>
      </c>
      <c r="DB263">
        <v>12.383334</v>
      </c>
      <c r="DC263">
        <v>15.433333999999999</v>
      </c>
      <c r="DD263">
        <v>13.3666673</v>
      </c>
      <c r="DE263">
        <v>16.2000007</v>
      </c>
      <c r="DF263">
        <v>19.693333599999999</v>
      </c>
      <c r="DG263">
        <v>20.9933336</v>
      </c>
      <c r="DH263">
        <v>20.093333599999998</v>
      </c>
      <c r="DI263">
        <v>20.926666599999997</v>
      </c>
      <c r="DJ263">
        <v>20.5433336</v>
      </c>
      <c r="DK263">
        <v>21.376666932999999</v>
      </c>
      <c r="DL263">
        <v>20.260000299999998</v>
      </c>
      <c r="DM263">
        <v>22.160000269999998</v>
      </c>
      <c r="DN263">
        <v>21.61000027</v>
      </c>
      <c r="DO263">
        <v>12.6500003</v>
      </c>
      <c r="DP263">
        <v>14.8333336</v>
      </c>
      <c r="DQ263">
        <v>13.566667000000001</v>
      </c>
      <c r="DR263">
        <v>13.58333363</v>
      </c>
      <c r="DS263">
        <v>13.18333363</v>
      </c>
      <c r="DT263">
        <v>13.21666697</v>
      </c>
      <c r="DU263">
        <v>16.5833333</v>
      </c>
      <c r="DV263">
        <v>14.666666970000001</v>
      </c>
      <c r="DW263">
        <v>13.3500003</v>
      </c>
      <c r="DX263">
        <v>13.266666970000001</v>
      </c>
      <c r="DY263">
        <v>13.566666967</v>
      </c>
      <c r="DZ263">
        <v>11.73333367</v>
      </c>
      <c r="EA263">
        <v>13.400000370000001</v>
      </c>
      <c r="EB263">
        <v>12.10000037</v>
      </c>
      <c r="EC263">
        <v>12.56666697</v>
      </c>
      <c r="ED263">
        <v>15.06666697</v>
      </c>
      <c r="EE263">
        <v>14.33333367</v>
      </c>
      <c r="EF263">
        <v>12.58333367</v>
      </c>
      <c r="EG263">
        <v>14.383333670000001</v>
      </c>
      <c r="EH263">
        <v>12.016666670000001</v>
      </c>
      <c r="EI263">
        <v>14.950000340000001</v>
      </c>
      <c r="EJ263">
        <v>14.08333367</v>
      </c>
      <c r="EK263">
        <v>13.40000367</v>
      </c>
      <c r="EL263">
        <v>15.46666697</v>
      </c>
      <c r="EM263">
        <v>12.133333670000001</v>
      </c>
      <c r="EN263">
        <v>13.216667003000001</v>
      </c>
      <c r="EO263">
        <v>16.266666999999998</v>
      </c>
      <c r="EP263">
        <v>14.56666697</v>
      </c>
      <c r="EQ263">
        <v>7.8166669999999998</v>
      </c>
      <c r="ER263">
        <v>8.1500003299999992</v>
      </c>
      <c r="ES263">
        <v>8.4166670000000003</v>
      </c>
      <c r="ET263">
        <v>10.916667</v>
      </c>
      <c r="EU263">
        <v>8.5000003</v>
      </c>
      <c r="EV263">
        <v>8.3333337000000007</v>
      </c>
      <c r="EW263">
        <v>8.1500003000000003</v>
      </c>
      <c r="EX263">
        <v>8.3833336670000005</v>
      </c>
      <c r="EY263">
        <v>11.8833337</v>
      </c>
      <c r="EZ263">
        <v>8.1833340000000003</v>
      </c>
      <c r="FA263">
        <v>8.3666669999999996</v>
      </c>
      <c r="FB263">
        <v>8.85</v>
      </c>
      <c r="FC263">
        <v>11.816666999999999</v>
      </c>
      <c r="FD263">
        <v>8.6500003000000003</v>
      </c>
      <c r="FE263">
        <v>8.9500002999999992</v>
      </c>
      <c r="FF263">
        <v>10.98333367</v>
      </c>
      <c r="FG263">
        <v>8.5833337000000007</v>
      </c>
      <c r="FH263">
        <v>9.9333336699999997</v>
      </c>
      <c r="FI263">
        <v>10.383333669999999</v>
      </c>
      <c r="FJ263">
        <v>13.550000369999999</v>
      </c>
      <c r="FK263">
        <v>11.650000369999999</v>
      </c>
      <c r="FL263">
        <v>11.98333367</v>
      </c>
      <c r="FM263">
        <v>10.300000369999999</v>
      </c>
      <c r="FN263">
        <v>12.93333367</v>
      </c>
      <c r="FO263">
        <v>10.40000034</v>
      </c>
      <c r="FP263">
        <v>11.150000369999999</v>
      </c>
      <c r="FQ263">
        <v>10.383333669999999</v>
      </c>
      <c r="FR263">
        <v>10.33333367</v>
      </c>
      <c r="FS263">
        <v>11.15000034</v>
      </c>
      <c r="FT263">
        <v>11.2833337</v>
      </c>
      <c r="FU263">
        <v>11.5333337</v>
      </c>
      <c r="FV263">
        <v>11.516667030000001</v>
      </c>
      <c r="FW263">
        <v>11.900000367000001</v>
      </c>
      <c r="FX263">
        <v>12.050000369999999</v>
      </c>
      <c r="FY263">
        <v>11.833333700000001</v>
      </c>
      <c r="FZ263">
        <v>13.083333700000001</v>
      </c>
      <c r="GA263">
        <v>16.083333700000001</v>
      </c>
      <c r="GB263">
        <v>12.166667033</v>
      </c>
      <c r="GC263">
        <v>12.366667</v>
      </c>
      <c r="GD263">
        <v>12.8833337</v>
      </c>
      <c r="GE263">
        <v>12.6500004</v>
      </c>
      <c r="GF263">
        <v>11.86666703</v>
      </c>
      <c r="GG263">
        <v>13.616667</v>
      </c>
      <c r="GH263">
        <v>14.466666999999999</v>
      </c>
      <c r="GI263">
        <v>14.1000003</v>
      </c>
      <c r="GJ263">
        <v>14.516667</v>
      </c>
      <c r="GK263">
        <v>16.450000299999999</v>
      </c>
      <c r="GL263">
        <v>13.916667</v>
      </c>
      <c r="GM263">
        <v>14.1833337</v>
      </c>
      <c r="GN263">
        <v>16.316666999999999</v>
      </c>
      <c r="GO263">
        <v>15.73333367</v>
      </c>
      <c r="GP263">
        <v>14.1833337</v>
      </c>
      <c r="GQ263">
        <v>14.633333669999999</v>
      </c>
      <c r="GR263">
        <v>17.016666999999998</v>
      </c>
      <c r="GS263">
        <v>14.983333699999999</v>
      </c>
      <c r="GT263">
        <v>16.183333699999999</v>
      </c>
      <c r="GU263">
        <v>15.016667</v>
      </c>
      <c r="GV263">
        <v>14.016667</v>
      </c>
      <c r="GW263">
        <v>14.08333367</v>
      </c>
      <c r="GX263">
        <v>13.916667</v>
      </c>
      <c r="GY263">
        <v>21.350000333000001</v>
      </c>
      <c r="GZ263">
        <v>15.766667</v>
      </c>
      <c r="HA263">
        <v>16.933333666333333</v>
      </c>
      <c r="HB263">
        <v>11.350000333333334</v>
      </c>
      <c r="HC263">
        <v>20.050000000000004</v>
      </c>
      <c r="HD263">
        <v>21.450000330000002</v>
      </c>
      <c r="HE263">
        <v>20.533333670000001</v>
      </c>
      <c r="HF263">
        <v>20.283333670000001</v>
      </c>
      <c r="HG263">
        <v>20.066667000000002</v>
      </c>
      <c r="HH263">
        <v>19.750000300000004</v>
      </c>
      <c r="HI263">
        <v>19.750000300000004</v>
      </c>
      <c r="HJ263">
        <v>20.700000300000003</v>
      </c>
      <c r="HK263">
        <v>20.250000300000004</v>
      </c>
      <c r="HL263">
        <v>23.116667000000003</v>
      </c>
      <c r="HR263">
        <v>10.783334</v>
      </c>
      <c r="HS263">
        <v>9.2166670000000011</v>
      </c>
      <c r="HU263">
        <v>20.616667</v>
      </c>
      <c r="HW263">
        <v>9.6000003000000014</v>
      </c>
      <c r="HX263">
        <v>9.8166670000000007</v>
      </c>
      <c r="HY263">
        <v>10.633333700000001</v>
      </c>
      <c r="HZ263">
        <v>10.1500003</v>
      </c>
      <c r="IA263">
        <v>9.8833340000000014</v>
      </c>
      <c r="IB263">
        <v>9.9833337000000011</v>
      </c>
      <c r="IC263">
        <v>10.683333670000001</v>
      </c>
      <c r="ID263">
        <v>9.65</v>
      </c>
      <c r="IE263">
        <v>10.633333670000001</v>
      </c>
      <c r="IF263">
        <v>11.333333670000002</v>
      </c>
      <c r="IG263">
        <v>11.783333670000001</v>
      </c>
      <c r="IH263">
        <v>10.116667000000001</v>
      </c>
      <c r="II263">
        <v>16.850000000000001</v>
      </c>
      <c r="IJ263">
        <v>9.6333336700000007</v>
      </c>
      <c r="IK263">
        <v>13.000000329999999</v>
      </c>
      <c r="IL263">
        <v>16.333333329999999</v>
      </c>
      <c r="IM263">
        <v>13.766667029999999</v>
      </c>
      <c r="IN263">
        <v>13.483333629999999</v>
      </c>
      <c r="IO263">
        <v>15.000000329999999</v>
      </c>
      <c r="IP263">
        <v>15.583333329999999</v>
      </c>
      <c r="IQ263">
        <v>16.233330329999998</v>
      </c>
      <c r="IW263">
        <v>38.916666999999997</v>
      </c>
      <c r="IX263">
        <v>2.15</v>
      </c>
      <c r="IY263">
        <v>4.6000003333000006</v>
      </c>
      <c r="IZ263">
        <v>2.9666666999999998</v>
      </c>
      <c r="JA263">
        <v>3.75</v>
      </c>
      <c r="JB263">
        <v>3.2333333340000001</v>
      </c>
      <c r="JC263">
        <v>0</v>
      </c>
      <c r="JD263">
        <f>IF(JD258=0,0,JD258+2.15)</f>
        <v>4.766667</v>
      </c>
      <c r="JE263">
        <f t="shared" ref="JE263:JF263" si="2664">IF(JE258=0,0,JE258+2.15)</f>
        <v>9.8333336666666682</v>
      </c>
      <c r="JF263">
        <f t="shared" si="2664"/>
        <v>5.15</v>
      </c>
      <c r="JH263">
        <f t="shared" ref="JH263:KA263" si="2665">IF(JH258=0,0,JH258+2.15)</f>
        <v>4.6833333333333336</v>
      </c>
      <c r="JI263">
        <f t="shared" si="2665"/>
        <v>9.9333299996666664</v>
      </c>
      <c r="JJ263">
        <f t="shared" si="2665"/>
        <v>8.3166633329999993</v>
      </c>
      <c r="JK263">
        <f t="shared" si="2665"/>
        <v>6.1833299996666664</v>
      </c>
      <c r="JL263">
        <f t="shared" si="2665"/>
        <v>5.9499966663333339</v>
      </c>
      <c r="JM263">
        <f t="shared" si="2665"/>
        <v>7.6833299996666664</v>
      </c>
      <c r="JN263">
        <f t="shared" si="2665"/>
        <v>8.6833299996666664</v>
      </c>
      <c r="JO263">
        <f t="shared" si="2665"/>
        <v>12.816663332999999</v>
      </c>
      <c r="JP263">
        <f t="shared" si="2665"/>
        <v>9.9499966663333339</v>
      </c>
      <c r="JR263">
        <f t="shared" si="2665"/>
        <v>6.0166633330000003</v>
      </c>
      <c r="JT263">
        <f t="shared" si="2665"/>
        <v>6.7666633330000003</v>
      </c>
      <c r="JU263">
        <f t="shared" si="2665"/>
        <v>12.416663332999999</v>
      </c>
      <c r="JV263">
        <f t="shared" si="2665"/>
        <v>13.116663333</v>
      </c>
      <c r="JX263">
        <f t="shared" si="2665"/>
        <v>13.866663333000002</v>
      </c>
      <c r="JY263">
        <f t="shared" si="2665"/>
        <v>9.6833299996666664</v>
      </c>
      <c r="JZ263">
        <f t="shared" si="2665"/>
        <v>16.183329999666668</v>
      </c>
      <c r="KA263">
        <f t="shared" si="2665"/>
        <v>19.633329999666667</v>
      </c>
    </row>
    <row r="264" spans="1:287" x14ac:dyDescent="0.25">
      <c r="A264" t="s">
        <v>23</v>
      </c>
      <c r="B264">
        <v>6.95</v>
      </c>
      <c r="C264">
        <v>7.45</v>
      </c>
      <c r="D264">
        <v>5.2833333333333332</v>
      </c>
      <c r="E264">
        <v>8.1</v>
      </c>
      <c r="F264">
        <v>8.716660000000001</v>
      </c>
      <c r="G264">
        <v>6.0000003333333334</v>
      </c>
      <c r="H264">
        <v>5.7333333333333334</v>
      </c>
      <c r="I264">
        <v>5.9500003333333336</v>
      </c>
      <c r="J264">
        <v>10.333333</v>
      </c>
      <c r="K264">
        <v>12.516667</v>
      </c>
      <c r="L264">
        <v>7.8</v>
      </c>
      <c r="M264">
        <v>7.3</v>
      </c>
      <c r="N264">
        <v>5.9166633333333332</v>
      </c>
      <c r="O264">
        <v>4.5333333333333332</v>
      </c>
      <c r="P264">
        <v>8.9833333333333343</v>
      </c>
      <c r="Q264">
        <v>5.293333333333333</v>
      </c>
      <c r="R264">
        <v>9.9633333333333329</v>
      </c>
      <c r="S264">
        <v>11.783333333333333</v>
      </c>
      <c r="T264">
        <v>8.2033333333333331</v>
      </c>
      <c r="U264">
        <v>6.716663333333333</v>
      </c>
      <c r="V264">
        <v>6.583333333333333</v>
      </c>
      <c r="W264">
        <v>5.1500003333333328</v>
      </c>
      <c r="X264">
        <v>5.9500003333333336</v>
      </c>
      <c r="Y264">
        <v>5.9833333333333334</v>
      </c>
      <c r="Z264">
        <v>17.883337000000001</v>
      </c>
      <c r="AA264">
        <v>19.883337000000001</v>
      </c>
      <c r="AB264">
        <v>23.633337000000001</v>
      </c>
      <c r="AC264">
        <v>39.083337</v>
      </c>
      <c r="AD264">
        <v>33.636670000000002</v>
      </c>
      <c r="AE264">
        <v>19.833337</v>
      </c>
      <c r="AG264">
        <v>23.133337000000001</v>
      </c>
      <c r="AH264">
        <v>18.550007000000001</v>
      </c>
      <c r="AI264">
        <v>10.7</v>
      </c>
      <c r="AJ264">
        <v>12.25</v>
      </c>
      <c r="AK264">
        <v>11.0833333</v>
      </c>
      <c r="AL264">
        <v>11.299999999999999</v>
      </c>
      <c r="AM264">
        <v>11.216659999999999</v>
      </c>
      <c r="AN264">
        <v>12.049999999999999</v>
      </c>
      <c r="AO264">
        <v>11.966666699999999</v>
      </c>
      <c r="AP264">
        <v>11.566666699999999</v>
      </c>
      <c r="AQ264">
        <v>11.483333329999999</v>
      </c>
      <c r="AR264">
        <v>11.1</v>
      </c>
      <c r="AS264">
        <v>11.716666699999999</v>
      </c>
      <c r="AT264">
        <v>14.366666670000001</v>
      </c>
      <c r="AU264">
        <v>12</v>
      </c>
      <c r="AV264">
        <v>12.2333333</v>
      </c>
      <c r="AW264">
        <v>11.7666667</v>
      </c>
      <c r="AX264">
        <v>12.549999999999999</v>
      </c>
      <c r="AY264">
        <v>11.43333333</v>
      </c>
      <c r="AZ264">
        <v>13.85</v>
      </c>
      <c r="BA264">
        <v>15.899999999999999</v>
      </c>
      <c r="BB264">
        <v>18.7</v>
      </c>
      <c r="BC264">
        <v>16.416666669999998</v>
      </c>
      <c r="BD264">
        <v>16.3833333</v>
      </c>
      <c r="BE264">
        <v>12.7</v>
      </c>
      <c r="BF264">
        <v>14.616667</v>
      </c>
      <c r="BG264">
        <v>23.883333299999997</v>
      </c>
      <c r="BH264">
        <v>26.4</v>
      </c>
      <c r="BI264">
        <v>26.633333</v>
      </c>
      <c r="BJ264">
        <v>14.049999999999999</v>
      </c>
      <c r="BK264">
        <v>24.366667</v>
      </c>
      <c r="BL264">
        <v>15.1166667</v>
      </c>
      <c r="BM264">
        <v>23.5</v>
      </c>
      <c r="BN264">
        <v>14.799999999999999</v>
      </c>
      <c r="BO264">
        <v>28.633333</v>
      </c>
      <c r="BP264">
        <v>19.316666699999999</v>
      </c>
      <c r="BQ264">
        <v>8.5500003000000007</v>
      </c>
      <c r="BR264">
        <v>7.3833337000000006</v>
      </c>
      <c r="BS264">
        <v>8.1000004000000008</v>
      </c>
      <c r="BT264">
        <v>8.5000003700000004</v>
      </c>
      <c r="BU264">
        <v>7.9000003700000008</v>
      </c>
      <c r="BV264">
        <v>8.1333337000000014</v>
      </c>
      <c r="BW264">
        <v>10.100000400000001</v>
      </c>
      <c r="BX264">
        <v>15.100000400000001</v>
      </c>
      <c r="BY264">
        <v>13.366667</v>
      </c>
      <c r="BZ264">
        <v>10.366667</v>
      </c>
      <c r="CA264">
        <v>8.1833337000000004</v>
      </c>
      <c r="CB264">
        <v>7.7000004000000004</v>
      </c>
      <c r="CC264">
        <v>8.7500004000000011</v>
      </c>
      <c r="CE264">
        <v>9.3000003000000007</v>
      </c>
      <c r="CF264">
        <v>10.083333600000001</v>
      </c>
      <c r="CG264">
        <v>11.3833336</v>
      </c>
      <c r="CH264">
        <v>9.683333600000001</v>
      </c>
      <c r="CI264">
        <v>9.6500003000000003</v>
      </c>
      <c r="CJ264">
        <v>9.6000003000000014</v>
      </c>
      <c r="CK264">
        <v>10.016667</v>
      </c>
      <c r="CL264">
        <v>10.4000003</v>
      </c>
      <c r="CN264">
        <v>11.1500003</v>
      </c>
      <c r="CO264">
        <v>10.700000300000001</v>
      </c>
      <c r="CP264">
        <v>8.5833340000000007</v>
      </c>
      <c r="CQ264">
        <v>10.016667</v>
      </c>
      <c r="CR264">
        <v>10.766667</v>
      </c>
      <c r="CS264">
        <v>9.016667</v>
      </c>
      <c r="CT264">
        <v>11.233334000000001</v>
      </c>
      <c r="CU264">
        <v>11.050001000000002</v>
      </c>
      <c r="CV264">
        <v>9.1833340000000003</v>
      </c>
      <c r="CW264">
        <v>10.316667300000001</v>
      </c>
      <c r="CX264">
        <v>9.9166670000000003</v>
      </c>
      <c r="CY264">
        <v>13.4000007</v>
      </c>
      <c r="CZ264">
        <v>10.8666673</v>
      </c>
      <c r="DA264">
        <v>9.7166670000000011</v>
      </c>
      <c r="DB264">
        <v>8.983334000000001</v>
      </c>
      <c r="DC264">
        <v>12.033334</v>
      </c>
      <c r="DD264">
        <v>9.966667300000001</v>
      </c>
      <c r="DE264">
        <v>12.800000700000002</v>
      </c>
      <c r="DF264">
        <v>16.2933336</v>
      </c>
      <c r="DG264">
        <v>17.593333600000001</v>
      </c>
      <c r="DH264">
        <v>16.693333599999999</v>
      </c>
      <c r="DI264">
        <v>17.526666599999999</v>
      </c>
      <c r="DJ264">
        <v>17.143333600000002</v>
      </c>
      <c r="DK264">
        <v>17.976666933000001</v>
      </c>
      <c r="DL264">
        <v>16.860000299999999</v>
      </c>
      <c r="DM264">
        <v>18.760000269999999</v>
      </c>
      <c r="DN264">
        <v>18.210000270000002</v>
      </c>
      <c r="DO264">
        <v>9.2500003</v>
      </c>
      <c r="DP264">
        <v>11.433333600000001</v>
      </c>
      <c r="DQ264">
        <v>10.166667</v>
      </c>
      <c r="DR264">
        <v>10.18333363</v>
      </c>
      <c r="DS264">
        <v>9.7833336299999996</v>
      </c>
      <c r="DT264">
        <v>9.81666697</v>
      </c>
      <c r="DU264">
        <v>13.183333300000001</v>
      </c>
      <c r="DV264">
        <v>11.266666969999999</v>
      </c>
      <c r="DW264">
        <v>9.9500002999999992</v>
      </c>
      <c r="DX264">
        <v>9.8666669700000007</v>
      </c>
      <c r="DY264">
        <v>10.166666966999999</v>
      </c>
      <c r="DZ264">
        <v>8.3333336700000018</v>
      </c>
      <c r="EA264">
        <v>10.000000370000002</v>
      </c>
      <c r="EB264">
        <v>8.7000003700000015</v>
      </c>
      <c r="EC264">
        <v>9.1666669700000014</v>
      </c>
      <c r="ED264">
        <v>11.666666970000001</v>
      </c>
      <c r="EE264">
        <v>10.933333670000001</v>
      </c>
      <c r="EF264">
        <v>9.1833336700000014</v>
      </c>
      <c r="EG264">
        <v>10.983333670000002</v>
      </c>
      <c r="EH264">
        <v>8.6166666700000025</v>
      </c>
      <c r="EI264">
        <v>11.550000340000002</v>
      </c>
      <c r="EJ264">
        <v>10.683333670000001</v>
      </c>
      <c r="EK264">
        <v>10.000003670000002</v>
      </c>
      <c r="EL264">
        <v>12.066666970000002</v>
      </c>
      <c r="EM264">
        <v>8.7333336700000022</v>
      </c>
      <c r="EN264">
        <v>9.8166670030000027</v>
      </c>
      <c r="EO264">
        <v>12.866667000000001</v>
      </c>
      <c r="EP264">
        <v>11.166666970000001</v>
      </c>
      <c r="EQ264">
        <v>4.4166670000000003</v>
      </c>
      <c r="ER264">
        <v>4.7500003300000007</v>
      </c>
      <c r="ES264">
        <v>5.016667</v>
      </c>
      <c r="ET264">
        <v>7.516667</v>
      </c>
      <c r="EU264">
        <v>5.1000003000000005</v>
      </c>
      <c r="EV264">
        <v>4.9333337000000004</v>
      </c>
      <c r="EW264">
        <v>4.7500003</v>
      </c>
      <c r="EX264">
        <v>4.9833336670000001</v>
      </c>
      <c r="EY264">
        <v>8.4833336999999993</v>
      </c>
      <c r="EZ264">
        <v>4.783334</v>
      </c>
      <c r="FA264">
        <v>4.9666670000000002</v>
      </c>
      <c r="FB264">
        <v>5.45</v>
      </c>
      <c r="FC264">
        <v>8.4166670000000003</v>
      </c>
      <c r="FD264">
        <v>5.2500003</v>
      </c>
      <c r="FE264">
        <v>5.5500003000000007</v>
      </c>
      <c r="FF264">
        <v>7.58333367</v>
      </c>
      <c r="FG264">
        <v>5.1833337000000004</v>
      </c>
      <c r="FH264">
        <v>6.5333336700000011</v>
      </c>
      <c r="FI264">
        <v>6.9833336700000013</v>
      </c>
      <c r="FJ264">
        <v>10.150000370000001</v>
      </c>
      <c r="FK264">
        <v>8.2500003700000004</v>
      </c>
      <c r="FL264">
        <v>8.5833336700000018</v>
      </c>
      <c r="FM264">
        <v>6.9000003700000008</v>
      </c>
      <c r="FN264">
        <v>9.5333336700000011</v>
      </c>
      <c r="FO264">
        <v>7.0000003400000015</v>
      </c>
      <c r="FP264">
        <v>7.7500003700000013</v>
      </c>
      <c r="FQ264">
        <v>6.9833336700000013</v>
      </c>
      <c r="FR264">
        <v>6.9333336700000014</v>
      </c>
      <c r="FS264">
        <v>7.7500003400000015</v>
      </c>
      <c r="FT264">
        <v>7.8833337000000006</v>
      </c>
      <c r="FU264">
        <v>8.1333337000000014</v>
      </c>
      <c r="FV264">
        <v>8.1166670300000003</v>
      </c>
      <c r="FW264">
        <v>8.5000003670000002</v>
      </c>
      <c r="FX264">
        <v>8.6500003700000008</v>
      </c>
      <c r="FY264">
        <v>8.4333337000000004</v>
      </c>
      <c r="FZ264">
        <v>9.6833337000000004</v>
      </c>
      <c r="GA264">
        <v>12.6833337</v>
      </c>
      <c r="GB264">
        <v>8.7666670330000009</v>
      </c>
      <c r="GC264">
        <v>8.9666670000000011</v>
      </c>
      <c r="GD264">
        <v>9.4833337000000011</v>
      </c>
      <c r="GE264">
        <v>9.2500004000000011</v>
      </c>
      <c r="GF264">
        <v>8.46666703</v>
      </c>
      <c r="GG264">
        <v>10.216667000000001</v>
      </c>
      <c r="GH264">
        <v>11.066667000000001</v>
      </c>
      <c r="GI264">
        <v>10.700000300000001</v>
      </c>
      <c r="GJ264">
        <v>11.116667000000001</v>
      </c>
      <c r="GK264">
        <v>13.050000300000001</v>
      </c>
      <c r="GL264">
        <v>10.516667000000002</v>
      </c>
      <c r="GM264">
        <v>10.783333700000002</v>
      </c>
      <c r="GN264">
        <v>12.916667</v>
      </c>
      <c r="GO264">
        <v>12.333333670000002</v>
      </c>
      <c r="GP264">
        <v>10.783333700000002</v>
      </c>
      <c r="GQ264">
        <v>11.23333367</v>
      </c>
      <c r="GR264">
        <v>13.616667000000001</v>
      </c>
      <c r="GS264">
        <v>11.583333700000001</v>
      </c>
      <c r="GT264">
        <v>12.7833337</v>
      </c>
      <c r="GU264">
        <v>11.616667000000001</v>
      </c>
      <c r="GV264">
        <v>10.616667000000001</v>
      </c>
      <c r="GW264">
        <v>10.683333670000001</v>
      </c>
      <c r="GX264">
        <v>10.516667000000002</v>
      </c>
      <c r="GY264">
        <v>17.950000333000002</v>
      </c>
      <c r="GZ264">
        <v>12.366667000000001</v>
      </c>
      <c r="HA264">
        <v>16.416666999666667</v>
      </c>
      <c r="HB264">
        <v>10.833333666666666</v>
      </c>
      <c r="HC264">
        <v>16.649999999999999</v>
      </c>
      <c r="HD264">
        <v>18.05000033</v>
      </c>
      <c r="HE264">
        <v>17.133333669999999</v>
      </c>
      <c r="HF264">
        <v>16.883333669999999</v>
      </c>
      <c r="HG264">
        <v>16.666667</v>
      </c>
      <c r="HH264">
        <v>16.350000300000001</v>
      </c>
      <c r="HI264">
        <v>16.350000300000001</v>
      </c>
      <c r="HJ264">
        <v>17.300000300000001</v>
      </c>
      <c r="HK264">
        <v>16.850000300000001</v>
      </c>
      <c r="HL264">
        <v>19.716667000000001</v>
      </c>
      <c r="HR264">
        <v>7.3833340000000005</v>
      </c>
      <c r="HS264">
        <v>5.8166670000000007</v>
      </c>
      <c r="HU264">
        <v>17.216667000000001</v>
      </c>
      <c r="HW264">
        <v>6.200000300000001</v>
      </c>
      <c r="HX264">
        <v>6.4166670000000003</v>
      </c>
      <c r="HY264">
        <v>7.2333337000000011</v>
      </c>
      <c r="HZ264">
        <v>6.7500003000000008</v>
      </c>
      <c r="IA264">
        <v>6.483334000000001</v>
      </c>
      <c r="IB264">
        <v>6.5833337000000007</v>
      </c>
      <c r="IC264">
        <v>7.2833336700000011</v>
      </c>
      <c r="ID264">
        <v>6.2500000000000009</v>
      </c>
      <c r="IE264">
        <v>7.2333336700000004</v>
      </c>
      <c r="IF264">
        <v>7.9333336700000006</v>
      </c>
      <c r="IG264">
        <v>8.3833336700000007</v>
      </c>
      <c r="IH264">
        <v>6.7166670000000011</v>
      </c>
      <c r="II264">
        <v>13.450000000000001</v>
      </c>
      <c r="IJ264">
        <v>6.2333336700000004</v>
      </c>
      <c r="IK264">
        <v>9.6000003300000003</v>
      </c>
      <c r="IL264">
        <v>12.93333333</v>
      </c>
      <c r="IM264">
        <v>10.36666703</v>
      </c>
      <c r="IN264">
        <v>10.08333363</v>
      </c>
      <c r="IO264">
        <v>11.60000033</v>
      </c>
      <c r="IP264">
        <v>12.18333333</v>
      </c>
      <c r="IQ264">
        <v>12.833330330000001</v>
      </c>
      <c r="IW264">
        <v>35.516666999999998</v>
      </c>
      <c r="IX264">
        <v>2.6166670000000005</v>
      </c>
      <c r="IY264">
        <v>5.0666673333000007</v>
      </c>
      <c r="IZ264">
        <v>3.4333337000000004</v>
      </c>
      <c r="JA264">
        <v>4.2166670000000011</v>
      </c>
      <c r="JB264">
        <v>3.7000003340000003</v>
      </c>
      <c r="JC264">
        <v>4.766667</v>
      </c>
      <c r="JD264">
        <v>0</v>
      </c>
      <c r="JE264">
        <f>IF(JE258=0,0,JE258+2.61666667)</f>
        <v>10.300000336666667</v>
      </c>
      <c r="JF264">
        <f>IF(JF258=0,0,JF258+2.61666667)</f>
        <v>5.6166666699999999</v>
      </c>
      <c r="JH264">
        <f>IF(JH258=0,0,JH258+2.61666667)</f>
        <v>5.1500000033333331</v>
      </c>
      <c r="JI264">
        <f t="shared" ref="JI264:KA264" si="2666">IF(JI258=0,0,JI258+2.61666667)</f>
        <v>10.399996669666667</v>
      </c>
      <c r="JJ264">
        <f t="shared" si="2666"/>
        <v>8.7833300029999997</v>
      </c>
      <c r="JK264">
        <f t="shared" si="2666"/>
        <v>6.6499966696666659</v>
      </c>
      <c r="JL264">
        <f t="shared" si="2666"/>
        <v>6.4166633363333343</v>
      </c>
      <c r="JM264">
        <f t="shared" si="2666"/>
        <v>8.1499966696666668</v>
      </c>
      <c r="JN264">
        <f t="shared" si="2666"/>
        <v>9.1499966696666668</v>
      </c>
      <c r="JO264">
        <f t="shared" si="2666"/>
        <v>13.283330003</v>
      </c>
      <c r="JP264">
        <f t="shared" si="2666"/>
        <v>10.416663336333333</v>
      </c>
      <c r="JR264">
        <f t="shared" si="2666"/>
        <v>6.4833300030000007</v>
      </c>
      <c r="JT264">
        <f t="shared" si="2666"/>
        <v>7.2333300029999998</v>
      </c>
      <c r="JU264">
        <f t="shared" si="2666"/>
        <v>12.883330002999998</v>
      </c>
      <c r="JV264">
        <f t="shared" si="2666"/>
        <v>13.583330003</v>
      </c>
      <c r="JX264">
        <f t="shared" si="2666"/>
        <v>14.333330003</v>
      </c>
      <c r="JY264">
        <f t="shared" si="2666"/>
        <v>10.149996669666667</v>
      </c>
      <c r="JZ264">
        <f t="shared" si="2666"/>
        <v>16.649996669666667</v>
      </c>
      <c r="KA264">
        <f t="shared" si="2666"/>
        <v>20.09999666966667</v>
      </c>
    </row>
    <row r="265" spans="1:287" x14ac:dyDescent="0.25">
      <c r="A265" t="s">
        <v>22</v>
      </c>
      <c r="B265">
        <v>12.016666666666667</v>
      </c>
      <c r="C265">
        <v>12.516666666666667</v>
      </c>
      <c r="D265">
        <v>7.1333333333333337</v>
      </c>
      <c r="E265">
        <v>13.166666666666668</v>
      </c>
      <c r="F265">
        <v>13.783326666666667</v>
      </c>
      <c r="G265">
        <v>7.8500003333333339</v>
      </c>
      <c r="H265">
        <v>7.5833333333333339</v>
      </c>
      <c r="I265">
        <v>7.8000003333333341</v>
      </c>
      <c r="J265">
        <v>15.399999666666668</v>
      </c>
      <c r="K265">
        <v>17.583333666666668</v>
      </c>
      <c r="L265">
        <v>12.866666666666667</v>
      </c>
      <c r="M265">
        <v>12.366666666666667</v>
      </c>
      <c r="N265">
        <v>7.7666633333333337</v>
      </c>
      <c r="O265">
        <v>4.55</v>
      </c>
      <c r="P265">
        <v>9</v>
      </c>
      <c r="Q265">
        <v>5.31</v>
      </c>
      <c r="R265">
        <v>9.98</v>
      </c>
      <c r="S265">
        <v>11.8</v>
      </c>
      <c r="T265">
        <v>8.2199999999999989</v>
      </c>
      <c r="U265">
        <v>6.7333300000000005</v>
      </c>
      <c r="V265">
        <v>6.6</v>
      </c>
      <c r="W265">
        <v>5.1666669999999995</v>
      </c>
      <c r="X265">
        <v>5.9666669999999993</v>
      </c>
      <c r="Y265">
        <v>6</v>
      </c>
      <c r="Z265">
        <v>22.950003666666667</v>
      </c>
      <c r="AA265">
        <v>24.950003666666667</v>
      </c>
      <c r="AB265">
        <v>28.700003666666667</v>
      </c>
      <c r="AC265">
        <v>44.150003666666663</v>
      </c>
      <c r="AD265">
        <v>38.703336666666665</v>
      </c>
      <c r="AE265">
        <v>24.900003666666667</v>
      </c>
      <c r="AG265">
        <v>28.200003666666667</v>
      </c>
      <c r="AH265">
        <v>23.616673666666667</v>
      </c>
      <c r="AI265">
        <v>15.766666666666667</v>
      </c>
      <c r="AJ265">
        <v>17.316666666666666</v>
      </c>
      <c r="AK265">
        <v>16.149999966666666</v>
      </c>
      <c r="AL265">
        <v>16.366666666666667</v>
      </c>
      <c r="AM265">
        <v>16.283326666666667</v>
      </c>
      <c r="AN265">
        <v>17.116666666666667</v>
      </c>
      <c r="AO265">
        <v>17.033333366666668</v>
      </c>
      <c r="AP265">
        <v>16.633333366666669</v>
      </c>
      <c r="AQ265">
        <v>16.549999996666667</v>
      </c>
      <c r="AR265">
        <v>16.166666666666668</v>
      </c>
      <c r="AS265">
        <v>16.783333366666668</v>
      </c>
      <c r="AT265">
        <v>19.433333336666667</v>
      </c>
      <c r="AU265">
        <v>17.066666666666666</v>
      </c>
      <c r="AV265">
        <v>17.299999966666668</v>
      </c>
      <c r="AW265">
        <v>16.833333366666668</v>
      </c>
      <c r="AX265">
        <v>17.616666666666667</v>
      </c>
      <c r="AY265">
        <v>16.499999996666666</v>
      </c>
      <c r="AZ265">
        <v>18.916666666666668</v>
      </c>
      <c r="BA265">
        <v>20.966666666666669</v>
      </c>
      <c r="BB265">
        <v>23.766666666666666</v>
      </c>
      <c r="BC265">
        <v>21.483333336666668</v>
      </c>
      <c r="BD265">
        <v>21.449999966666667</v>
      </c>
      <c r="BE265">
        <v>17.766666666666666</v>
      </c>
      <c r="BF265">
        <v>19.683333666666666</v>
      </c>
      <c r="BG265">
        <v>28.949999966666667</v>
      </c>
      <c r="BH265">
        <v>31.466666666666669</v>
      </c>
      <c r="BI265">
        <v>31.699999666666667</v>
      </c>
      <c r="BJ265">
        <v>19.116666666666667</v>
      </c>
      <c r="BK265">
        <v>29.43333366666667</v>
      </c>
      <c r="BL265">
        <v>20.183333366666666</v>
      </c>
      <c r="BM265">
        <v>28.56666666666667</v>
      </c>
      <c r="BN265">
        <v>19.866666666666667</v>
      </c>
      <c r="BO265">
        <v>33.69999966666667</v>
      </c>
      <c r="BP265">
        <v>24.383333366666669</v>
      </c>
      <c r="BQ265">
        <v>13.616666966666667</v>
      </c>
      <c r="BR265">
        <v>12.450000366666668</v>
      </c>
      <c r="BS265">
        <v>13.166667066666667</v>
      </c>
      <c r="BT265">
        <v>13.566667036666669</v>
      </c>
      <c r="BU265">
        <v>12.966667036666667</v>
      </c>
      <c r="BV265">
        <v>13.200000366666668</v>
      </c>
      <c r="BW265">
        <v>15.166667066666667</v>
      </c>
      <c r="BX265">
        <v>20.166667066666669</v>
      </c>
      <c r="BY265">
        <v>18.43333366666667</v>
      </c>
      <c r="BZ265">
        <v>15.433333666666668</v>
      </c>
      <c r="CA265">
        <v>13.250000366666669</v>
      </c>
      <c r="CB265">
        <v>12.766667066666669</v>
      </c>
      <c r="CC265">
        <v>13.816667066666668</v>
      </c>
      <c r="CE265">
        <v>14.366666966666667</v>
      </c>
      <c r="CF265">
        <v>15.150000266666668</v>
      </c>
      <c r="CG265">
        <v>16.450000266666667</v>
      </c>
      <c r="CH265">
        <v>14.750000266666667</v>
      </c>
      <c r="CI265">
        <v>14.716666966666667</v>
      </c>
      <c r="CJ265">
        <v>14.666666966666668</v>
      </c>
      <c r="CK265">
        <v>15.083333666666666</v>
      </c>
      <c r="CL265">
        <v>15.466666966666667</v>
      </c>
      <c r="CN265">
        <v>16.216666966666669</v>
      </c>
      <c r="CO265">
        <v>15.766666966666667</v>
      </c>
      <c r="CP265">
        <v>13.650000666666667</v>
      </c>
      <c r="CQ265">
        <v>15.083333666666666</v>
      </c>
      <c r="CR265">
        <v>15.833333666666666</v>
      </c>
      <c r="CS265">
        <v>14.083333666666666</v>
      </c>
      <c r="CT265">
        <v>16.300000666666666</v>
      </c>
      <c r="CU265">
        <v>16.116667666666668</v>
      </c>
      <c r="CV265">
        <v>14.250000666666667</v>
      </c>
      <c r="CW265">
        <v>15.383333966666667</v>
      </c>
      <c r="CX265">
        <v>14.983333666666667</v>
      </c>
      <c r="CY265">
        <v>18.466667366666666</v>
      </c>
      <c r="CZ265">
        <v>15.933333966666666</v>
      </c>
      <c r="DA265">
        <v>14.783333666666667</v>
      </c>
      <c r="DB265">
        <v>14.050000666666667</v>
      </c>
      <c r="DC265">
        <v>17.100000666666666</v>
      </c>
      <c r="DD265">
        <v>15.033333966666667</v>
      </c>
      <c r="DE265">
        <v>17.866667366666668</v>
      </c>
      <c r="DF265">
        <v>21.360000266666667</v>
      </c>
      <c r="DG265">
        <v>22.660000266666668</v>
      </c>
      <c r="DH265">
        <v>21.760000266666665</v>
      </c>
      <c r="DI265">
        <v>22.593333266666669</v>
      </c>
      <c r="DJ265">
        <v>22.210000266666668</v>
      </c>
      <c r="DK265">
        <v>23.043333599666667</v>
      </c>
      <c r="DL265">
        <v>21.926666966666666</v>
      </c>
      <c r="DM265">
        <v>23.826666936666665</v>
      </c>
      <c r="DN265">
        <v>23.276666936666668</v>
      </c>
      <c r="DO265">
        <v>14.316666966666668</v>
      </c>
      <c r="DP265">
        <v>16.500000266666667</v>
      </c>
      <c r="DQ265">
        <v>15.233333666666669</v>
      </c>
      <c r="DR265">
        <v>15.250000296666668</v>
      </c>
      <c r="DS265">
        <v>14.850000296666668</v>
      </c>
      <c r="DT265">
        <v>14.883333636666668</v>
      </c>
      <c r="DU265">
        <v>18.249999966666667</v>
      </c>
      <c r="DV265">
        <v>16.333333636666669</v>
      </c>
      <c r="DW265">
        <v>15.016666966666667</v>
      </c>
      <c r="DX265">
        <v>14.933333636666669</v>
      </c>
      <c r="DY265">
        <v>15.233333633666668</v>
      </c>
      <c r="DZ265">
        <v>13.400000336666668</v>
      </c>
      <c r="EA265">
        <v>15.066667036666669</v>
      </c>
      <c r="EB265">
        <v>13.766667036666668</v>
      </c>
      <c r="EC265">
        <v>14.233333636666668</v>
      </c>
      <c r="ED265">
        <v>16.733333636666668</v>
      </c>
      <c r="EE265">
        <v>16.00000033666667</v>
      </c>
      <c r="EF265">
        <v>14.250000336666668</v>
      </c>
      <c r="EG265">
        <v>16.050000336666667</v>
      </c>
      <c r="EH265">
        <v>13.683333336666669</v>
      </c>
      <c r="EI265">
        <v>16.616667006666667</v>
      </c>
      <c r="EJ265">
        <v>15.750000336666668</v>
      </c>
      <c r="EK265">
        <v>15.066670336666668</v>
      </c>
      <c r="EL265">
        <v>17.13333363666667</v>
      </c>
      <c r="EM265">
        <v>13.800000336666669</v>
      </c>
      <c r="EN265">
        <v>14.883333669666669</v>
      </c>
      <c r="EO265">
        <v>17.93333366666667</v>
      </c>
      <c r="EP265">
        <v>16.233333636666668</v>
      </c>
      <c r="EQ265">
        <v>9.4833336666666685</v>
      </c>
      <c r="ER265">
        <v>9.8166669966666689</v>
      </c>
      <c r="ES265">
        <v>10.083333666666668</v>
      </c>
      <c r="ET265">
        <v>12.583333666666668</v>
      </c>
      <c r="EU265">
        <v>10.166666966666668</v>
      </c>
      <c r="EV265">
        <v>10.000000366666669</v>
      </c>
      <c r="EW265">
        <v>9.8166669666666682</v>
      </c>
      <c r="EX265">
        <v>10.050000333666668</v>
      </c>
      <c r="EY265">
        <v>13.550000366666669</v>
      </c>
      <c r="EZ265">
        <v>9.8500006666666682</v>
      </c>
      <c r="FA265">
        <v>10.033333666666669</v>
      </c>
      <c r="FB265">
        <v>10.516666666666669</v>
      </c>
      <c r="FC265">
        <v>13.483333666666669</v>
      </c>
      <c r="FD265">
        <v>10.316666966666668</v>
      </c>
      <c r="FE265">
        <v>10.616666966666669</v>
      </c>
      <c r="FF265">
        <v>12.650000336666668</v>
      </c>
      <c r="FG265">
        <v>10.250000366666669</v>
      </c>
      <c r="FH265">
        <v>11.600000336666668</v>
      </c>
      <c r="FI265">
        <v>12.050000336666667</v>
      </c>
      <c r="FJ265">
        <v>15.216667036666667</v>
      </c>
      <c r="FK265">
        <v>13.316667036666667</v>
      </c>
      <c r="FL265">
        <v>13.650000336666668</v>
      </c>
      <c r="FM265">
        <v>11.966667036666667</v>
      </c>
      <c r="FN265">
        <v>14.600000336666668</v>
      </c>
      <c r="FO265">
        <v>12.066667006666668</v>
      </c>
      <c r="FP265">
        <v>12.816667036666667</v>
      </c>
      <c r="FQ265">
        <v>12.050000336666667</v>
      </c>
      <c r="FR265">
        <v>12.000000336666668</v>
      </c>
      <c r="FS265">
        <v>12.816667006666668</v>
      </c>
      <c r="FT265">
        <v>12.950000366666668</v>
      </c>
      <c r="FU265">
        <v>13.200000366666668</v>
      </c>
      <c r="FV265">
        <v>13.183333696666669</v>
      </c>
      <c r="FW265">
        <v>13.566667033666668</v>
      </c>
      <c r="FX265">
        <v>13.716667036666667</v>
      </c>
      <c r="FY265">
        <v>13.500000366666669</v>
      </c>
      <c r="FZ265">
        <v>14.750000366666669</v>
      </c>
      <c r="GA265">
        <v>17.750000366666669</v>
      </c>
      <c r="GB265">
        <v>13.833333699666667</v>
      </c>
      <c r="GC265">
        <v>14.033333666666667</v>
      </c>
      <c r="GD265">
        <v>14.550000366666668</v>
      </c>
      <c r="GE265">
        <v>14.316667066666668</v>
      </c>
      <c r="GF265">
        <v>13.533333696666668</v>
      </c>
      <c r="GG265">
        <v>15.283333666666667</v>
      </c>
      <c r="GH265">
        <v>16.133333666666669</v>
      </c>
      <c r="GI265">
        <v>15.766666966666667</v>
      </c>
      <c r="GJ265">
        <v>16.183333666666666</v>
      </c>
      <c r="GK265">
        <v>18.116666966666667</v>
      </c>
      <c r="GL265">
        <v>15.583333666666668</v>
      </c>
      <c r="GM265">
        <v>15.850000366666668</v>
      </c>
      <c r="GN265">
        <v>17.983333666666667</v>
      </c>
      <c r="GO265">
        <v>17.400000336666668</v>
      </c>
      <c r="GP265">
        <v>15.850000366666668</v>
      </c>
      <c r="GQ265">
        <v>16.300000336666667</v>
      </c>
      <c r="GR265">
        <v>18.683333666666666</v>
      </c>
      <c r="GS265">
        <v>16.650000366666667</v>
      </c>
      <c r="GT265">
        <v>17.850000366666666</v>
      </c>
      <c r="GU265">
        <v>16.683333666666666</v>
      </c>
      <c r="GV265">
        <v>15.683333666666668</v>
      </c>
      <c r="GW265">
        <v>15.750000336666668</v>
      </c>
      <c r="GX265">
        <v>15.583333666666668</v>
      </c>
      <c r="GY265">
        <v>23.016666999666668</v>
      </c>
      <c r="GZ265">
        <v>17.433333666666666</v>
      </c>
      <c r="HA265">
        <v>21.350000333000001</v>
      </c>
      <c r="HB265">
        <v>15.766667</v>
      </c>
      <c r="HC265">
        <v>21.716666666666669</v>
      </c>
      <c r="HD265">
        <v>23.116666996666666</v>
      </c>
      <c r="HE265">
        <v>22.200000336666665</v>
      </c>
      <c r="HF265">
        <v>21.950000336666665</v>
      </c>
      <c r="HG265">
        <v>21.733333666666667</v>
      </c>
      <c r="HH265">
        <v>21.416666966666668</v>
      </c>
      <c r="HI265">
        <v>21.416666966666668</v>
      </c>
      <c r="HJ265">
        <v>22.366666966666667</v>
      </c>
      <c r="HK265">
        <v>21.916666966666668</v>
      </c>
      <c r="HL265">
        <v>24.783333666666667</v>
      </c>
      <c r="HR265">
        <v>12.450000666666668</v>
      </c>
      <c r="HS265">
        <v>10.883333666666669</v>
      </c>
      <c r="HU265">
        <v>22.283333666666671</v>
      </c>
      <c r="HW265">
        <v>11.266666966666669</v>
      </c>
      <c r="HX265">
        <v>11.483333666666669</v>
      </c>
      <c r="HY265">
        <v>12.300000366666669</v>
      </c>
      <c r="HZ265">
        <v>11.816666966666668</v>
      </c>
      <c r="IA265">
        <v>11.550000666666669</v>
      </c>
      <c r="IB265">
        <v>11.650000366666669</v>
      </c>
      <c r="IC265">
        <v>12.350000336666669</v>
      </c>
      <c r="ID265">
        <v>11.316666666666668</v>
      </c>
      <c r="IE265">
        <v>12.300000336666669</v>
      </c>
      <c r="IF265">
        <v>13.00000033666667</v>
      </c>
      <c r="IG265">
        <v>13.450000336666669</v>
      </c>
      <c r="IH265">
        <v>11.783333666666669</v>
      </c>
      <c r="II265">
        <v>18.516666666666669</v>
      </c>
      <c r="IJ265">
        <v>11.300000336666669</v>
      </c>
      <c r="IK265">
        <v>14.666666996666667</v>
      </c>
      <c r="IL265">
        <v>17.999999996666666</v>
      </c>
      <c r="IM265">
        <v>15.433333696666667</v>
      </c>
      <c r="IN265">
        <v>15.150000296666667</v>
      </c>
      <c r="IO265">
        <v>16.666666996666667</v>
      </c>
      <c r="IP265">
        <v>17.249999996666666</v>
      </c>
      <c r="IQ265">
        <v>17.899996996666665</v>
      </c>
      <c r="IW265">
        <v>40.583333666666668</v>
      </c>
      <c r="IX265">
        <v>7.6833336666666678</v>
      </c>
      <c r="IY265">
        <v>10.133333999966668</v>
      </c>
      <c r="IZ265">
        <v>8.5000003666666686</v>
      </c>
      <c r="JA265">
        <v>9.2833336666666675</v>
      </c>
      <c r="JB265">
        <v>8.7666670006666685</v>
      </c>
      <c r="JC265">
        <v>9.8333336666666682</v>
      </c>
      <c r="JD265">
        <v>10.300000336666667</v>
      </c>
      <c r="JE265">
        <v>0</v>
      </c>
      <c r="JF265">
        <f>IF(JF258=0,0,JF258+7.68333334)</f>
        <v>10.683333340000001</v>
      </c>
      <c r="JH265">
        <f>IF(JH258=0,0,JH258+7.68333334)</f>
        <v>10.216666673333332</v>
      </c>
      <c r="JI265">
        <f t="shared" ref="JI265:KA265" si="2667">IF(JI258=0,0,JI258+7.68333334)</f>
        <v>15.466663339666667</v>
      </c>
      <c r="JJ265">
        <f t="shared" si="2667"/>
        <v>13.849996673</v>
      </c>
      <c r="JK265">
        <f t="shared" si="2667"/>
        <v>11.716663339666667</v>
      </c>
      <c r="JL265">
        <f t="shared" si="2667"/>
        <v>11.483330006333334</v>
      </c>
      <c r="JM265">
        <f t="shared" si="2667"/>
        <v>13.216663339666667</v>
      </c>
      <c r="JN265">
        <f t="shared" si="2667"/>
        <v>14.216663339666667</v>
      </c>
      <c r="JO265">
        <f t="shared" si="2667"/>
        <v>18.349996673</v>
      </c>
      <c r="JP265">
        <f t="shared" si="2667"/>
        <v>15.483330006333333</v>
      </c>
      <c r="JR265">
        <f t="shared" si="2667"/>
        <v>11.549996673000001</v>
      </c>
      <c r="JT265">
        <f t="shared" si="2667"/>
        <v>12.299996672999999</v>
      </c>
      <c r="JU265">
        <f t="shared" si="2667"/>
        <v>17.949996672999998</v>
      </c>
      <c r="JV265">
        <f t="shared" si="2667"/>
        <v>18.649996673</v>
      </c>
      <c r="JX265">
        <f t="shared" si="2667"/>
        <v>19.399996673</v>
      </c>
      <c r="JY265">
        <f t="shared" si="2667"/>
        <v>15.216663339666667</v>
      </c>
      <c r="JZ265">
        <f t="shared" si="2667"/>
        <v>21.716663339666667</v>
      </c>
      <c r="KA265">
        <f t="shared" si="2667"/>
        <v>25.16666333966667</v>
      </c>
    </row>
    <row r="266" spans="1:287" x14ac:dyDescent="0.25">
      <c r="A266" t="s">
        <v>21</v>
      </c>
      <c r="B266">
        <v>19.783333333333335</v>
      </c>
      <c r="C266">
        <v>20.283333333333335</v>
      </c>
      <c r="D266">
        <v>15.15</v>
      </c>
      <c r="E266">
        <v>20.933333333333334</v>
      </c>
      <c r="F266">
        <v>21.549993333333333</v>
      </c>
      <c r="G266">
        <v>15.866667</v>
      </c>
      <c r="H266">
        <v>15.6</v>
      </c>
      <c r="I266">
        <v>15.816667000000001</v>
      </c>
      <c r="J266">
        <v>23.166666333333335</v>
      </c>
      <c r="K266">
        <v>25.350000333333334</v>
      </c>
      <c r="L266">
        <v>20.633333333333336</v>
      </c>
      <c r="M266">
        <v>20.133333333333336</v>
      </c>
      <c r="N266">
        <v>15.783329999999999</v>
      </c>
      <c r="O266">
        <v>13.933333333333334</v>
      </c>
      <c r="P266">
        <v>18.383333333333333</v>
      </c>
      <c r="Q266">
        <v>14.693333333333333</v>
      </c>
      <c r="R266">
        <v>19.363333333333333</v>
      </c>
      <c r="S266">
        <v>21.183333333333334</v>
      </c>
      <c r="T266">
        <v>17.603333333333332</v>
      </c>
      <c r="U266">
        <v>16.116663333333335</v>
      </c>
      <c r="V266">
        <v>15.983333333333334</v>
      </c>
      <c r="W266">
        <v>14.550000333333333</v>
      </c>
      <c r="X266">
        <v>15.350000333333334</v>
      </c>
      <c r="Y266">
        <v>15.383333333333333</v>
      </c>
      <c r="Z266">
        <v>30.716670333333333</v>
      </c>
      <c r="AA266">
        <v>32.716670333333333</v>
      </c>
      <c r="AB266">
        <v>36.466670333333333</v>
      </c>
      <c r="AC266">
        <v>51.916670333333329</v>
      </c>
      <c r="AD266">
        <v>46.470003333333331</v>
      </c>
      <c r="AE266">
        <v>32.666670333333336</v>
      </c>
      <c r="AG266">
        <v>35.966670333333333</v>
      </c>
      <c r="AH266">
        <v>31.383340333333333</v>
      </c>
      <c r="AI266">
        <v>23.533333333333335</v>
      </c>
      <c r="AJ266">
        <v>25.083333333333336</v>
      </c>
      <c r="AK266">
        <v>23.916666633333335</v>
      </c>
      <c r="AL266">
        <v>24.133333333333336</v>
      </c>
      <c r="AM266">
        <v>24.049993333333337</v>
      </c>
      <c r="AN266">
        <v>24.883333333333336</v>
      </c>
      <c r="AO266">
        <v>24.800000033333333</v>
      </c>
      <c r="AP266">
        <v>24.400000033333335</v>
      </c>
      <c r="AQ266">
        <v>24.316666663333336</v>
      </c>
      <c r="AR266">
        <v>23.933333333333334</v>
      </c>
      <c r="AS266">
        <v>24.550000033333333</v>
      </c>
      <c r="AT266">
        <v>27.200000003333336</v>
      </c>
      <c r="AU266">
        <v>24.833333333333336</v>
      </c>
      <c r="AV266">
        <v>25.066666633333334</v>
      </c>
      <c r="AW266">
        <v>24.600000033333334</v>
      </c>
      <c r="AX266">
        <v>25.383333333333336</v>
      </c>
      <c r="AY266">
        <v>24.266666663333336</v>
      </c>
      <c r="AZ266">
        <v>26.683333333333334</v>
      </c>
      <c r="BA266">
        <v>28.733333333333334</v>
      </c>
      <c r="BB266">
        <v>31.533333333333335</v>
      </c>
      <c r="BC266">
        <v>29.250000003333334</v>
      </c>
      <c r="BD266">
        <v>29.216666633333336</v>
      </c>
      <c r="BE266">
        <v>25.533333333333335</v>
      </c>
      <c r="BF266">
        <v>27.450000333333335</v>
      </c>
      <c r="BG266">
        <v>36.716666633333332</v>
      </c>
      <c r="BH266">
        <v>39.233333333333334</v>
      </c>
      <c r="BI266">
        <v>39.466666333333336</v>
      </c>
      <c r="BJ266">
        <v>26.883333333333336</v>
      </c>
      <c r="BK266">
        <v>37.200000333333335</v>
      </c>
      <c r="BL266">
        <v>27.950000033333335</v>
      </c>
      <c r="BM266">
        <v>36.333333333333336</v>
      </c>
      <c r="BN266">
        <v>27.633333333333333</v>
      </c>
      <c r="BO266">
        <v>41.466666333333336</v>
      </c>
      <c r="BP266">
        <v>32.150000033333335</v>
      </c>
      <c r="BQ266">
        <v>21.383333633333336</v>
      </c>
      <c r="BR266">
        <v>20.216667033333337</v>
      </c>
      <c r="BS266">
        <v>20.933333733333338</v>
      </c>
      <c r="BT266">
        <v>21.333333703333338</v>
      </c>
      <c r="BU266">
        <v>20.733333703333336</v>
      </c>
      <c r="BV266">
        <v>20.966667033333337</v>
      </c>
      <c r="BW266">
        <v>22.933333733333338</v>
      </c>
      <c r="BX266">
        <v>27.933333733333338</v>
      </c>
      <c r="BY266">
        <v>26.200000333333335</v>
      </c>
      <c r="BZ266">
        <v>23.200000333333335</v>
      </c>
      <c r="CA266">
        <v>21.016667033333338</v>
      </c>
      <c r="CB266">
        <v>20.533333733333336</v>
      </c>
      <c r="CC266">
        <v>21.583333733333337</v>
      </c>
      <c r="CE266">
        <v>22.133333633333336</v>
      </c>
      <c r="CF266">
        <v>22.916666933333335</v>
      </c>
      <c r="CG266">
        <v>24.216666933333336</v>
      </c>
      <c r="CH266">
        <v>22.516666933333337</v>
      </c>
      <c r="CI266">
        <v>22.483333633333338</v>
      </c>
      <c r="CJ266">
        <v>22.433333633333337</v>
      </c>
      <c r="CK266">
        <v>22.850000333333337</v>
      </c>
      <c r="CL266">
        <v>23.233333633333338</v>
      </c>
      <c r="CN266">
        <v>23.983333633333338</v>
      </c>
      <c r="CO266">
        <v>23.533333633333335</v>
      </c>
      <c r="CP266">
        <v>21.416667333333336</v>
      </c>
      <c r="CQ266">
        <v>22.850000333333337</v>
      </c>
      <c r="CR266">
        <v>23.600000333333337</v>
      </c>
      <c r="CS266">
        <v>21.850000333333337</v>
      </c>
      <c r="CT266">
        <v>24.066667333333335</v>
      </c>
      <c r="CU266">
        <v>23.883334333333337</v>
      </c>
      <c r="CV266">
        <v>22.016667333333338</v>
      </c>
      <c r="CW266">
        <v>23.150000633333335</v>
      </c>
      <c r="CX266">
        <v>22.750000333333336</v>
      </c>
      <c r="CY266">
        <v>26.233334033333335</v>
      </c>
      <c r="CZ266">
        <v>23.700000633333335</v>
      </c>
      <c r="DA266">
        <v>22.550000333333337</v>
      </c>
      <c r="DB266">
        <v>21.816667333333335</v>
      </c>
      <c r="DC266">
        <v>24.866667333333336</v>
      </c>
      <c r="DD266">
        <v>22.800000633333337</v>
      </c>
      <c r="DE266">
        <v>25.633334033333337</v>
      </c>
      <c r="DF266">
        <v>29.126666933333336</v>
      </c>
      <c r="DG266">
        <v>30.426666933333337</v>
      </c>
      <c r="DH266">
        <v>29.526666933333335</v>
      </c>
      <c r="DI266">
        <v>30.359999933333334</v>
      </c>
      <c r="DJ266">
        <v>29.976666933333338</v>
      </c>
      <c r="DK266">
        <v>30.810000266333336</v>
      </c>
      <c r="DL266">
        <v>29.693333633333335</v>
      </c>
      <c r="DM266">
        <v>31.593333603333335</v>
      </c>
      <c r="DN266">
        <v>31.043333603333338</v>
      </c>
      <c r="DO266">
        <v>22.083333633333336</v>
      </c>
      <c r="DP266">
        <v>24.266666933333337</v>
      </c>
      <c r="DQ266">
        <v>23.000000333333336</v>
      </c>
      <c r="DR266">
        <v>23.016666963333336</v>
      </c>
      <c r="DS266">
        <v>22.616666963333337</v>
      </c>
      <c r="DT266">
        <v>22.650000303333336</v>
      </c>
      <c r="DU266">
        <v>26.016666633333337</v>
      </c>
      <c r="DV266">
        <v>24.100000303333335</v>
      </c>
      <c r="DW266">
        <v>22.783333633333335</v>
      </c>
      <c r="DX266">
        <v>22.700000303333336</v>
      </c>
      <c r="DY266">
        <v>23.000000300333337</v>
      </c>
      <c r="DZ266">
        <v>21.166667003333338</v>
      </c>
      <c r="EA266">
        <v>22.833333703333338</v>
      </c>
      <c r="EB266">
        <v>21.533333703333337</v>
      </c>
      <c r="EC266">
        <v>22.000000303333337</v>
      </c>
      <c r="ED266">
        <v>24.500000303333337</v>
      </c>
      <c r="EE266">
        <v>23.766667003333339</v>
      </c>
      <c r="EF266">
        <v>22.016667003333339</v>
      </c>
      <c r="EG266">
        <v>23.816667003333336</v>
      </c>
      <c r="EH266">
        <v>21.450000003333336</v>
      </c>
      <c r="EI266">
        <v>24.383333673333336</v>
      </c>
      <c r="EJ266">
        <v>23.516667003333339</v>
      </c>
      <c r="EK266">
        <v>22.833337003333337</v>
      </c>
      <c r="EL266">
        <v>24.900000303333336</v>
      </c>
      <c r="EM266">
        <v>21.566667003333336</v>
      </c>
      <c r="EN266">
        <v>22.650000336333338</v>
      </c>
      <c r="EO266">
        <v>25.700000333333335</v>
      </c>
      <c r="EP266">
        <v>24.000000303333337</v>
      </c>
      <c r="EQ266">
        <v>17.250000333333336</v>
      </c>
      <c r="ER266">
        <v>17.583333663333335</v>
      </c>
      <c r="ES266">
        <v>17.850000333333337</v>
      </c>
      <c r="ET266">
        <v>20.350000333333337</v>
      </c>
      <c r="EU266">
        <v>17.933333633333337</v>
      </c>
      <c r="EV266">
        <v>17.766667033333334</v>
      </c>
      <c r="EW266">
        <v>17.583333633333336</v>
      </c>
      <c r="EX266">
        <v>17.816667000333336</v>
      </c>
      <c r="EY266">
        <v>21.316667033333335</v>
      </c>
      <c r="EZ266">
        <v>17.616667333333336</v>
      </c>
      <c r="FA266">
        <v>17.800000333333337</v>
      </c>
      <c r="FB266">
        <v>18.283333333333335</v>
      </c>
      <c r="FC266">
        <v>21.250000333333336</v>
      </c>
      <c r="FD266">
        <v>18.083333633333336</v>
      </c>
      <c r="FE266">
        <v>18.383333633333336</v>
      </c>
      <c r="FF266">
        <v>20.416667003333338</v>
      </c>
      <c r="FG266">
        <v>18.016667033333334</v>
      </c>
      <c r="FH266">
        <v>19.366667003333337</v>
      </c>
      <c r="FI266">
        <v>19.816667003333336</v>
      </c>
      <c r="FJ266">
        <v>22.983333703333336</v>
      </c>
      <c r="FK266">
        <v>21.083333703333338</v>
      </c>
      <c r="FL266">
        <v>21.416667003333338</v>
      </c>
      <c r="FM266">
        <v>19.733333703333336</v>
      </c>
      <c r="FN266">
        <v>22.366667003333337</v>
      </c>
      <c r="FO266">
        <v>19.833333673333335</v>
      </c>
      <c r="FP266">
        <v>20.583333703333338</v>
      </c>
      <c r="FQ266">
        <v>19.816667003333336</v>
      </c>
      <c r="FR266">
        <v>19.766667003333335</v>
      </c>
      <c r="FS266">
        <v>20.583333673333335</v>
      </c>
      <c r="FT266">
        <v>20.716667033333337</v>
      </c>
      <c r="FU266">
        <v>20.966667033333337</v>
      </c>
      <c r="FV266">
        <v>20.950000363333338</v>
      </c>
      <c r="FW266">
        <v>21.333333700333338</v>
      </c>
      <c r="FX266">
        <v>21.483333703333336</v>
      </c>
      <c r="FY266">
        <v>21.266667033333338</v>
      </c>
      <c r="FZ266">
        <v>22.516667033333338</v>
      </c>
      <c r="GA266">
        <v>25.516667033333338</v>
      </c>
      <c r="GB266">
        <v>21.600000366333337</v>
      </c>
      <c r="GC266">
        <v>21.800000333333337</v>
      </c>
      <c r="GD266">
        <v>22.316667033333339</v>
      </c>
      <c r="GE266">
        <v>22.083333733333337</v>
      </c>
      <c r="GF266">
        <v>21.300000363333336</v>
      </c>
      <c r="GG266">
        <v>23.050000333333337</v>
      </c>
      <c r="GH266">
        <v>23.900000333333338</v>
      </c>
      <c r="GI266">
        <v>23.533333633333338</v>
      </c>
      <c r="GJ266">
        <v>23.950000333333335</v>
      </c>
      <c r="GK266">
        <v>25.883333633333336</v>
      </c>
      <c r="GL266">
        <v>23.350000333333337</v>
      </c>
      <c r="GM266">
        <v>23.616667033333336</v>
      </c>
      <c r="GN266">
        <v>25.750000333333336</v>
      </c>
      <c r="GO266">
        <v>25.166667003333338</v>
      </c>
      <c r="GP266">
        <v>23.616667033333336</v>
      </c>
      <c r="GQ266">
        <v>24.066667003333336</v>
      </c>
      <c r="GR266">
        <v>26.450000333333335</v>
      </c>
      <c r="GS266">
        <v>24.416667033333336</v>
      </c>
      <c r="GT266">
        <v>25.616667033333336</v>
      </c>
      <c r="GU266">
        <v>24.450000333333335</v>
      </c>
      <c r="GV266">
        <v>23.450000333333335</v>
      </c>
      <c r="GW266">
        <v>23.516667003333335</v>
      </c>
      <c r="GX266">
        <v>23.350000333333337</v>
      </c>
      <c r="GY266">
        <v>30.783333666333338</v>
      </c>
      <c r="GZ266">
        <v>25.200000333333335</v>
      </c>
      <c r="HA266">
        <v>17.950000333000002</v>
      </c>
      <c r="HB266">
        <v>12.366667000000001</v>
      </c>
      <c r="HC266">
        <v>29.483333333333334</v>
      </c>
      <c r="HD266">
        <v>30.883333663333335</v>
      </c>
      <c r="HE266">
        <v>29.966667003333335</v>
      </c>
      <c r="HF266">
        <v>29.716667003333335</v>
      </c>
      <c r="HG266">
        <v>29.500000333333336</v>
      </c>
      <c r="HH266">
        <v>29.183333633333337</v>
      </c>
      <c r="HI266">
        <v>29.183333633333337</v>
      </c>
      <c r="HJ266">
        <v>30.133333633333336</v>
      </c>
      <c r="HK266">
        <v>29.683333633333337</v>
      </c>
      <c r="HL266">
        <v>32.550000333333337</v>
      </c>
      <c r="HR266">
        <v>20.216667333333334</v>
      </c>
      <c r="HS266">
        <v>18.650000333333335</v>
      </c>
      <c r="HU266">
        <v>30.050000333333337</v>
      </c>
      <c r="HW266">
        <v>19.033333633333335</v>
      </c>
      <c r="HX266">
        <v>19.250000333333336</v>
      </c>
      <c r="HY266">
        <v>20.066667033333335</v>
      </c>
      <c r="HZ266">
        <v>19.583333633333336</v>
      </c>
      <c r="IA266">
        <v>19.316667333333335</v>
      </c>
      <c r="IB266">
        <v>19.416667033333333</v>
      </c>
      <c r="IC266">
        <v>20.116667003333333</v>
      </c>
      <c r="ID266">
        <v>19.083333333333336</v>
      </c>
      <c r="IE266">
        <v>20.066667003333336</v>
      </c>
      <c r="IF266">
        <v>20.766667003333335</v>
      </c>
      <c r="IG266">
        <v>21.216667003333335</v>
      </c>
      <c r="IH266">
        <v>19.550000333333333</v>
      </c>
      <c r="II266">
        <v>26.283333333333335</v>
      </c>
      <c r="IJ266">
        <v>19.066667003333336</v>
      </c>
      <c r="IK266">
        <v>22.433333663333336</v>
      </c>
      <c r="IL266">
        <v>25.766666663333336</v>
      </c>
      <c r="IM266">
        <v>23.200000363333338</v>
      </c>
      <c r="IN266">
        <v>22.916666963333338</v>
      </c>
      <c r="IO266">
        <v>24.433333663333336</v>
      </c>
      <c r="IP266">
        <v>25.016666663333336</v>
      </c>
      <c r="IQ266">
        <v>25.666663663333335</v>
      </c>
      <c r="IW266">
        <v>44.349997000000002</v>
      </c>
      <c r="IX266">
        <v>3</v>
      </c>
      <c r="IY266">
        <v>5.4500003333000002</v>
      </c>
      <c r="IZ266">
        <v>3.8166666999999999</v>
      </c>
      <c r="JA266">
        <v>4.5999999999999996</v>
      </c>
      <c r="JB266">
        <v>4.0833333339999998</v>
      </c>
      <c r="JC266">
        <v>5.15</v>
      </c>
      <c r="JD266">
        <v>5.6166666699999999</v>
      </c>
      <c r="JE266">
        <v>10.683333340000001</v>
      </c>
      <c r="JF266">
        <v>0</v>
      </c>
      <c r="JH266">
        <f>IF(JH258=0,0,JH258+3)</f>
        <v>5.5333333333333332</v>
      </c>
      <c r="JI266">
        <f t="shared" ref="JI266:KA266" si="2668">IF(JI258=0,0,JI258+3)</f>
        <v>10.783329999666666</v>
      </c>
      <c r="JJ266">
        <f t="shared" si="2668"/>
        <v>9.1666633329999989</v>
      </c>
      <c r="JK266">
        <f t="shared" si="2668"/>
        <v>7.0333299996666661</v>
      </c>
      <c r="JL266">
        <f t="shared" si="2668"/>
        <v>6.7999966663333336</v>
      </c>
      <c r="JM266">
        <f t="shared" si="2668"/>
        <v>8.5333299996666661</v>
      </c>
      <c r="JN266">
        <f t="shared" si="2668"/>
        <v>9.5333299996666661</v>
      </c>
      <c r="JO266">
        <f t="shared" si="2668"/>
        <v>13.666663332999999</v>
      </c>
      <c r="JP266">
        <f t="shared" si="2668"/>
        <v>10.799996666333334</v>
      </c>
      <c r="JR266">
        <f t="shared" si="2668"/>
        <v>6.866663333</v>
      </c>
      <c r="JT266">
        <f t="shared" si="2668"/>
        <v>7.616663333</v>
      </c>
      <c r="JU266">
        <f t="shared" si="2668"/>
        <v>13.266663332999999</v>
      </c>
      <c r="JV266">
        <f t="shared" si="2668"/>
        <v>13.966663333</v>
      </c>
      <c r="JX266">
        <f t="shared" si="2668"/>
        <v>14.716663333000001</v>
      </c>
      <c r="JY266">
        <f t="shared" si="2668"/>
        <v>10.533329999666666</v>
      </c>
      <c r="JZ266">
        <f t="shared" si="2668"/>
        <v>17.03332999966667</v>
      </c>
      <c r="KA266">
        <f t="shared" si="2668"/>
        <v>20.483329999666669</v>
      </c>
    </row>
    <row r="267" spans="1:287" x14ac:dyDescent="0.25">
      <c r="A267" t="s">
        <v>20</v>
      </c>
      <c r="HA267">
        <v>23.016666999666668</v>
      </c>
      <c r="HB267">
        <v>17.433333666666666</v>
      </c>
      <c r="JG267">
        <v>0</v>
      </c>
    </row>
    <row r="268" spans="1:287" x14ac:dyDescent="0.25">
      <c r="A268" t="s">
        <v>19</v>
      </c>
      <c r="B268">
        <v>7.2166666666666668</v>
      </c>
      <c r="C268">
        <v>7.7166666666666668</v>
      </c>
      <c r="D268">
        <v>8.3333336666666664</v>
      </c>
      <c r="E268">
        <v>8.3666666666666671</v>
      </c>
      <c r="F268">
        <v>8.9833266666666667</v>
      </c>
      <c r="G268">
        <v>9.0500006666666657</v>
      </c>
      <c r="H268">
        <v>8.7833336666666657</v>
      </c>
      <c r="I268">
        <v>9.0000006666666668</v>
      </c>
      <c r="J268">
        <v>10.599999666666667</v>
      </c>
      <c r="K268">
        <v>12.783333666666667</v>
      </c>
      <c r="L268">
        <v>8.0666666666666664</v>
      </c>
      <c r="M268">
        <v>7.5666666666666664</v>
      </c>
      <c r="N268">
        <v>8.9666636666666655</v>
      </c>
      <c r="O268">
        <v>6.6333333333333329</v>
      </c>
      <c r="P268">
        <v>11.083333333333332</v>
      </c>
      <c r="Q268">
        <v>7.3933333333333326</v>
      </c>
      <c r="R268">
        <v>12.063333333333333</v>
      </c>
      <c r="S268">
        <v>13.883333333333333</v>
      </c>
      <c r="T268">
        <v>10.303333333333333</v>
      </c>
      <c r="U268">
        <v>8.8166633333333326</v>
      </c>
      <c r="V268">
        <v>8.6833333333333336</v>
      </c>
      <c r="W268">
        <v>7.2500003333333325</v>
      </c>
      <c r="X268">
        <v>8.0500003333333332</v>
      </c>
      <c r="Y268">
        <v>8.0833333333333321</v>
      </c>
      <c r="Z268">
        <v>16.666666666666668</v>
      </c>
      <c r="AA268">
        <v>18.666666666666668</v>
      </c>
      <c r="AB268">
        <v>22.416666666666668</v>
      </c>
      <c r="AC268">
        <v>37.866666666666667</v>
      </c>
      <c r="AD268">
        <v>32.419999666666669</v>
      </c>
      <c r="AE268">
        <v>18.616666666666667</v>
      </c>
      <c r="AG268">
        <v>21.916666666666668</v>
      </c>
      <c r="AH268">
        <v>17.333336666666668</v>
      </c>
      <c r="AI268">
        <v>10.966666666666667</v>
      </c>
      <c r="AJ268">
        <v>12.516666666666667</v>
      </c>
      <c r="AK268">
        <v>11.349999966666667</v>
      </c>
      <c r="AL268">
        <v>11.566666666666666</v>
      </c>
      <c r="AM268">
        <v>11.483326666666667</v>
      </c>
      <c r="AN268">
        <v>12.316666666666666</v>
      </c>
      <c r="AO268">
        <v>12.233333366666667</v>
      </c>
      <c r="AP268">
        <v>11.833333366666666</v>
      </c>
      <c r="AQ268">
        <v>11.749999996666666</v>
      </c>
      <c r="AR268">
        <v>11.366666666666667</v>
      </c>
      <c r="AS268">
        <v>11.983333366666667</v>
      </c>
      <c r="AT268">
        <v>14.633333336666666</v>
      </c>
      <c r="AU268">
        <v>12.266666666666667</v>
      </c>
      <c r="AV268">
        <v>12.499999966666667</v>
      </c>
      <c r="AW268">
        <v>12.033333366666668</v>
      </c>
      <c r="AX268">
        <v>12.816666666666666</v>
      </c>
      <c r="AY268">
        <v>11.699999996666667</v>
      </c>
      <c r="AZ268">
        <v>14.116666666666667</v>
      </c>
      <c r="BA268">
        <v>16.166666666666668</v>
      </c>
      <c r="BB268">
        <v>18.966666666666669</v>
      </c>
      <c r="BC268">
        <v>16.683333336666667</v>
      </c>
      <c r="BD268">
        <v>16.649999966666666</v>
      </c>
      <c r="BE268">
        <v>12.966666666666667</v>
      </c>
      <c r="BF268">
        <v>14.883333666666667</v>
      </c>
      <c r="BG268">
        <v>24.149999966666666</v>
      </c>
      <c r="BH268">
        <v>26.666666666666664</v>
      </c>
      <c r="BI268">
        <v>26.899999666666666</v>
      </c>
      <c r="BJ268">
        <v>14.316666666666666</v>
      </c>
      <c r="BK268">
        <v>24.633333666666665</v>
      </c>
      <c r="BL268">
        <v>15.383333366666667</v>
      </c>
      <c r="BM268">
        <v>23.766666666666666</v>
      </c>
      <c r="BN268">
        <v>15.066666666666666</v>
      </c>
      <c r="BO268">
        <v>28.899999666666666</v>
      </c>
      <c r="BP268">
        <v>19.583333366666665</v>
      </c>
      <c r="BQ268">
        <v>10.583333333333334</v>
      </c>
      <c r="BR268">
        <v>9.1</v>
      </c>
      <c r="BS268">
        <v>9.816666699999999</v>
      </c>
      <c r="BT268">
        <v>10.21666667</v>
      </c>
      <c r="BU268">
        <v>9.616666669999999</v>
      </c>
      <c r="BV268">
        <v>9.85</v>
      </c>
      <c r="BW268">
        <v>11.816666699999999</v>
      </c>
      <c r="BX268">
        <v>16.816666699999999</v>
      </c>
      <c r="BY268">
        <v>15.0833333</v>
      </c>
      <c r="BZ268">
        <v>12.0833333</v>
      </c>
      <c r="CA268">
        <v>9.9</v>
      </c>
      <c r="CB268">
        <v>9.4166667000000004</v>
      </c>
      <c r="CC268">
        <v>10.466666699999999</v>
      </c>
      <c r="CE268">
        <v>11.333333333333334</v>
      </c>
      <c r="CF268">
        <v>12.116666633333335</v>
      </c>
      <c r="CG268">
        <v>13.416666633333334</v>
      </c>
      <c r="CH268">
        <v>11.716666633333334</v>
      </c>
      <c r="CI268">
        <v>11.683333333333334</v>
      </c>
      <c r="CJ268">
        <v>11.633333333333335</v>
      </c>
      <c r="CK268">
        <v>12.050000033333333</v>
      </c>
      <c r="CL268">
        <v>12.433333333333334</v>
      </c>
      <c r="CN268">
        <v>13.183333333333334</v>
      </c>
      <c r="CO268">
        <v>12.733333333333334</v>
      </c>
      <c r="CP268">
        <v>9.3000000000000007</v>
      </c>
      <c r="CQ268">
        <v>10.733333</v>
      </c>
      <c r="CR268">
        <v>11.483333</v>
      </c>
      <c r="CS268">
        <v>9.733333</v>
      </c>
      <c r="CT268">
        <v>11.950000000000001</v>
      </c>
      <c r="CU268">
        <v>11.766667000000002</v>
      </c>
      <c r="CV268">
        <v>9.9</v>
      </c>
      <c r="CW268">
        <v>11.033333300000001</v>
      </c>
      <c r="CX268">
        <v>10.633333</v>
      </c>
      <c r="CY268">
        <v>14.1166667</v>
      </c>
      <c r="CZ268">
        <v>11.5833333</v>
      </c>
      <c r="DA268">
        <v>10.433333000000001</v>
      </c>
      <c r="DB268">
        <v>9.7000000000000011</v>
      </c>
      <c r="DC268">
        <v>12.75</v>
      </c>
      <c r="DD268">
        <v>10.683333300000001</v>
      </c>
      <c r="DE268">
        <v>13.516666700000002</v>
      </c>
      <c r="DF268">
        <v>18.326666633333332</v>
      </c>
      <c r="DG268">
        <v>19.626666633333333</v>
      </c>
      <c r="DH268">
        <v>18.72666663333333</v>
      </c>
      <c r="DI268">
        <v>19.559999633333334</v>
      </c>
      <c r="DJ268">
        <v>19.176666633333333</v>
      </c>
      <c r="DK268">
        <v>20.009999966333332</v>
      </c>
      <c r="DL268">
        <v>18.893333333333331</v>
      </c>
      <c r="DM268">
        <v>20.793333303333331</v>
      </c>
      <c r="DN268">
        <v>20.243333303333333</v>
      </c>
      <c r="DO268">
        <v>10.050000000000001</v>
      </c>
      <c r="DP268">
        <v>12.233333300000002</v>
      </c>
      <c r="DQ268">
        <v>10.966666700000001</v>
      </c>
      <c r="DR268">
        <v>10.983333330000001</v>
      </c>
      <c r="DS268">
        <v>10.58333333</v>
      </c>
      <c r="DT268">
        <v>10.616666670000001</v>
      </c>
      <c r="DU268">
        <v>13.983333000000002</v>
      </c>
      <c r="DV268">
        <v>12.06666667</v>
      </c>
      <c r="DW268">
        <v>10.75</v>
      </c>
      <c r="DX268">
        <v>10.666666670000001</v>
      </c>
      <c r="DY268">
        <v>10.966666667</v>
      </c>
      <c r="DZ268">
        <v>9.1</v>
      </c>
      <c r="EA268">
        <v>10.7666667</v>
      </c>
      <c r="EB268">
        <v>9.4666666999999993</v>
      </c>
      <c r="EC268">
        <v>9.9333332999999993</v>
      </c>
      <c r="ED268">
        <v>12.433333299999999</v>
      </c>
      <c r="EE268">
        <v>11.7</v>
      </c>
      <c r="EF268">
        <v>9.9499999999999993</v>
      </c>
      <c r="EG268">
        <v>11.75</v>
      </c>
      <c r="EH268">
        <v>9.3833330000000004</v>
      </c>
      <c r="EI268">
        <v>12.31666667</v>
      </c>
      <c r="EJ268">
        <v>11.45</v>
      </c>
      <c r="EK268">
        <v>10.76667</v>
      </c>
      <c r="EL268">
        <v>12.8333333</v>
      </c>
      <c r="EM268">
        <v>9.5</v>
      </c>
      <c r="EN268">
        <v>10.583333332999999</v>
      </c>
      <c r="EO268">
        <v>13.633333329999999</v>
      </c>
      <c r="EP268">
        <v>11.933333299999999</v>
      </c>
      <c r="EQ268">
        <v>4.4333333333333336</v>
      </c>
      <c r="ER268">
        <v>4.7666666633333339</v>
      </c>
      <c r="ES268">
        <v>5.0333333333333332</v>
      </c>
      <c r="ET268">
        <v>7.5333333333333332</v>
      </c>
      <c r="EU268">
        <v>5.1166666333333337</v>
      </c>
      <c r="EV268">
        <v>4.9500000333333336</v>
      </c>
      <c r="EW268">
        <v>4.7666666333333332</v>
      </c>
      <c r="EX268">
        <v>5.0000000003333334</v>
      </c>
      <c r="EY268">
        <v>8.5000000333333325</v>
      </c>
      <c r="EZ268">
        <v>4.8000003333333332</v>
      </c>
      <c r="FA268">
        <v>4.9833333333333334</v>
      </c>
      <c r="FB268">
        <v>5.4666663333333334</v>
      </c>
      <c r="FC268">
        <v>8.4333333333333336</v>
      </c>
      <c r="FD268">
        <v>5.2666666333333332</v>
      </c>
      <c r="FE268">
        <v>5.5666666333333339</v>
      </c>
      <c r="FF268">
        <v>7.6000000033333333</v>
      </c>
      <c r="FG268">
        <v>5.2000000333333336</v>
      </c>
      <c r="FH268">
        <v>6.7166666666666668</v>
      </c>
      <c r="FI268">
        <v>7.166666666666667</v>
      </c>
      <c r="FJ268">
        <v>10.333333366666666</v>
      </c>
      <c r="FK268">
        <v>8.4333333666666661</v>
      </c>
      <c r="FL268">
        <v>8.7666666666666657</v>
      </c>
      <c r="FM268">
        <v>7.0833333666666665</v>
      </c>
      <c r="FN268">
        <v>9.7166666666666668</v>
      </c>
      <c r="FO268">
        <v>7.1833333366666672</v>
      </c>
      <c r="FP268">
        <v>7.933333366666667</v>
      </c>
      <c r="FQ268">
        <v>7.166666666666667</v>
      </c>
      <c r="FR268">
        <v>7.1166666666666671</v>
      </c>
      <c r="FS268">
        <v>7.9333333366666672</v>
      </c>
      <c r="FT268">
        <v>8.0666666666666664</v>
      </c>
      <c r="FU268">
        <v>8.3166666666666664</v>
      </c>
      <c r="FV268">
        <v>8.2999999966666671</v>
      </c>
      <c r="FW268">
        <v>8.6833333336666669</v>
      </c>
      <c r="FX268">
        <v>8.8333333366666658</v>
      </c>
      <c r="FY268">
        <v>8.6166666666666671</v>
      </c>
      <c r="FZ268">
        <v>9.8666666666666671</v>
      </c>
      <c r="GA268">
        <v>12.866666666666667</v>
      </c>
      <c r="GB268">
        <v>8.9499999996666659</v>
      </c>
      <c r="GC268">
        <v>9.149999966666666</v>
      </c>
      <c r="GD268">
        <v>9.6666666666666661</v>
      </c>
      <c r="GE268">
        <v>9.4333333666666661</v>
      </c>
      <c r="GF268">
        <v>8.6499999966666667</v>
      </c>
      <c r="GG268">
        <v>10.4</v>
      </c>
      <c r="GH268">
        <v>11.25</v>
      </c>
      <c r="GI268">
        <v>10.8833333</v>
      </c>
      <c r="GJ268">
        <v>11.3</v>
      </c>
      <c r="GK268">
        <v>13.2333333</v>
      </c>
      <c r="GL268">
        <v>10.700000000000001</v>
      </c>
      <c r="GM268">
        <v>10.966666700000001</v>
      </c>
      <c r="GN268">
        <v>13.100000000000001</v>
      </c>
      <c r="GO268">
        <v>12.516666669999999</v>
      </c>
      <c r="GP268">
        <v>10.966666700000001</v>
      </c>
      <c r="GQ268">
        <v>11.41666667</v>
      </c>
      <c r="GR268">
        <v>13.8</v>
      </c>
      <c r="GS268">
        <v>11.7666667</v>
      </c>
      <c r="GT268">
        <v>12.966666700000001</v>
      </c>
      <c r="GU268">
        <v>11.8</v>
      </c>
      <c r="GV268">
        <v>10.8</v>
      </c>
      <c r="GW268">
        <v>10.866666670000001</v>
      </c>
      <c r="GX268">
        <v>10.700000000000001</v>
      </c>
      <c r="GY268">
        <v>18.133333332999999</v>
      </c>
      <c r="GZ268">
        <v>12.55</v>
      </c>
      <c r="HA268">
        <v>30.783333666333338</v>
      </c>
      <c r="HB268">
        <v>25.200000333333335</v>
      </c>
      <c r="HC268">
        <v>34.133333</v>
      </c>
      <c r="HD268">
        <v>35.533333329999998</v>
      </c>
      <c r="HE268">
        <v>34.616666670000001</v>
      </c>
      <c r="HF268">
        <v>34.366666670000001</v>
      </c>
      <c r="HG268">
        <v>34.15</v>
      </c>
      <c r="HH268">
        <v>33.8333333</v>
      </c>
      <c r="HI268">
        <v>33.8333333</v>
      </c>
      <c r="HJ268">
        <v>34.783333299999995</v>
      </c>
      <c r="HK268">
        <v>34.3333333</v>
      </c>
      <c r="HL268">
        <v>37.199999999999996</v>
      </c>
      <c r="HR268">
        <v>6.7166666666666668</v>
      </c>
      <c r="HS268">
        <v>6.8666666666666671</v>
      </c>
      <c r="HU268">
        <v>18.266666666666666</v>
      </c>
      <c r="HW268">
        <v>7.2499999666666675</v>
      </c>
      <c r="HX268">
        <v>7.4666666666666668</v>
      </c>
      <c r="HY268">
        <v>8.2833333666666675</v>
      </c>
      <c r="HZ268">
        <v>7.7999999666666673</v>
      </c>
      <c r="IA268">
        <v>7.5333336666666675</v>
      </c>
      <c r="IB268">
        <v>7.6333333666666672</v>
      </c>
      <c r="IC268">
        <v>8.3333333366666675</v>
      </c>
      <c r="ID268">
        <v>7.2999996666666673</v>
      </c>
      <c r="IE268">
        <v>8.2833333366666668</v>
      </c>
      <c r="IF268">
        <v>8.9833333366666679</v>
      </c>
      <c r="IG268">
        <v>9.4333333366666672</v>
      </c>
      <c r="IH268">
        <v>7.7666666666666675</v>
      </c>
      <c r="II268">
        <v>14.499999666666668</v>
      </c>
      <c r="IJ268">
        <v>7.2833333366666668</v>
      </c>
      <c r="IK268">
        <v>14.816666666666666</v>
      </c>
      <c r="IL268">
        <v>18.149999666666666</v>
      </c>
      <c r="IM268">
        <v>15.583333366666666</v>
      </c>
      <c r="IN268">
        <v>15.299999966666666</v>
      </c>
      <c r="IO268">
        <v>16.816666666666666</v>
      </c>
      <c r="IP268">
        <v>17.399999666666666</v>
      </c>
      <c r="IQ268">
        <v>18.049996666666665</v>
      </c>
      <c r="IW268">
        <v>24.4</v>
      </c>
      <c r="IX268">
        <v>2.5333333333333332</v>
      </c>
      <c r="IY268">
        <v>4.9833336666333334</v>
      </c>
      <c r="IZ268">
        <v>3.3500000333333331</v>
      </c>
      <c r="JA268">
        <v>4.1333333333333329</v>
      </c>
      <c r="JB268">
        <v>3.616666667333333</v>
      </c>
      <c r="JC268">
        <v>4.6833333333333336</v>
      </c>
      <c r="JD268">
        <v>5.1500000033333331</v>
      </c>
      <c r="JE268">
        <v>10.216666673333332</v>
      </c>
      <c r="JF268">
        <v>5.5333333333333332</v>
      </c>
      <c r="JH268">
        <v>0</v>
      </c>
      <c r="JI268">
        <f>JI12-7.216666667</f>
        <v>6.0999999996666663</v>
      </c>
      <c r="JJ268">
        <f t="shared" ref="JJ268:KA268" si="2669">JJ12-7.216666667</f>
        <v>4.4833333329999991</v>
      </c>
      <c r="JK268">
        <f t="shared" si="2669"/>
        <v>2.3499999996666663</v>
      </c>
      <c r="JL268">
        <f t="shared" si="2669"/>
        <v>2.1166666663333338</v>
      </c>
      <c r="JM268">
        <f t="shared" si="2669"/>
        <v>3.8499999996666663</v>
      </c>
      <c r="JN268">
        <f t="shared" si="2669"/>
        <v>4.8499999996666663</v>
      </c>
      <c r="JO268">
        <f t="shared" si="2669"/>
        <v>8.9833333329999991</v>
      </c>
      <c r="JP268">
        <f t="shared" si="2669"/>
        <v>6.1166666663333338</v>
      </c>
      <c r="JR268">
        <f t="shared" si="2669"/>
        <v>2.1833333330000002</v>
      </c>
      <c r="JT268">
        <f t="shared" si="2669"/>
        <v>2.9333333330000002</v>
      </c>
      <c r="JU268">
        <f t="shared" si="2669"/>
        <v>8.5833333329999988</v>
      </c>
      <c r="JV268">
        <f t="shared" si="2669"/>
        <v>9.2833333329999999</v>
      </c>
      <c r="JX268">
        <f t="shared" si="2669"/>
        <v>10.033333333000003</v>
      </c>
      <c r="JY268">
        <f t="shared" si="2669"/>
        <v>5.8499999996666663</v>
      </c>
      <c r="JZ268">
        <f t="shared" si="2669"/>
        <v>12.34999999966667</v>
      </c>
      <c r="KA268">
        <f t="shared" si="2669"/>
        <v>15.799999999666669</v>
      </c>
    </row>
    <row r="269" spans="1:287" x14ac:dyDescent="0.25">
      <c r="A269" t="s">
        <v>18</v>
      </c>
      <c r="B269">
        <v>12.466666666666667</v>
      </c>
      <c r="C269">
        <v>12.966666666666667</v>
      </c>
      <c r="D269">
        <v>13.583333666666666</v>
      </c>
      <c r="E269">
        <v>13.616666666666667</v>
      </c>
      <c r="F269">
        <v>14.233326666666667</v>
      </c>
      <c r="G269">
        <v>14.300000666666666</v>
      </c>
      <c r="H269">
        <v>14.033333666666666</v>
      </c>
      <c r="I269">
        <v>14.250000666666667</v>
      </c>
      <c r="J269">
        <v>15.849999666666667</v>
      </c>
      <c r="K269">
        <v>18.033333666666667</v>
      </c>
      <c r="L269">
        <v>13.316666666666666</v>
      </c>
      <c r="M269">
        <v>12.816666666666666</v>
      </c>
      <c r="N269">
        <v>14.216663666666665</v>
      </c>
      <c r="O269">
        <v>20.216633666666667</v>
      </c>
      <c r="P269">
        <v>24.666633666666666</v>
      </c>
      <c r="Q269">
        <v>20.976633666666668</v>
      </c>
      <c r="R269">
        <v>25.646633666666666</v>
      </c>
      <c r="S269">
        <v>27.466633666666667</v>
      </c>
      <c r="T269">
        <v>23.886633666666668</v>
      </c>
      <c r="U269">
        <v>22.399963666666668</v>
      </c>
      <c r="V269">
        <v>22.266633666666667</v>
      </c>
      <c r="W269">
        <v>20.833300666666666</v>
      </c>
      <c r="X269">
        <v>21.633300666666667</v>
      </c>
      <c r="Y269">
        <v>21.666633666666666</v>
      </c>
      <c r="Z269">
        <v>21.916669666666664</v>
      </c>
      <c r="AA269">
        <v>23.916669666666664</v>
      </c>
      <c r="AB269">
        <v>27.666669666666664</v>
      </c>
      <c r="AC269">
        <v>43.116669666666667</v>
      </c>
      <c r="AD269">
        <v>37.670002666666662</v>
      </c>
      <c r="AE269">
        <v>23.866669666666663</v>
      </c>
      <c r="AG269">
        <v>27.166669666666664</v>
      </c>
      <c r="AH269">
        <v>22.583339666666664</v>
      </c>
      <c r="AI269">
        <v>16.216666666666669</v>
      </c>
      <c r="AJ269">
        <v>17.766666666666669</v>
      </c>
      <c r="AK269">
        <v>16.599999966666669</v>
      </c>
      <c r="AL269">
        <v>16.81666666666667</v>
      </c>
      <c r="AM269">
        <v>16.73332666666667</v>
      </c>
      <c r="AN269">
        <v>17.56666666666667</v>
      </c>
      <c r="AO269">
        <v>17.48333336666667</v>
      </c>
      <c r="AP269">
        <v>17.083333366666668</v>
      </c>
      <c r="AQ269">
        <v>16.99999999666667</v>
      </c>
      <c r="AR269">
        <v>16.616666666666667</v>
      </c>
      <c r="AS269">
        <v>17.23333336666667</v>
      </c>
      <c r="AT269">
        <v>19.88333333666667</v>
      </c>
      <c r="AU269">
        <v>17.516666666666669</v>
      </c>
      <c r="AV269">
        <v>17.749999966666667</v>
      </c>
      <c r="AW269">
        <v>17.283333366666668</v>
      </c>
      <c r="AX269">
        <v>18.06666666666667</v>
      </c>
      <c r="AY269">
        <v>16.949999996666669</v>
      </c>
      <c r="AZ269">
        <v>19.366666666666667</v>
      </c>
      <c r="BA269">
        <v>21.416666666666668</v>
      </c>
      <c r="BB269">
        <v>24.216666666666669</v>
      </c>
      <c r="BC269">
        <v>21.933333336666671</v>
      </c>
      <c r="BD269">
        <v>21.89999996666667</v>
      </c>
      <c r="BE269">
        <v>18.216666666666669</v>
      </c>
      <c r="BF269">
        <v>20.133333666666669</v>
      </c>
      <c r="BG269">
        <v>29.39999996666667</v>
      </c>
      <c r="BH269">
        <v>31.916666666666668</v>
      </c>
      <c r="BI269">
        <v>32.149999666666666</v>
      </c>
      <c r="BJ269">
        <v>19.56666666666667</v>
      </c>
      <c r="BK269">
        <v>29.883333666666669</v>
      </c>
      <c r="BL269">
        <v>20.633333366666669</v>
      </c>
      <c r="BM269">
        <v>29.016666666666669</v>
      </c>
      <c r="BN269">
        <v>20.31666666666667</v>
      </c>
      <c r="BO269">
        <v>34.149999666666673</v>
      </c>
      <c r="BP269">
        <v>24.833333366666668</v>
      </c>
      <c r="BQ269">
        <v>15.833333329666667</v>
      </c>
      <c r="BR269">
        <v>14.349999999666666</v>
      </c>
      <c r="BS269">
        <v>15.066666699666666</v>
      </c>
      <c r="BT269">
        <v>15.466666669666667</v>
      </c>
      <c r="BU269">
        <v>14.866666669666666</v>
      </c>
      <c r="BV269">
        <v>15.099999999666666</v>
      </c>
      <c r="BW269">
        <v>17.066666699666666</v>
      </c>
      <c r="BX269">
        <v>22.066666699666666</v>
      </c>
      <c r="BY269">
        <v>20.333333299666666</v>
      </c>
      <c r="BZ269">
        <v>17.333333299666666</v>
      </c>
      <c r="CA269">
        <v>15.149999999666667</v>
      </c>
      <c r="CB269">
        <v>14.666666699666667</v>
      </c>
      <c r="CC269">
        <v>15.716666699666666</v>
      </c>
      <c r="CE269">
        <v>16.583333329666665</v>
      </c>
      <c r="CF269">
        <v>17.366666629666664</v>
      </c>
      <c r="CG269">
        <v>18.666666629666665</v>
      </c>
      <c r="CH269">
        <v>16.966666629666666</v>
      </c>
      <c r="CI269">
        <v>16.933333329666667</v>
      </c>
      <c r="CJ269">
        <v>16.883333329666666</v>
      </c>
      <c r="CK269">
        <v>17.300000029666666</v>
      </c>
      <c r="CL269">
        <v>17.683333329666667</v>
      </c>
      <c r="CN269">
        <v>18.433333329666667</v>
      </c>
      <c r="CO269">
        <v>17.983333329666664</v>
      </c>
      <c r="CP269">
        <v>14.549999999666667</v>
      </c>
      <c r="CQ269">
        <v>15.983332999666667</v>
      </c>
      <c r="CR269">
        <v>16.733332999666665</v>
      </c>
      <c r="CS269">
        <v>14.983332999666667</v>
      </c>
      <c r="CT269">
        <v>17.199999999666666</v>
      </c>
      <c r="CU269">
        <v>17.016666999666668</v>
      </c>
      <c r="CV269">
        <v>15.149999999666667</v>
      </c>
      <c r="CW269">
        <v>16.283333299666666</v>
      </c>
      <c r="CX269">
        <v>15.883332999666667</v>
      </c>
      <c r="CY269">
        <v>19.366666699666666</v>
      </c>
      <c r="CZ269">
        <v>16.833333299666666</v>
      </c>
      <c r="DA269">
        <v>15.683332999666668</v>
      </c>
      <c r="DB269">
        <v>14.949999999666668</v>
      </c>
      <c r="DC269">
        <v>17.999999999666667</v>
      </c>
      <c r="DD269">
        <v>15.933333299666668</v>
      </c>
      <c r="DE269">
        <v>18.766666699666668</v>
      </c>
      <c r="DF269">
        <v>23.576666629666665</v>
      </c>
      <c r="DG269">
        <v>24.876666629666666</v>
      </c>
      <c r="DH269">
        <v>23.976666629666664</v>
      </c>
      <c r="DI269">
        <v>24.809999629666663</v>
      </c>
      <c r="DJ269">
        <v>24.426666629666666</v>
      </c>
      <c r="DK269">
        <v>25.259999962666665</v>
      </c>
      <c r="DL269">
        <v>24.143333329666664</v>
      </c>
      <c r="DM269">
        <v>26.043333299666664</v>
      </c>
      <c r="DN269">
        <v>25.493333299666666</v>
      </c>
      <c r="DO269">
        <v>15.749999999666667</v>
      </c>
      <c r="DP269">
        <v>17.933333299666668</v>
      </c>
      <c r="DQ269">
        <v>16.666666699666667</v>
      </c>
      <c r="DR269">
        <v>16.683333329666667</v>
      </c>
      <c r="DS269">
        <v>16.283333329666668</v>
      </c>
      <c r="DT269">
        <v>16.316666669666667</v>
      </c>
      <c r="DU269">
        <v>19.683332999666668</v>
      </c>
      <c r="DV269">
        <v>17.766666669666666</v>
      </c>
      <c r="DW269">
        <v>16.449999999666666</v>
      </c>
      <c r="DX269">
        <v>16.366666669666667</v>
      </c>
      <c r="DY269">
        <v>16.666666666666668</v>
      </c>
      <c r="DZ269">
        <v>14.349999999666666</v>
      </c>
      <c r="EA269">
        <v>16.016666699666665</v>
      </c>
      <c r="EB269">
        <v>14.716666699666666</v>
      </c>
      <c r="EC269">
        <v>15.183333299666666</v>
      </c>
      <c r="ED269">
        <v>17.683333299666668</v>
      </c>
      <c r="EE269">
        <v>16.949999999666666</v>
      </c>
      <c r="EF269">
        <v>15.199999999666666</v>
      </c>
      <c r="EG269">
        <v>16.999999999666667</v>
      </c>
      <c r="EH269">
        <v>14.633332999666667</v>
      </c>
      <c r="EI269">
        <v>17.566666669666667</v>
      </c>
      <c r="EJ269">
        <v>16.699999999666666</v>
      </c>
      <c r="EK269">
        <v>16.016669999666668</v>
      </c>
      <c r="EL269">
        <v>18.083333299666666</v>
      </c>
      <c r="EM269">
        <v>14.749999999666667</v>
      </c>
      <c r="EN269">
        <v>15.833333332666665</v>
      </c>
      <c r="EO269">
        <v>18.883333329666666</v>
      </c>
      <c r="EP269">
        <v>17.183333299666668</v>
      </c>
      <c r="EQ269">
        <v>9.6833299996666664</v>
      </c>
      <c r="ER269">
        <v>10.016663329666667</v>
      </c>
      <c r="ES269">
        <v>10.283329999666666</v>
      </c>
      <c r="ET269">
        <v>12.783329999666666</v>
      </c>
      <c r="EU269">
        <v>10.366663299666666</v>
      </c>
      <c r="EV269">
        <v>10.199996699666666</v>
      </c>
      <c r="EW269">
        <v>10.016663299666666</v>
      </c>
      <c r="EX269">
        <v>10.249996666666666</v>
      </c>
      <c r="EY269">
        <v>13.749996699666667</v>
      </c>
      <c r="EZ269">
        <v>10.049996999666666</v>
      </c>
      <c r="FA269">
        <v>10.233329999666667</v>
      </c>
      <c r="FB269">
        <v>10.716662999666667</v>
      </c>
      <c r="FC269">
        <v>13.683329999666666</v>
      </c>
      <c r="FD269">
        <v>10.516663299666666</v>
      </c>
      <c r="FE269">
        <v>10.816663299666667</v>
      </c>
      <c r="FF269">
        <v>12.849996669666666</v>
      </c>
      <c r="FG269">
        <v>10.449996699666666</v>
      </c>
      <c r="FH269">
        <v>11.966666669666667</v>
      </c>
      <c r="FI269">
        <v>12.416666669666666</v>
      </c>
      <c r="FJ269">
        <v>15.583333369666667</v>
      </c>
      <c r="FK269">
        <v>13.683333369666666</v>
      </c>
      <c r="FL269">
        <v>14.016666669666666</v>
      </c>
      <c r="FM269">
        <v>12.333333369666667</v>
      </c>
      <c r="FN269">
        <v>14.966666669666667</v>
      </c>
      <c r="FO269">
        <v>12.433333339666667</v>
      </c>
      <c r="FP269">
        <v>13.183333369666666</v>
      </c>
      <c r="FQ269">
        <v>12.416666669666666</v>
      </c>
      <c r="FR269">
        <v>12.366666669666667</v>
      </c>
      <c r="FS269">
        <v>13.183333339666667</v>
      </c>
      <c r="FT269">
        <v>13.316666999666667</v>
      </c>
      <c r="FU269">
        <v>13.566666999666667</v>
      </c>
      <c r="FV269">
        <v>13.550000329666668</v>
      </c>
      <c r="FW269">
        <v>13.933333666666668</v>
      </c>
      <c r="FX269">
        <v>14.083333669666667</v>
      </c>
      <c r="FY269">
        <v>13.866666999666668</v>
      </c>
      <c r="FZ269">
        <v>15.116666999666668</v>
      </c>
      <c r="GA269">
        <v>18.116666999666666</v>
      </c>
      <c r="GB269">
        <v>14.200000332666667</v>
      </c>
      <c r="GC269">
        <v>14.400000299666667</v>
      </c>
      <c r="GD269">
        <v>14.916666999666667</v>
      </c>
      <c r="GE269">
        <v>14.683333699666667</v>
      </c>
      <c r="GF269">
        <v>13.900000329666668</v>
      </c>
      <c r="GG269">
        <v>13.316666999666667</v>
      </c>
      <c r="GH269">
        <v>14.166666999666667</v>
      </c>
      <c r="GI269">
        <v>13.800000299666667</v>
      </c>
      <c r="GJ269">
        <v>14.216666999666668</v>
      </c>
      <c r="GK269">
        <v>16.150000299666669</v>
      </c>
      <c r="GL269">
        <v>13.616666999666668</v>
      </c>
      <c r="GM269">
        <v>13.883333699666668</v>
      </c>
      <c r="GN269">
        <v>16.016666999666668</v>
      </c>
      <c r="GO269">
        <v>15.433333669666666</v>
      </c>
      <c r="GP269">
        <v>13.883333699666668</v>
      </c>
      <c r="GQ269">
        <v>14.333333669666667</v>
      </c>
      <c r="GR269">
        <v>16.716666999666668</v>
      </c>
      <c r="GS269">
        <v>14.683333699666667</v>
      </c>
      <c r="GT269">
        <v>15.883333699666668</v>
      </c>
      <c r="GU269">
        <v>14.716666999666668</v>
      </c>
      <c r="GV269">
        <v>13.716666999666668</v>
      </c>
      <c r="GW269">
        <v>13.783333669666668</v>
      </c>
      <c r="GX269">
        <v>13.616666999666668</v>
      </c>
      <c r="GY269">
        <v>21.050000332666666</v>
      </c>
      <c r="GZ269">
        <v>15.466666999666668</v>
      </c>
      <c r="HC269">
        <v>39.383332999666663</v>
      </c>
      <c r="HD269">
        <v>40.783333329666661</v>
      </c>
      <c r="HE269">
        <v>39.866666669666664</v>
      </c>
      <c r="HF269">
        <v>39.616666669666664</v>
      </c>
      <c r="HG269">
        <v>39.399999999666662</v>
      </c>
      <c r="HH269">
        <v>39.083333299666663</v>
      </c>
      <c r="HI269">
        <v>39.083333299666663</v>
      </c>
      <c r="HJ269">
        <v>40.033333299666658</v>
      </c>
      <c r="HK269">
        <v>39.583333299666663</v>
      </c>
      <c r="HL269">
        <v>42.449999999666659</v>
      </c>
      <c r="HR269">
        <v>11.966666669666667</v>
      </c>
      <c r="HS269">
        <v>12.116666699666666</v>
      </c>
      <c r="HU269">
        <v>23.516666699666665</v>
      </c>
      <c r="HW269">
        <v>12.499999999666667</v>
      </c>
      <c r="HX269">
        <v>12.716666699666666</v>
      </c>
      <c r="HY269">
        <v>13.533333399666667</v>
      </c>
      <c r="HZ269">
        <v>13.049999999666666</v>
      </c>
      <c r="IA269">
        <v>12.783333699666667</v>
      </c>
      <c r="IB269">
        <v>12.883333399666666</v>
      </c>
      <c r="IC269">
        <v>13.583333369666667</v>
      </c>
      <c r="ID269">
        <v>12.549999699666666</v>
      </c>
      <c r="IE269">
        <v>13.533333369666666</v>
      </c>
      <c r="IF269">
        <v>14.233333369666667</v>
      </c>
      <c r="IG269">
        <v>14.683333369666666</v>
      </c>
      <c r="IH269">
        <v>13.016666699666667</v>
      </c>
      <c r="II269">
        <v>19.749999699666667</v>
      </c>
      <c r="IJ269">
        <v>12.533333369666666</v>
      </c>
      <c r="IK269">
        <v>20.066666669666667</v>
      </c>
      <c r="IL269">
        <v>23.399999669666666</v>
      </c>
      <c r="IM269">
        <v>20.833333369666668</v>
      </c>
      <c r="IN269">
        <v>20.549999969666668</v>
      </c>
      <c r="IO269">
        <v>22.066666669666667</v>
      </c>
      <c r="IP269">
        <v>22.649999669666666</v>
      </c>
      <c r="IQ269">
        <v>23.299996669666665</v>
      </c>
      <c r="IW269">
        <v>29.649999999666665</v>
      </c>
      <c r="IX269">
        <v>7.7833299996666661</v>
      </c>
      <c r="IY269">
        <v>10.233330332966666</v>
      </c>
      <c r="IZ269">
        <v>8.5999966996666668</v>
      </c>
      <c r="JA269">
        <v>9.3833299996666657</v>
      </c>
      <c r="JB269">
        <v>8.8666633336666667</v>
      </c>
      <c r="JC269">
        <v>9.9333299996666664</v>
      </c>
      <c r="JD269">
        <v>10.399996669666667</v>
      </c>
      <c r="JE269">
        <v>15.466663339666667</v>
      </c>
      <c r="JF269">
        <v>10.783329999666666</v>
      </c>
      <c r="JH269">
        <v>6.0999999996666663</v>
      </c>
      <c r="JI269">
        <v>0</v>
      </c>
      <c r="JJ269">
        <f>IF(JJ268=0,0,JJ268+6.1)</f>
        <v>10.583333332999999</v>
      </c>
      <c r="JK269">
        <f t="shared" ref="JK269:KA269" si="2670">IF(JK268=0,0,JK268+6.1)</f>
        <v>8.4499999996666659</v>
      </c>
      <c r="JL269">
        <f t="shared" si="2670"/>
        <v>8.2166666663333334</v>
      </c>
      <c r="JM269">
        <f t="shared" si="2670"/>
        <v>9.9499999996666659</v>
      </c>
      <c r="JN269">
        <f t="shared" si="2670"/>
        <v>10.949999999666666</v>
      </c>
      <c r="JO269">
        <f t="shared" si="2670"/>
        <v>15.083333332999999</v>
      </c>
      <c r="JP269">
        <f t="shared" si="2670"/>
        <v>12.216666666333333</v>
      </c>
      <c r="JR269">
        <f t="shared" si="2670"/>
        <v>8.2833333329999999</v>
      </c>
      <c r="JT269">
        <f t="shared" si="2670"/>
        <v>9.0333333329999999</v>
      </c>
      <c r="JU269">
        <f t="shared" si="2670"/>
        <v>14.683333332999998</v>
      </c>
      <c r="JV269">
        <f t="shared" si="2670"/>
        <v>15.383333332999999</v>
      </c>
      <c r="JX269">
        <f t="shared" si="2670"/>
        <v>16.133333333000003</v>
      </c>
      <c r="JY269">
        <f t="shared" si="2670"/>
        <v>11.949999999666666</v>
      </c>
      <c r="JZ269">
        <f t="shared" si="2670"/>
        <v>18.449999999666669</v>
      </c>
      <c r="KA269">
        <f t="shared" si="2670"/>
        <v>21.899999999666669</v>
      </c>
    </row>
    <row r="270" spans="1:287" x14ac:dyDescent="0.25">
      <c r="A270" t="s">
        <v>17</v>
      </c>
      <c r="B270">
        <v>10.85</v>
      </c>
      <c r="C270">
        <v>11.35</v>
      </c>
      <c r="D270">
        <v>11.966666999999999</v>
      </c>
      <c r="E270">
        <v>12</v>
      </c>
      <c r="F270">
        <v>12.61666</v>
      </c>
      <c r="G270">
        <v>12.683333999999999</v>
      </c>
      <c r="H270">
        <v>12.416666999999999</v>
      </c>
      <c r="I270">
        <v>12.633334</v>
      </c>
      <c r="J270">
        <v>14.233333</v>
      </c>
      <c r="K270">
        <v>16.416667</v>
      </c>
      <c r="L270">
        <v>11.7</v>
      </c>
      <c r="M270">
        <v>11.2</v>
      </c>
      <c r="N270">
        <v>12.599996999999998</v>
      </c>
      <c r="O270">
        <v>18.599966999999999</v>
      </c>
      <c r="P270">
        <v>23.049966999999999</v>
      </c>
      <c r="Q270">
        <v>19.359967000000001</v>
      </c>
      <c r="R270">
        <v>24.029966999999999</v>
      </c>
      <c r="S270">
        <v>25.849966999999999</v>
      </c>
      <c r="T270">
        <v>22.269967000000001</v>
      </c>
      <c r="U270">
        <v>20.783297000000001</v>
      </c>
      <c r="V270">
        <v>20.649967</v>
      </c>
      <c r="W270">
        <v>19.216633999999999</v>
      </c>
      <c r="X270">
        <v>20.016634</v>
      </c>
      <c r="Y270">
        <v>20.049966999999999</v>
      </c>
      <c r="Z270">
        <v>20.300002999999997</v>
      </c>
      <c r="AA270">
        <v>22.300002999999997</v>
      </c>
      <c r="AB270">
        <v>26.050002999999997</v>
      </c>
      <c r="AC270">
        <v>41.500002999999992</v>
      </c>
      <c r="AD270">
        <v>36.053335999999994</v>
      </c>
      <c r="AE270">
        <v>22.250002999999996</v>
      </c>
      <c r="AG270">
        <v>25.550002999999997</v>
      </c>
      <c r="AH270">
        <v>20.966672999999997</v>
      </c>
      <c r="AI270">
        <v>14.6</v>
      </c>
      <c r="AJ270">
        <v>16.149999999999999</v>
      </c>
      <c r="AK270">
        <v>14.9833333</v>
      </c>
      <c r="AL270">
        <v>15.2</v>
      </c>
      <c r="AM270">
        <v>15.11666</v>
      </c>
      <c r="AN270">
        <v>15.95</v>
      </c>
      <c r="AO270">
        <v>15.8666667</v>
      </c>
      <c r="AP270">
        <v>15.466666699999999</v>
      </c>
      <c r="AQ270">
        <v>15.383333329999999</v>
      </c>
      <c r="AR270">
        <v>15</v>
      </c>
      <c r="AS270">
        <v>15.6166667</v>
      </c>
      <c r="AT270">
        <v>18.266666669999999</v>
      </c>
      <c r="AU270">
        <v>15.9</v>
      </c>
      <c r="AV270">
        <v>16.1333333</v>
      </c>
      <c r="AW270">
        <v>15.6666667</v>
      </c>
      <c r="AX270">
        <v>16.45</v>
      </c>
      <c r="AY270">
        <v>15.33333333</v>
      </c>
      <c r="AZ270">
        <v>17.75</v>
      </c>
      <c r="BA270">
        <v>19.8</v>
      </c>
      <c r="BB270">
        <v>22.6</v>
      </c>
      <c r="BC270">
        <v>20.31666667</v>
      </c>
      <c r="BD270">
        <v>20.283333299999999</v>
      </c>
      <c r="BE270">
        <v>16.600000000000001</v>
      </c>
      <c r="BF270">
        <v>18.516666999999998</v>
      </c>
      <c r="BG270">
        <v>27.783333299999999</v>
      </c>
      <c r="BH270">
        <v>30.299999999999997</v>
      </c>
      <c r="BI270">
        <v>30.533332999999999</v>
      </c>
      <c r="BJ270">
        <v>17.95</v>
      </c>
      <c r="BK270">
        <v>28.266666999999998</v>
      </c>
      <c r="BL270">
        <v>19.016666700000002</v>
      </c>
      <c r="BM270">
        <v>27.4</v>
      </c>
      <c r="BN270">
        <v>18.7</v>
      </c>
      <c r="BO270">
        <v>32.533332999999999</v>
      </c>
      <c r="BP270">
        <v>23.216666699999998</v>
      </c>
      <c r="BQ270">
        <v>14.216666663</v>
      </c>
      <c r="BR270">
        <v>12.733333332999999</v>
      </c>
      <c r="BS270">
        <v>13.450000032999998</v>
      </c>
      <c r="BT270">
        <v>13.850000003</v>
      </c>
      <c r="BU270">
        <v>13.250000002999998</v>
      </c>
      <c r="BV270">
        <v>13.483333332999999</v>
      </c>
      <c r="BW270">
        <v>15.450000032999998</v>
      </c>
      <c r="BX270">
        <v>20.450000032999998</v>
      </c>
      <c r="BY270">
        <v>18.716666632999999</v>
      </c>
      <c r="BZ270">
        <v>15.716666632999999</v>
      </c>
      <c r="CA270">
        <v>13.533333333</v>
      </c>
      <c r="CB270">
        <v>13.050000033</v>
      </c>
      <c r="CC270">
        <v>14.100000032999999</v>
      </c>
      <c r="CE270">
        <v>14.966666663</v>
      </c>
      <c r="CF270">
        <v>15.749999963</v>
      </c>
      <c r="CG270">
        <v>17.049999963000001</v>
      </c>
      <c r="CH270">
        <v>15.349999963</v>
      </c>
      <c r="CI270">
        <v>15.316666662999999</v>
      </c>
      <c r="CJ270">
        <v>15.266666663000001</v>
      </c>
      <c r="CK270">
        <v>15.683333362999999</v>
      </c>
      <c r="CL270">
        <v>16.066666662999999</v>
      </c>
      <c r="CN270">
        <v>16.816666662999999</v>
      </c>
      <c r="CO270">
        <v>16.366666663</v>
      </c>
      <c r="CP270">
        <v>12.933333333</v>
      </c>
      <c r="CQ270">
        <v>14.366666333</v>
      </c>
      <c r="CR270">
        <v>15.116666333</v>
      </c>
      <c r="CS270">
        <v>13.366666333</v>
      </c>
      <c r="CT270">
        <v>15.583333333000001</v>
      </c>
      <c r="CU270">
        <v>15.400000333000001</v>
      </c>
      <c r="CV270">
        <v>13.533333333</v>
      </c>
      <c r="CW270">
        <v>14.666666633</v>
      </c>
      <c r="CX270">
        <v>14.266666333</v>
      </c>
      <c r="CY270">
        <v>17.750000032999999</v>
      </c>
      <c r="CZ270">
        <v>15.216666632999999</v>
      </c>
      <c r="DA270">
        <v>14.066666333000001</v>
      </c>
      <c r="DB270">
        <v>13.333333333000001</v>
      </c>
      <c r="DC270">
        <v>16.383333332999999</v>
      </c>
      <c r="DD270">
        <v>14.316666633000001</v>
      </c>
      <c r="DE270">
        <v>17.150000033000001</v>
      </c>
      <c r="DF270">
        <v>21.959999963000001</v>
      </c>
      <c r="DG270">
        <v>23.259999963000002</v>
      </c>
      <c r="DH270">
        <v>22.359999963</v>
      </c>
      <c r="DI270">
        <v>23.193332963000003</v>
      </c>
      <c r="DJ270">
        <v>22.809999963000003</v>
      </c>
      <c r="DK270">
        <v>23.643333296000002</v>
      </c>
      <c r="DL270">
        <v>22.526666663</v>
      </c>
      <c r="DM270">
        <v>24.426666633</v>
      </c>
      <c r="DN270">
        <v>23.876666633000003</v>
      </c>
      <c r="DO270">
        <v>14.133333332999999</v>
      </c>
      <c r="DP270">
        <v>16.316666633000001</v>
      </c>
      <c r="DQ270">
        <v>15.050000033</v>
      </c>
      <c r="DR270">
        <v>15.066666662999999</v>
      </c>
      <c r="DS270">
        <v>14.666666662999999</v>
      </c>
      <c r="DT270">
        <v>14.700000003</v>
      </c>
      <c r="DU270">
        <v>18.066666333000001</v>
      </c>
      <c r="DV270">
        <v>16.150000002999999</v>
      </c>
      <c r="DW270">
        <v>14.833333332999999</v>
      </c>
      <c r="DX270">
        <v>14.750000003</v>
      </c>
      <c r="DY270">
        <v>15.049999999999999</v>
      </c>
      <c r="DZ270">
        <v>12.733333332999999</v>
      </c>
      <c r="EA270">
        <v>14.400000033</v>
      </c>
      <c r="EB270">
        <v>13.100000032999999</v>
      </c>
      <c r="EC270">
        <v>13.566666632999999</v>
      </c>
      <c r="ED270">
        <v>16.066666633000001</v>
      </c>
      <c r="EE270">
        <v>15.333333332999999</v>
      </c>
      <c r="EF270">
        <v>13.583333332999999</v>
      </c>
      <c r="EG270">
        <v>15.383333332999999</v>
      </c>
      <c r="EH270">
        <v>13.016666333</v>
      </c>
      <c r="EI270">
        <v>15.950000003</v>
      </c>
      <c r="EJ270">
        <v>15.083333332999999</v>
      </c>
      <c r="EK270">
        <v>14.400003332999999</v>
      </c>
      <c r="EL270">
        <v>16.466666632999999</v>
      </c>
      <c r="EM270">
        <v>13.133333332999999</v>
      </c>
      <c r="EN270">
        <v>14.216666665999998</v>
      </c>
      <c r="EO270">
        <v>17.266666662999999</v>
      </c>
      <c r="EP270">
        <v>15.566666632999999</v>
      </c>
      <c r="EQ270">
        <v>8.0666633329999993</v>
      </c>
      <c r="ER270">
        <v>8.3999966629999996</v>
      </c>
      <c r="ES270">
        <v>8.6666633329999989</v>
      </c>
      <c r="ET270">
        <v>11.166663332999999</v>
      </c>
      <c r="EU270">
        <v>8.7499966329999985</v>
      </c>
      <c r="EV270">
        <v>8.5833300329999993</v>
      </c>
      <c r="EW270">
        <v>8.3999966329999989</v>
      </c>
      <c r="EX270">
        <v>8.6333299999999991</v>
      </c>
      <c r="EY270">
        <v>12.133330033</v>
      </c>
      <c r="EZ270">
        <v>8.4333303329999989</v>
      </c>
      <c r="FA270">
        <v>8.616663333</v>
      </c>
      <c r="FB270">
        <v>9.099996333</v>
      </c>
      <c r="FC270">
        <v>12.066663332999999</v>
      </c>
      <c r="FD270">
        <v>8.8999966329999989</v>
      </c>
      <c r="FE270">
        <v>9.1999966329999996</v>
      </c>
      <c r="FF270">
        <v>11.233330002999999</v>
      </c>
      <c r="FG270">
        <v>8.8333300329999993</v>
      </c>
      <c r="FH270">
        <v>10.350000003</v>
      </c>
      <c r="FI270">
        <v>10.800000002999999</v>
      </c>
      <c r="FJ270">
        <v>13.966666703</v>
      </c>
      <c r="FK270">
        <v>12.066666702999999</v>
      </c>
      <c r="FL270">
        <v>12.400000002999999</v>
      </c>
      <c r="FM270">
        <v>10.716666703</v>
      </c>
      <c r="FN270">
        <v>13.350000003</v>
      </c>
      <c r="FO270">
        <v>10.816666673</v>
      </c>
      <c r="FP270">
        <v>11.566666702999999</v>
      </c>
      <c r="FQ270">
        <v>10.800000002999999</v>
      </c>
      <c r="FR270">
        <v>10.750000003</v>
      </c>
      <c r="FS270">
        <v>11.566666673</v>
      </c>
      <c r="FT270">
        <v>11.700000333</v>
      </c>
      <c r="FU270">
        <v>11.950000333</v>
      </c>
      <c r="FV270">
        <v>11.933333663000001</v>
      </c>
      <c r="FW270">
        <v>12.316667000000001</v>
      </c>
      <c r="FX270">
        <v>12.466667003</v>
      </c>
      <c r="FY270">
        <v>12.250000333000001</v>
      </c>
      <c r="FZ270">
        <v>13.500000333000001</v>
      </c>
      <c r="GA270">
        <v>16.500000332999999</v>
      </c>
      <c r="GB270">
        <v>12.583333666</v>
      </c>
      <c r="GC270">
        <v>12.783333633</v>
      </c>
      <c r="GD270">
        <v>13.300000333</v>
      </c>
      <c r="GE270">
        <v>13.066667033</v>
      </c>
      <c r="GF270">
        <v>12.283333663000001</v>
      </c>
      <c r="GG270">
        <v>11.700000333</v>
      </c>
      <c r="GH270">
        <v>12.550000333</v>
      </c>
      <c r="GI270">
        <v>12.183333633</v>
      </c>
      <c r="GJ270">
        <v>12.600000333000001</v>
      </c>
      <c r="GK270">
        <v>14.533333633</v>
      </c>
      <c r="GL270">
        <v>12.000000333000001</v>
      </c>
      <c r="GM270">
        <v>12.266667033000001</v>
      </c>
      <c r="GN270">
        <v>14.400000333000001</v>
      </c>
      <c r="GO270">
        <v>13.816667002999999</v>
      </c>
      <c r="GP270">
        <v>12.266667033000001</v>
      </c>
      <c r="GQ270">
        <v>12.716667003</v>
      </c>
      <c r="GR270">
        <v>15.100000333000001</v>
      </c>
      <c r="GS270">
        <v>13.066667033</v>
      </c>
      <c r="GT270">
        <v>14.266667033000001</v>
      </c>
      <c r="GU270">
        <v>13.100000333000001</v>
      </c>
      <c r="GV270">
        <v>12.100000333000001</v>
      </c>
      <c r="GW270">
        <v>12.166667003000001</v>
      </c>
      <c r="GX270">
        <v>12.000000333000001</v>
      </c>
      <c r="GY270">
        <v>19.433333665999999</v>
      </c>
      <c r="GZ270">
        <v>13.850000333000001</v>
      </c>
      <c r="HA270">
        <v>18.133333332999999</v>
      </c>
      <c r="HB270">
        <v>12.55</v>
      </c>
      <c r="HC270">
        <v>37.766666333000003</v>
      </c>
      <c r="HD270">
        <v>39.166666663000001</v>
      </c>
      <c r="HE270">
        <v>38.250000003000004</v>
      </c>
      <c r="HF270">
        <v>38.000000003000004</v>
      </c>
      <c r="HG270">
        <v>37.783333333000002</v>
      </c>
      <c r="HH270">
        <v>37.466666633000003</v>
      </c>
      <c r="HI270">
        <v>37.466666633000003</v>
      </c>
      <c r="HJ270">
        <v>38.416666632999998</v>
      </c>
      <c r="HK270">
        <v>37.966666633000003</v>
      </c>
      <c r="HL270">
        <v>40.833333332999999</v>
      </c>
      <c r="HR270">
        <v>10.350000003</v>
      </c>
      <c r="HS270">
        <v>10.500000032999999</v>
      </c>
      <c r="HU270">
        <v>21.900000032999998</v>
      </c>
      <c r="HW270">
        <v>10.883333332999999</v>
      </c>
      <c r="HX270">
        <v>11.100000032999999</v>
      </c>
      <c r="HY270">
        <v>11.916666733</v>
      </c>
      <c r="HZ270">
        <v>11.433333332999998</v>
      </c>
      <c r="IA270">
        <v>11.166667033</v>
      </c>
      <c r="IB270">
        <v>11.266666732999999</v>
      </c>
      <c r="IC270">
        <v>11.966666703</v>
      </c>
      <c r="ID270">
        <v>10.933333032999998</v>
      </c>
      <c r="IE270">
        <v>11.916666702999999</v>
      </c>
      <c r="IF270">
        <v>12.616666703</v>
      </c>
      <c r="IG270">
        <v>13.066666702999999</v>
      </c>
      <c r="IH270">
        <v>11.400000033</v>
      </c>
      <c r="II270">
        <v>18.133333033</v>
      </c>
      <c r="IJ270">
        <v>10.916666702999999</v>
      </c>
      <c r="IK270">
        <v>18.450000003</v>
      </c>
      <c r="IL270">
        <v>21.783333002999999</v>
      </c>
      <c r="IM270">
        <v>19.216666703000001</v>
      </c>
      <c r="IN270">
        <v>18.933333303000001</v>
      </c>
      <c r="IO270">
        <v>20.450000003</v>
      </c>
      <c r="IP270">
        <v>21.033333002999999</v>
      </c>
      <c r="IQ270">
        <v>21.683330002999998</v>
      </c>
      <c r="IW270">
        <v>28.033333332999998</v>
      </c>
      <c r="IX270">
        <v>6.1666633329999989</v>
      </c>
      <c r="IY270">
        <v>8.6166636662999991</v>
      </c>
      <c r="IZ270">
        <v>6.9833300329999988</v>
      </c>
      <c r="JA270">
        <v>7.7666633329999986</v>
      </c>
      <c r="JB270">
        <v>7.2499966669999987</v>
      </c>
      <c r="JC270">
        <v>8.3166633329999993</v>
      </c>
      <c r="JD270">
        <v>8.7833300029999997</v>
      </c>
      <c r="JE270">
        <v>13.849996673</v>
      </c>
      <c r="JF270">
        <v>9.1666633329999989</v>
      </c>
      <c r="JH270">
        <v>4.4833333329999991</v>
      </c>
      <c r="JI270">
        <v>10.583333332999999</v>
      </c>
      <c r="JJ270">
        <v>0</v>
      </c>
      <c r="JK270">
        <f>IF(JK268=0,0,JK268+4.483333)</f>
        <v>6.8333329996666663</v>
      </c>
      <c r="JL270">
        <f t="shared" ref="JL270:KA270" si="2671">IF(JL268=0,0,JL268+4.483333)</f>
        <v>6.5999996663333338</v>
      </c>
      <c r="JM270">
        <f t="shared" si="2671"/>
        <v>8.3333329996666663</v>
      </c>
      <c r="JN270">
        <f t="shared" si="2671"/>
        <v>9.3333329996666663</v>
      </c>
      <c r="JO270">
        <f t="shared" si="2671"/>
        <v>13.466666332999999</v>
      </c>
      <c r="JP270">
        <f t="shared" si="2671"/>
        <v>10.599999666333334</v>
      </c>
      <c r="JR270">
        <f t="shared" si="2671"/>
        <v>6.6666663330000002</v>
      </c>
      <c r="JT270">
        <f t="shared" si="2671"/>
        <v>7.4166663330000002</v>
      </c>
      <c r="JU270">
        <f t="shared" si="2671"/>
        <v>13.066666332999999</v>
      </c>
      <c r="JV270">
        <f t="shared" si="2671"/>
        <v>13.766666333</v>
      </c>
      <c r="JX270">
        <f t="shared" si="2671"/>
        <v>14.516666333000003</v>
      </c>
      <c r="JY270">
        <f t="shared" si="2671"/>
        <v>10.333332999666666</v>
      </c>
      <c r="JZ270">
        <f t="shared" si="2671"/>
        <v>16.83333299966667</v>
      </c>
      <c r="KA270">
        <f t="shared" si="2671"/>
        <v>20.283332999666669</v>
      </c>
    </row>
    <row r="271" spans="1:287" x14ac:dyDescent="0.25">
      <c r="A271" t="s">
        <v>16</v>
      </c>
      <c r="B271">
        <v>8.7166666666666668</v>
      </c>
      <c r="C271">
        <v>9.2166666666666668</v>
      </c>
      <c r="D271">
        <v>9.8333336666666664</v>
      </c>
      <c r="E271">
        <v>9.8666666666666671</v>
      </c>
      <c r="F271">
        <v>10.483326666666667</v>
      </c>
      <c r="G271">
        <v>10.550000666666666</v>
      </c>
      <c r="H271">
        <v>10.283333666666666</v>
      </c>
      <c r="I271">
        <v>10.500000666666667</v>
      </c>
      <c r="J271">
        <v>12.099999666666667</v>
      </c>
      <c r="K271">
        <v>14.283333666666667</v>
      </c>
      <c r="L271">
        <v>9.5666666666666664</v>
      </c>
      <c r="M271">
        <v>9.0666666666666664</v>
      </c>
      <c r="N271">
        <v>10.466663666666665</v>
      </c>
      <c r="O271">
        <v>16.466633666666667</v>
      </c>
      <c r="P271">
        <v>20.916633666666666</v>
      </c>
      <c r="Q271">
        <v>17.226633666666668</v>
      </c>
      <c r="R271">
        <v>21.896633666666666</v>
      </c>
      <c r="S271">
        <v>23.716633666666667</v>
      </c>
      <c r="T271">
        <v>20.136633666666668</v>
      </c>
      <c r="U271">
        <v>18.649963666666668</v>
      </c>
      <c r="V271">
        <v>18.516633666666667</v>
      </c>
      <c r="W271">
        <v>17.083300666666666</v>
      </c>
      <c r="X271">
        <v>17.883300666666667</v>
      </c>
      <c r="Y271">
        <v>17.916633666666666</v>
      </c>
      <c r="Z271">
        <v>18.166669666666664</v>
      </c>
      <c r="AA271">
        <v>20.166669666666664</v>
      </c>
      <c r="AB271">
        <v>23.916669666666664</v>
      </c>
      <c r="AC271">
        <v>39.366669666666667</v>
      </c>
      <c r="AD271">
        <v>33.920002666666662</v>
      </c>
      <c r="AE271">
        <v>20.116669666666663</v>
      </c>
      <c r="AG271">
        <v>23.416669666666664</v>
      </c>
      <c r="AH271">
        <v>18.833339666666664</v>
      </c>
      <c r="AI271">
        <v>12.466666666666667</v>
      </c>
      <c r="AJ271">
        <v>14.016666666666667</v>
      </c>
      <c r="AK271">
        <v>12.849999966666667</v>
      </c>
      <c r="AL271">
        <v>13.066666666666666</v>
      </c>
      <c r="AM271">
        <v>12.983326666666667</v>
      </c>
      <c r="AN271">
        <v>13.816666666666666</v>
      </c>
      <c r="AO271">
        <v>13.733333366666667</v>
      </c>
      <c r="AP271">
        <v>13.333333366666666</v>
      </c>
      <c r="AQ271">
        <v>13.249999996666666</v>
      </c>
      <c r="AR271">
        <v>12.866666666666667</v>
      </c>
      <c r="AS271">
        <v>13.483333366666667</v>
      </c>
      <c r="AT271">
        <v>16.133333336666666</v>
      </c>
      <c r="AU271">
        <v>13.766666666666667</v>
      </c>
      <c r="AV271">
        <v>13.999999966666667</v>
      </c>
      <c r="AW271">
        <v>13.533333366666668</v>
      </c>
      <c r="AX271">
        <v>14.316666666666666</v>
      </c>
      <c r="AY271">
        <v>13.199999996666667</v>
      </c>
      <c r="AZ271">
        <v>15.616666666666667</v>
      </c>
      <c r="BA271">
        <v>17.666666666666668</v>
      </c>
      <c r="BB271">
        <v>20.466666666666669</v>
      </c>
      <c r="BC271">
        <v>18.183333336666667</v>
      </c>
      <c r="BD271">
        <v>18.149999966666666</v>
      </c>
      <c r="BE271">
        <v>14.466666666666667</v>
      </c>
      <c r="BF271">
        <v>16.383333666666665</v>
      </c>
      <c r="BG271">
        <v>25.649999966666666</v>
      </c>
      <c r="BH271">
        <v>28.166666666666664</v>
      </c>
      <c r="BI271">
        <v>28.399999666666666</v>
      </c>
      <c r="BJ271">
        <v>15.816666666666666</v>
      </c>
      <c r="BK271">
        <v>26.133333666666665</v>
      </c>
      <c r="BL271">
        <v>16.883333366666669</v>
      </c>
      <c r="BM271">
        <v>25.266666666666666</v>
      </c>
      <c r="BN271">
        <v>16.566666666666666</v>
      </c>
      <c r="BO271">
        <v>30.399999666666666</v>
      </c>
      <c r="BP271">
        <v>21.083333366666665</v>
      </c>
      <c r="BQ271">
        <v>12.083333329666667</v>
      </c>
      <c r="BR271">
        <v>10.599999999666666</v>
      </c>
      <c r="BS271">
        <v>11.316666699666666</v>
      </c>
      <c r="BT271">
        <v>11.716666669666667</v>
      </c>
      <c r="BU271">
        <v>11.116666669666666</v>
      </c>
      <c r="BV271">
        <v>11.349999999666666</v>
      </c>
      <c r="BW271">
        <v>13.316666699666666</v>
      </c>
      <c r="BX271">
        <v>18.316666699666666</v>
      </c>
      <c r="BY271">
        <v>16.583333299666666</v>
      </c>
      <c r="BZ271">
        <v>13.583333299666666</v>
      </c>
      <c r="CA271">
        <v>11.399999999666667</v>
      </c>
      <c r="CB271">
        <v>10.916666699666667</v>
      </c>
      <c r="CC271">
        <v>11.966666699666666</v>
      </c>
      <c r="CE271">
        <v>12.833333329666667</v>
      </c>
      <c r="CF271">
        <v>13.616666629666668</v>
      </c>
      <c r="CG271">
        <v>14.916666629666667</v>
      </c>
      <c r="CH271">
        <v>13.216666629666667</v>
      </c>
      <c r="CI271">
        <v>13.183333329666667</v>
      </c>
      <c r="CJ271">
        <v>13.133333329666668</v>
      </c>
      <c r="CK271">
        <v>13.550000029666666</v>
      </c>
      <c r="CL271">
        <v>13.933333329666667</v>
      </c>
      <c r="CN271">
        <v>14.683333329666667</v>
      </c>
      <c r="CO271">
        <v>14.233333329666667</v>
      </c>
      <c r="CP271">
        <v>10.799999999666667</v>
      </c>
      <c r="CQ271">
        <v>12.233332999666667</v>
      </c>
      <c r="CR271">
        <v>12.983332999666667</v>
      </c>
      <c r="CS271">
        <v>11.233332999666667</v>
      </c>
      <c r="CT271">
        <v>13.449999999666668</v>
      </c>
      <c r="CU271">
        <v>13.266666999666668</v>
      </c>
      <c r="CV271">
        <v>11.399999999666667</v>
      </c>
      <c r="CW271">
        <v>12.533333299666667</v>
      </c>
      <c r="CX271">
        <v>12.133332999666667</v>
      </c>
      <c r="CY271">
        <v>15.616666699666666</v>
      </c>
      <c r="CZ271">
        <v>13.083333299666666</v>
      </c>
      <c r="DA271">
        <v>11.933332999666668</v>
      </c>
      <c r="DB271">
        <v>11.199999999666668</v>
      </c>
      <c r="DC271">
        <v>14.249999999666667</v>
      </c>
      <c r="DD271">
        <v>12.183333299666668</v>
      </c>
      <c r="DE271">
        <v>15.016666699666668</v>
      </c>
      <c r="DF271">
        <v>19.826666629666668</v>
      </c>
      <c r="DG271">
        <v>21.126666629666669</v>
      </c>
      <c r="DH271">
        <v>20.226666629666667</v>
      </c>
      <c r="DI271">
        <v>21.05999962966667</v>
      </c>
      <c r="DJ271">
        <v>20.67666662966667</v>
      </c>
      <c r="DK271">
        <v>21.509999962666669</v>
      </c>
      <c r="DL271">
        <v>20.393333329666667</v>
      </c>
      <c r="DM271">
        <v>22.293333299666667</v>
      </c>
      <c r="DN271">
        <v>21.74333329966667</v>
      </c>
      <c r="DO271">
        <v>11.999999999666667</v>
      </c>
      <c r="DP271">
        <v>14.183333299666668</v>
      </c>
      <c r="DQ271">
        <v>12.916666699666667</v>
      </c>
      <c r="DR271">
        <v>12.933333329666667</v>
      </c>
      <c r="DS271">
        <v>12.533333329666666</v>
      </c>
      <c r="DT271">
        <v>12.566666669666667</v>
      </c>
      <c r="DU271">
        <v>15.933332999666668</v>
      </c>
      <c r="DV271">
        <v>14.016666669666666</v>
      </c>
      <c r="DW271">
        <v>12.699999999666666</v>
      </c>
      <c r="DX271">
        <v>12.616666669666667</v>
      </c>
      <c r="DY271">
        <v>12.916666666666666</v>
      </c>
      <c r="DZ271">
        <v>10.599999999666666</v>
      </c>
      <c r="EA271">
        <v>12.266666699666667</v>
      </c>
      <c r="EB271">
        <v>10.966666699666666</v>
      </c>
      <c r="EC271">
        <v>11.433333299666666</v>
      </c>
      <c r="ED271">
        <v>13.933333299666666</v>
      </c>
      <c r="EE271">
        <v>13.199999999666666</v>
      </c>
      <c r="EF271">
        <v>11.449999999666666</v>
      </c>
      <c r="EG271">
        <v>13.249999999666667</v>
      </c>
      <c r="EH271">
        <v>10.883332999666667</v>
      </c>
      <c r="EI271">
        <v>13.816666669666667</v>
      </c>
      <c r="EJ271">
        <v>12.949999999666666</v>
      </c>
      <c r="EK271">
        <v>12.266669999666666</v>
      </c>
      <c r="EL271">
        <v>14.333333299666666</v>
      </c>
      <c r="EM271">
        <v>10.999999999666667</v>
      </c>
      <c r="EN271">
        <v>12.083333332666665</v>
      </c>
      <c r="EO271">
        <v>15.133333329666666</v>
      </c>
      <c r="EP271">
        <v>13.433333299666666</v>
      </c>
      <c r="EQ271">
        <v>5.9333299996666664</v>
      </c>
      <c r="ER271">
        <v>6.2666633296666667</v>
      </c>
      <c r="ES271">
        <v>6.5333299996666661</v>
      </c>
      <c r="ET271">
        <v>9.0333299996666661</v>
      </c>
      <c r="EU271">
        <v>6.6166632996666666</v>
      </c>
      <c r="EV271">
        <v>6.4499966996666664</v>
      </c>
      <c r="EW271">
        <v>6.266663299666666</v>
      </c>
      <c r="EX271">
        <v>6.4999966666666662</v>
      </c>
      <c r="EY271">
        <v>9.9999966996666672</v>
      </c>
      <c r="EZ271">
        <v>6.299996999666666</v>
      </c>
      <c r="FA271">
        <v>6.4833299996666662</v>
      </c>
      <c r="FB271">
        <v>6.9666629996666662</v>
      </c>
      <c r="FC271">
        <v>9.9333299996666664</v>
      </c>
      <c r="FD271">
        <v>6.766663299666666</v>
      </c>
      <c r="FE271">
        <v>7.0666632996666667</v>
      </c>
      <c r="FF271">
        <v>9.0999966696666661</v>
      </c>
      <c r="FG271">
        <v>6.6999966996666664</v>
      </c>
      <c r="FH271">
        <v>8.216666669666667</v>
      </c>
      <c r="FI271">
        <v>8.6666666696666663</v>
      </c>
      <c r="FJ271">
        <v>11.833333369666667</v>
      </c>
      <c r="FK271">
        <v>9.9333333696666664</v>
      </c>
      <c r="FL271">
        <v>10.266666669666666</v>
      </c>
      <c r="FM271">
        <v>8.5833333696666667</v>
      </c>
      <c r="FN271">
        <v>11.216666669666667</v>
      </c>
      <c r="FO271">
        <v>8.6833333396666674</v>
      </c>
      <c r="FP271">
        <v>9.4333333696666664</v>
      </c>
      <c r="FQ271">
        <v>8.6666666696666663</v>
      </c>
      <c r="FR271">
        <v>8.6166666696666674</v>
      </c>
      <c r="FS271">
        <v>9.4333333396666674</v>
      </c>
      <c r="FT271">
        <v>9.5666669996666673</v>
      </c>
      <c r="FU271">
        <v>9.8166669996666673</v>
      </c>
      <c r="FV271">
        <v>9.800000329666668</v>
      </c>
      <c r="FW271">
        <v>10.183333666666668</v>
      </c>
      <c r="FX271">
        <v>10.333333669666667</v>
      </c>
      <c r="FY271">
        <v>10.116666999666668</v>
      </c>
      <c r="FZ271">
        <v>11.366666999666668</v>
      </c>
      <c r="GA271">
        <v>14.366666999666666</v>
      </c>
      <c r="GB271">
        <v>10.450000332666667</v>
      </c>
      <c r="GC271">
        <v>10.650000299666667</v>
      </c>
      <c r="GD271">
        <v>11.166666999666667</v>
      </c>
      <c r="GE271">
        <v>10.933333699666667</v>
      </c>
      <c r="GF271">
        <v>10.150000329666668</v>
      </c>
      <c r="GG271">
        <v>9.5666669996666673</v>
      </c>
      <c r="GH271">
        <v>10.416666999666667</v>
      </c>
      <c r="GI271">
        <v>10.050000299666667</v>
      </c>
      <c r="GJ271">
        <v>10.466666999666668</v>
      </c>
      <c r="GK271">
        <v>12.400000299666667</v>
      </c>
      <c r="GL271">
        <v>9.866666999666668</v>
      </c>
      <c r="GM271">
        <v>10.133333699666668</v>
      </c>
      <c r="GN271">
        <v>12.266666999666668</v>
      </c>
      <c r="GO271">
        <v>11.683333669666666</v>
      </c>
      <c r="GP271">
        <v>10.133333699666668</v>
      </c>
      <c r="GQ271">
        <v>10.583333669666667</v>
      </c>
      <c r="GR271">
        <v>12.966666999666668</v>
      </c>
      <c r="GS271">
        <v>10.933333699666667</v>
      </c>
      <c r="GT271">
        <v>12.133333699666668</v>
      </c>
      <c r="GU271">
        <v>10.966666999666668</v>
      </c>
      <c r="GV271">
        <v>9.9666669996666677</v>
      </c>
      <c r="GW271">
        <v>10.033333669666668</v>
      </c>
      <c r="GX271">
        <v>9.866666999666668</v>
      </c>
      <c r="GY271">
        <v>17.300000332666666</v>
      </c>
      <c r="GZ271">
        <v>11.716666999666668</v>
      </c>
      <c r="HA271">
        <v>21.050000332666666</v>
      </c>
      <c r="HB271">
        <v>15.466666999666668</v>
      </c>
      <c r="HC271">
        <v>35.633332999666663</v>
      </c>
      <c r="HD271">
        <v>37.033333329666661</v>
      </c>
      <c r="HE271">
        <v>36.116666669666664</v>
      </c>
      <c r="HF271">
        <v>35.866666669666664</v>
      </c>
      <c r="HG271">
        <v>35.649999999666662</v>
      </c>
      <c r="HH271">
        <v>35.333333299666663</v>
      </c>
      <c r="HI271">
        <v>35.333333299666663</v>
      </c>
      <c r="HJ271">
        <v>36.283333299666658</v>
      </c>
      <c r="HK271">
        <v>35.833333299666663</v>
      </c>
      <c r="HL271">
        <v>38.699999999666659</v>
      </c>
      <c r="HR271">
        <v>8.216666669666667</v>
      </c>
      <c r="HS271">
        <v>8.3666666996666663</v>
      </c>
      <c r="HU271">
        <v>19.766666699666665</v>
      </c>
      <c r="HW271">
        <v>8.7499999996666666</v>
      </c>
      <c r="HX271">
        <v>8.966666699666666</v>
      </c>
      <c r="HY271">
        <v>9.7833333996666667</v>
      </c>
      <c r="HZ271">
        <v>9.2999999996666656</v>
      </c>
      <c r="IA271">
        <v>9.0333336996666667</v>
      </c>
      <c r="IB271">
        <v>9.1333333996666664</v>
      </c>
      <c r="IC271">
        <v>9.8333333696666667</v>
      </c>
      <c r="ID271">
        <v>8.7999996996666656</v>
      </c>
      <c r="IE271">
        <v>9.783333369666666</v>
      </c>
      <c r="IF271">
        <v>10.483333369666667</v>
      </c>
      <c r="IG271">
        <v>10.933333369666666</v>
      </c>
      <c r="IH271">
        <v>9.2666666996666667</v>
      </c>
      <c r="II271">
        <v>15.999999699666667</v>
      </c>
      <c r="IJ271">
        <v>8.783333369666666</v>
      </c>
      <c r="IK271">
        <v>16.316666669666667</v>
      </c>
      <c r="IL271">
        <v>19.649999669666666</v>
      </c>
      <c r="IM271">
        <v>17.083333369666668</v>
      </c>
      <c r="IN271">
        <v>16.799999969666668</v>
      </c>
      <c r="IO271">
        <v>18.316666669666667</v>
      </c>
      <c r="IP271">
        <v>18.899999669666666</v>
      </c>
      <c r="IQ271">
        <v>19.549996669666665</v>
      </c>
      <c r="IW271">
        <v>25.899999999666665</v>
      </c>
      <c r="IX271">
        <v>4.0333299996666661</v>
      </c>
      <c r="IY271">
        <v>6.4833303329666663</v>
      </c>
      <c r="IZ271">
        <v>4.8499966996666659</v>
      </c>
      <c r="JA271">
        <v>5.6333299996666657</v>
      </c>
      <c r="JB271">
        <v>5.1166633336666658</v>
      </c>
      <c r="JC271">
        <v>6.1833299996666664</v>
      </c>
      <c r="JD271">
        <v>6.6499966696666659</v>
      </c>
      <c r="JE271">
        <v>11.716663339666667</v>
      </c>
      <c r="JF271">
        <v>7.0333299996666661</v>
      </c>
      <c r="JH271">
        <v>2.3499999996666663</v>
      </c>
      <c r="JI271">
        <v>8.4499999996666659</v>
      </c>
      <c r="JJ271">
        <v>6.8333329996666663</v>
      </c>
      <c r="JK271">
        <v>0</v>
      </c>
      <c r="JL271">
        <f>IF(JL268=0,0,JL268+2.35)</f>
        <v>4.4666666663333334</v>
      </c>
      <c r="JM271">
        <f t="shared" ref="JM271:KA271" si="2672">IF(JM268=0,0,JM268+2.35)</f>
        <v>6.1999999996666659</v>
      </c>
      <c r="JN271">
        <f t="shared" si="2672"/>
        <v>7.1999999996666659</v>
      </c>
      <c r="JO271">
        <f t="shared" si="2672"/>
        <v>11.333333332999999</v>
      </c>
      <c r="JP271">
        <f t="shared" si="2672"/>
        <v>8.4666666663333334</v>
      </c>
      <c r="JR271">
        <f t="shared" si="2672"/>
        <v>4.5333333329999999</v>
      </c>
      <c r="JT271">
        <f t="shared" si="2672"/>
        <v>5.2833333329999999</v>
      </c>
      <c r="JU271">
        <f t="shared" si="2672"/>
        <v>10.933333332999998</v>
      </c>
      <c r="JV271">
        <f t="shared" si="2672"/>
        <v>11.633333332999999</v>
      </c>
      <c r="JX271">
        <f t="shared" si="2672"/>
        <v>12.383333333000003</v>
      </c>
      <c r="JY271">
        <f t="shared" si="2672"/>
        <v>8.1999999996666659</v>
      </c>
      <c r="JZ271">
        <f t="shared" si="2672"/>
        <v>14.699999999666669</v>
      </c>
      <c r="KA271">
        <f t="shared" si="2672"/>
        <v>18.149999999666669</v>
      </c>
    </row>
    <row r="272" spans="1:287" x14ac:dyDescent="0.25">
      <c r="A272" t="s">
        <v>15</v>
      </c>
      <c r="B272">
        <v>8.4833333333333343</v>
      </c>
      <c r="C272">
        <v>8.9833333333333343</v>
      </c>
      <c r="D272">
        <v>9.6000003333333339</v>
      </c>
      <c r="E272">
        <v>9.6333333333333346</v>
      </c>
      <c r="F272">
        <v>10.249993333333334</v>
      </c>
      <c r="G272">
        <v>10.316667333333333</v>
      </c>
      <c r="H272">
        <v>10.050000333333333</v>
      </c>
      <c r="I272">
        <v>10.266667333333334</v>
      </c>
      <c r="J272">
        <v>11.866666333333335</v>
      </c>
      <c r="K272">
        <v>14.050000333333333</v>
      </c>
      <c r="L272">
        <v>9.3333333333333339</v>
      </c>
      <c r="M272">
        <v>8.8333333333333339</v>
      </c>
      <c r="N272">
        <v>10.233330333333335</v>
      </c>
      <c r="O272">
        <v>16.233300333333332</v>
      </c>
      <c r="P272">
        <v>20.683300333333332</v>
      </c>
      <c r="Q272">
        <v>16.993300333333334</v>
      </c>
      <c r="R272">
        <v>21.663300333333332</v>
      </c>
      <c r="S272">
        <v>23.483300333333332</v>
      </c>
      <c r="T272">
        <v>19.903300333333334</v>
      </c>
      <c r="U272">
        <v>18.416630333333334</v>
      </c>
      <c r="V272">
        <v>18.283300333333333</v>
      </c>
      <c r="W272">
        <v>16.849967333333332</v>
      </c>
      <c r="X272">
        <v>17.649967333333333</v>
      </c>
      <c r="Y272">
        <v>17.683300333333332</v>
      </c>
      <c r="Z272">
        <v>17.933336333333333</v>
      </c>
      <c r="AA272">
        <v>19.933336333333333</v>
      </c>
      <c r="AB272">
        <v>23.683336333333333</v>
      </c>
      <c r="AC272">
        <v>39.133336333333332</v>
      </c>
      <c r="AD272">
        <v>33.686669333333334</v>
      </c>
      <c r="AE272">
        <v>19.883336333333332</v>
      </c>
      <c r="AG272">
        <v>23.183336333333333</v>
      </c>
      <c r="AH272">
        <v>18.600006333333333</v>
      </c>
      <c r="AI272">
        <v>12.233333333333334</v>
      </c>
      <c r="AJ272">
        <v>13.783333333333335</v>
      </c>
      <c r="AK272">
        <v>12.616666633333335</v>
      </c>
      <c r="AL272">
        <v>12.833333333333334</v>
      </c>
      <c r="AM272">
        <v>12.749993333333334</v>
      </c>
      <c r="AN272">
        <v>13.583333333333334</v>
      </c>
      <c r="AO272">
        <v>13.500000033333334</v>
      </c>
      <c r="AP272">
        <v>13.100000033333334</v>
      </c>
      <c r="AQ272">
        <v>13.016666663333334</v>
      </c>
      <c r="AR272">
        <v>12.633333333333335</v>
      </c>
      <c r="AS272">
        <v>13.250000033333334</v>
      </c>
      <c r="AT272">
        <v>15.900000003333336</v>
      </c>
      <c r="AU272">
        <v>13.533333333333335</v>
      </c>
      <c r="AV272">
        <v>13.766666633333335</v>
      </c>
      <c r="AW272">
        <v>13.300000033333335</v>
      </c>
      <c r="AX272">
        <v>14.083333333333334</v>
      </c>
      <c r="AY272">
        <v>12.966666663333335</v>
      </c>
      <c r="AZ272">
        <v>15.383333333333335</v>
      </c>
      <c r="BA272">
        <v>17.433333333333334</v>
      </c>
      <c r="BB272">
        <v>20.233333333333334</v>
      </c>
      <c r="BC272">
        <v>17.950000003333336</v>
      </c>
      <c r="BD272">
        <v>17.916666633333335</v>
      </c>
      <c r="BE272">
        <v>14.233333333333334</v>
      </c>
      <c r="BF272">
        <v>16.150000333333335</v>
      </c>
      <c r="BG272">
        <v>25.416666633333335</v>
      </c>
      <c r="BH272">
        <v>27.933333333333334</v>
      </c>
      <c r="BI272">
        <v>28.166666333333332</v>
      </c>
      <c r="BJ272">
        <v>15.583333333333334</v>
      </c>
      <c r="BK272">
        <v>25.900000333333335</v>
      </c>
      <c r="BL272">
        <v>16.650000033333335</v>
      </c>
      <c r="BM272">
        <v>25.033333333333335</v>
      </c>
      <c r="BN272">
        <v>16.333333333333336</v>
      </c>
      <c r="BO272">
        <v>30.166666333333335</v>
      </c>
      <c r="BP272">
        <v>20.850000033333334</v>
      </c>
      <c r="BQ272">
        <v>11.849999996333334</v>
      </c>
      <c r="BR272">
        <v>10.366666666333334</v>
      </c>
      <c r="BS272">
        <v>11.083333366333333</v>
      </c>
      <c r="BT272">
        <v>11.483333336333335</v>
      </c>
      <c r="BU272">
        <v>10.883333336333333</v>
      </c>
      <c r="BV272">
        <v>11.116666666333334</v>
      </c>
      <c r="BW272">
        <v>13.083333366333333</v>
      </c>
      <c r="BX272">
        <v>18.083333366333335</v>
      </c>
      <c r="BY272">
        <v>16.349999966333336</v>
      </c>
      <c r="BZ272">
        <v>13.349999966333334</v>
      </c>
      <c r="CA272">
        <v>11.166666666333334</v>
      </c>
      <c r="CB272">
        <v>10.683333366333335</v>
      </c>
      <c r="CC272">
        <v>11.733333366333333</v>
      </c>
      <c r="CE272">
        <v>12.599999996333334</v>
      </c>
      <c r="CF272">
        <v>13.383333296333335</v>
      </c>
      <c r="CG272">
        <v>14.683333296333334</v>
      </c>
      <c r="CH272">
        <v>12.983333296333335</v>
      </c>
      <c r="CI272">
        <v>12.949999996333334</v>
      </c>
      <c r="CJ272">
        <v>12.899999996333335</v>
      </c>
      <c r="CK272">
        <v>13.316666696333334</v>
      </c>
      <c r="CL272">
        <v>13.699999996333334</v>
      </c>
      <c r="CN272">
        <v>14.449999996333334</v>
      </c>
      <c r="CO272">
        <v>13.999999996333335</v>
      </c>
      <c r="CP272">
        <v>10.566666666333335</v>
      </c>
      <c r="CQ272">
        <v>11.999999666333334</v>
      </c>
      <c r="CR272">
        <v>12.749999666333334</v>
      </c>
      <c r="CS272">
        <v>10.999999666333334</v>
      </c>
      <c r="CT272">
        <v>13.216666666333335</v>
      </c>
      <c r="CU272">
        <v>13.033333666333334</v>
      </c>
      <c r="CV272">
        <v>11.166666666333334</v>
      </c>
      <c r="CW272">
        <v>12.299999966333335</v>
      </c>
      <c r="CX272">
        <v>11.899999666333335</v>
      </c>
      <c r="CY272">
        <v>15.383333366333336</v>
      </c>
      <c r="CZ272">
        <v>12.849999966333336</v>
      </c>
      <c r="DA272">
        <v>11.699999666333335</v>
      </c>
      <c r="DB272">
        <v>10.966666666333335</v>
      </c>
      <c r="DC272">
        <v>14.016666666333336</v>
      </c>
      <c r="DD272">
        <v>11.949999966333335</v>
      </c>
      <c r="DE272">
        <v>14.783333366333334</v>
      </c>
      <c r="DF272">
        <v>19.593333296333334</v>
      </c>
      <c r="DG272">
        <v>20.893333296333335</v>
      </c>
      <c r="DH272">
        <v>19.993333296333333</v>
      </c>
      <c r="DI272">
        <v>20.826666296333336</v>
      </c>
      <c r="DJ272">
        <v>20.443333296333336</v>
      </c>
      <c r="DK272">
        <v>21.276666629333334</v>
      </c>
      <c r="DL272">
        <v>20.159999996333333</v>
      </c>
      <c r="DM272">
        <v>22.059999966333333</v>
      </c>
      <c r="DN272">
        <v>21.509999966333336</v>
      </c>
      <c r="DO272">
        <v>11.766666666333334</v>
      </c>
      <c r="DP272">
        <v>13.949999966333333</v>
      </c>
      <c r="DQ272">
        <v>12.683333366333335</v>
      </c>
      <c r="DR272">
        <v>12.699999996333334</v>
      </c>
      <c r="DS272">
        <v>12.299999996333334</v>
      </c>
      <c r="DT272">
        <v>12.333333336333334</v>
      </c>
      <c r="DU272">
        <v>15.699999666333333</v>
      </c>
      <c r="DV272">
        <v>13.783333336333335</v>
      </c>
      <c r="DW272">
        <v>12.466666666333333</v>
      </c>
      <c r="DX272">
        <v>12.383333336333335</v>
      </c>
      <c r="DY272">
        <v>12.683333333333334</v>
      </c>
      <c r="DZ272">
        <v>10.366666666333334</v>
      </c>
      <c r="EA272">
        <v>12.033333366333334</v>
      </c>
      <c r="EB272">
        <v>10.733333366333333</v>
      </c>
      <c r="EC272">
        <v>11.199999966333333</v>
      </c>
      <c r="ED272">
        <v>13.699999966333333</v>
      </c>
      <c r="EE272">
        <v>12.966666666333333</v>
      </c>
      <c r="EF272">
        <v>11.216666666333333</v>
      </c>
      <c r="EG272">
        <v>13.016666666333334</v>
      </c>
      <c r="EH272">
        <v>10.649999666333335</v>
      </c>
      <c r="EI272">
        <v>13.583333336333334</v>
      </c>
      <c r="EJ272">
        <v>12.716666666333333</v>
      </c>
      <c r="EK272">
        <v>12.033336666333334</v>
      </c>
      <c r="EL272">
        <v>14.099999966333334</v>
      </c>
      <c r="EM272">
        <v>10.766666666333334</v>
      </c>
      <c r="EN272">
        <v>11.849999999333335</v>
      </c>
      <c r="EO272">
        <v>14.899999996333333</v>
      </c>
      <c r="EP272">
        <v>13.199999966333333</v>
      </c>
      <c r="EQ272">
        <v>5.6999966663333339</v>
      </c>
      <c r="ER272">
        <v>6.0333299963333342</v>
      </c>
      <c r="ES272">
        <v>6.2999966663333336</v>
      </c>
      <c r="ET272">
        <v>8.7999966663333336</v>
      </c>
      <c r="EU272">
        <v>6.383329966333334</v>
      </c>
      <c r="EV272">
        <v>6.2166633663333339</v>
      </c>
      <c r="EW272">
        <v>6.0333299663333335</v>
      </c>
      <c r="EX272">
        <v>6.2666633333333337</v>
      </c>
      <c r="EY272">
        <v>9.7666633663333329</v>
      </c>
      <c r="EZ272">
        <v>6.0666636663333335</v>
      </c>
      <c r="FA272">
        <v>6.2499966663333337</v>
      </c>
      <c r="FB272">
        <v>6.7333296663333337</v>
      </c>
      <c r="FC272">
        <v>9.6999966663333339</v>
      </c>
      <c r="FD272">
        <v>6.5333299663333335</v>
      </c>
      <c r="FE272">
        <v>6.8333299663333342</v>
      </c>
      <c r="FF272">
        <v>8.8666633363333336</v>
      </c>
      <c r="FG272">
        <v>6.4666633663333339</v>
      </c>
      <c r="FH272">
        <v>7.9833333363333345</v>
      </c>
      <c r="FI272">
        <v>8.4333333363333338</v>
      </c>
      <c r="FJ272">
        <v>11.600000036333334</v>
      </c>
      <c r="FK272">
        <v>9.7000000363333339</v>
      </c>
      <c r="FL272">
        <v>10.033333336333335</v>
      </c>
      <c r="FM272">
        <v>8.3500000363333342</v>
      </c>
      <c r="FN272">
        <v>10.983333336333335</v>
      </c>
      <c r="FO272">
        <v>8.4500000063333349</v>
      </c>
      <c r="FP272">
        <v>9.2000000363333339</v>
      </c>
      <c r="FQ272">
        <v>8.4333333363333338</v>
      </c>
      <c r="FR272">
        <v>8.3833333363333349</v>
      </c>
      <c r="FS272">
        <v>9.2000000063333349</v>
      </c>
      <c r="FT272">
        <v>9.3333336663333348</v>
      </c>
      <c r="FU272">
        <v>9.5833336663333348</v>
      </c>
      <c r="FV272">
        <v>9.5666669963333355</v>
      </c>
      <c r="FW272">
        <v>9.9500003333333353</v>
      </c>
      <c r="FX272">
        <v>10.100000336333334</v>
      </c>
      <c r="FY272">
        <v>9.8833336663333355</v>
      </c>
      <c r="FZ272">
        <v>11.133333666333336</v>
      </c>
      <c r="GA272">
        <v>14.133333666333336</v>
      </c>
      <c r="GB272">
        <v>10.216666999333334</v>
      </c>
      <c r="GC272">
        <v>10.416666966333334</v>
      </c>
      <c r="GD272">
        <v>10.933333666333334</v>
      </c>
      <c r="GE272">
        <v>10.700000366333335</v>
      </c>
      <c r="GF272">
        <v>9.9166669963333351</v>
      </c>
      <c r="GG272">
        <v>9.3333336663333348</v>
      </c>
      <c r="GH272">
        <v>10.183333666333334</v>
      </c>
      <c r="GI272">
        <v>9.8166669663333348</v>
      </c>
      <c r="GJ272">
        <v>10.233333666333335</v>
      </c>
      <c r="GK272">
        <v>12.166666966333334</v>
      </c>
      <c r="GL272">
        <v>9.6333336663333355</v>
      </c>
      <c r="GM272">
        <v>9.9000003663333356</v>
      </c>
      <c r="GN272">
        <v>12.033333666333334</v>
      </c>
      <c r="GO272">
        <v>11.450000336333336</v>
      </c>
      <c r="GP272">
        <v>9.9000003663333356</v>
      </c>
      <c r="GQ272">
        <v>10.350000336333334</v>
      </c>
      <c r="GR272">
        <v>12.733333666333335</v>
      </c>
      <c r="GS272">
        <v>10.700000366333335</v>
      </c>
      <c r="GT272">
        <v>11.900000366333334</v>
      </c>
      <c r="GU272">
        <v>10.733333666333335</v>
      </c>
      <c r="GV272">
        <v>9.7333336663333352</v>
      </c>
      <c r="GW272">
        <v>9.8000003363333352</v>
      </c>
      <c r="GX272">
        <v>9.6333336663333355</v>
      </c>
      <c r="GY272">
        <v>17.066666999333336</v>
      </c>
      <c r="GZ272">
        <v>11.483333666333335</v>
      </c>
      <c r="HA272">
        <v>19.433333665999999</v>
      </c>
      <c r="HB272">
        <v>13.850000333000001</v>
      </c>
      <c r="HC272">
        <v>35.399999666333336</v>
      </c>
      <c r="HD272">
        <v>36.799999996333334</v>
      </c>
      <c r="HE272">
        <v>35.883333336333337</v>
      </c>
      <c r="HF272">
        <v>35.633333336333337</v>
      </c>
      <c r="HG272">
        <v>35.416666666333334</v>
      </c>
      <c r="HH272">
        <v>35.099999966333336</v>
      </c>
      <c r="HI272">
        <v>35.099999966333336</v>
      </c>
      <c r="HJ272">
        <v>36.049999966333331</v>
      </c>
      <c r="HK272">
        <v>35.599999966333336</v>
      </c>
      <c r="HL272">
        <v>38.466666666333332</v>
      </c>
      <c r="HR272">
        <v>7.9833333363333345</v>
      </c>
      <c r="HS272">
        <v>8.1333333663333338</v>
      </c>
      <c r="HU272">
        <v>19.533333366333334</v>
      </c>
      <c r="HW272">
        <v>8.5166666663333341</v>
      </c>
      <c r="HX272">
        <v>8.7333333663333335</v>
      </c>
      <c r="HY272">
        <v>9.5500000663333342</v>
      </c>
      <c r="HZ272">
        <v>9.0666666663333331</v>
      </c>
      <c r="IA272">
        <v>8.8000003663333342</v>
      </c>
      <c r="IB272">
        <v>8.9000000663333338</v>
      </c>
      <c r="IC272">
        <v>9.6000000363333342</v>
      </c>
      <c r="ID272">
        <v>8.5666663663333331</v>
      </c>
      <c r="IE272">
        <v>9.5500000363333335</v>
      </c>
      <c r="IF272">
        <v>10.250000036333333</v>
      </c>
      <c r="IG272">
        <v>10.700000036333334</v>
      </c>
      <c r="IH272">
        <v>9.0333333663333342</v>
      </c>
      <c r="II272">
        <v>15.766666366333334</v>
      </c>
      <c r="IJ272">
        <v>8.5500000363333335</v>
      </c>
      <c r="IK272">
        <v>16.083333336333332</v>
      </c>
      <c r="IL272">
        <v>19.416666336333332</v>
      </c>
      <c r="IM272">
        <v>16.850000036333334</v>
      </c>
      <c r="IN272">
        <v>16.566666636333334</v>
      </c>
      <c r="IO272">
        <v>18.083333336333332</v>
      </c>
      <c r="IP272">
        <v>18.666666336333332</v>
      </c>
      <c r="IQ272">
        <v>19.316663336333331</v>
      </c>
      <c r="IW272">
        <v>25.666666666333334</v>
      </c>
      <c r="IX272">
        <v>3.799996666333334</v>
      </c>
      <c r="IY272">
        <v>6.2499969996333338</v>
      </c>
      <c r="IZ272">
        <v>4.6166633663333343</v>
      </c>
      <c r="JA272">
        <v>5.3999966663333341</v>
      </c>
      <c r="JB272">
        <v>4.8833300003333342</v>
      </c>
      <c r="JC272">
        <v>5.9499966663333339</v>
      </c>
      <c r="JD272">
        <v>6.4166633363333343</v>
      </c>
      <c r="JE272">
        <v>11.483330006333334</v>
      </c>
      <c r="JF272">
        <v>6.7999966663333336</v>
      </c>
      <c r="JH272">
        <v>2.1166666663333338</v>
      </c>
      <c r="JI272">
        <v>8.2166666663333334</v>
      </c>
      <c r="JJ272">
        <v>6.5999996663333338</v>
      </c>
      <c r="JK272">
        <v>4.4666666663333334</v>
      </c>
      <c r="JL272">
        <v>0</v>
      </c>
      <c r="JM272">
        <f>IF(JM268=0,0,JM268+2.11666667)</f>
        <v>5.9666666696666661</v>
      </c>
      <c r="JN272">
        <f t="shared" ref="JN272:KA272" si="2673">IF(JN268=0,0,JN268+2.11666667)</f>
        <v>6.9666666696666661</v>
      </c>
      <c r="JO272">
        <f t="shared" si="2673"/>
        <v>11.100000002999998</v>
      </c>
      <c r="JP272">
        <f t="shared" si="2673"/>
        <v>8.2333333363333345</v>
      </c>
      <c r="JR272">
        <f t="shared" si="2673"/>
        <v>4.3000000030000001</v>
      </c>
      <c r="JT272">
        <f t="shared" si="2673"/>
        <v>5.0500000030000001</v>
      </c>
      <c r="JU272">
        <f t="shared" si="2673"/>
        <v>10.700000003</v>
      </c>
      <c r="JV272">
        <f t="shared" si="2673"/>
        <v>11.400000002999999</v>
      </c>
      <c r="JX272">
        <f t="shared" si="2673"/>
        <v>12.150000003000002</v>
      </c>
      <c r="JY272">
        <f t="shared" si="2673"/>
        <v>7.9666666696666661</v>
      </c>
      <c r="JZ272">
        <f t="shared" si="2673"/>
        <v>14.466666669666669</v>
      </c>
      <c r="KA272">
        <f t="shared" si="2673"/>
        <v>17.916666669666668</v>
      </c>
    </row>
    <row r="273" spans="1:287" x14ac:dyDescent="0.25">
      <c r="A273" t="s">
        <v>14</v>
      </c>
      <c r="B273">
        <v>10.216666666666667</v>
      </c>
      <c r="C273">
        <v>10.716666666666667</v>
      </c>
      <c r="D273">
        <v>11.333333666666666</v>
      </c>
      <c r="E273">
        <v>11.366666666666667</v>
      </c>
      <c r="F273">
        <v>11.983326666666667</v>
      </c>
      <c r="G273">
        <v>12.050000666666666</v>
      </c>
      <c r="H273">
        <v>11.783333666666666</v>
      </c>
      <c r="I273">
        <v>12.000000666666667</v>
      </c>
      <c r="J273">
        <v>13.599999666666667</v>
      </c>
      <c r="K273">
        <v>15.783333666666667</v>
      </c>
      <c r="L273">
        <v>11.066666666666666</v>
      </c>
      <c r="M273">
        <v>10.566666666666666</v>
      </c>
      <c r="N273">
        <v>11.966663666666665</v>
      </c>
      <c r="O273">
        <v>17.966633666666667</v>
      </c>
      <c r="P273">
        <v>22.416633666666666</v>
      </c>
      <c r="Q273">
        <v>18.726633666666668</v>
      </c>
      <c r="R273">
        <v>23.396633666666666</v>
      </c>
      <c r="S273">
        <v>25.216633666666667</v>
      </c>
      <c r="T273">
        <v>21.636633666666668</v>
      </c>
      <c r="U273">
        <v>20.149963666666668</v>
      </c>
      <c r="V273">
        <v>20.016633666666667</v>
      </c>
      <c r="W273">
        <v>18.583300666666666</v>
      </c>
      <c r="X273">
        <v>19.383300666666667</v>
      </c>
      <c r="Y273">
        <v>19.416633666666666</v>
      </c>
      <c r="Z273">
        <v>19.666669666666664</v>
      </c>
      <c r="AA273">
        <v>21.666669666666664</v>
      </c>
      <c r="AB273">
        <v>25.416669666666664</v>
      </c>
      <c r="AC273">
        <v>40.866669666666667</v>
      </c>
      <c r="AD273">
        <v>35.420002666666662</v>
      </c>
      <c r="AE273">
        <v>21.616669666666663</v>
      </c>
      <c r="AG273">
        <v>24.916669666666664</v>
      </c>
      <c r="AH273">
        <v>20.333339666666664</v>
      </c>
      <c r="AI273">
        <v>13.966666666666667</v>
      </c>
      <c r="AJ273">
        <v>15.516666666666667</v>
      </c>
      <c r="AK273">
        <v>14.349999966666667</v>
      </c>
      <c r="AL273">
        <v>14.566666666666666</v>
      </c>
      <c r="AM273">
        <v>14.483326666666667</v>
      </c>
      <c r="AN273">
        <v>15.316666666666666</v>
      </c>
      <c r="AO273">
        <v>15.233333366666667</v>
      </c>
      <c r="AP273">
        <v>14.833333366666666</v>
      </c>
      <c r="AQ273">
        <v>14.749999996666666</v>
      </c>
      <c r="AR273">
        <v>14.366666666666667</v>
      </c>
      <c r="AS273">
        <v>14.983333366666667</v>
      </c>
      <c r="AT273">
        <v>17.633333336666666</v>
      </c>
      <c r="AU273">
        <v>15.266666666666667</v>
      </c>
      <c r="AV273">
        <v>15.499999966666667</v>
      </c>
      <c r="AW273">
        <v>15.033333366666668</v>
      </c>
      <c r="AX273">
        <v>15.816666666666666</v>
      </c>
      <c r="AY273">
        <v>14.699999996666667</v>
      </c>
      <c r="AZ273">
        <v>17.116666666666667</v>
      </c>
      <c r="BA273">
        <v>19.166666666666668</v>
      </c>
      <c r="BB273">
        <v>21.966666666666669</v>
      </c>
      <c r="BC273">
        <v>19.683333336666667</v>
      </c>
      <c r="BD273">
        <v>19.649999966666666</v>
      </c>
      <c r="BE273">
        <v>15.966666666666667</v>
      </c>
      <c r="BF273">
        <v>17.883333666666665</v>
      </c>
      <c r="BG273">
        <v>27.149999966666666</v>
      </c>
      <c r="BH273">
        <v>29.666666666666664</v>
      </c>
      <c r="BI273">
        <v>29.899999666666666</v>
      </c>
      <c r="BJ273">
        <v>17.316666666666666</v>
      </c>
      <c r="BK273">
        <v>27.633333666666665</v>
      </c>
      <c r="BL273">
        <v>18.383333366666669</v>
      </c>
      <c r="BM273">
        <v>26.766666666666666</v>
      </c>
      <c r="BN273">
        <v>18.066666666666666</v>
      </c>
      <c r="BO273">
        <v>31.899999666666666</v>
      </c>
      <c r="BP273">
        <v>22.583333366666665</v>
      </c>
      <c r="BQ273">
        <v>13.583333329666667</v>
      </c>
      <c r="BR273">
        <v>12.099999999666666</v>
      </c>
      <c r="BS273">
        <v>12.816666699666666</v>
      </c>
      <c r="BT273">
        <v>13.216666669666667</v>
      </c>
      <c r="BU273">
        <v>12.616666669666666</v>
      </c>
      <c r="BV273">
        <v>12.849999999666666</v>
      </c>
      <c r="BW273">
        <v>14.816666699666666</v>
      </c>
      <c r="BX273">
        <v>19.816666699666666</v>
      </c>
      <c r="BY273">
        <v>18.083333299666666</v>
      </c>
      <c r="BZ273">
        <v>15.083333299666666</v>
      </c>
      <c r="CA273">
        <v>12.899999999666667</v>
      </c>
      <c r="CB273">
        <v>12.416666699666667</v>
      </c>
      <c r="CC273">
        <v>13.466666699666666</v>
      </c>
      <c r="CE273">
        <v>14.333333329666667</v>
      </c>
      <c r="CF273">
        <v>15.116666629666668</v>
      </c>
      <c r="CG273">
        <v>16.416666629666668</v>
      </c>
      <c r="CH273">
        <v>14.716666629666667</v>
      </c>
      <c r="CI273">
        <v>14.683333329666667</v>
      </c>
      <c r="CJ273">
        <v>14.633333329666668</v>
      </c>
      <c r="CK273">
        <v>15.050000029666666</v>
      </c>
      <c r="CL273">
        <v>15.433333329666667</v>
      </c>
      <c r="CN273">
        <v>16.183333329666667</v>
      </c>
      <c r="CO273">
        <v>15.733333329666667</v>
      </c>
      <c r="CP273">
        <v>12.299999999666667</v>
      </c>
      <c r="CQ273">
        <v>13.733332999666667</v>
      </c>
      <c r="CR273">
        <v>14.483332999666667</v>
      </c>
      <c r="CS273">
        <v>12.733332999666667</v>
      </c>
      <c r="CT273">
        <v>14.949999999666668</v>
      </c>
      <c r="CU273">
        <v>14.766666999666668</v>
      </c>
      <c r="CV273">
        <v>12.899999999666667</v>
      </c>
      <c r="CW273">
        <v>14.033333299666667</v>
      </c>
      <c r="CX273">
        <v>13.633332999666667</v>
      </c>
      <c r="CY273">
        <v>17.116666699666666</v>
      </c>
      <c r="CZ273">
        <v>14.583333299666666</v>
      </c>
      <c r="DA273">
        <v>13.433332999666668</v>
      </c>
      <c r="DB273">
        <v>12.699999999666668</v>
      </c>
      <c r="DC273">
        <v>15.749999999666667</v>
      </c>
      <c r="DD273">
        <v>13.683333299666668</v>
      </c>
      <c r="DE273">
        <v>16.516666699666668</v>
      </c>
      <c r="DF273">
        <v>21.326666629666668</v>
      </c>
      <c r="DG273">
        <v>22.626666629666669</v>
      </c>
      <c r="DH273">
        <v>21.726666629666667</v>
      </c>
      <c r="DI273">
        <v>22.55999962966667</v>
      </c>
      <c r="DJ273">
        <v>22.17666662966667</v>
      </c>
      <c r="DK273">
        <v>23.009999962666669</v>
      </c>
      <c r="DL273">
        <v>21.893333329666667</v>
      </c>
      <c r="DM273">
        <v>23.793333299666667</v>
      </c>
      <c r="DN273">
        <v>23.24333329966667</v>
      </c>
      <c r="DO273">
        <v>13.499999999666667</v>
      </c>
      <c r="DP273">
        <v>15.683333299666668</v>
      </c>
      <c r="DQ273">
        <v>14.416666699666667</v>
      </c>
      <c r="DR273">
        <v>14.433333329666667</v>
      </c>
      <c r="DS273">
        <v>14.033333329666666</v>
      </c>
      <c r="DT273">
        <v>14.066666669666667</v>
      </c>
      <c r="DU273">
        <v>17.433332999666668</v>
      </c>
      <c r="DV273">
        <v>15.516666669666666</v>
      </c>
      <c r="DW273">
        <v>14.199999999666666</v>
      </c>
      <c r="DX273">
        <v>14.116666669666667</v>
      </c>
      <c r="DY273">
        <v>14.416666666666666</v>
      </c>
      <c r="DZ273">
        <v>12.099999999666666</v>
      </c>
      <c r="EA273">
        <v>13.766666699666667</v>
      </c>
      <c r="EB273">
        <v>12.466666699666666</v>
      </c>
      <c r="EC273">
        <v>12.933333299666666</v>
      </c>
      <c r="ED273">
        <v>15.433333299666666</v>
      </c>
      <c r="EE273">
        <v>14.699999999666666</v>
      </c>
      <c r="EF273">
        <v>12.949999999666666</v>
      </c>
      <c r="EG273">
        <v>14.749999999666667</v>
      </c>
      <c r="EH273">
        <v>12.383332999666667</v>
      </c>
      <c r="EI273">
        <v>15.316666669666667</v>
      </c>
      <c r="EJ273">
        <v>14.449999999666666</v>
      </c>
      <c r="EK273">
        <v>13.766669999666666</v>
      </c>
      <c r="EL273">
        <v>15.833333299666666</v>
      </c>
      <c r="EM273">
        <v>12.499999999666667</v>
      </c>
      <c r="EN273">
        <v>13.583333332666665</v>
      </c>
      <c r="EO273">
        <v>16.633333329666666</v>
      </c>
      <c r="EP273">
        <v>14.933333299666666</v>
      </c>
      <c r="EQ273">
        <v>7.4333299996666664</v>
      </c>
      <c r="ER273">
        <v>7.7666633296666667</v>
      </c>
      <c r="ES273">
        <v>8.0333299996666661</v>
      </c>
      <c r="ET273">
        <v>10.533329999666666</v>
      </c>
      <c r="EU273">
        <v>8.1166632996666657</v>
      </c>
      <c r="EV273">
        <v>7.9499966996666664</v>
      </c>
      <c r="EW273">
        <v>7.766663299666666</v>
      </c>
      <c r="EX273">
        <v>7.9999966666666662</v>
      </c>
      <c r="EY273">
        <v>11.499996699666667</v>
      </c>
      <c r="EZ273">
        <v>7.799996999666666</v>
      </c>
      <c r="FA273">
        <v>7.9833299996666662</v>
      </c>
      <c r="FB273">
        <v>8.4666629996666671</v>
      </c>
      <c r="FC273">
        <v>11.433329999666666</v>
      </c>
      <c r="FD273">
        <v>8.266663299666666</v>
      </c>
      <c r="FE273">
        <v>8.5666632996666667</v>
      </c>
      <c r="FF273">
        <v>10.599996669666666</v>
      </c>
      <c r="FG273">
        <v>8.1999966996666664</v>
      </c>
      <c r="FH273">
        <v>9.716666669666667</v>
      </c>
      <c r="FI273">
        <v>10.166666669666666</v>
      </c>
      <c r="FJ273">
        <v>13.333333369666667</v>
      </c>
      <c r="FK273">
        <v>11.433333369666666</v>
      </c>
      <c r="FL273">
        <v>11.766666669666666</v>
      </c>
      <c r="FM273">
        <v>10.083333369666667</v>
      </c>
      <c r="FN273">
        <v>12.716666669666667</v>
      </c>
      <c r="FO273">
        <v>10.183333339666667</v>
      </c>
      <c r="FP273">
        <v>10.933333369666666</v>
      </c>
      <c r="FQ273">
        <v>10.166666669666666</v>
      </c>
      <c r="FR273">
        <v>10.116666669666667</v>
      </c>
      <c r="FS273">
        <v>10.933333339666667</v>
      </c>
      <c r="FT273">
        <v>11.066666999666667</v>
      </c>
      <c r="FU273">
        <v>11.316666999666667</v>
      </c>
      <c r="FV273">
        <v>11.300000329666668</v>
      </c>
      <c r="FW273">
        <v>11.683333666666668</v>
      </c>
      <c r="FX273">
        <v>11.833333669666667</v>
      </c>
      <c r="FY273">
        <v>11.616666999666668</v>
      </c>
      <c r="FZ273">
        <v>12.866666999666668</v>
      </c>
      <c r="GA273">
        <v>15.866666999666666</v>
      </c>
      <c r="GB273">
        <v>11.950000332666667</v>
      </c>
      <c r="GC273">
        <v>12.150000299666667</v>
      </c>
      <c r="GD273">
        <v>12.666666999666667</v>
      </c>
      <c r="GE273">
        <v>12.433333699666667</v>
      </c>
      <c r="GF273">
        <v>11.650000329666668</v>
      </c>
      <c r="GG273">
        <v>11.066666999666667</v>
      </c>
      <c r="GH273">
        <v>11.916666999666667</v>
      </c>
      <c r="GI273">
        <v>11.550000299666667</v>
      </c>
      <c r="GJ273">
        <v>11.966666999666668</v>
      </c>
      <c r="GK273">
        <v>13.900000299666667</v>
      </c>
      <c r="GL273">
        <v>11.366666999666668</v>
      </c>
      <c r="GM273">
        <v>11.633333699666668</v>
      </c>
      <c r="GN273">
        <v>13.766666999666668</v>
      </c>
      <c r="GO273">
        <v>13.183333669666666</v>
      </c>
      <c r="GP273">
        <v>11.633333699666668</v>
      </c>
      <c r="GQ273">
        <v>12.083333669666667</v>
      </c>
      <c r="GR273">
        <v>14.466666999666668</v>
      </c>
      <c r="GS273">
        <v>12.433333699666667</v>
      </c>
      <c r="GT273">
        <v>13.633333699666668</v>
      </c>
      <c r="GU273">
        <v>12.466666999666668</v>
      </c>
      <c r="GV273">
        <v>11.466666999666668</v>
      </c>
      <c r="GW273">
        <v>11.533333669666668</v>
      </c>
      <c r="GX273">
        <v>11.366666999666668</v>
      </c>
      <c r="GY273">
        <v>18.800000332666666</v>
      </c>
      <c r="GZ273">
        <v>13.216666999666668</v>
      </c>
      <c r="HA273">
        <v>17.300000332666666</v>
      </c>
      <c r="HB273">
        <v>11.716666999666668</v>
      </c>
      <c r="HC273">
        <v>37.133332999666663</v>
      </c>
      <c r="HD273">
        <v>38.533333329666661</v>
      </c>
      <c r="HE273">
        <v>37.616666669666664</v>
      </c>
      <c r="HF273">
        <v>37.366666669666664</v>
      </c>
      <c r="HG273">
        <v>37.149999999666662</v>
      </c>
      <c r="HH273">
        <v>36.833333299666663</v>
      </c>
      <c r="HI273">
        <v>36.833333299666663</v>
      </c>
      <c r="HJ273">
        <v>37.783333299666658</v>
      </c>
      <c r="HK273">
        <v>37.333333299666663</v>
      </c>
      <c r="HL273">
        <v>40.199999999666659</v>
      </c>
      <c r="HR273">
        <v>9.716666669666667</v>
      </c>
      <c r="HS273">
        <v>9.8666666996666663</v>
      </c>
      <c r="HU273">
        <v>21.266666699666665</v>
      </c>
      <c r="HW273">
        <v>10.249999999666667</v>
      </c>
      <c r="HX273">
        <v>10.466666699666666</v>
      </c>
      <c r="HY273">
        <v>11.283333399666667</v>
      </c>
      <c r="HZ273">
        <v>10.799999999666666</v>
      </c>
      <c r="IA273">
        <v>10.533333699666667</v>
      </c>
      <c r="IB273">
        <v>10.633333399666666</v>
      </c>
      <c r="IC273">
        <v>11.333333369666667</v>
      </c>
      <c r="ID273">
        <v>10.299999699666666</v>
      </c>
      <c r="IE273">
        <v>11.283333369666666</v>
      </c>
      <c r="IF273">
        <v>11.983333369666667</v>
      </c>
      <c r="IG273">
        <v>12.433333369666666</v>
      </c>
      <c r="IH273">
        <v>10.766666699666667</v>
      </c>
      <c r="II273">
        <v>17.499999699666667</v>
      </c>
      <c r="IJ273">
        <v>10.283333369666666</v>
      </c>
      <c r="IK273">
        <v>17.816666669666667</v>
      </c>
      <c r="IL273">
        <v>21.149999669666666</v>
      </c>
      <c r="IM273">
        <v>18.583333369666668</v>
      </c>
      <c r="IN273">
        <v>18.299999969666668</v>
      </c>
      <c r="IO273">
        <v>19.816666669666667</v>
      </c>
      <c r="IP273">
        <v>20.399999669666666</v>
      </c>
      <c r="IQ273">
        <v>21.049996669666665</v>
      </c>
      <c r="IW273">
        <v>27.399999999666665</v>
      </c>
      <c r="IX273">
        <v>5.5333299996666661</v>
      </c>
      <c r="IY273">
        <v>7.9833303329666663</v>
      </c>
      <c r="IZ273">
        <v>6.3499966996666659</v>
      </c>
      <c r="JA273">
        <v>7.1333299996666657</v>
      </c>
      <c r="JB273">
        <v>6.6166633336666658</v>
      </c>
      <c r="JC273">
        <v>7.6833299996666664</v>
      </c>
      <c r="JD273">
        <v>8.1499966696666668</v>
      </c>
      <c r="JE273">
        <v>13.216663339666667</v>
      </c>
      <c r="JF273">
        <v>8.5333299996666661</v>
      </c>
      <c r="JH273">
        <v>3.8499999996666663</v>
      </c>
      <c r="JI273">
        <v>9.9499999996666659</v>
      </c>
      <c r="JJ273">
        <v>8.3333329996666663</v>
      </c>
      <c r="JK273">
        <v>6.1999999996666659</v>
      </c>
      <c r="JL273">
        <v>5.9666666696666661</v>
      </c>
      <c r="JM273">
        <v>0</v>
      </c>
      <c r="JN273">
        <f>IF(JN268=0,0,JN268+3.85)</f>
        <v>8.6999999996666659</v>
      </c>
      <c r="JO273">
        <f t="shared" ref="JO273:KA273" si="2674">IF(JO268=0,0,JO268+3.85)</f>
        <v>12.833333332999999</v>
      </c>
      <c r="JP273">
        <f t="shared" si="2674"/>
        <v>9.9666666663333334</v>
      </c>
      <c r="JR273">
        <f t="shared" si="2674"/>
        <v>6.0333333329999999</v>
      </c>
      <c r="JT273">
        <f t="shared" si="2674"/>
        <v>6.7833333329999999</v>
      </c>
      <c r="JU273">
        <f t="shared" si="2674"/>
        <v>12.433333332999998</v>
      </c>
      <c r="JV273">
        <f t="shared" si="2674"/>
        <v>13.133333332999999</v>
      </c>
      <c r="JX273">
        <f t="shared" si="2674"/>
        <v>13.883333333000003</v>
      </c>
      <c r="JY273">
        <f t="shared" si="2674"/>
        <v>9.6999999996666659</v>
      </c>
      <c r="JZ273">
        <f t="shared" si="2674"/>
        <v>16.199999999666669</v>
      </c>
      <c r="KA273">
        <f t="shared" si="2674"/>
        <v>19.649999999666669</v>
      </c>
    </row>
    <row r="274" spans="1:287" x14ac:dyDescent="0.25">
      <c r="A274" t="s">
        <v>13</v>
      </c>
      <c r="B274">
        <v>11.216666666666667</v>
      </c>
      <c r="C274">
        <v>11.716666666666667</v>
      </c>
      <c r="D274">
        <v>12.333333666666666</v>
      </c>
      <c r="E274">
        <v>12.366666666666667</v>
      </c>
      <c r="F274">
        <v>12.983326666666667</v>
      </c>
      <c r="G274">
        <v>13.050000666666666</v>
      </c>
      <c r="H274">
        <v>12.783333666666666</v>
      </c>
      <c r="I274">
        <v>13.000000666666667</v>
      </c>
      <c r="J274">
        <v>14.599999666666667</v>
      </c>
      <c r="K274">
        <v>16.783333666666667</v>
      </c>
      <c r="L274">
        <v>12.066666666666666</v>
      </c>
      <c r="M274">
        <v>11.566666666666666</v>
      </c>
      <c r="N274">
        <v>12.966663666666665</v>
      </c>
      <c r="O274">
        <v>18.966633666666667</v>
      </c>
      <c r="P274">
        <v>23.416633666666666</v>
      </c>
      <c r="Q274">
        <v>19.726633666666668</v>
      </c>
      <c r="R274">
        <v>24.396633666666666</v>
      </c>
      <c r="S274">
        <v>26.216633666666667</v>
      </c>
      <c r="T274">
        <v>22.636633666666668</v>
      </c>
      <c r="U274">
        <v>21.149963666666668</v>
      </c>
      <c r="V274">
        <v>21.016633666666667</v>
      </c>
      <c r="W274">
        <v>19.583300666666666</v>
      </c>
      <c r="X274">
        <v>20.383300666666667</v>
      </c>
      <c r="Y274">
        <v>20.416633666666666</v>
      </c>
      <c r="Z274">
        <v>20.666669666666664</v>
      </c>
      <c r="AA274">
        <v>22.666669666666664</v>
      </c>
      <c r="AB274">
        <v>26.416669666666664</v>
      </c>
      <c r="AC274">
        <v>41.866669666666667</v>
      </c>
      <c r="AD274">
        <v>36.420002666666662</v>
      </c>
      <c r="AE274">
        <v>22.616669666666663</v>
      </c>
      <c r="AG274">
        <v>25.916669666666664</v>
      </c>
      <c r="AH274">
        <v>21.333339666666664</v>
      </c>
      <c r="AI274">
        <v>14.966666666666667</v>
      </c>
      <c r="AJ274">
        <v>16.516666666666666</v>
      </c>
      <c r="AK274">
        <v>15.349999966666667</v>
      </c>
      <c r="AL274">
        <v>15.566666666666666</v>
      </c>
      <c r="AM274">
        <v>15.483326666666667</v>
      </c>
      <c r="AN274">
        <v>16.316666666666666</v>
      </c>
      <c r="AO274">
        <v>16.233333366666667</v>
      </c>
      <c r="AP274">
        <v>15.833333366666666</v>
      </c>
      <c r="AQ274">
        <v>15.749999996666666</v>
      </c>
      <c r="AR274">
        <v>15.366666666666667</v>
      </c>
      <c r="AS274">
        <v>15.983333366666667</v>
      </c>
      <c r="AT274">
        <v>18.633333336666666</v>
      </c>
      <c r="AU274">
        <v>16.266666666666666</v>
      </c>
      <c r="AV274">
        <v>16.499999966666667</v>
      </c>
      <c r="AW274">
        <v>16.033333366666668</v>
      </c>
      <c r="AX274">
        <v>16.816666666666666</v>
      </c>
      <c r="AY274">
        <v>15.699999996666667</v>
      </c>
      <c r="AZ274">
        <v>18.116666666666667</v>
      </c>
      <c r="BA274">
        <v>20.166666666666668</v>
      </c>
      <c r="BB274">
        <v>22.966666666666669</v>
      </c>
      <c r="BC274">
        <v>20.683333336666667</v>
      </c>
      <c r="BD274">
        <v>20.649999966666666</v>
      </c>
      <c r="BE274">
        <v>16.966666666666669</v>
      </c>
      <c r="BF274">
        <v>18.883333666666665</v>
      </c>
      <c r="BG274">
        <v>28.149999966666666</v>
      </c>
      <c r="BH274">
        <v>30.666666666666664</v>
      </c>
      <c r="BI274">
        <v>30.899999666666666</v>
      </c>
      <c r="BJ274">
        <v>18.316666666666666</v>
      </c>
      <c r="BK274">
        <v>28.633333666666665</v>
      </c>
      <c r="BL274">
        <v>19.383333366666669</v>
      </c>
      <c r="BM274">
        <v>27.766666666666666</v>
      </c>
      <c r="BN274">
        <v>19.066666666666666</v>
      </c>
      <c r="BO274">
        <v>32.899999666666666</v>
      </c>
      <c r="BP274">
        <v>23.583333366666665</v>
      </c>
      <c r="BQ274">
        <v>14.583333329666667</v>
      </c>
      <c r="BR274">
        <v>13.099999999666666</v>
      </c>
      <c r="BS274">
        <v>13.816666699666666</v>
      </c>
      <c r="BT274">
        <v>14.216666669666667</v>
      </c>
      <c r="BU274">
        <v>13.616666669666666</v>
      </c>
      <c r="BV274">
        <v>13.849999999666666</v>
      </c>
      <c r="BW274">
        <v>15.816666699666666</v>
      </c>
      <c r="BX274">
        <v>20.816666699666666</v>
      </c>
      <c r="BY274">
        <v>19.083333299666666</v>
      </c>
      <c r="BZ274">
        <v>16.083333299666666</v>
      </c>
      <c r="CA274">
        <v>13.899999999666667</v>
      </c>
      <c r="CB274">
        <v>13.416666699666667</v>
      </c>
      <c r="CC274">
        <v>14.466666699666666</v>
      </c>
      <c r="CE274">
        <v>15.333333329666667</v>
      </c>
      <c r="CF274">
        <v>16.116666629666668</v>
      </c>
      <c r="CG274">
        <v>17.416666629666668</v>
      </c>
      <c r="CH274">
        <v>15.716666629666667</v>
      </c>
      <c r="CI274">
        <v>15.683333329666667</v>
      </c>
      <c r="CJ274">
        <v>15.633333329666668</v>
      </c>
      <c r="CK274">
        <v>16.050000029666666</v>
      </c>
      <c r="CL274">
        <v>16.433333329666667</v>
      </c>
      <c r="CN274">
        <v>17.183333329666667</v>
      </c>
      <c r="CO274">
        <v>16.733333329666667</v>
      </c>
      <c r="CP274">
        <v>13.299999999666667</v>
      </c>
      <c r="CQ274">
        <v>14.733332999666667</v>
      </c>
      <c r="CR274">
        <v>15.483332999666667</v>
      </c>
      <c r="CS274">
        <v>13.733332999666667</v>
      </c>
      <c r="CT274">
        <v>15.949999999666668</v>
      </c>
      <c r="CU274">
        <v>15.766666999666668</v>
      </c>
      <c r="CV274">
        <v>13.899999999666667</v>
      </c>
      <c r="CW274">
        <v>15.033333299666667</v>
      </c>
      <c r="CX274">
        <v>14.633332999666667</v>
      </c>
      <c r="CY274">
        <v>18.116666699666666</v>
      </c>
      <c r="CZ274">
        <v>15.583333299666666</v>
      </c>
      <c r="DA274">
        <v>14.433332999666668</v>
      </c>
      <c r="DB274">
        <v>13.699999999666668</v>
      </c>
      <c r="DC274">
        <v>16.749999999666667</v>
      </c>
      <c r="DD274">
        <v>14.683333299666668</v>
      </c>
      <c r="DE274">
        <v>17.516666699666668</v>
      </c>
      <c r="DF274">
        <v>22.326666629666668</v>
      </c>
      <c r="DG274">
        <v>23.626666629666669</v>
      </c>
      <c r="DH274">
        <v>22.726666629666667</v>
      </c>
      <c r="DI274">
        <v>23.55999962966667</v>
      </c>
      <c r="DJ274">
        <v>23.17666662966667</v>
      </c>
      <c r="DK274">
        <v>24.009999962666669</v>
      </c>
      <c r="DL274">
        <v>22.893333329666667</v>
      </c>
      <c r="DM274">
        <v>24.793333299666667</v>
      </c>
      <c r="DN274">
        <v>24.24333329966667</v>
      </c>
      <c r="DO274">
        <v>14.499999999666667</v>
      </c>
      <c r="DP274">
        <v>16.683333299666668</v>
      </c>
      <c r="DQ274">
        <v>15.416666699666667</v>
      </c>
      <c r="DR274">
        <v>15.433333329666667</v>
      </c>
      <c r="DS274">
        <v>15.033333329666666</v>
      </c>
      <c r="DT274">
        <v>15.066666669666667</v>
      </c>
      <c r="DU274">
        <v>18.433332999666668</v>
      </c>
      <c r="DV274">
        <v>16.516666669666666</v>
      </c>
      <c r="DW274">
        <v>15.199999999666666</v>
      </c>
      <c r="DX274">
        <v>15.116666669666667</v>
      </c>
      <c r="DY274">
        <v>15.416666666666666</v>
      </c>
      <c r="DZ274">
        <v>13.099999999666666</v>
      </c>
      <c r="EA274">
        <v>14.766666699666667</v>
      </c>
      <c r="EB274">
        <v>13.466666699666666</v>
      </c>
      <c r="EC274">
        <v>13.933333299666666</v>
      </c>
      <c r="ED274">
        <v>16.433333299666668</v>
      </c>
      <c r="EE274">
        <v>15.699999999666666</v>
      </c>
      <c r="EF274">
        <v>13.949999999666666</v>
      </c>
      <c r="EG274">
        <v>15.749999999666667</v>
      </c>
      <c r="EH274">
        <v>13.383332999666667</v>
      </c>
      <c r="EI274">
        <v>16.316666669666667</v>
      </c>
      <c r="EJ274">
        <v>15.449999999666666</v>
      </c>
      <c r="EK274">
        <v>14.766669999666666</v>
      </c>
      <c r="EL274">
        <v>16.833333299666666</v>
      </c>
      <c r="EM274">
        <v>13.499999999666667</v>
      </c>
      <c r="EN274">
        <v>14.583333332666665</v>
      </c>
      <c r="EO274">
        <v>17.633333329666666</v>
      </c>
      <c r="EP274">
        <v>15.933333299666666</v>
      </c>
      <c r="EQ274">
        <v>8.4333299996666664</v>
      </c>
      <c r="ER274">
        <v>8.7666633296666667</v>
      </c>
      <c r="ES274">
        <v>9.0333299996666661</v>
      </c>
      <c r="ET274">
        <v>11.533329999666666</v>
      </c>
      <c r="EU274">
        <v>9.1166632996666657</v>
      </c>
      <c r="EV274">
        <v>8.9499966996666664</v>
      </c>
      <c r="EW274">
        <v>8.766663299666666</v>
      </c>
      <c r="EX274">
        <v>8.9999966666666662</v>
      </c>
      <c r="EY274">
        <v>12.499996699666667</v>
      </c>
      <c r="EZ274">
        <v>8.799996999666666</v>
      </c>
      <c r="FA274">
        <v>8.9833299996666671</v>
      </c>
      <c r="FB274">
        <v>9.4666629996666671</v>
      </c>
      <c r="FC274">
        <v>12.433329999666666</v>
      </c>
      <c r="FD274">
        <v>9.266663299666666</v>
      </c>
      <c r="FE274">
        <v>9.5666632996666667</v>
      </c>
      <c r="FF274">
        <v>11.599996669666666</v>
      </c>
      <c r="FG274">
        <v>9.1999966996666664</v>
      </c>
      <c r="FH274">
        <v>10.716666669666667</v>
      </c>
      <c r="FI274">
        <v>11.166666669666666</v>
      </c>
      <c r="FJ274">
        <v>14.333333369666667</v>
      </c>
      <c r="FK274">
        <v>12.433333369666666</v>
      </c>
      <c r="FL274">
        <v>12.766666669666666</v>
      </c>
      <c r="FM274">
        <v>11.083333369666667</v>
      </c>
      <c r="FN274">
        <v>13.716666669666667</v>
      </c>
      <c r="FO274">
        <v>11.183333339666667</v>
      </c>
      <c r="FP274">
        <v>11.933333369666666</v>
      </c>
      <c r="FQ274">
        <v>11.166666669666666</v>
      </c>
      <c r="FR274">
        <v>11.116666669666667</v>
      </c>
      <c r="FS274">
        <v>11.933333339666667</v>
      </c>
      <c r="FT274">
        <v>12.066666999666667</v>
      </c>
      <c r="FU274">
        <v>12.316666999666667</v>
      </c>
      <c r="FV274">
        <v>12.300000329666668</v>
      </c>
      <c r="FW274">
        <v>12.683333666666668</v>
      </c>
      <c r="FX274">
        <v>12.833333669666667</v>
      </c>
      <c r="FY274">
        <v>12.616666999666668</v>
      </c>
      <c r="FZ274">
        <v>13.866666999666668</v>
      </c>
      <c r="GA274">
        <v>16.866666999666666</v>
      </c>
      <c r="GB274">
        <v>12.950000332666667</v>
      </c>
      <c r="GC274">
        <v>13.150000299666667</v>
      </c>
      <c r="GD274">
        <v>13.666666999666667</v>
      </c>
      <c r="GE274">
        <v>13.433333699666667</v>
      </c>
      <c r="GF274">
        <v>12.650000329666668</v>
      </c>
      <c r="GG274">
        <v>12.066666999666667</v>
      </c>
      <c r="GH274">
        <v>12.916666999666667</v>
      </c>
      <c r="GI274">
        <v>12.550000299666667</v>
      </c>
      <c r="GJ274">
        <v>12.966666999666668</v>
      </c>
      <c r="GK274">
        <v>14.900000299666667</v>
      </c>
      <c r="GL274">
        <v>12.366666999666668</v>
      </c>
      <c r="GM274">
        <v>12.633333699666668</v>
      </c>
      <c r="GN274">
        <v>14.766666999666668</v>
      </c>
      <c r="GO274">
        <v>14.183333669666666</v>
      </c>
      <c r="GP274">
        <v>12.633333699666668</v>
      </c>
      <c r="GQ274">
        <v>13.083333669666667</v>
      </c>
      <c r="GR274">
        <v>15.466666999666668</v>
      </c>
      <c r="GS274">
        <v>13.433333699666667</v>
      </c>
      <c r="GT274">
        <v>14.633333699666668</v>
      </c>
      <c r="GU274">
        <v>13.466666999666668</v>
      </c>
      <c r="GV274">
        <v>12.466666999666668</v>
      </c>
      <c r="GW274">
        <v>12.533333669666668</v>
      </c>
      <c r="GX274">
        <v>12.366666999666668</v>
      </c>
      <c r="GY274">
        <v>19.800000332666666</v>
      </c>
      <c r="GZ274">
        <v>14.216666999666668</v>
      </c>
      <c r="HA274">
        <v>17.066666999333336</v>
      </c>
      <c r="HB274">
        <v>11.483333666333335</v>
      </c>
      <c r="HC274">
        <v>38.133332999666663</v>
      </c>
      <c r="HD274">
        <v>39.533333329666661</v>
      </c>
      <c r="HE274">
        <v>38.616666669666664</v>
      </c>
      <c r="HF274">
        <v>38.366666669666664</v>
      </c>
      <c r="HG274">
        <v>38.149999999666662</v>
      </c>
      <c r="HH274">
        <v>37.833333299666663</v>
      </c>
      <c r="HI274">
        <v>37.833333299666663</v>
      </c>
      <c r="HJ274">
        <v>38.783333299666658</v>
      </c>
      <c r="HK274">
        <v>38.333333299666663</v>
      </c>
      <c r="HL274">
        <v>41.199999999666659</v>
      </c>
      <c r="HR274">
        <v>10.716666669666667</v>
      </c>
      <c r="HS274">
        <v>10.866666699666666</v>
      </c>
      <c r="HU274">
        <v>22.266666699666665</v>
      </c>
      <c r="HW274">
        <v>11.249999999666667</v>
      </c>
      <c r="HX274">
        <v>11.466666699666666</v>
      </c>
      <c r="HY274">
        <v>12.283333399666667</v>
      </c>
      <c r="HZ274">
        <v>11.799999999666666</v>
      </c>
      <c r="IA274">
        <v>11.533333699666667</v>
      </c>
      <c r="IB274">
        <v>11.633333399666666</v>
      </c>
      <c r="IC274">
        <v>12.333333369666667</v>
      </c>
      <c r="ID274">
        <v>11.299999699666666</v>
      </c>
      <c r="IE274">
        <v>12.283333369666666</v>
      </c>
      <c r="IF274">
        <v>12.983333369666667</v>
      </c>
      <c r="IG274">
        <v>13.433333369666666</v>
      </c>
      <c r="IH274">
        <v>11.766666699666667</v>
      </c>
      <c r="II274">
        <v>18.499999699666667</v>
      </c>
      <c r="IJ274">
        <v>11.283333369666666</v>
      </c>
      <c r="IK274">
        <v>18.816666669666667</v>
      </c>
      <c r="IL274">
        <v>22.149999669666666</v>
      </c>
      <c r="IM274">
        <v>19.583333369666668</v>
      </c>
      <c r="IN274">
        <v>19.299999969666668</v>
      </c>
      <c r="IO274">
        <v>20.816666669666667</v>
      </c>
      <c r="IP274">
        <v>21.399999669666666</v>
      </c>
      <c r="IQ274">
        <v>22.049996669666665</v>
      </c>
      <c r="IW274">
        <v>28.399999999666665</v>
      </c>
      <c r="IX274">
        <v>6.5333299996666661</v>
      </c>
      <c r="IY274">
        <v>8.9833303329666663</v>
      </c>
      <c r="IZ274">
        <v>7.3499966996666659</v>
      </c>
      <c r="JA274">
        <v>8.1333299996666657</v>
      </c>
      <c r="JB274">
        <v>7.6166633336666658</v>
      </c>
      <c r="JC274">
        <v>8.6833299996666664</v>
      </c>
      <c r="JD274">
        <v>9.1499966696666668</v>
      </c>
      <c r="JE274">
        <v>14.216663339666667</v>
      </c>
      <c r="JF274">
        <v>9.5333299996666661</v>
      </c>
      <c r="JH274">
        <v>4.8499999996666663</v>
      </c>
      <c r="JI274">
        <v>10.949999999666666</v>
      </c>
      <c r="JJ274">
        <v>9.3333329996666663</v>
      </c>
      <c r="JK274">
        <v>7.1999999996666659</v>
      </c>
      <c r="JL274">
        <v>6.9666666696666661</v>
      </c>
      <c r="JM274">
        <v>8.6999999996666659</v>
      </c>
      <c r="JN274">
        <v>0</v>
      </c>
      <c r="JO274">
        <f>IF(JO268=0,0,JO268+4.85)</f>
        <v>13.833333332999999</v>
      </c>
      <c r="JP274">
        <f t="shared" ref="JP274:KA274" si="2675">IF(JP268=0,0,JP268+4.85)</f>
        <v>10.966666666333333</v>
      </c>
      <c r="JR274">
        <f t="shared" si="2675"/>
        <v>7.0333333329999999</v>
      </c>
      <c r="JT274">
        <f t="shared" si="2675"/>
        <v>7.7833333329999999</v>
      </c>
      <c r="JU274">
        <f t="shared" si="2675"/>
        <v>13.433333332999998</v>
      </c>
      <c r="JV274">
        <f t="shared" si="2675"/>
        <v>14.133333332999999</v>
      </c>
      <c r="JX274">
        <f t="shared" si="2675"/>
        <v>14.883333333000003</v>
      </c>
      <c r="JY274">
        <f t="shared" si="2675"/>
        <v>10.699999999666666</v>
      </c>
      <c r="JZ274">
        <f t="shared" si="2675"/>
        <v>17.199999999666669</v>
      </c>
      <c r="KA274">
        <f t="shared" si="2675"/>
        <v>20.649999999666669</v>
      </c>
    </row>
    <row r="275" spans="1:287" x14ac:dyDescent="0.25">
      <c r="A275" t="s">
        <v>12</v>
      </c>
      <c r="B275">
        <v>15.35</v>
      </c>
      <c r="C275">
        <v>15.85</v>
      </c>
      <c r="D275">
        <v>16.466667000000001</v>
      </c>
      <c r="E275">
        <v>16.5</v>
      </c>
      <c r="F275">
        <v>17.11666</v>
      </c>
      <c r="G275">
        <v>17.183334000000002</v>
      </c>
      <c r="H275">
        <v>16.916667</v>
      </c>
      <c r="I275">
        <v>17.133334000000001</v>
      </c>
      <c r="J275">
        <v>18.733332999999998</v>
      </c>
      <c r="K275">
        <v>20.916667</v>
      </c>
      <c r="L275">
        <v>16.2</v>
      </c>
      <c r="M275">
        <v>15.7</v>
      </c>
      <c r="N275">
        <v>17.099997000000002</v>
      </c>
      <c r="O275">
        <v>23.099966999999999</v>
      </c>
      <c r="P275">
        <v>27.549966999999999</v>
      </c>
      <c r="Q275">
        <v>23.859967000000001</v>
      </c>
      <c r="R275">
        <v>28.529966999999999</v>
      </c>
      <c r="S275">
        <v>30.349966999999999</v>
      </c>
      <c r="T275">
        <v>26.769967000000001</v>
      </c>
      <c r="U275">
        <v>25.283297000000001</v>
      </c>
      <c r="V275">
        <v>25.149967</v>
      </c>
      <c r="W275">
        <v>23.716633999999999</v>
      </c>
      <c r="X275">
        <v>24.516634</v>
      </c>
      <c r="Y275">
        <v>24.549966999999999</v>
      </c>
      <c r="Z275">
        <v>24.800002999999997</v>
      </c>
      <c r="AA275">
        <v>26.800002999999997</v>
      </c>
      <c r="AB275">
        <v>30.550002999999997</v>
      </c>
      <c r="AC275">
        <v>46.000002999999992</v>
      </c>
      <c r="AD275">
        <v>40.553335999999994</v>
      </c>
      <c r="AE275">
        <v>26.750002999999996</v>
      </c>
      <c r="AG275">
        <v>30.050002999999997</v>
      </c>
      <c r="AH275">
        <v>25.466672999999997</v>
      </c>
      <c r="AI275">
        <v>19.100000000000001</v>
      </c>
      <c r="AJ275">
        <v>20.650000000000002</v>
      </c>
      <c r="AK275">
        <v>19.483333300000002</v>
      </c>
      <c r="AL275">
        <v>19.700000000000003</v>
      </c>
      <c r="AM275">
        <v>19.616660000000003</v>
      </c>
      <c r="AN275">
        <v>20.450000000000003</v>
      </c>
      <c r="AO275">
        <v>20.366666700000003</v>
      </c>
      <c r="AP275">
        <v>19.966666700000001</v>
      </c>
      <c r="AQ275">
        <v>19.883333330000003</v>
      </c>
      <c r="AR275">
        <v>19.5</v>
      </c>
      <c r="AS275">
        <v>20.116666700000003</v>
      </c>
      <c r="AT275">
        <v>22.766666670000003</v>
      </c>
      <c r="AU275">
        <v>20.400000000000002</v>
      </c>
      <c r="AV275">
        <v>20.6333333</v>
      </c>
      <c r="AW275">
        <v>20.1666667</v>
      </c>
      <c r="AX275">
        <v>20.950000000000003</v>
      </c>
      <c r="AY275">
        <v>19.833333330000002</v>
      </c>
      <c r="AZ275">
        <v>22.25</v>
      </c>
      <c r="BA275">
        <v>24.3</v>
      </c>
      <c r="BB275">
        <v>27.1</v>
      </c>
      <c r="BC275">
        <v>24.816666670000004</v>
      </c>
      <c r="BD275">
        <v>24.783333300000002</v>
      </c>
      <c r="BE275">
        <v>21.1</v>
      </c>
      <c r="BF275">
        <v>23.016667000000002</v>
      </c>
      <c r="BG275">
        <v>32.283333300000002</v>
      </c>
      <c r="BH275">
        <v>34.799999999999997</v>
      </c>
      <c r="BI275">
        <v>35.033332999999999</v>
      </c>
      <c r="BJ275">
        <v>22.450000000000003</v>
      </c>
      <c r="BK275">
        <v>32.766666999999998</v>
      </c>
      <c r="BL275">
        <v>23.516666700000002</v>
      </c>
      <c r="BM275">
        <v>31.900000000000002</v>
      </c>
      <c r="BN275">
        <v>23.200000000000003</v>
      </c>
      <c r="BO275">
        <v>37.033332999999999</v>
      </c>
      <c r="BP275">
        <v>27.716666700000001</v>
      </c>
      <c r="BQ275">
        <v>18.716666662999998</v>
      </c>
      <c r="BR275">
        <v>17.233333332999997</v>
      </c>
      <c r="BS275">
        <v>17.950000032999998</v>
      </c>
      <c r="BT275">
        <v>18.350000002999998</v>
      </c>
      <c r="BU275">
        <v>17.750000002999997</v>
      </c>
      <c r="BV275">
        <v>17.983333332999997</v>
      </c>
      <c r="BW275">
        <v>19.950000032999998</v>
      </c>
      <c r="BX275">
        <v>24.950000032999998</v>
      </c>
      <c r="BY275">
        <v>23.216666632999996</v>
      </c>
      <c r="BZ275">
        <v>20.216666632999996</v>
      </c>
      <c r="CA275">
        <v>18.033333332999998</v>
      </c>
      <c r="CB275">
        <v>17.550000032999996</v>
      </c>
      <c r="CC275">
        <v>18.600000032999997</v>
      </c>
      <c r="CE275">
        <v>19.466666662999998</v>
      </c>
      <c r="CF275">
        <v>20.249999962999997</v>
      </c>
      <c r="CG275">
        <v>21.549999962999998</v>
      </c>
      <c r="CH275">
        <v>19.849999962999998</v>
      </c>
      <c r="CI275">
        <v>19.816666662999999</v>
      </c>
      <c r="CJ275">
        <v>19.766666662999999</v>
      </c>
      <c r="CK275">
        <v>20.183333362999999</v>
      </c>
      <c r="CL275">
        <v>20.566666662999999</v>
      </c>
      <c r="CN275">
        <v>21.316666662999999</v>
      </c>
      <c r="CO275">
        <v>20.866666662999997</v>
      </c>
      <c r="CP275">
        <v>17.433333333</v>
      </c>
      <c r="CQ275">
        <v>18.866666333000001</v>
      </c>
      <c r="CR275">
        <v>19.616666333000001</v>
      </c>
      <c r="CS275">
        <v>17.866666333000001</v>
      </c>
      <c r="CT275">
        <v>20.083333332999999</v>
      </c>
      <c r="CU275">
        <v>19.900000333000001</v>
      </c>
      <c r="CV275">
        <v>18.033333333000002</v>
      </c>
      <c r="CW275">
        <v>19.166666632999998</v>
      </c>
      <c r="CX275">
        <v>18.766666333</v>
      </c>
      <c r="CY275">
        <v>22.250000032999999</v>
      </c>
      <c r="CZ275">
        <v>19.716666632999999</v>
      </c>
      <c r="DA275">
        <v>18.566666333000001</v>
      </c>
      <c r="DB275">
        <v>17.833333332999999</v>
      </c>
      <c r="DC275">
        <v>20.883333332999999</v>
      </c>
      <c r="DD275">
        <v>18.816666633000001</v>
      </c>
      <c r="DE275">
        <v>21.650000033000001</v>
      </c>
      <c r="DF275">
        <v>26.459999962999998</v>
      </c>
      <c r="DG275">
        <v>27.759999962999999</v>
      </c>
      <c r="DH275">
        <v>26.859999962999996</v>
      </c>
      <c r="DI275">
        <v>27.693332962999996</v>
      </c>
      <c r="DJ275">
        <v>27.309999962999999</v>
      </c>
      <c r="DK275">
        <v>28.143333295999998</v>
      </c>
      <c r="DL275">
        <v>27.026666662999997</v>
      </c>
      <c r="DM275">
        <v>28.926666632999996</v>
      </c>
      <c r="DN275">
        <v>28.376666632999999</v>
      </c>
      <c r="DO275">
        <v>18.633333332999999</v>
      </c>
      <c r="DP275">
        <v>20.816666633000001</v>
      </c>
      <c r="DQ275">
        <v>19.550000033</v>
      </c>
      <c r="DR275">
        <v>19.566666662999999</v>
      </c>
      <c r="DS275">
        <v>19.166666663000001</v>
      </c>
      <c r="DT275">
        <v>19.200000003</v>
      </c>
      <c r="DU275">
        <v>22.566666333000001</v>
      </c>
      <c r="DV275">
        <v>20.650000002999999</v>
      </c>
      <c r="DW275">
        <v>19.333333332999999</v>
      </c>
      <c r="DX275">
        <v>19.250000003</v>
      </c>
      <c r="DY275">
        <v>19.55</v>
      </c>
      <c r="DZ275">
        <v>17.233333332999997</v>
      </c>
      <c r="EA275">
        <v>18.900000032999998</v>
      </c>
      <c r="EB275">
        <v>17.600000032999997</v>
      </c>
      <c r="EC275">
        <v>18.066666632999997</v>
      </c>
      <c r="ED275">
        <v>20.566666632999997</v>
      </c>
      <c r="EE275">
        <v>19.833333332999999</v>
      </c>
      <c r="EF275">
        <v>18.083333332999999</v>
      </c>
      <c r="EG275">
        <v>19.883333332999996</v>
      </c>
      <c r="EH275">
        <v>17.516666332999996</v>
      </c>
      <c r="EI275">
        <v>20.450000002999996</v>
      </c>
      <c r="EJ275">
        <v>19.583333332999999</v>
      </c>
      <c r="EK275">
        <v>18.900003332999997</v>
      </c>
      <c r="EL275">
        <v>20.966666632999996</v>
      </c>
      <c r="EM275">
        <v>17.633333332999996</v>
      </c>
      <c r="EN275">
        <v>18.716666665999998</v>
      </c>
      <c r="EO275">
        <v>21.766666662999995</v>
      </c>
      <c r="EP275">
        <v>20.066666632999997</v>
      </c>
      <c r="EQ275">
        <v>12.566663332999999</v>
      </c>
      <c r="ER275">
        <v>12.899996663</v>
      </c>
      <c r="ES275">
        <v>13.166663332999999</v>
      </c>
      <c r="ET275">
        <v>15.666663332999999</v>
      </c>
      <c r="EU275">
        <v>13.249996632999999</v>
      </c>
      <c r="EV275">
        <v>13.083330032999999</v>
      </c>
      <c r="EW275">
        <v>12.899996632999999</v>
      </c>
      <c r="EX275">
        <v>13.133329999999999</v>
      </c>
      <c r="EY275">
        <v>16.633330033</v>
      </c>
      <c r="EZ275">
        <v>12.933330332999999</v>
      </c>
      <c r="FA275">
        <v>13.116663333</v>
      </c>
      <c r="FB275">
        <v>13.599996333</v>
      </c>
      <c r="FC275">
        <v>16.566663333000001</v>
      </c>
      <c r="FD275">
        <v>13.399996632999999</v>
      </c>
      <c r="FE275">
        <v>13.699996633</v>
      </c>
      <c r="FF275">
        <v>15.733330002999999</v>
      </c>
      <c r="FG275">
        <v>13.333330032999999</v>
      </c>
      <c r="FH275">
        <v>14.850000003</v>
      </c>
      <c r="FI275">
        <v>15.300000002999999</v>
      </c>
      <c r="FJ275">
        <v>18.466666703000001</v>
      </c>
      <c r="FK275">
        <v>16.566666702999999</v>
      </c>
      <c r="FL275">
        <v>16.900000002999999</v>
      </c>
      <c r="FM275">
        <v>15.216666703</v>
      </c>
      <c r="FN275">
        <v>17.850000002999998</v>
      </c>
      <c r="FO275">
        <v>15.316666673</v>
      </c>
      <c r="FP275">
        <v>16.066666702999999</v>
      </c>
      <c r="FQ275">
        <v>15.300000002999999</v>
      </c>
      <c r="FR275">
        <v>15.250000003</v>
      </c>
      <c r="FS275">
        <v>16.066666673</v>
      </c>
      <c r="FT275">
        <v>16.200000332999998</v>
      </c>
      <c r="FU275">
        <v>16.450000332999998</v>
      </c>
      <c r="FV275">
        <v>16.433333662999999</v>
      </c>
      <c r="FW275">
        <v>16.816666999999999</v>
      </c>
      <c r="FX275">
        <v>16.966667002999998</v>
      </c>
      <c r="FY275">
        <v>16.750000332999999</v>
      </c>
      <c r="FZ275">
        <v>18.000000332999999</v>
      </c>
      <c r="GA275">
        <v>21.000000332999999</v>
      </c>
      <c r="GB275">
        <v>17.083333665999998</v>
      </c>
      <c r="GC275">
        <v>17.283333632999998</v>
      </c>
      <c r="GD275">
        <v>17.800000333</v>
      </c>
      <c r="GE275">
        <v>17.566667032999998</v>
      </c>
      <c r="GF275">
        <v>16.783333662999997</v>
      </c>
      <c r="GG275">
        <v>16.200000332999998</v>
      </c>
      <c r="GH275">
        <v>17.050000333</v>
      </c>
      <c r="GI275">
        <v>16.683333633</v>
      </c>
      <c r="GJ275">
        <v>17.100000332999997</v>
      </c>
      <c r="GK275">
        <v>19.033333632999998</v>
      </c>
      <c r="GL275">
        <v>16.500000332999999</v>
      </c>
      <c r="GM275">
        <v>16.766667032999997</v>
      </c>
      <c r="GN275">
        <v>18.900000332999998</v>
      </c>
      <c r="GO275">
        <v>18.316667002999999</v>
      </c>
      <c r="GP275">
        <v>16.766667032999997</v>
      </c>
      <c r="GQ275">
        <v>17.216667002999998</v>
      </c>
      <c r="GR275">
        <v>19.600000332999997</v>
      </c>
      <c r="GS275">
        <v>17.566667032999998</v>
      </c>
      <c r="GT275">
        <v>18.766667032999997</v>
      </c>
      <c r="GU275">
        <v>17.600000332999997</v>
      </c>
      <c r="GV275">
        <v>16.600000332999997</v>
      </c>
      <c r="GW275">
        <v>16.666667002999997</v>
      </c>
      <c r="GX275">
        <v>16.500000332999999</v>
      </c>
      <c r="GY275">
        <v>23.933333665999999</v>
      </c>
      <c r="GZ275">
        <v>18.350000332999997</v>
      </c>
      <c r="HA275">
        <v>18.800000332666666</v>
      </c>
      <c r="HB275">
        <v>13.216666999666668</v>
      </c>
      <c r="HC275">
        <v>42.266666333000003</v>
      </c>
      <c r="HD275">
        <v>43.666666663000001</v>
      </c>
      <c r="HE275">
        <v>42.750000003000004</v>
      </c>
      <c r="HF275">
        <v>42.500000003000004</v>
      </c>
      <c r="HG275">
        <v>42.283333333000002</v>
      </c>
      <c r="HH275">
        <v>41.966666633000003</v>
      </c>
      <c r="HI275">
        <v>41.966666633000003</v>
      </c>
      <c r="HJ275">
        <v>42.916666632999998</v>
      </c>
      <c r="HK275">
        <v>42.466666633000003</v>
      </c>
      <c r="HL275">
        <v>45.333333332999999</v>
      </c>
      <c r="HR275">
        <v>14.850000003</v>
      </c>
      <c r="HS275">
        <v>15.000000032999999</v>
      </c>
      <c r="HU275">
        <v>26.400000032999998</v>
      </c>
      <c r="HW275">
        <v>15.383333332999999</v>
      </c>
      <c r="HX275">
        <v>15.600000032999999</v>
      </c>
      <c r="HY275">
        <v>16.416666733</v>
      </c>
      <c r="HZ275">
        <v>15.933333332999998</v>
      </c>
      <c r="IA275">
        <v>15.666667033</v>
      </c>
      <c r="IB275">
        <v>15.766666732999999</v>
      </c>
      <c r="IC275">
        <v>16.466666702999998</v>
      </c>
      <c r="ID275">
        <v>15.433333032999998</v>
      </c>
      <c r="IE275">
        <v>16.416666703000001</v>
      </c>
      <c r="IF275">
        <v>17.116666703</v>
      </c>
      <c r="IG275">
        <v>17.566666702999999</v>
      </c>
      <c r="IH275">
        <v>15.900000033</v>
      </c>
      <c r="II275">
        <v>22.633333033</v>
      </c>
      <c r="IJ275">
        <v>15.416666702999999</v>
      </c>
      <c r="IK275">
        <v>22.950000003</v>
      </c>
      <c r="IL275">
        <v>26.283333002999999</v>
      </c>
      <c r="IM275">
        <v>23.716666703000001</v>
      </c>
      <c r="IN275">
        <v>23.433333303000001</v>
      </c>
      <c r="IO275">
        <v>24.950000003</v>
      </c>
      <c r="IP275">
        <v>25.533333002999999</v>
      </c>
      <c r="IQ275">
        <v>26.183330002999998</v>
      </c>
      <c r="IW275">
        <v>32.533333333000002</v>
      </c>
      <c r="IX275">
        <v>10.666663332999999</v>
      </c>
      <c r="IY275">
        <v>13.116663666299999</v>
      </c>
      <c r="IZ275">
        <v>11.483330033</v>
      </c>
      <c r="JA275">
        <v>12.266663332999999</v>
      </c>
      <c r="JB275">
        <v>11.749996667</v>
      </c>
      <c r="JC275">
        <v>12.816663332999999</v>
      </c>
      <c r="JD275">
        <v>13.283330003</v>
      </c>
      <c r="JE275">
        <v>18.349996673</v>
      </c>
      <c r="JF275">
        <v>13.666663332999999</v>
      </c>
      <c r="JH275">
        <v>8.9833333329999991</v>
      </c>
      <c r="JI275">
        <v>15.083333332999999</v>
      </c>
      <c r="JJ275">
        <v>13.466666332999999</v>
      </c>
      <c r="JK275">
        <v>11.333333332999999</v>
      </c>
      <c r="JL275">
        <v>11.100000002999998</v>
      </c>
      <c r="JM275">
        <v>12.833333332999999</v>
      </c>
      <c r="JN275">
        <v>13.833333332999999</v>
      </c>
      <c r="JO275">
        <v>0</v>
      </c>
      <c r="JP275">
        <f>IF(JP268=0,0,JP268+8.9833333)</f>
        <v>15.099999966333334</v>
      </c>
      <c r="JR275">
        <f t="shared" ref="JR275:KA275" si="2676">IF(JR268=0,0,JR268+8.9833333)</f>
        <v>11.166666633</v>
      </c>
      <c r="JT275">
        <f t="shared" si="2676"/>
        <v>11.916666633</v>
      </c>
      <c r="JU275">
        <f t="shared" si="2676"/>
        <v>17.566666632999997</v>
      </c>
      <c r="JV275">
        <f t="shared" si="2676"/>
        <v>18.266666633</v>
      </c>
      <c r="JX275">
        <f t="shared" si="2676"/>
        <v>19.016666633000003</v>
      </c>
      <c r="JY275">
        <f t="shared" si="2676"/>
        <v>14.833333299666666</v>
      </c>
      <c r="JZ275">
        <f t="shared" si="2676"/>
        <v>21.33333329966667</v>
      </c>
      <c r="KA275">
        <f t="shared" si="2676"/>
        <v>24.783333299666669</v>
      </c>
    </row>
    <row r="276" spans="1:287" x14ac:dyDescent="0.25">
      <c r="A276" t="s">
        <v>11</v>
      </c>
      <c r="B276">
        <v>12.483333333333334</v>
      </c>
      <c r="C276">
        <v>12.983333333333334</v>
      </c>
      <c r="D276">
        <v>13.600000333333334</v>
      </c>
      <c r="E276">
        <v>13.633333333333335</v>
      </c>
      <c r="F276">
        <v>14.249993333333334</v>
      </c>
      <c r="G276">
        <v>14.316667333333333</v>
      </c>
      <c r="H276">
        <v>14.050000333333333</v>
      </c>
      <c r="I276">
        <v>14.266667333333334</v>
      </c>
      <c r="J276">
        <v>15.866666333333335</v>
      </c>
      <c r="K276">
        <v>18.050000333333333</v>
      </c>
      <c r="L276">
        <v>13.333333333333334</v>
      </c>
      <c r="M276">
        <v>12.833333333333334</v>
      </c>
      <c r="N276">
        <v>14.233330333333335</v>
      </c>
      <c r="O276">
        <v>20.233300333333332</v>
      </c>
      <c r="P276">
        <v>24.683300333333332</v>
      </c>
      <c r="Q276">
        <v>20.993300333333334</v>
      </c>
      <c r="R276">
        <v>25.663300333333332</v>
      </c>
      <c r="S276">
        <v>27.483300333333332</v>
      </c>
      <c r="T276">
        <v>23.903300333333334</v>
      </c>
      <c r="U276">
        <v>22.416630333333334</v>
      </c>
      <c r="V276">
        <v>22.283300333333333</v>
      </c>
      <c r="W276">
        <v>20.849967333333332</v>
      </c>
      <c r="X276">
        <v>21.649967333333333</v>
      </c>
      <c r="Y276">
        <v>21.683300333333332</v>
      </c>
      <c r="Z276">
        <v>21.933336333333333</v>
      </c>
      <c r="AA276">
        <v>23.933336333333333</v>
      </c>
      <c r="AB276">
        <v>27.683336333333333</v>
      </c>
      <c r="AC276">
        <v>43.133336333333332</v>
      </c>
      <c r="AD276">
        <v>37.686669333333334</v>
      </c>
      <c r="AE276">
        <v>23.883336333333332</v>
      </c>
      <c r="AG276">
        <v>27.183336333333333</v>
      </c>
      <c r="AH276">
        <v>22.600006333333333</v>
      </c>
      <c r="AI276">
        <v>16.233333333333334</v>
      </c>
      <c r="AJ276">
        <v>17.783333333333335</v>
      </c>
      <c r="AK276">
        <v>16.616666633333335</v>
      </c>
      <c r="AL276">
        <v>16.833333333333336</v>
      </c>
      <c r="AM276">
        <v>16.749993333333336</v>
      </c>
      <c r="AN276">
        <v>17.583333333333336</v>
      </c>
      <c r="AO276">
        <v>17.500000033333336</v>
      </c>
      <c r="AP276">
        <v>17.100000033333334</v>
      </c>
      <c r="AQ276">
        <v>17.016666663333336</v>
      </c>
      <c r="AR276">
        <v>16.633333333333333</v>
      </c>
      <c r="AS276">
        <v>17.250000033333336</v>
      </c>
      <c r="AT276">
        <v>19.900000003333336</v>
      </c>
      <c r="AU276">
        <v>17.533333333333335</v>
      </c>
      <c r="AV276">
        <v>17.766666633333333</v>
      </c>
      <c r="AW276">
        <v>17.300000033333333</v>
      </c>
      <c r="AX276">
        <v>18.083333333333336</v>
      </c>
      <c r="AY276">
        <v>16.966666663333335</v>
      </c>
      <c r="AZ276">
        <v>19.383333333333333</v>
      </c>
      <c r="BA276">
        <v>21.433333333333334</v>
      </c>
      <c r="BB276">
        <v>24.233333333333334</v>
      </c>
      <c r="BC276">
        <v>21.950000003333336</v>
      </c>
      <c r="BD276">
        <v>21.916666633333335</v>
      </c>
      <c r="BE276">
        <v>18.233333333333334</v>
      </c>
      <c r="BF276">
        <v>20.150000333333335</v>
      </c>
      <c r="BG276">
        <v>29.416666633333335</v>
      </c>
      <c r="BH276">
        <v>31.933333333333334</v>
      </c>
      <c r="BI276">
        <v>32.166666333333332</v>
      </c>
      <c r="BJ276">
        <v>19.583333333333336</v>
      </c>
      <c r="BK276">
        <v>29.900000333333335</v>
      </c>
      <c r="BL276">
        <v>20.650000033333335</v>
      </c>
      <c r="BM276">
        <v>29.033333333333335</v>
      </c>
      <c r="BN276">
        <v>20.333333333333336</v>
      </c>
      <c r="BO276">
        <v>34.166666333333339</v>
      </c>
      <c r="BP276">
        <v>24.850000033333334</v>
      </c>
      <c r="BQ276">
        <v>15.849999996333334</v>
      </c>
      <c r="BR276">
        <v>14.366666666333334</v>
      </c>
      <c r="BS276">
        <v>15.083333366333333</v>
      </c>
      <c r="BT276">
        <v>15.483333336333335</v>
      </c>
      <c r="BU276">
        <v>14.883333336333333</v>
      </c>
      <c r="BV276">
        <v>15.116666666333334</v>
      </c>
      <c r="BW276">
        <v>17.083333366333335</v>
      </c>
      <c r="BX276">
        <v>22.083333366333335</v>
      </c>
      <c r="BY276">
        <v>20.349999966333336</v>
      </c>
      <c r="BZ276">
        <v>17.349999966333336</v>
      </c>
      <c r="CA276">
        <v>15.166666666333334</v>
      </c>
      <c r="CB276">
        <v>14.683333366333335</v>
      </c>
      <c r="CC276">
        <v>15.733333366333333</v>
      </c>
      <c r="CE276">
        <v>16.599999996333334</v>
      </c>
      <c r="CF276">
        <v>17.383333296333333</v>
      </c>
      <c r="CG276">
        <v>18.683333296333334</v>
      </c>
      <c r="CH276">
        <v>16.983333296333335</v>
      </c>
      <c r="CI276">
        <v>16.949999996333336</v>
      </c>
      <c r="CJ276">
        <v>16.899999996333335</v>
      </c>
      <c r="CK276">
        <v>17.316666696333336</v>
      </c>
      <c r="CL276">
        <v>17.699999996333336</v>
      </c>
      <c r="CN276">
        <v>18.449999996333336</v>
      </c>
      <c r="CO276">
        <v>17.999999996333333</v>
      </c>
      <c r="CP276">
        <v>14.566666666333335</v>
      </c>
      <c r="CQ276">
        <v>15.999999666333334</v>
      </c>
      <c r="CR276">
        <v>16.749999666333334</v>
      </c>
      <c r="CS276">
        <v>14.999999666333334</v>
      </c>
      <c r="CT276">
        <v>17.216666666333335</v>
      </c>
      <c r="CU276">
        <v>17.033333666333334</v>
      </c>
      <c r="CV276">
        <v>15.166666666333334</v>
      </c>
      <c r="CW276">
        <v>16.299999966333335</v>
      </c>
      <c r="CX276">
        <v>15.899999666333335</v>
      </c>
      <c r="CY276">
        <v>19.383333366333336</v>
      </c>
      <c r="CZ276">
        <v>16.849999966333336</v>
      </c>
      <c r="DA276">
        <v>15.699999666333335</v>
      </c>
      <c r="DB276">
        <v>14.966666666333335</v>
      </c>
      <c r="DC276">
        <v>18.016666666333336</v>
      </c>
      <c r="DD276">
        <v>15.949999966333335</v>
      </c>
      <c r="DE276">
        <v>18.783333366333334</v>
      </c>
      <c r="DF276">
        <v>23.593333296333334</v>
      </c>
      <c r="DG276">
        <v>24.893333296333335</v>
      </c>
      <c r="DH276">
        <v>23.993333296333333</v>
      </c>
      <c r="DI276">
        <v>24.826666296333336</v>
      </c>
      <c r="DJ276">
        <v>24.443333296333336</v>
      </c>
      <c r="DK276">
        <v>25.276666629333334</v>
      </c>
      <c r="DL276">
        <v>24.159999996333333</v>
      </c>
      <c r="DM276">
        <v>26.059999966333333</v>
      </c>
      <c r="DN276">
        <v>25.509999966333336</v>
      </c>
      <c r="DO276">
        <v>15.766666666333334</v>
      </c>
      <c r="DP276">
        <v>17.949999966333333</v>
      </c>
      <c r="DQ276">
        <v>16.683333366333333</v>
      </c>
      <c r="DR276">
        <v>16.699999996333332</v>
      </c>
      <c r="DS276">
        <v>16.299999996333334</v>
      </c>
      <c r="DT276">
        <v>16.333333336333332</v>
      </c>
      <c r="DU276">
        <v>19.699999666333333</v>
      </c>
      <c r="DV276">
        <v>17.783333336333335</v>
      </c>
      <c r="DW276">
        <v>16.466666666333335</v>
      </c>
      <c r="DX276">
        <v>16.383333336333333</v>
      </c>
      <c r="DY276">
        <v>16.683333333333334</v>
      </c>
      <c r="DZ276">
        <v>14.366666666333334</v>
      </c>
      <c r="EA276">
        <v>16.033333366333334</v>
      </c>
      <c r="EB276">
        <v>14.733333366333333</v>
      </c>
      <c r="EC276">
        <v>15.199999966333333</v>
      </c>
      <c r="ED276">
        <v>17.699999966333333</v>
      </c>
      <c r="EE276">
        <v>16.966666666333335</v>
      </c>
      <c r="EF276">
        <v>15.216666666333333</v>
      </c>
      <c r="EG276">
        <v>17.016666666333332</v>
      </c>
      <c r="EH276">
        <v>14.649999666333335</v>
      </c>
      <c r="EI276">
        <v>17.583333336333332</v>
      </c>
      <c r="EJ276">
        <v>16.716666666333335</v>
      </c>
      <c r="EK276">
        <v>16.033336666333334</v>
      </c>
      <c r="EL276">
        <v>18.099999966333336</v>
      </c>
      <c r="EM276">
        <v>14.766666666333334</v>
      </c>
      <c r="EN276">
        <v>15.849999999333335</v>
      </c>
      <c r="EO276">
        <v>18.899999996333335</v>
      </c>
      <c r="EP276">
        <v>17.199999966333333</v>
      </c>
      <c r="EQ276">
        <v>9.6999966663333339</v>
      </c>
      <c r="ER276">
        <v>10.033329996333334</v>
      </c>
      <c r="ES276">
        <v>10.299996666333334</v>
      </c>
      <c r="ET276">
        <v>12.799996666333334</v>
      </c>
      <c r="EU276">
        <v>10.383329966333333</v>
      </c>
      <c r="EV276">
        <v>10.216663366333334</v>
      </c>
      <c r="EW276">
        <v>10.033329966333334</v>
      </c>
      <c r="EX276">
        <v>10.266663333333334</v>
      </c>
      <c r="EY276">
        <v>13.766663366333333</v>
      </c>
      <c r="EZ276">
        <v>10.066663666333334</v>
      </c>
      <c r="FA276">
        <v>10.249996666333335</v>
      </c>
      <c r="FB276">
        <v>10.733329666333335</v>
      </c>
      <c r="FC276">
        <v>13.699996666333334</v>
      </c>
      <c r="FD276">
        <v>10.533329966333334</v>
      </c>
      <c r="FE276">
        <v>10.833329966333334</v>
      </c>
      <c r="FF276">
        <v>12.866663336333334</v>
      </c>
      <c r="FG276">
        <v>10.466663366333334</v>
      </c>
      <c r="FH276">
        <v>11.983333336333335</v>
      </c>
      <c r="FI276">
        <v>12.433333336333334</v>
      </c>
      <c r="FJ276">
        <v>15.600000036333334</v>
      </c>
      <c r="FK276">
        <v>13.700000036333334</v>
      </c>
      <c r="FL276">
        <v>14.033333336333335</v>
      </c>
      <c r="FM276">
        <v>12.350000036333334</v>
      </c>
      <c r="FN276">
        <v>14.983333336333335</v>
      </c>
      <c r="FO276">
        <v>12.450000006333335</v>
      </c>
      <c r="FP276">
        <v>13.200000036333334</v>
      </c>
      <c r="FQ276">
        <v>12.433333336333334</v>
      </c>
      <c r="FR276">
        <v>12.383333336333335</v>
      </c>
      <c r="FS276">
        <v>13.200000006333335</v>
      </c>
      <c r="FT276">
        <v>13.333333666333335</v>
      </c>
      <c r="FU276">
        <v>13.583333666333335</v>
      </c>
      <c r="FV276">
        <v>13.566666996333336</v>
      </c>
      <c r="FW276">
        <v>13.950000333333335</v>
      </c>
      <c r="FX276">
        <v>14.100000336333334</v>
      </c>
      <c r="FY276">
        <v>13.883333666333336</v>
      </c>
      <c r="FZ276">
        <v>15.133333666333336</v>
      </c>
      <c r="GA276">
        <v>18.133333666333336</v>
      </c>
      <c r="GB276">
        <v>14.216666999333334</v>
      </c>
      <c r="GC276">
        <v>14.416666966333334</v>
      </c>
      <c r="GD276">
        <v>14.933333666333334</v>
      </c>
      <c r="GE276">
        <v>14.700000366333335</v>
      </c>
      <c r="GF276">
        <v>13.916666996333335</v>
      </c>
      <c r="GG276">
        <v>13.333333666333335</v>
      </c>
      <c r="GH276">
        <v>14.183333666333334</v>
      </c>
      <c r="GI276">
        <v>13.816666966333335</v>
      </c>
      <c r="GJ276">
        <v>14.233333666333335</v>
      </c>
      <c r="GK276">
        <v>16.166666966333334</v>
      </c>
      <c r="GL276">
        <v>13.633333666333336</v>
      </c>
      <c r="GM276">
        <v>13.900000366333336</v>
      </c>
      <c r="GN276">
        <v>16.033333666333334</v>
      </c>
      <c r="GO276">
        <v>15.450000336333336</v>
      </c>
      <c r="GP276">
        <v>13.900000366333336</v>
      </c>
      <c r="GQ276">
        <v>14.350000336333334</v>
      </c>
      <c r="GR276">
        <v>16.733333666333333</v>
      </c>
      <c r="GS276">
        <v>14.700000366333335</v>
      </c>
      <c r="GT276">
        <v>15.900000366333334</v>
      </c>
      <c r="GU276">
        <v>14.733333666333335</v>
      </c>
      <c r="GV276">
        <v>13.733333666333335</v>
      </c>
      <c r="GW276">
        <v>13.800000336333335</v>
      </c>
      <c r="GX276">
        <v>13.633333666333336</v>
      </c>
      <c r="GY276">
        <v>21.066666999333336</v>
      </c>
      <c r="GZ276">
        <v>15.483333666333335</v>
      </c>
      <c r="HA276">
        <v>19.800000332666666</v>
      </c>
      <c r="HB276">
        <v>14.216666999666668</v>
      </c>
      <c r="HC276">
        <v>39.399999666333336</v>
      </c>
      <c r="HD276">
        <v>40.799999996333334</v>
      </c>
      <c r="HE276">
        <v>39.883333336333337</v>
      </c>
      <c r="HF276">
        <v>39.633333336333337</v>
      </c>
      <c r="HG276">
        <v>39.416666666333334</v>
      </c>
      <c r="HH276">
        <v>39.099999966333336</v>
      </c>
      <c r="HI276">
        <v>39.099999966333336</v>
      </c>
      <c r="HJ276">
        <v>40.049999966333331</v>
      </c>
      <c r="HK276">
        <v>39.599999966333336</v>
      </c>
      <c r="HL276">
        <v>42.466666666333332</v>
      </c>
      <c r="HR276">
        <v>11.983333336333335</v>
      </c>
      <c r="HS276">
        <v>12.133333366333334</v>
      </c>
      <c r="HU276">
        <v>23.533333366333334</v>
      </c>
      <c r="HW276">
        <v>12.516666666333334</v>
      </c>
      <c r="HX276">
        <v>12.733333366333333</v>
      </c>
      <c r="HY276">
        <v>13.550000066333334</v>
      </c>
      <c r="HZ276">
        <v>13.066666666333333</v>
      </c>
      <c r="IA276">
        <v>12.800000366333334</v>
      </c>
      <c r="IB276">
        <v>12.900000066333334</v>
      </c>
      <c r="IC276">
        <v>13.600000036333334</v>
      </c>
      <c r="ID276">
        <v>12.566666366333333</v>
      </c>
      <c r="IE276">
        <v>13.550000036333333</v>
      </c>
      <c r="IF276">
        <v>14.250000036333333</v>
      </c>
      <c r="IG276">
        <v>14.700000036333334</v>
      </c>
      <c r="IH276">
        <v>13.033333366333334</v>
      </c>
      <c r="II276">
        <v>19.766666366333332</v>
      </c>
      <c r="IJ276">
        <v>12.550000036333333</v>
      </c>
      <c r="IK276">
        <v>20.083333336333332</v>
      </c>
      <c r="IL276">
        <v>23.416666336333332</v>
      </c>
      <c r="IM276">
        <v>20.850000036333334</v>
      </c>
      <c r="IN276">
        <v>20.566666636333334</v>
      </c>
      <c r="IO276">
        <v>22.083333336333332</v>
      </c>
      <c r="IP276">
        <v>22.666666336333332</v>
      </c>
      <c r="IQ276">
        <v>23.316663336333331</v>
      </c>
      <c r="IW276">
        <v>29.666666666333334</v>
      </c>
      <c r="IX276">
        <v>7.7999966663333336</v>
      </c>
      <c r="IY276">
        <v>10.249996999633334</v>
      </c>
      <c r="IZ276">
        <v>8.6166633663333343</v>
      </c>
      <c r="JA276">
        <v>9.3999966663333332</v>
      </c>
      <c r="JB276">
        <v>8.8833300003333342</v>
      </c>
      <c r="JC276">
        <v>9.9499966663333339</v>
      </c>
      <c r="JD276">
        <v>10.416663336333333</v>
      </c>
      <c r="JE276">
        <v>15.483330006333333</v>
      </c>
      <c r="JF276">
        <v>10.799996666333334</v>
      </c>
      <c r="JH276">
        <v>6.1166666663333338</v>
      </c>
      <c r="JI276">
        <v>12.216666666333333</v>
      </c>
      <c r="JJ276">
        <v>10.599999666333334</v>
      </c>
      <c r="JK276">
        <v>8.4666666663333334</v>
      </c>
      <c r="JL276">
        <v>8.2333333363333345</v>
      </c>
      <c r="JM276">
        <v>9.9666666663333334</v>
      </c>
      <c r="JN276">
        <v>10.966666666333333</v>
      </c>
      <c r="JO276">
        <v>15.099999966333334</v>
      </c>
      <c r="JP276">
        <v>0</v>
      </c>
      <c r="JR276">
        <f>IF(JR268=0,0,JR268+6.11666667)</f>
        <v>8.300000003000001</v>
      </c>
      <c r="JT276">
        <f t="shared" ref="JT276:KA276" si="2677">IF(JT268=0,0,JT268+6.11666667)</f>
        <v>9.050000003000001</v>
      </c>
      <c r="JU276">
        <f t="shared" si="2677"/>
        <v>14.700000003</v>
      </c>
      <c r="JV276">
        <f t="shared" si="2677"/>
        <v>15.400000002999999</v>
      </c>
      <c r="JX276">
        <f t="shared" si="2677"/>
        <v>16.150000003000002</v>
      </c>
      <c r="JY276">
        <f t="shared" si="2677"/>
        <v>11.966666669666665</v>
      </c>
      <c r="JZ276">
        <f t="shared" si="2677"/>
        <v>18.466666669666669</v>
      </c>
      <c r="KA276">
        <f t="shared" si="2677"/>
        <v>21.916666669666668</v>
      </c>
    </row>
    <row r="277" spans="1:287" x14ac:dyDescent="0.25">
      <c r="A277" t="s">
        <v>10</v>
      </c>
      <c r="HA277">
        <v>23.933333665999999</v>
      </c>
      <c r="HB277">
        <v>18.350000332999997</v>
      </c>
      <c r="JQ277">
        <v>0</v>
      </c>
    </row>
    <row r="278" spans="1:287" x14ac:dyDescent="0.25">
      <c r="A278" t="s">
        <v>9</v>
      </c>
      <c r="B278">
        <v>8.5500000000000007</v>
      </c>
      <c r="C278">
        <v>9.0500000000000007</v>
      </c>
      <c r="D278">
        <v>9.6666670000000003</v>
      </c>
      <c r="E278">
        <v>9.7000000000000011</v>
      </c>
      <c r="F278">
        <v>10.316660000000001</v>
      </c>
      <c r="G278">
        <v>10.383334</v>
      </c>
      <c r="H278">
        <v>10.116667</v>
      </c>
      <c r="I278">
        <v>10.333334000000001</v>
      </c>
      <c r="J278">
        <v>11.933333000000001</v>
      </c>
      <c r="K278">
        <v>14.116667</v>
      </c>
      <c r="L278">
        <v>9.4</v>
      </c>
      <c r="M278">
        <v>8.9</v>
      </c>
      <c r="N278">
        <v>10.299997000000001</v>
      </c>
      <c r="O278">
        <v>16.299967000000002</v>
      </c>
      <c r="P278">
        <v>20.749967000000002</v>
      </c>
      <c r="Q278">
        <v>17.059967000000004</v>
      </c>
      <c r="R278">
        <v>21.729967000000002</v>
      </c>
      <c r="S278">
        <v>23.549967000000002</v>
      </c>
      <c r="T278">
        <v>19.969967000000004</v>
      </c>
      <c r="U278">
        <v>18.483297000000004</v>
      </c>
      <c r="V278">
        <v>18.349967000000003</v>
      </c>
      <c r="W278">
        <v>16.916634000000002</v>
      </c>
      <c r="X278">
        <v>17.716634000000003</v>
      </c>
      <c r="Y278">
        <v>17.749967000000002</v>
      </c>
      <c r="Z278">
        <v>18.000003</v>
      </c>
      <c r="AA278">
        <v>20.000003</v>
      </c>
      <c r="AB278">
        <v>23.750003</v>
      </c>
      <c r="AC278">
        <v>39.200002999999995</v>
      </c>
      <c r="AD278">
        <v>33.753335999999997</v>
      </c>
      <c r="AE278">
        <v>19.950002999999999</v>
      </c>
      <c r="AG278">
        <v>23.250003</v>
      </c>
      <c r="AH278">
        <v>18.666672999999999</v>
      </c>
      <c r="AI278">
        <v>12.3</v>
      </c>
      <c r="AJ278">
        <v>13.850000000000001</v>
      </c>
      <c r="AK278">
        <v>12.683333300000001</v>
      </c>
      <c r="AL278">
        <v>12.9</v>
      </c>
      <c r="AM278">
        <v>12.816660000000001</v>
      </c>
      <c r="AN278">
        <v>13.65</v>
      </c>
      <c r="AO278">
        <v>13.566666700000001</v>
      </c>
      <c r="AP278">
        <v>13.1666667</v>
      </c>
      <c r="AQ278">
        <v>13.08333333</v>
      </c>
      <c r="AR278">
        <v>12.700000000000001</v>
      </c>
      <c r="AS278">
        <v>13.316666700000001</v>
      </c>
      <c r="AT278">
        <v>15.966666670000002</v>
      </c>
      <c r="AU278">
        <v>13.600000000000001</v>
      </c>
      <c r="AV278">
        <v>13.833333300000001</v>
      </c>
      <c r="AW278">
        <v>13.366666700000001</v>
      </c>
      <c r="AX278">
        <v>14.15</v>
      </c>
      <c r="AY278">
        <v>13.033333330000001</v>
      </c>
      <c r="AZ278">
        <v>15.450000000000001</v>
      </c>
      <c r="BA278">
        <v>17.5</v>
      </c>
      <c r="BB278">
        <v>20.3</v>
      </c>
      <c r="BC278">
        <v>18.016666669999999</v>
      </c>
      <c r="BD278">
        <v>17.983333300000002</v>
      </c>
      <c r="BE278">
        <v>14.3</v>
      </c>
      <c r="BF278">
        <v>16.216667000000001</v>
      </c>
      <c r="BG278">
        <v>25.483333299999998</v>
      </c>
      <c r="BH278">
        <v>28</v>
      </c>
      <c r="BI278">
        <v>28.233333000000002</v>
      </c>
      <c r="BJ278">
        <v>15.65</v>
      </c>
      <c r="BK278">
        <v>25.966667000000001</v>
      </c>
      <c r="BL278">
        <v>16.716666700000001</v>
      </c>
      <c r="BM278">
        <v>25.1</v>
      </c>
      <c r="BN278">
        <v>16.399999999999999</v>
      </c>
      <c r="BO278">
        <v>30.233333000000002</v>
      </c>
      <c r="BP278">
        <v>20.9166667</v>
      </c>
      <c r="BQ278">
        <v>11.916666663000001</v>
      </c>
      <c r="BR278">
        <v>10.433333333</v>
      </c>
      <c r="BS278">
        <v>11.150000033</v>
      </c>
      <c r="BT278">
        <v>11.550000003000001</v>
      </c>
      <c r="BU278">
        <v>10.950000003</v>
      </c>
      <c r="BV278">
        <v>11.183333333</v>
      </c>
      <c r="BW278">
        <v>13.150000033</v>
      </c>
      <c r="BX278">
        <v>18.150000032999998</v>
      </c>
      <c r="BY278">
        <v>16.416666632999998</v>
      </c>
      <c r="BZ278">
        <v>13.416666633</v>
      </c>
      <c r="CA278">
        <v>11.233333333000001</v>
      </c>
      <c r="CB278">
        <v>10.750000033000001</v>
      </c>
      <c r="CC278">
        <v>11.800000033</v>
      </c>
      <c r="CE278">
        <v>12.666666663000001</v>
      </c>
      <c r="CF278">
        <v>13.449999963000002</v>
      </c>
      <c r="CG278">
        <v>14.749999963</v>
      </c>
      <c r="CH278">
        <v>13.049999963000001</v>
      </c>
      <c r="CI278">
        <v>13.016666663000001</v>
      </c>
      <c r="CJ278">
        <v>12.966666663000002</v>
      </c>
      <c r="CK278">
        <v>13.383333363</v>
      </c>
      <c r="CL278">
        <v>13.766666663000001</v>
      </c>
      <c r="CN278">
        <v>14.516666663000001</v>
      </c>
      <c r="CO278">
        <v>14.066666663000001</v>
      </c>
      <c r="CP278">
        <v>10.633333333000001</v>
      </c>
      <c r="CQ278">
        <v>12.066666333000001</v>
      </c>
      <c r="CR278">
        <v>12.816666333000001</v>
      </c>
      <c r="CS278">
        <v>11.066666333000001</v>
      </c>
      <c r="CT278">
        <v>13.283333333000002</v>
      </c>
      <c r="CU278">
        <v>13.100000333000001</v>
      </c>
      <c r="CV278">
        <v>11.233333333000001</v>
      </c>
      <c r="CW278">
        <v>12.366666633000001</v>
      </c>
      <c r="CX278">
        <v>11.966666333000001</v>
      </c>
      <c r="CY278">
        <v>15.450000033000002</v>
      </c>
      <c r="CZ278">
        <v>12.916666633000002</v>
      </c>
      <c r="DA278">
        <v>11.766666333000002</v>
      </c>
      <c r="DB278">
        <v>11.033333333000002</v>
      </c>
      <c r="DC278">
        <v>14.083333333000002</v>
      </c>
      <c r="DD278">
        <v>12.016666633000002</v>
      </c>
      <c r="DE278">
        <v>14.850000033000001</v>
      </c>
      <c r="DF278">
        <v>19.659999963000001</v>
      </c>
      <c r="DG278">
        <v>20.959999963000001</v>
      </c>
      <c r="DH278">
        <v>20.059999962999999</v>
      </c>
      <c r="DI278">
        <v>20.893332962999999</v>
      </c>
      <c r="DJ278">
        <v>20.509999963000002</v>
      </c>
      <c r="DK278">
        <v>21.343333296000001</v>
      </c>
      <c r="DL278">
        <v>20.226666663</v>
      </c>
      <c r="DM278">
        <v>22.126666632999999</v>
      </c>
      <c r="DN278">
        <v>21.576666633000002</v>
      </c>
      <c r="DO278">
        <v>11.833333333000001</v>
      </c>
      <c r="DP278">
        <v>14.016666633</v>
      </c>
      <c r="DQ278">
        <v>12.750000033000001</v>
      </c>
      <c r="DR278">
        <v>12.766666663000001</v>
      </c>
      <c r="DS278">
        <v>12.366666663</v>
      </c>
      <c r="DT278">
        <v>12.400000003000001</v>
      </c>
      <c r="DU278">
        <v>15.766666333</v>
      </c>
      <c r="DV278">
        <v>13.850000003000002</v>
      </c>
      <c r="DW278">
        <v>12.533333333</v>
      </c>
      <c r="DX278">
        <v>12.450000003000001</v>
      </c>
      <c r="DY278">
        <v>12.75</v>
      </c>
      <c r="DZ278">
        <v>10.433333333</v>
      </c>
      <c r="EA278">
        <v>12.100000033000001</v>
      </c>
      <c r="EB278">
        <v>10.800000033</v>
      </c>
      <c r="EC278">
        <v>11.266666633</v>
      </c>
      <c r="ED278">
        <v>13.766666633</v>
      </c>
      <c r="EE278">
        <v>13.033333333</v>
      </c>
      <c r="EF278">
        <v>11.283333333</v>
      </c>
      <c r="EG278">
        <v>13.083333333000001</v>
      </c>
      <c r="EH278">
        <v>10.716666333000001</v>
      </c>
      <c r="EI278">
        <v>13.650000003000001</v>
      </c>
      <c r="EJ278">
        <v>12.783333333</v>
      </c>
      <c r="EK278">
        <v>12.100003333</v>
      </c>
      <c r="EL278">
        <v>14.166666633</v>
      </c>
      <c r="EM278">
        <v>10.833333333000001</v>
      </c>
      <c r="EN278">
        <v>11.916666666000001</v>
      </c>
      <c r="EO278">
        <v>14.966666663</v>
      </c>
      <c r="EP278">
        <v>13.266666633</v>
      </c>
      <c r="EQ278">
        <v>5.7666633330000003</v>
      </c>
      <c r="ER278">
        <v>6.0999966630000007</v>
      </c>
      <c r="ES278">
        <v>6.366663333</v>
      </c>
      <c r="ET278">
        <v>8.866663333</v>
      </c>
      <c r="EU278">
        <v>6.4499966330000005</v>
      </c>
      <c r="EV278">
        <v>6.2833300330000004</v>
      </c>
      <c r="EW278">
        <v>6.0999966329999999</v>
      </c>
      <c r="EX278">
        <v>6.3333300000000001</v>
      </c>
      <c r="EY278">
        <v>9.8333300329999993</v>
      </c>
      <c r="EZ278">
        <v>6.133330333</v>
      </c>
      <c r="FA278">
        <v>6.3166633330000002</v>
      </c>
      <c r="FB278">
        <v>6.7999963330000002</v>
      </c>
      <c r="FC278">
        <v>9.7666633330000003</v>
      </c>
      <c r="FD278">
        <v>6.5999966329999999</v>
      </c>
      <c r="FE278">
        <v>6.8999966330000007</v>
      </c>
      <c r="FF278">
        <v>8.933330003</v>
      </c>
      <c r="FG278">
        <v>6.5333300330000004</v>
      </c>
      <c r="FH278">
        <v>8.050000003000001</v>
      </c>
      <c r="FI278">
        <v>8.5000000030000002</v>
      </c>
      <c r="FJ278">
        <v>11.666666703000001</v>
      </c>
      <c r="FK278">
        <v>9.7666667030000003</v>
      </c>
      <c r="FL278">
        <v>10.100000003000002</v>
      </c>
      <c r="FM278">
        <v>8.4166667030000006</v>
      </c>
      <c r="FN278">
        <v>11.050000003000001</v>
      </c>
      <c r="FO278">
        <v>8.5166666730000014</v>
      </c>
      <c r="FP278">
        <v>9.2666667030000003</v>
      </c>
      <c r="FQ278">
        <v>8.5000000030000002</v>
      </c>
      <c r="FR278">
        <v>8.4500000030000013</v>
      </c>
      <c r="FS278">
        <v>9.2666666730000014</v>
      </c>
      <c r="FT278">
        <v>9.4000003330000013</v>
      </c>
      <c r="FU278">
        <v>9.6500003330000013</v>
      </c>
      <c r="FV278">
        <v>9.6333336630000019</v>
      </c>
      <c r="FW278">
        <v>10.016667000000002</v>
      </c>
      <c r="FX278">
        <v>10.166667003000001</v>
      </c>
      <c r="FY278">
        <v>9.950000333000002</v>
      </c>
      <c r="FZ278">
        <v>11.200000333000002</v>
      </c>
      <c r="GA278">
        <v>14.200000333000002</v>
      </c>
      <c r="GB278">
        <v>10.283333666000001</v>
      </c>
      <c r="GC278">
        <v>10.483333633000001</v>
      </c>
      <c r="GD278">
        <v>11.000000333000001</v>
      </c>
      <c r="GE278">
        <v>10.766667033000001</v>
      </c>
      <c r="GF278">
        <v>9.9833336630000016</v>
      </c>
      <c r="GG278">
        <v>9.4000003330000013</v>
      </c>
      <c r="GH278">
        <v>10.250000333000001</v>
      </c>
      <c r="GI278">
        <v>9.8833336330000012</v>
      </c>
      <c r="GJ278">
        <v>10.300000333000002</v>
      </c>
      <c r="GK278">
        <v>12.233333633000001</v>
      </c>
      <c r="GL278">
        <v>9.700000333000002</v>
      </c>
      <c r="GM278">
        <v>9.966667033000002</v>
      </c>
      <c r="GN278">
        <v>12.100000333000001</v>
      </c>
      <c r="GO278">
        <v>11.516667003000002</v>
      </c>
      <c r="GP278">
        <v>9.966667033000002</v>
      </c>
      <c r="GQ278">
        <v>10.416667003000001</v>
      </c>
      <c r="GR278">
        <v>12.800000333000002</v>
      </c>
      <c r="GS278">
        <v>10.766667033000001</v>
      </c>
      <c r="GT278">
        <v>11.966667033</v>
      </c>
      <c r="GU278">
        <v>10.800000333000002</v>
      </c>
      <c r="GV278">
        <v>9.8000003330000016</v>
      </c>
      <c r="GW278">
        <v>9.8666670030000017</v>
      </c>
      <c r="GX278">
        <v>9.700000333000002</v>
      </c>
      <c r="GY278">
        <v>17.133333666000002</v>
      </c>
      <c r="GZ278">
        <v>11.550000333000002</v>
      </c>
      <c r="HA278">
        <v>21.066666999333336</v>
      </c>
      <c r="HB278">
        <v>15.483333666333335</v>
      </c>
      <c r="HC278">
        <v>35.466666332999999</v>
      </c>
      <c r="HD278">
        <v>36.866666662999997</v>
      </c>
      <c r="HE278">
        <v>35.950000003</v>
      </c>
      <c r="HF278">
        <v>35.700000003</v>
      </c>
      <c r="HG278">
        <v>35.483333332999997</v>
      </c>
      <c r="HH278">
        <v>35.166666632999998</v>
      </c>
      <c r="HI278">
        <v>35.166666632999998</v>
      </c>
      <c r="HJ278">
        <v>36.116666632999994</v>
      </c>
      <c r="HK278">
        <v>35.666666632999998</v>
      </c>
      <c r="HL278">
        <v>38.533333332999995</v>
      </c>
      <c r="HR278">
        <v>8.050000003000001</v>
      </c>
      <c r="HS278">
        <v>8.2000000330000002</v>
      </c>
      <c r="HU278">
        <v>19.600000033000001</v>
      </c>
      <c r="HW278">
        <v>8.5833333330000006</v>
      </c>
      <c r="HX278">
        <v>8.8000000329999999</v>
      </c>
      <c r="HY278">
        <v>9.6166667330000006</v>
      </c>
      <c r="HZ278">
        <v>9.1333333329999995</v>
      </c>
      <c r="IA278">
        <v>8.8666670330000006</v>
      </c>
      <c r="IB278">
        <v>8.9666667330000003</v>
      </c>
      <c r="IC278">
        <v>9.6666667030000006</v>
      </c>
      <c r="ID278">
        <v>8.6333330329999995</v>
      </c>
      <c r="IE278">
        <v>9.6166667029999999</v>
      </c>
      <c r="IF278">
        <v>10.316666702999999</v>
      </c>
      <c r="IG278">
        <v>10.766666703</v>
      </c>
      <c r="IH278">
        <v>9.1000000330000006</v>
      </c>
      <c r="II278">
        <v>15.833333033000001</v>
      </c>
      <c r="IJ278">
        <v>8.6166667029999999</v>
      </c>
      <c r="IK278">
        <v>16.150000003000002</v>
      </c>
      <c r="IL278">
        <v>19.483333003000002</v>
      </c>
      <c r="IM278">
        <v>16.916666703000004</v>
      </c>
      <c r="IN278">
        <v>16.633333303000004</v>
      </c>
      <c r="IO278">
        <v>18.150000003000002</v>
      </c>
      <c r="IP278">
        <v>18.733333003000002</v>
      </c>
      <c r="IQ278">
        <v>19.383330003000001</v>
      </c>
      <c r="IW278">
        <v>25.733333332999997</v>
      </c>
      <c r="IX278">
        <v>3.8666633330000004</v>
      </c>
      <c r="IY278">
        <v>6.3166636663000002</v>
      </c>
      <c r="IZ278">
        <v>4.6833300330000007</v>
      </c>
      <c r="JA278">
        <v>5.4666633330000005</v>
      </c>
      <c r="JB278">
        <v>4.9499966670000006</v>
      </c>
      <c r="JC278">
        <v>6.0166633330000003</v>
      </c>
      <c r="JD278">
        <v>6.4833300030000007</v>
      </c>
      <c r="JE278">
        <v>11.549996673000001</v>
      </c>
      <c r="JF278">
        <v>6.866663333</v>
      </c>
      <c r="JH278">
        <v>2.1833333330000002</v>
      </c>
      <c r="JI278">
        <v>8.2833333329999999</v>
      </c>
      <c r="JJ278">
        <v>6.6666663330000002</v>
      </c>
      <c r="JK278">
        <v>4.5333333329999999</v>
      </c>
      <c r="JL278">
        <v>4.3000000030000001</v>
      </c>
      <c r="JM278">
        <v>6.0333333329999999</v>
      </c>
      <c r="JN278">
        <v>7.0333333329999999</v>
      </c>
      <c r="JO278">
        <v>11.166666633</v>
      </c>
      <c r="JP278">
        <v>8.300000003000001</v>
      </c>
      <c r="JR278">
        <v>0</v>
      </c>
      <c r="JT278">
        <f>IF(JT268=0,0,JT268+2.1833333)</f>
        <v>5.1166666330000004</v>
      </c>
      <c r="JU278">
        <f t="shared" ref="JU278:KA278" si="2678">IF(JU268=0,0,JU268+2.1833333)</f>
        <v>10.766666633</v>
      </c>
      <c r="JV278">
        <f t="shared" si="2678"/>
        <v>11.466666632999999</v>
      </c>
      <c r="JX278">
        <f t="shared" si="2678"/>
        <v>12.216666633000003</v>
      </c>
      <c r="JY278">
        <f t="shared" si="2678"/>
        <v>8.0333332996666655</v>
      </c>
      <c r="JZ278">
        <f t="shared" si="2678"/>
        <v>14.533333299666669</v>
      </c>
      <c r="KA278">
        <f t="shared" si="2678"/>
        <v>17.983333299666668</v>
      </c>
    </row>
    <row r="279" spans="1:287" x14ac:dyDescent="0.25">
      <c r="A279" t="s">
        <v>8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JS279">
        <v>0</v>
      </c>
    </row>
    <row r="280" spans="1:287" x14ac:dyDescent="0.25">
      <c r="A280" t="s">
        <v>7</v>
      </c>
      <c r="B280">
        <v>9.3000000000000007</v>
      </c>
      <c r="C280">
        <v>9.8000000000000007</v>
      </c>
      <c r="D280">
        <v>10.416667</v>
      </c>
      <c r="E280">
        <v>10.450000000000001</v>
      </c>
      <c r="F280">
        <v>11.066660000000001</v>
      </c>
      <c r="G280">
        <v>11.133334</v>
      </c>
      <c r="H280">
        <v>10.866667</v>
      </c>
      <c r="I280">
        <v>11.083334000000001</v>
      </c>
      <c r="J280">
        <v>12.683333000000001</v>
      </c>
      <c r="K280">
        <v>14.866667</v>
      </c>
      <c r="L280">
        <v>10.15</v>
      </c>
      <c r="M280">
        <v>9.65</v>
      </c>
      <c r="N280">
        <v>11.049997000000001</v>
      </c>
      <c r="O280">
        <v>17.049967000000002</v>
      </c>
      <c r="P280">
        <v>21.499967000000002</v>
      </c>
      <c r="Q280">
        <v>17.809967000000004</v>
      </c>
      <c r="R280">
        <v>22.479967000000002</v>
      </c>
      <c r="S280">
        <v>24.299967000000002</v>
      </c>
      <c r="T280">
        <v>20.719967000000004</v>
      </c>
      <c r="U280">
        <v>19.233297000000004</v>
      </c>
      <c r="V280">
        <v>19.099967000000003</v>
      </c>
      <c r="W280">
        <v>17.666634000000002</v>
      </c>
      <c r="X280">
        <v>18.466634000000003</v>
      </c>
      <c r="Y280">
        <v>18.499967000000002</v>
      </c>
      <c r="Z280">
        <v>18.750003</v>
      </c>
      <c r="AA280">
        <v>20.750003</v>
      </c>
      <c r="AB280">
        <v>24.500003</v>
      </c>
      <c r="AC280">
        <v>39.950002999999995</v>
      </c>
      <c r="AD280">
        <v>34.503335999999997</v>
      </c>
      <c r="AE280">
        <v>20.700002999999999</v>
      </c>
      <c r="AG280">
        <v>24.000003</v>
      </c>
      <c r="AH280">
        <v>19.416672999999999</v>
      </c>
      <c r="AI280">
        <v>13.05</v>
      </c>
      <c r="AJ280">
        <v>14.600000000000001</v>
      </c>
      <c r="AK280">
        <v>13.433333300000001</v>
      </c>
      <c r="AL280">
        <v>13.65</v>
      </c>
      <c r="AM280">
        <v>13.566660000000001</v>
      </c>
      <c r="AN280">
        <v>14.4</v>
      </c>
      <c r="AO280">
        <v>14.316666700000001</v>
      </c>
      <c r="AP280">
        <v>13.9166667</v>
      </c>
      <c r="AQ280">
        <v>13.83333333</v>
      </c>
      <c r="AR280">
        <v>13.450000000000001</v>
      </c>
      <c r="AS280">
        <v>14.066666700000001</v>
      </c>
      <c r="AT280">
        <v>16.716666670000002</v>
      </c>
      <c r="AU280">
        <v>14.350000000000001</v>
      </c>
      <c r="AV280">
        <v>14.583333300000001</v>
      </c>
      <c r="AW280">
        <v>14.116666700000001</v>
      </c>
      <c r="AX280">
        <v>14.9</v>
      </c>
      <c r="AY280">
        <v>13.783333330000001</v>
      </c>
      <c r="AZ280">
        <v>16.2</v>
      </c>
      <c r="BA280">
        <v>18.25</v>
      </c>
      <c r="BB280">
        <v>21.05</v>
      </c>
      <c r="BC280">
        <v>18.766666669999999</v>
      </c>
      <c r="BD280">
        <v>18.733333300000002</v>
      </c>
      <c r="BE280">
        <v>15.05</v>
      </c>
      <c r="BF280">
        <v>16.966667000000001</v>
      </c>
      <c r="BG280">
        <v>26.233333299999998</v>
      </c>
      <c r="BH280">
        <v>28.75</v>
      </c>
      <c r="BI280">
        <v>28.983333000000002</v>
      </c>
      <c r="BJ280">
        <v>16.400000000000002</v>
      </c>
      <c r="BK280">
        <v>26.716667000000001</v>
      </c>
      <c r="BL280">
        <v>17.466666700000001</v>
      </c>
      <c r="BM280">
        <v>25.85</v>
      </c>
      <c r="BN280">
        <v>17.149999999999999</v>
      </c>
      <c r="BO280">
        <v>30.983333000000002</v>
      </c>
      <c r="BP280">
        <v>21.6666667</v>
      </c>
      <c r="BQ280">
        <v>12.666666663000001</v>
      </c>
      <c r="BR280">
        <v>11.183333333</v>
      </c>
      <c r="BS280">
        <v>11.900000033</v>
      </c>
      <c r="BT280">
        <v>12.300000003000001</v>
      </c>
      <c r="BU280">
        <v>11.700000003</v>
      </c>
      <c r="BV280">
        <v>11.933333333</v>
      </c>
      <c r="BW280">
        <v>13.900000033</v>
      </c>
      <c r="BX280">
        <v>18.900000032999998</v>
      </c>
      <c r="BY280">
        <v>17.166666632999998</v>
      </c>
      <c r="BZ280">
        <v>14.166666633</v>
      </c>
      <c r="CA280">
        <v>11.983333333000001</v>
      </c>
      <c r="CB280">
        <v>11.500000033000001</v>
      </c>
      <c r="CC280">
        <v>12.550000033</v>
      </c>
      <c r="CE280">
        <v>13.416666663000001</v>
      </c>
      <c r="CF280">
        <v>14.199999963000002</v>
      </c>
      <c r="CG280">
        <v>15.499999963</v>
      </c>
      <c r="CH280">
        <v>13.799999963000001</v>
      </c>
      <c r="CI280">
        <v>13.766666663000001</v>
      </c>
      <c r="CJ280">
        <v>13.716666663000002</v>
      </c>
      <c r="CK280">
        <v>14.133333363</v>
      </c>
      <c r="CL280">
        <v>14.516666663000001</v>
      </c>
      <c r="CN280">
        <v>15.266666663000001</v>
      </c>
      <c r="CO280">
        <v>14.816666663000001</v>
      </c>
      <c r="CP280">
        <v>11.383333333000001</v>
      </c>
      <c r="CQ280">
        <v>12.816666333000001</v>
      </c>
      <c r="CR280">
        <v>13.566666333000001</v>
      </c>
      <c r="CS280">
        <v>11.816666333000001</v>
      </c>
      <c r="CT280">
        <v>14.033333333000002</v>
      </c>
      <c r="CU280">
        <v>13.850000333000001</v>
      </c>
      <c r="CV280">
        <v>11.983333333000001</v>
      </c>
      <c r="CW280">
        <v>13.116666633000001</v>
      </c>
      <c r="CX280">
        <v>12.716666333000001</v>
      </c>
      <c r="CY280">
        <v>16.200000033000002</v>
      </c>
      <c r="CZ280">
        <v>13.666666633000002</v>
      </c>
      <c r="DA280">
        <v>12.516666333000002</v>
      </c>
      <c r="DB280">
        <v>11.783333333000002</v>
      </c>
      <c r="DC280">
        <v>14.833333333000002</v>
      </c>
      <c r="DD280">
        <v>12.766666633000002</v>
      </c>
      <c r="DE280">
        <v>15.600000033000001</v>
      </c>
      <c r="DF280">
        <v>20.409999963000001</v>
      </c>
      <c r="DG280">
        <v>21.709999963000001</v>
      </c>
      <c r="DH280">
        <v>20.809999962999999</v>
      </c>
      <c r="DI280">
        <v>21.643332962999999</v>
      </c>
      <c r="DJ280">
        <v>21.259999963000002</v>
      </c>
      <c r="DK280">
        <v>22.093333296000001</v>
      </c>
      <c r="DL280">
        <v>20.976666663</v>
      </c>
      <c r="DM280">
        <v>22.876666632999999</v>
      </c>
      <c r="DN280">
        <v>22.326666633000002</v>
      </c>
      <c r="DO280">
        <v>12.583333333000001</v>
      </c>
      <c r="DP280">
        <v>14.766666633</v>
      </c>
      <c r="DQ280">
        <v>13.500000033000001</v>
      </c>
      <c r="DR280">
        <v>13.516666663000001</v>
      </c>
      <c r="DS280">
        <v>13.116666663</v>
      </c>
      <c r="DT280">
        <v>13.150000003000001</v>
      </c>
      <c r="DU280">
        <v>16.516666333</v>
      </c>
      <c r="DV280">
        <v>14.600000003000002</v>
      </c>
      <c r="DW280">
        <v>13.283333333</v>
      </c>
      <c r="DX280">
        <v>13.200000003000001</v>
      </c>
      <c r="DY280">
        <v>13.5</v>
      </c>
      <c r="DZ280">
        <v>11.183333333</v>
      </c>
      <c r="EA280">
        <v>12.850000033000001</v>
      </c>
      <c r="EB280">
        <v>11.550000033</v>
      </c>
      <c r="EC280">
        <v>12.016666633</v>
      </c>
      <c r="ED280">
        <v>14.516666633</v>
      </c>
      <c r="EE280">
        <v>13.783333333</v>
      </c>
      <c r="EF280">
        <v>12.033333333</v>
      </c>
      <c r="EG280">
        <v>13.833333333000001</v>
      </c>
      <c r="EH280">
        <v>11.466666333000001</v>
      </c>
      <c r="EI280">
        <v>14.400000003000001</v>
      </c>
      <c r="EJ280">
        <v>13.533333333</v>
      </c>
      <c r="EK280">
        <v>12.850003333</v>
      </c>
      <c r="EL280">
        <v>14.916666633</v>
      </c>
      <c r="EM280">
        <v>11.583333333000001</v>
      </c>
      <c r="EN280">
        <v>12.666666666000001</v>
      </c>
      <c r="EO280">
        <v>15.716666663</v>
      </c>
      <c r="EP280">
        <v>14.016666633</v>
      </c>
      <c r="EQ280">
        <v>6.5166633330000003</v>
      </c>
      <c r="ER280">
        <v>6.8499966630000007</v>
      </c>
      <c r="ES280">
        <v>7.116663333</v>
      </c>
      <c r="ET280">
        <v>9.616663333</v>
      </c>
      <c r="EU280">
        <v>7.1999966330000005</v>
      </c>
      <c r="EV280">
        <v>7.0333300330000004</v>
      </c>
      <c r="EW280">
        <v>6.8499966329999999</v>
      </c>
      <c r="EX280">
        <v>7.0833300000000001</v>
      </c>
      <c r="EY280">
        <v>10.583330032999999</v>
      </c>
      <c r="EZ280">
        <v>6.883330333</v>
      </c>
      <c r="FA280">
        <v>7.0666633330000002</v>
      </c>
      <c r="FB280">
        <v>7.5499963330000002</v>
      </c>
      <c r="FC280">
        <v>10.516663333</v>
      </c>
      <c r="FD280">
        <v>7.3499966329999999</v>
      </c>
      <c r="FE280">
        <v>7.6499966330000007</v>
      </c>
      <c r="FF280">
        <v>9.683330003</v>
      </c>
      <c r="FG280">
        <v>7.2833300330000004</v>
      </c>
      <c r="FH280">
        <v>8.800000003000001</v>
      </c>
      <c r="FI280">
        <v>9.2500000030000002</v>
      </c>
      <c r="FJ280">
        <v>12.416666703000001</v>
      </c>
      <c r="FK280">
        <v>10.516666703</v>
      </c>
      <c r="FL280">
        <v>10.850000003000002</v>
      </c>
      <c r="FM280">
        <v>9.1666667030000006</v>
      </c>
      <c r="FN280">
        <v>11.800000003000001</v>
      </c>
      <c r="FO280">
        <v>9.2666666730000014</v>
      </c>
      <c r="FP280">
        <v>10.016666703</v>
      </c>
      <c r="FQ280">
        <v>9.2500000030000002</v>
      </c>
      <c r="FR280">
        <v>9.2000000030000013</v>
      </c>
      <c r="FS280">
        <v>10.016666673000001</v>
      </c>
      <c r="FT280">
        <v>10.150000333000001</v>
      </c>
      <c r="FU280">
        <v>10.400000333000001</v>
      </c>
      <c r="FV280">
        <v>10.383333663000002</v>
      </c>
      <c r="FW280">
        <v>10.766667000000002</v>
      </c>
      <c r="FX280">
        <v>10.916667003000001</v>
      </c>
      <c r="FY280">
        <v>10.700000333000002</v>
      </c>
      <c r="FZ280">
        <v>11.950000333000002</v>
      </c>
      <c r="GA280">
        <v>14.950000333000002</v>
      </c>
      <c r="GB280">
        <v>11.033333666000001</v>
      </c>
      <c r="GC280">
        <v>11.233333633000001</v>
      </c>
      <c r="GD280">
        <v>11.750000333000001</v>
      </c>
      <c r="GE280">
        <v>11.516667033000001</v>
      </c>
      <c r="GF280">
        <v>10.733333663000002</v>
      </c>
      <c r="GG280">
        <v>10.150000333000001</v>
      </c>
      <c r="GH280">
        <v>11.000000333000001</v>
      </c>
      <c r="GI280">
        <v>10.633333633000001</v>
      </c>
      <c r="GJ280">
        <v>11.050000333000002</v>
      </c>
      <c r="GK280">
        <v>12.983333633000001</v>
      </c>
      <c r="GL280">
        <v>10.450000333000002</v>
      </c>
      <c r="GM280">
        <v>10.716667033000002</v>
      </c>
      <c r="GN280">
        <v>12.850000333000001</v>
      </c>
      <c r="GO280">
        <v>12.266667003000002</v>
      </c>
      <c r="GP280">
        <v>10.716667033000002</v>
      </c>
      <c r="GQ280">
        <v>11.166667003000001</v>
      </c>
      <c r="GR280">
        <v>13.550000333000002</v>
      </c>
      <c r="GS280">
        <v>11.516667033000001</v>
      </c>
      <c r="GT280">
        <v>12.716667033</v>
      </c>
      <c r="GU280">
        <v>11.550000333000002</v>
      </c>
      <c r="GV280">
        <v>10.550000333000002</v>
      </c>
      <c r="GW280">
        <v>10.616667003000002</v>
      </c>
      <c r="GX280">
        <v>10.450000333000002</v>
      </c>
      <c r="GY280">
        <v>17.883333666000002</v>
      </c>
      <c r="GZ280">
        <v>12.300000333000002</v>
      </c>
      <c r="HA280">
        <v>17.133333666000002</v>
      </c>
      <c r="HB280">
        <v>11.550000333000002</v>
      </c>
      <c r="HC280">
        <v>36.216666332999999</v>
      </c>
      <c r="HD280">
        <v>37.616666662999997</v>
      </c>
      <c r="HE280">
        <v>36.700000003</v>
      </c>
      <c r="HF280">
        <v>36.450000003</v>
      </c>
      <c r="HG280">
        <v>36.233333332999997</v>
      </c>
      <c r="HH280">
        <v>35.916666632999998</v>
      </c>
      <c r="HI280">
        <v>35.916666632999998</v>
      </c>
      <c r="HJ280">
        <v>36.866666632999994</v>
      </c>
      <c r="HK280">
        <v>36.416666632999998</v>
      </c>
      <c r="HL280">
        <v>39.283333332999995</v>
      </c>
      <c r="HR280">
        <v>8.800000003000001</v>
      </c>
      <c r="HS280">
        <v>8.9500000330000002</v>
      </c>
      <c r="HU280">
        <v>20.350000033000001</v>
      </c>
      <c r="HW280">
        <v>9.3333333330000006</v>
      </c>
      <c r="HX280">
        <v>9.5500000329999999</v>
      </c>
      <c r="HY280">
        <v>10.366666733000001</v>
      </c>
      <c r="HZ280">
        <v>9.8833333329999995</v>
      </c>
      <c r="IA280">
        <v>9.6166670330000006</v>
      </c>
      <c r="IB280">
        <v>9.7166667330000003</v>
      </c>
      <c r="IC280">
        <v>10.416666703000001</v>
      </c>
      <c r="ID280">
        <v>9.3833330329999995</v>
      </c>
      <c r="IE280">
        <v>10.366666703</v>
      </c>
      <c r="IF280">
        <v>11.066666702999999</v>
      </c>
      <c r="IG280">
        <v>11.516666703</v>
      </c>
      <c r="IH280">
        <v>9.8500000330000006</v>
      </c>
      <c r="II280">
        <v>16.583333033000002</v>
      </c>
      <c r="IJ280">
        <v>9.3666667029999999</v>
      </c>
      <c r="IK280">
        <v>16.900000003000002</v>
      </c>
      <c r="IL280">
        <v>20.233333003000002</v>
      </c>
      <c r="IM280">
        <v>17.666666703000004</v>
      </c>
      <c r="IN280">
        <v>17.383333303000004</v>
      </c>
      <c r="IO280">
        <v>18.900000003000002</v>
      </c>
      <c r="IP280">
        <v>19.483333003000002</v>
      </c>
      <c r="IQ280">
        <v>20.133330003000001</v>
      </c>
      <c r="IW280">
        <v>26.483333332999997</v>
      </c>
      <c r="IX280">
        <v>4.616663333</v>
      </c>
      <c r="IY280">
        <v>7.0666636663000002</v>
      </c>
      <c r="IZ280">
        <v>5.4333300329999998</v>
      </c>
      <c r="JA280">
        <v>6.2166633329999996</v>
      </c>
      <c r="JB280">
        <v>5.6999966669999997</v>
      </c>
      <c r="JC280">
        <v>6.7666633330000003</v>
      </c>
      <c r="JD280">
        <v>7.2333300029999998</v>
      </c>
      <c r="JE280">
        <v>12.299996672999999</v>
      </c>
      <c r="JF280">
        <v>7.616663333</v>
      </c>
      <c r="JH280">
        <v>2.9333333330000002</v>
      </c>
      <c r="JI280">
        <v>9.0333333329999999</v>
      </c>
      <c r="JJ280">
        <v>7.4166663330000002</v>
      </c>
      <c r="JK280">
        <v>5.2833333329999999</v>
      </c>
      <c r="JL280">
        <v>5.0500000030000001</v>
      </c>
      <c r="JM280">
        <v>6.7833333329999999</v>
      </c>
      <c r="JN280">
        <v>7.7833333329999999</v>
      </c>
      <c r="JO280">
        <v>11.916666633</v>
      </c>
      <c r="JP280">
        <v>9.050000003000001</v>
      </c>
      <c r="JR280">
        <f>IF(JH280=0,0,JH280+2.1833333)</f>
        <v>5.1166666330000004</v>
      </c>
      <c r="JT280">
        <v>0</v>
      </c>
      <c r="JU280">
        <f>IF(JU268=0,0,JU268+2.933333)</f>
        <v>11.516666333</v>
      </c>
      <c r="JV280">
        <f t="shared" ref="JV280:KA280" si="2679">IF(JV268=0,0,JV268+2.933333)</f>
        <v>12.216666332999999</v>
      </c>
      <c r="JX280">
        <f t="shared" si="2679"/>
        <v>12.966666333000003</v>
      </c>
      <c r="JY280">
        <f t="shared" si="2679"/>
        <v>8.7833329996666656</v>
      </c>
      <c r="JZ280">
        <f t="shared" si="2679"/>
        <v>15.283332999666669</v>
      </c>
      <c r="KA280">
        <f t="shared" si="2679"/>
        <v>18.733332999666668</v>
      </c>
    </row>
    <row r="281" spans="1:287" x14ac:dyDescent="0.25">
      <c r="A281" t="s">
        <v>6</v>
      </c>
      <c r="B281">
        <v>14.95</v>
      </c>
      <c r="C281">
        <v>15.45</v>
      </c>
      <c r="D281">
        <v>16.066666999999999</v>
      </c>
      <c r="E281">
        <v>16.099999999999998</v>
      </c>
      <c r="F281">
        <v>16.716659999999997</v>
      </c>
      <c r="G281">
        <v>16.783334</v>
      </c>
      <c r="H281">
        <v>16.516666999999998</v>
      </c>
      <c r="I281">
        <v>16.733333999999999</v>
      </c>
      <c r="J281">
        <v>18.333333</v>
      </c>
      <c r="K281">
        <v>20.516666999999998</v>
      </c>
      <c r="L281">
        <v>15.799999999999999</v>
      </c>
      <c r="M281">
        <v>15.299999999999999</v>
      </c>
      <c r="N281">
        <v>16.699997</v>
      </c>
      <c r="O281">
        <v>22.699967000000001</v>
      </c>
      <c r="P281">
        <v>27.149967</v>
      </c>
      <c r="Q281">
        <v>23.459967000000002</v>
      </c>
      <c r="R281">
        <v>28.129967000000001</v>
      </c>
      <c r="S281">
        <v>29.949967000000001</v>
      </c>
      <c r="T281">
        <v>26.369967000000003</v>
      </c>
      <c r="U281">
        <v>24.883297000000002</v>
      </c>
      <c r="V281">
        <v>24.749967000000002</v>
      </c>
      <c r="W281">
        <v>23.316634000000001</v>
      </c>
      <c r="X281">
        <v>24.116634000000001</v>
      </c>
      <c r="Y281">
        <v>24.149967</v>
      </c>
      <c r="Z281">
        <v>24.400002999999998</v>
      </c>
      <c r="AA281">
        <v>26.400002999999998</v>
      </c>
      <c r="AB281">
        <v>30.150002999999998</v>
      </c>
      <c r="AC281">
        <v>45.600003000000001</v>
      </c>
      <c r="AD281">
        <v>40.153335999999996</v>
      </c>
      <c r="AE281">
        <v>26.350002999999997</v>
      </c>
      <c r="AG281">
        <v>29.650002999999998</v>
      </c>
      <c r="AH281">
        <v>25.066672999999998</v>
      </c>
      <c r="AI281">
        <v>18.7</v>
      </c>
      <c r="AJ281">
        <v>20.25</v>
      </c>
      <c r="AK281">
        <v>19.0833333</v>
      </c>
      <c r="AL281">
        <v>19.3</v>
      </c>
      <c r="AM281">
        <v>19.216660000000001</v>
      </c>
      <c r="AN281">
        <v>20.05</v>
      </c>
      <c r="AO281">
        <v>19.966666699999998</v>
      </c>
      <c r="AP281">
        <v>19.566666699999999</v>
      </c>
      <c r="AQ281">
        <v>19.483333330000001</v>
      </c>
      <c r="AR281">
        <v>19.099999999999998</v>
      </c>
      <c r="AS281">
        <v>19.716666699999998</v>
      </c>
      <c r="AT281">
        <v>22.366666670000001</v>
      </c>
      <c r="AU281">
        <v>20</v>
      </c>
      <c r="AV281">
        <v>20.233333299999998</v>
      </c>
      <c r="AW281">
        <v>19.766666699999998</v>
      </c>
      <c r="AX281">
        <v>20.55</v>
      </c>
      <c r="AY281">
        <v>19.43333333</v>
      </c>
      <c r="AZ281">
        <v>21.849999999999998</v>
      </c>
      <c r="BA281">
        <v>23.9</v>
      </c>
      <c r="BB281">
        <v>26.7</v>
      </c>
      <c r="BC281">
        <v>24.416666669999998</v>
      </c>
      <c r="BD281">
        <v>24.3833333</v>
      </c>
      <c r="BE281">
        <v>20.7</v>
      </c>
      <c r="BF281">
        <v>22.616667</v>
      </c>
      <c r="BG281">
        <v>31.883333299999997</v>
      </c>
      <c r="BH281">
        <v>34.4</v>
      </c>
      <c r="BI281">
        <v>34.633333</v>
      </c>
      <c r="BJ281">
        <v>22.05</v>
      </c>
      <c r="BK281">
        <v>32.366667</v>
      </c>
      <c r="BL281">
        <v>23.1166667</v>
      </c>
      <c r="BM281">
        <v>31.5</v>
      </c>
      <c r="BN281">
        <v>22.799999999999997</v>
      </c>
      <c r="BO281">
        <v>36.633333</v>
      </c>
      <c r="BP281">
        <v>27.316666699999999</v>
      </c>
      <c r="BQ281">
        <v>18.316666662999999</v>
      </c>
      <c r="BR281">
        <v>16.833333332999999</v>
      </c>
      <c r="BS281">
        <v>17.550000033</v>
      </c>
      <c r="BT281">
        <v>17.950000003</v>
      </c>
      <c r="BU281">
        <v>17.350000002999998</v>
      </c>
      <c r="BV281">
        <v>17.583333332999999</v>
      </c>
      <c r="BW281">
        <v>19.550000033</v>
      </c>
      <c r="BX281">
        <v>24.550000033</v>
      </c>
      <c r="BY281">
        <v>22.816666632999997</v>
      </c>
      <c r="BZ281">
        <v>19.816666632999997</v>
      </c>
      <c r="CA281">
        <v>17.633333332999999</v>
      </c>
      <c r="CB281">
        <v>17.150000032999998</v>
      </c>
      <c r="CC281">
        <v>18.200000032999998</v>
      </c>
      <c r="CE281">
        <v>19.066666662999999</v>
      </c>
      <c r="CF281">
        <v>19.849999962999998</v>
      </c>
      <c r="CG281">
        <v>21.149999962999999</v>
      </c>
      <c r="CH281">
        <v>19.449999963</v>
      </c>
      <c r="CI281">
        <v>19.416666663000001</v>
      </c>
      <c r="CJ281">
        <v>19.366666663</v>
      </c>
      <c r="CK281">
        <v>19.783333363000001</v>
      </c>
      <c r="CL281">
        <v>20.166666663000001</v>
      </c>
      <c r="CN281">
        <v>20.916666663000001</v>
      </c>
      <c r="CO281">
        <v>20.466666662999998</v>
      </c>
      <c r="CP281">
        <v>17.033333333000002</v>
      </c>
      <c r="CQ281">
        <v>18.466666333000003</v>
      </c>
      <c r="CR281">
        <v>19.216666333000003</v>
      </c>
      <c r="CS281">
        <v>17.466666333000003</v>
      </c>
      <c r="CT281">
        <v>19.683333333</v>
      </c>
      <c r="CU281">
        <v>19.500000333000003</v>
      </c>
      <c r="CV281">
        <v>17.633333333000003</v>
      </c>
      <c r="CW281">
        <v>18.766666633</v>
      </c>
      <c r="CX281">
        <v>18.366666333000001</v>
      </c>
      <c r="CY281">
        <v>21.850000033000001</v>
      </c>
      <c r="CZ281">
        <v>19.316666633000001</v>
      </c>
      <c r="DA281">
        <v>18.166666333000002</v>
      </c>
      <c r="DB281">
        <v>17.433333333</v>
      </c>
      <c r="DC281">
        <v>20.483333333000001</v>
      </c>
      <c r="DD281">
        <v>18.416666633000002</v>
      </c>
      <c r="DE281">
        <v>21.250000033000003</v>
      </c>
      <c r="DF281">
        <v>26.059999962999999</v>
      </c>
      <c r="DG281">
        <v>27.359999963</v>
      </c>
      <c r="DH281">
        <v>26.459999962999998</v>
      </c>
      <c r="DI281">
        <v>27.293332962999997</v>
      </c>
      <c r="DJ281">
        <v>26.909999963000001</v>
      </c>
      <c r="DK281">
        <v>27.743333295999999</v>
      </c>
      <c r="DL281">
        <v>26.626666662999998</v>
      </c>
      <c r="DM281">
        <v>28.526666632999998</v>
      </c>
      <c r="DN281">
        <v>27.976666633000001</v>
      </c>
      <c r="DO281">
        <v>18.233333332999997</v>
      </c>
      <c r="DP281">
        <v>20.416666632999998</v>
      </c>
      <c r="DQ281">
        <v>19.150000032999998</v>
      </c>
      <c r="DR281">
        <v>19.166666662999997</v>
      </c>
      <c r="DS281">
        <v>18.766666662999999</v>
      </c>
      <c r="DT281">
        <v>18.800000002999997</v>
      </c>
      <c r="DU281">
        <v>22.166666332999998</v>
      </c>
      <c r="DV281">
        <v>20.250000002999997</v>
      </c>
      <c r="DW281">
        <v>18.933333332999997</v>
      </c>
      <c r="DX281">
        <v>18.850000002999998</v>
      </c>
      <c r="DY281">
        <v>19.149999999999999</v>
      </c>
      <c r="DZ281">
        <v>16.833333332999999</v>
      </c>
      <c r="EA281">
        <v>18.500000032999999</v>
      </c>
      <c r="EB281">
        <v>17.200000032999998</v>
      </c>
      <c r="EC281">
        <v>17.666666632999998</v>
      </c>
      <c r="ED281">
        <v>20.166666632999998</v>
      </c>
      <c r="EE281">
        <v>19.433333333</v>
      </c>
      <c r="EF281">
        <v>17.683333333</v>
      </c>
      <c r="EG281">
        <v>19.483333332999997</v>
      </c>
      <c r="EH281">
        <v>17.116666332999998</v>
      </c>
      <c r="EI281">
        <v>20.050000002999997</v>
      </c>
      <c r="EJ281">
        <v>19.183333333</v>
      </c>
      <c r="EK281">
        <v>18.500003332999999</v>
      </c>
      <c r="EL281">
        <v>20.566666632999997</v>
      </c>
      <c r="EM281">
        <v>17.233333332999997</v>
      </c>
      <c r="EN281">
        <v>18.316666666</v>
      </c>
      <c r="EO281">
        <v>21.366666662999997</v>
      </c>
      <c r="EP281">
        <v>19.666666632999998</v>
      </c>
      <c r="EQ281">
        <v>12.166663332999999</v>
      </c>
      <c r="ER281">
        <v>12.499996662999999</v>
      </c>
      <c r="ES281">
        <v>12.766663332999999</v>
      </c>
      <c r="ET281">
        <v>15.266663332999999</v>
      </c>
      <c r="EU281">
        <v>12.849996632999998</v>
      </c>
      <c r="EV281">
        <v>12.683330032999999</v>
      </c>
      <c r="EW281">
        <v>12.499996632999999</v>
      </c>
      <c r="EX281">
        <v>12.733329999999999</v>
      </c>
      <c r="EY281">
        <v>16.233330032999998</v>
      </c>
      <c r="EZ281">
        <v>12.533330332999999</v>
      </c>
      <c r="FA281">
        <v>12.716663333</v>
      </c>
      <c r="FB281">
        <v>13.199996333</v>
      </c>
      <c r="FC281">
        <v>16.166663332999999</v>
      </c>
      <c r="FD281">
        <v>12.999996632999999</v>
      </c>
      <c r="FE281">
        <v>13.299996632999999</v>
      </c>
      <c r="FF281">
        <v>15.333330002999999</v>
      </c>
      <c r="FG281">
        <v>12.933330032999999</v>
      </c>
      <c r="FH281">
        <v>14.450000003</v>
      </c>
      <c r="FI281">
        <v>14.900000002999999</v>
      </c>
      <c r="FJ281">
        <v>18.066666702999999</v>
      </c>
      <c r="FK281">
        <v>16.166666703000001</v>
      </c>
      <c r="FL281">
        <v>16.500000003</v>
      </c>
      <c r="FM281">
        <v>14.816666702999999</v>
      </c>
      <c r="FN281">
        <v>17.450000003</v>
      </c>
      <c r="FO281">
        <v>14.916666673</v>
      </c>
      <c r="FP281">
        <v>15.666666702999999</v>
      </c>
      <c r="FQ281">
        <v>14.900000002999999</v>
      </c>
      <c r="FR281">
        <v>14.850000003</v>
      </c>
      <c r="FS281">
        <v>15.666666673</v>
      </c>
      <c r="FT281">
        <v>15.800000333</v>
      </c>
      <c r="FU281">
        <v>16.050000333</v>
      </c>
      <c r="FV281">
        <v>16.033333663000001</v>
      </c>
      <c r="FW281">
        <v>16.416667</v>
      </c>
      <c r="FX281">
        <v>16.566667002999999</v>
      </c>
      <c r="FY281">
        <v>16.350000333000001</v>
      </c>
      <c r="FZ281">
        <v>17.600000333000001</v>
      </c>
      <c r="GA281">
        <v>20.600000333000001</v>
      </c>
      <c r="GB281">
        <v>16.683333665999999</v>
      </c>
      <c r="GC281">
        <v>16.883333632999999</v>
      </c>
      <c r="GD281">
        <v>17.400000333000001</v>
      </c>
      <c r="GE281">
        <v>17.166667033</v>
      </c>
      <c r="GF281">
        <v>16.383333662999998</v>
      </c>
      <c r="GG281">
        <v>15.800000333</v>
      </c>
      <c r="GH281">
        <v>16.650000333000001</v>
      </c>
      <c r="GI281">
        <v>16.283333633000002</v>
      </c>
      <c r="GJ281">
        <v>16.700000332999998</v>
      </c>
      <c r="GK281">
        <v>18.633333632999999</v>
      </c>
      <c r="GL281">
        <v>16.100000333000001</v>
      </c>
      <c r="GM281">
        <v>16.366667032999999</v>
      </c>
      <c r="GN281">
        <v>18.500000332999999</v>
      </c>
      <c r="GO281">
        <v>17.916667003000001</v>
      </c>
      <c r="GP281">
        <v>16.366667032999999</v>
      </c>
      <c r="GQ281">
        <v>16.816667002999999</v>
      </c>
      <c r="GR281">
        <v>19.200000332999998</v>
      </c>
      <c r="GS281">
        <v>17.166667033</v>
      </c>
      <c r="GT281">
        <v>18.366667032999999</v>
      </c>
      <c r="GU281">
        <v>17.200000332999998</v>
      </c>
      <c r="GV281">
        <v>16.200000332999998</v>
      </c>
      <c r="GW281">
        <v>16.266667002999998</v>
      </c>
      <c r="GX281">
        <v>16.100000333000001</v>
      </c>
      <c r="GY281">
        <v>23.533333666000001</v>
      </c>
      <c r="GZ281">
        <v>17.950000332999998</v>
      </c>
      <c r="HC281">
        <v>41.866666332999998</v>
      </c>
      <c r="HD281">
        <v>43.266666662999995</v>
      </c>
      <c r="HE281">
        <v>42.350000002999998</v>
      </c>
      <c r="HF281">
        <v>42.100000002999998</v>
      </c>
      <c r="HG281">
        <v>41.883333332999996</v>
      </c>
      <c r="HH281">
        <v>41.566666632999997</v>
      </c>
      <c r="HI281">
        <v>41.566666632999997</v>
      </c>
      <c r="HJ281">
        <v>42.516666632999993</v>
      </c>
      <c r="HK281">
        <v>42.066666632999997</v>
      </c>
      <c r="HL281">
        <v>44.933333332999993</v>
      </c>
      <c r="HR281">
        <v>14.450000003</v>
      </c>
      <c r="HS281">
        <v>14.600000032999999</v>
      </c>
      <c r="HU281">
        <v>26.000000032999999</v>
      </c>
      <c r="HW281">
        <v>14.983333332999999</v>
      </c>
      <c r="HX281">
        <v>15.200000032999998</v>
      </c>
      <c r="HY281">
        <v>16.016666732999997</v>
      </c>
      <c r="HZ281">
        <v>15.533333332999998</v>
      </c>
      <c r="IA281">
        <v>15.266667032999999</v>
      </c>
      <c r="IB281">
        <v>15.366666732999999</v>
      </c>
      <c r="IC281">
        <v>16.066666702999999</v>
      </c>
      <c r="ID281">
        <v>15.033333032999998</v>
      </c>
      <c r="IE281">
        <v>16.016666702999999</v>
      </c>
      <c r="IF281">
        <v>16.716666702999998</v>
      </c>
      <c r="IG281">
        <v>17.166666702999997</v>
      </c>
      <c r="IH281">
        <v>15.500000032999999</v>
      </c>
      <c r="II281">
        <v>22.233333033000001</v>
      </c>
      <c r="IJ281">
        <v>15.016666702999999</v>
      </c>
      <c r="IK281">
        <v>22.550000003000001</v>
      </c>
      <c r="IL281">
        <v>25.883333003000001</v>
      </c>
      <c r="IM281">
        <v>23.316666703000003</v>
      </c>
      <c r="IN281">
        <v>23.033333303000003</v>
      </c>
      <c r="IO281">
        <v>24.550000003000001</v>
      </c>
      <c r="IP281">
        <v>25.133333003000001</v>
      </c>
      <c r="IQ281">
        <v>25.783330003</v>
      </c>
      <c r="IW281">
        <v>32.133333332999996</v>
      </c>
      <c r="IX281">
        <v>10.266663332999999</v>
      </c>
      <c r="IY281">
        <v>12.716663666299999</v>
      </c>
      <c r="IZ281">
        <v>11.083330032999999</v>
      </c>
      <c r="JA281">
        <v>11.866663332999998</v>
      </c>
      <c r="JB281">
        <v>11.349996666999999</v>
      </c>
      <c r="JC281">
        <v>12.416663332999999</v>
      </c>
      <c r="JD281">
        <v>12.883330002999998</v>
      </c>
      <c r="JE281">
        <v>17.949996672999998</v>
      </c>
      <c r="JF281">
        <v>13.266663332999999</v>
      </c>
      <c r="JH281">
        <v>8.5833333329999988</v>
      </c>
      <c r="JI281">
        <v>14.683333332999998</v>
      </c>
      <c r="JJ281">
        <v>13.066666332999999</v>
      </c>
      <c r="JK281">
        <v>10.933333332999998</v>
      </c>
      <c r="JL281">
        <v>10.700000003</v>
      </c>
      <c r="JM281">
        <v>12.433333332999998</v>
      </c>
      <c r="JN281">
        <v>13.433333332999998</v>
      </c>
      <c r="JO281">
        <v>17.566666632999997</v>
      </c>
      <c r="JP281">
        <v>14.700000003</v>
      </c>
      <c r="JR281">
        <f>IF(JH281=0,0,JH281+2.1833333)</f>
        <v>10.766666633</v>
      </c>
      <c r="JT281">
        <v>11.516666333</v>
      </c>
      <c r="JU281">
        <v>0</v>
      </c>
      <c r="JV281">
        <f>IF(JV268=0,0,JV268+8.583333)</f>
        <v>17.866666332999998</v>
      </c>
      <c r="JX281">
        <f t="shared" ref="JX281:KA281" si="2680">IF(JX268=0,0,JX268+8.583333)</f>
        <v>18.616666333000005</v>
      </c>
      <c r="JY281">
        <f t="shared" si="2680"/>
        <v>14.433332999666666</v>
      </c>
      <c r="JZ281">
        <f t="shared" si="2680"/>
        <v>20.933332999666668</v>
      </c>
      <c r="KA281">
        <f t="shared" si="2680"/>
        <v>24.383332999666671</v>
      </c>
    </row>
    <row r="282" spans="1:287" x14ac:dyDescent="0.25">
      <c r="A282" t="s">
        <v>5</v>
      </c>
      <c r="B282">
        <v>15.65</v>
      </c>
      <c r="C282">
        <v>16.149999999999999</v>
      </c>
      <c r="D282">
        <v>16.766667000000002</v>
      </c>
      <c r="E282">
        <v>16.8</v>
      </c>
      <c r="F282">
        <v>17.41666</v>
      </c>
      <c r="G282">
        <v>17.483334000000003</v>
      </c>
      <c r="H282">
        <v>17.216667000000001</v>
      </c>
      <c r="I282">
        <v>17.433334000000002</v>
      </c>
      <c r="J282">
        <v>19.033332999999999</v>
      </c>
      <c r="K282">
        <v>21.216667000000001</v>
      </c>
      <c r="L282">
        <v>16.5</v>
      </c>
      <c r="M282">
        <v>16</v>
      </c>
      <c r="N282">
        <v>17.399997000000003</v>
      </c>
      <c r="O282">
        <v>23.399967000000004</v>
      </c>
      <c r="P282">
        <v>27.849967000000003</v>
      </c>
      <c r="Q282">
        <v>24.159967000000005</v>
      </c>
      <c r="R282">
        <v>28.829967000000003</v>
      </c>
      <c r="S282">
        <v>30.649967000000004</v>
      </c>
      <c r="T282">
        <v>27.069967000000005</v>
      </c>
      <c r="U282">
        <v>25.583297000000005</v>
      </c>
      <c r="V282">
        <v>25.449967000000004</v>
      </c>
      <c r="W282">
        <v>24.016634000000003</v>
      </c>
      <c r="X282">
        <v>24.816634000000004</v>
      </c>
      <c r="Y282">
        <v>24.849967000000003</v>
      </c>
      <c r="Z282">
        <v>25.100003000000001</v>
      </c>
      <c r="AA282">
        <v>27.100003000000001</v>
      </c>
      <c r="AB282">
        <v>30.850003000000001</v>
      </c>
      <c r="AC282">
        <v>46.300003000000004</v>
      </c>
      <c r="AD282">
        <v>40.853335999999999</v>
      </c>
      <c r="AE282">
        <v>27.050003</v>
      </c>
      <c r="AG282">
        <v>30.350003000000001</v>
      </c>
      <c r="AH282">
        <v>25.766673000000001</v>
      </c>
      <c r="AI282">
        <v>19.399999999999999</v>
      </c>
      <c r="AJ282">
        <v>20.95</v>
      </c>
      <c r="AK282">
        <v>19.783333299999999</v>
      </c>
      <c r="AL282">
        <v>20</v>
      </c>
      <c r="AM282">
        <v>19.91666</v>
      </c>
      <c r="AN282">
        <v>20.75</v>
      </c>
      <c r="AO282">
        <v>20.6666667</v>
      </c>
      <c r="AP282">
        <v>20.266666699999998</v>
      </c>
      <c r="AQ282">
        <v>20.18333333</v>
      </c>
      <c r="AR282">
        <v>19.799999999999997</v>
      </c>
      <c r="AS282">
        <v>20.4166667</v>
      </c>
      <c r="AT282">
        <v>23.06666667</v>
      </c>
      <c r="AU282">
        <v>20.7</v>
      </c>
      <c r="AV282">
        <v>20.933333299999997</v>
      </c>
      <c r="AW282">
        <v>20.466666699999998</v>
      </c>
      <c r="AX282">
        <v>21.25</v>
      </c>
      <c r="AY282">
        <v>20.133333329999999</v>
      </c>
      <c r="AZ282">
        <v>22.549999999999997</v>
      </c>
      <c r="BA282">
        <v>24.599999999999998</v>
      </c>
      <c r="BB282">
        <v>27.4</v>
      </c>
      <c r="BC282">
        <v>25.116666670000001</v>
      </c>
      <c r="BD282">
        <v>25.0833333</v>
      </c>
      <c r="BE282">
        <v>21.4</v>
      </c>
      <c r="BF282">
        <v>23.316666999999999</v>
      </c>
      <c r="BG282">
        <v>32.5833333</v>
      </c>
      <c r="BH282">
        <v>35.099999999999994</v>
      </c>
      <c r="BI282">
        <v>35.333332999999996</v>
      </c>
      <c r="BJ282">
        <v>22.75</v>
      </c>
      <c r="BK282">
        <v>33.066666999999995</v>
      </c>
      <c r="BL282">
        <v>23.816666699999999</v>
      </c>
      <c r="BM282">
        <v>32.200000000000003</v>
      </c>
      <c r="BN282">
        <v>23.5</v>
      </c>
      <c r="BO282">
        <v>37.333332999999996</v>
      </c>
      <c r="BP282">
        <v>28.016666699999998</v>
      </c>
      <c r="BQ282">
        <v>19.016666663000002</v>
      </c>
      <c r="BR282">
        <v>17.533333333000002</v>
      </c>
      <c r="BS282">
        <v>18.250000033000003</v>
      </c>
      <c r="BT282">
        <v>18.650000003000002</v>
      </c>
      <c r="BU282">
        <v>18.050000003000001</v>
      </c>
      <c r="BV282">
        <v>18.283333333000002</v>
      </c>
      <c r="BW282">
        <v>20.250000033000003</v>
      </c>
      <c r="BX282">
        <v>25.250000033000003</v>
      </c>
      <c r="BY282">
        <v>23.516666633</v>
      </c>
      <c r="BZ282">
        <v>20.516666633</v>
      </c>
      <c r="CA282">
        <v>18.333333333000002</v>
      </c>
      <c r="CB282">
        <v>17.850000033000001</v>
      </c>
      <c r="CC282">
        <v>18.900000033000001</v>
      </c>
      <c r="CE282">
        <v>19.766666663000002</v>
      </c>
      <c r="CF282">
        <v>20.549999963000001</v>
      </c>
      <c r="CG282">
        <v>21.849999963000002</v>
      </c>
      <c r="CH282">
        <v>20.149999963000003</v>
      </c>
      <c r="CI282">
        <v>20.116666663000004</v>
      </c>
      <c r="CJ282">
        <v>20.066666663000003</v>
      </c>
      <c r="CK282">
        <v>20.483333363000003</v>
      </c>
      <c r="CL282">
        <v>20.866666663000004</v>
      </c>
      <c r="CN282">
        <v>21.616666663000004</v>
      </c>
      <c r="CO282">
        <v>21.166666663000001</v>
      </c>
      <c r="CP282">
        <v>17.733333333000001</v>
      </c>
      <c r="CQ282">
        <v>19.166666333000002</v>
      </c>
      <c r="CR282">
        <v>19.916666333000002</v>
      </c>
      <c r="CS282">
        <v>18.166666333000002</v>
      </c>
      <c r="CT282">
        <v>20.383333332999999</v>
      </c>
      <c r="CU282">
        <v>20.200000333000002</v>
      </c>
      <c r="CV282">
        <v>18.333333333000002</v>
      </c>
      <c r="CW282">
        <v>19.466666633000003</v>
      </c>
      <c r="CX282">
        <v>19.066666333000001</v>
      </c>
      <c r="CY282">
        <v>22.550000033</v>
      </c>
      <c r="CZ282">
        <v>20.016666633</v>
      </c>
      <c r="DA282">
        <v>18.866666333000001</v>
      </c>
      <c r="DB282">
        <v>18.133333332999999</v>
      </c>
      <c r="DC282">
        <v>21.183333333</v>
      </c>
      <c r="DD282">
        <v>19.116666633000001</v>
      </c>
      <c r="DE282">
        <v>21.950000033000002</v>
      </c>
      <c r="DF282">
        <v>26.759999963000002</v>
      </c>
      <c r="DG282">
        <v>28.059999963000003</v>
      </c>
      <c r="DH282">
        <v>27.159999963000001</v>
      </c>
      <c r="DI282">
        <v>27.993332963</v>
      </c>
      <c r="DJ282">
        <v>27.609999963000003</v>
      </c>
      <c r="DK282">
        <v>28.443333296000002</v>
      </c>
      <c r="DL282">
        <v>27.326666663000001</v>
      </c>
      <c r="DM282">
        <v>29.226666633000001</v>
      </c>
      <c r="DN282">
        <v>28.676666633000004</v>
      </c>
      <c r="DO282">
        <v>18.933333333</v>
      </c>
      <c r="DP282">
        <v>21.116666633000001</v>
      </c>
      <c r="DQ282">
        <v>19.850000033000001</v>
      </c>
      <c r="DR282">
        <v>19.866666663</v>
      </c>
      <c r="DS282">
        <v>19.466666663000002</v>
      </c>
      <c r="DT282">
        <v>19.500000003</v>
      </c>
      <c r="DU282">
        <v>22.866666333000001</v>
      </c>
      <c r="DV282">
        <v>20.950000003</v>
      </c>
      <c r="DW282">
        <v>19.633333332999999</v>
      </c>
      <c r="DX282">
        <v>19.550000003000001</v>
      </c>
      <c r="DY282">
        <v>19.850000000000001</v>
      </c>
      <c r="DZ282">
        <v>17.533333333000002</v>
      </c>
      <c r="EA282">
        <v>19.200000033000002</v>
      </c>
      <c r="EB282">
        <v>17.900000033000001</v>
      </c>
      <c r="EC282">
        <v>18.366666633000001</v>
      </c>
      <c r="ED282">
        <v>20.866666633000001</v>
      </c>
      <c r="EE282">
        <v>20.133333333000003</v>
      </c>
      <c r="EF282">
        <v>18.383333333000003</v>
      </c>
      <c r="EG282">
        <v>20.183333333</v>
      </c>
      <c r="EH282">
        <v>17.816666333000001</v>
      </c>
      <c r="EI282">
        <v>20.750000003</v>
      </c>
      <c r="EJ282">
        <v>19.883333333000003</v>
      </c>
      <c r="EK282">
        <v>19.200003333000002</v>
      </c>
      <c r="EL282">
        <v>21.266666633</v>
      </c>
      <c r="EM282">
        <v>17.933333333</v>
      </c>
      <c r="EN282">
        <v>19.016666666000003</v>
      </c>
      <c r="EO282">
        <v>22.066666662999999</v>
      </c>
      <c r="EP282">
        <v>20.366666633000001</v>
      </c>
      <c r="EQ282">
        <v>12.866663333</v>
      </c>
      <c r="ER282">
        <v>13.199996663</v>
      </c>
      <c r="ES282">
        <v>13.466663333</v>
      </c>
      <c r="ET282">
        <v>15.966663333</v>
      </c>
      <c r="EU282">
        <v>13.549996632999999</v>
      </c>
      <c r="EV282">
        <v>13.383330033</v>
      </c>
      <c r="EW282">
        <v>13.199996633</v>
      </c>
      <c r="EX282">
        <v>13.43333</v>
      </c>
      <c r="EY282">
        <v>16.933330033000001</v>
      </c>
      <c r="EZ282">
        <v>13.233330333</v>
      </c>
      <c r="FA282">
        <v>13.416663333000001</v>
      </c>
      <c r="FB282">
        <v>13.899996333000001</v>
      </c>
      <c r="FC282">
        <v>16.866663332999998</v>
      </c>
      <c r="FD282">
        <v>13.699996633</v>
      </c>
      <c r="FE282">
        <v>13.999996633</v>
      </c>
      <c r="FF282">
        <v>16.033330003</v>
      </c>
      <c r="FG282">
        <v>13.633330033</v>
      </c>
      <c r="FH282">
        <v>15.150000003000001</v>
      </c>
      <c r="FI282">
        <v>15.600000003</v>
      </c>
      <c r="FJ282">
        <v>18.766666703000002</v>
      </c>
      <c r="FK282">
        <v>16.866666703</v>
      </c>
      <c r="FL282">
        <v>17.200000003</v>
      </c>
      <c r="FM282">
        <v>15.516666703</v>
      </c>
      <c r="FN282">
        <v>18.150000003000002</v>
      </c>
      <c r="FO282">
        <v>15.616666673000001</v>
      </c>
      <c r="FP282">
        <v>16.366666703</v>
      </c>
      <c r="FQ282">
        <v>15.600000003</v>
      </c>
      <c r="FR282">
        <v>15.550000003000001</v>
      </c>
      <c r="FS282">
        <v>16.366666673000001</v>
      </c>
      <c r="FT282">
        <v>16.500000333000003</v>
      </c>
      <c r="FU282">
        <v>16.750000333000003</v>
      </c>
      <c r="FV282">
        <v>16.733333663000003</v>
      </c>
      <c r="FW282">
        <v>17.116667000000003</v>
      </c>
      <c r="FX282">
        <v>17.266667003000002</v>
      </c>
      <c r="FY282">
        <v>17.050000333000003</v>
      </c>
      <c r="FZ282">
        <v>18.300000333000003</v>
      </c>
      <c r="GA282">
        <v>21.300000333000003</v>
      </c>
      <c r="GB282">
        <v>17.383333666000002</v>
      </c>
      <c r="GC282">
        <v>17.583333633000002</v>
      </c>
      <c r="GD282">
        <v>18.100000333000004</v>
      </c>
      <c r="GE282">
        <v>17.866667033000002</v>
      </c>
      <c r="GF282">
        <v>17.083333663000001</v>
      </c>
      <c r="GG282">
        <v>16.500000333000003</v>
      </c>
      <c r="GH282">
        <v>17.350000333000004</v>
      </c>
      <c r="GI282">
        <v>16.983333633000004</v>
      </c>
      <c r="GJ282">
        <v>17.400000333000001</v>
      </c>
      <c r="GK282">
        <v>19.333333633000002</v>
      </c>
      <c r="GL282">
        <v>16.800000333000003</v>
      </c>
      <c r="GM282">
        <v>17.066667033000002</v>
      </c>
      <c r="GN282">
        <v>19.200000333000002</v>
      </c>
      <c r="GO282">
        <v>18.616667003000003</v>
      </c>
      <c r="GP282">
        <v>17.066667033000002</v>
      </c>
      <c r="GQ282">
        <v>17.516667003000002</v>
      </c>
      <c r="GR282">
        <v>19.900000333000001</v>
      </c>
      <c r="GS282">
        <v>17.866667033000002</v>
      </c>
      <c r="GT282">
        <v>19.066667033000002</v>
      </c>
      <c r="GU282">
        <v>17.900000333000001</v>
      </c>
      <c r="GV282">
        <v>16.900000333000001</v>
      </c>
      <c r="GW282">
        <v>16.966667003000001</v>
      </c>
      <c r="GX282">
        <v>16.800000333000003</v>
      </c>
      <c r="GY282">
        <v>24.233333666000004</v>
      </c>
      <c r="GZ282">
        <v>18.650000333000001</v>
      </c>
      <c r="HA282">
        <v>17.883333666000002</v>
      </c>
      <c r="HB282">
        <v>12.300000333000002</v>
      </c>
      <c r="HC282">
        <v>42.566666333000001</v>
      </c>
      <c r="HD282">
        <v>43.966666662999998</v>
      </c>
      <c r="HE282">
        <v>43.050000003000001</v>
      </c>
      <c r="HF282">
        <v>42.800000003000001</v>
      </c>
      <c r="HG282">
        <v>42.583333332999999</v>
      </c>
      <c r="HH282">
        <v>42.266666633</v>
      </c>
      <c r="HI282">
        <v>42.266666633</v>
      </c>
      <c r="HJ282">
        <v>43.216666632999996</v>
      </c>
      <c r="HK282">
        <v>42.766666633</v>
      </c>
      <c r="HL282">
        <v>45.633333332999996</v>
      </c>
      <c r="HR282">
        <v>15.150000003000001</v>
      </c>
      <c r="HS282">
        <v>15.300000033</v>
      </c>
      <c r="HU282">
        <v>26.700000033000002</v>
      </c>
      <c r="HW282">
        <v>15.683333333</v>
      </c>
      <c r="HX282">
        <v>15.900000033</v>
      </c>
      <c r="HY282">
        <v>16.716666733</v>
      </c>
      <c r="HZ282">
        <v>16.233333333000001</v>
      </c>
      <c r="IA282">
        <v>15.966667033</v>
      </c>
      <c r="IB282">
        <v>16.066666732999998</v>
      </c>
      <c r="IC282">
        <v>16.766666702999999</v>
      </c>
      <c r="ID282">
        <v>15.733333032999999</v>
      </c>
      <c r="IE282">
        <v>16.716666703000001</v>
      </c>
      <c r="IF282">
        <v>17.416666703000001</v>
      </c>
      <c r="IG282">
        <v>17.866666703</v>
      </c>
      <c r="IH282">
        <v>16.200000032999998</v>
      </c>
      <c r="II282">
        <v>22.933333033</v>
      </c>
      <c r="IJ282">
        <v>15.716666703</v>
      </c>
      <c r="IK282">
        <v>23.250000003</v>
      </c>
      <c r="IL282">
        <v>26.583333003</v>
      </c>
      <c r="IM282">
        <v>24.016666702999999</v>
      </c>
      <c r="IN282">
        <v>23.733333303000002</v>
      </c>
      <c r="IO282">
        <v>25.250000003</v>
      </c>
      <c r="IP282">
        <v>25.833333003</v>
      </c>
      <c r="IQ282">
        <v>26.483330002999999</v>
      </c>
      <c r="IW282">
        <v>32.833333332999999</v>
      </c>
      <c r="IX282">
        <v>10.966663333</v>
      </c>
      <c r="IY282">
        <v>13.4166636663</v>
      </c>
      <c r="IZ282">
        <v>11.783330033</v>
      </c>
      <c r="JA282">
        <v>12.566663332999999</v>
      </c>
      <c r="JB282">
        <v>12.049996667</v>
      </c>
      <c r="JC282">
        <v>13.116663333</v>
      </c>
      <c r="JD282">
        <v>13.583330003</v>
      </c>
      <c r="JE282">
        <v>18.649996673</v>
      </c>
      <c r="JF282">
        <v>13.966663333</v>
      </c>
      <c r="JH282">
        <v>9.2833333329999999</v>
      </c>
      <c r="JI282">
        <v>15.383333332999999</v>
      </c>
      <c r="JJ282">
        <v>13.766666333</v>
      </c>
      <c r="JK282">
        <v>11.633333332999999</v>
      </c>
      <c r="JL282">
        <v>11.400000002999999</v>
      </c>
      <c r="JM282">
        <v>13.133333332999999</v>
      </c>
      <c r="JN282">
        <v>14.133333332999999</v>
      </c>
      <c r="JO282">
        <v>18.266666633</v>
      </c>
      <c r="JP282">
        <v>15.400000002999999</v>
      </c>
      <c r="JR282">
        <f>IF(JH282=0,0,JH282+2.1833333)</f>
        <v>11.466666632999999</v>
      </c>
      <c r="JT282">
        <v>12.216666332999999</v>
      </c>
      <c r="JU282">
        <v>17.866666332999998</v>
      </c>
      <c r="JV282">
        <v>0</v>
      </c>
      <c r="JX282">
        <f>IF(JX268=0,0,JX268+9.2833333)</f>
        <v>19.316666633000004</v>
      </c>
      <c r="JY282">
        <f t="shared" ref="JY282:KA282" si="2681">IF(JY268=0,0,JY268+9.2833333)</f>
        <v>15.133333299666667</v>
      </c>
      <c r="JZ282">
        <f t="shared" si="2681"/>
        <v>21.633333299666671</v>
      </c>
      <c r="KA282">
        <f t="shared" si="2681"/>
        <v>25.08333329966667</v>
      </c>
    </row>
    <row r="283" spans="1:287" x14ac:dyDescent="0.25">
      <c r="A283" t="s">
        <v>4</v>
      </c>
      <c r="HA283">
        <v>23.533333666000001</v>
      </c>
      <c r="HB283">
        <v>17.950000332999998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JW283">
        <v>0</v>
      </c>
    </row>
    <row r="284" spans="1:287" x14ac:dyDescent="0.25">
      <c r="A284" t="s">
        <v>3</v>
      </c>
      <c r="B284">
        <v>16.400000000000002</v>
      </c>
      <c r="C284">
        <v>16.900000000000002</v>
      </c>
      <c r="D284">
        <v>17.516667000000002</v>
      </c>
      <c r="E284">
        <v>17.55</v>
      </c>
      <c r="F284">
        <v>18.16666</v>
      </c>
      <c r="G284">
        <v>18.233334000000003</v>
      </c>
      <c r="H284">
        <v>17.966667000000001</v>
      </c>
      <c r="I284">
        <v>18.183334000000002</v>
      </c>
      <c r="J284">
        <v>19.783333000000002</v>
      </c>
      <c r="K284">
        <v>21.966667000000001</v>
      </c>
      <c r="L284">
        <v>17.250000000000004</v>
      </c>
      <c r="M284">
        <v>16.750000000000004</v>
      </c>
      <c r="N284">
        <v>18.149997000000003</v>
      </c>
      <c r="O284">
        <v>24.149967000000004</v>
      </c>
      <c r="P284">
        <v>28.599967000000003</v>
      </c>
      <c r="Q284">
        <v>24.909967000000005</v>
      </c>
      <c r="R284">
        <v>29.579967000000003</v>
      </c>
      <c r="S284">
        <v>31.399967000000004</v>
      </c>
      <c r="T284">
        <v>27.819967000000005</v>
      </c>
      <c r="U284">
        <v>26.333297000000005</v>
      </c>
      <c r="V284">
        <v>26.199967000000004</v>
      </c>
      <c r="W284">
        <v>24.766634000000003</v>
      </c>
      <c r="X284">
        <v>25.566634000000004</v>
      </c>
      <c r="Y284">
        <v>25.599967000000003</v>
      </c>
      <c r="Z284">
        <v>25.850003000000001</v>
      </c>
      <c r="AA284">
        <v>27.850003000000001</v>
      </c>
      <c r="AB284">
        <v>31.600003000000001</v>
      </c>
      <c r="AC284">
        <v>47.050003000000004</v>
      </c>
      <c r="AD284">
        <v>41.603335999999999</v>
      </c>
      <c r="AE284">
        <v>27.800003</v>
      </c>
      <c r="AG284">
        <v>31.100003000000001</v>
      </c>
      <c r="AH284">
        <v>26.516673000000001</v>
      </c>
      <c r="AI284">
        <v>20.150000000000002</v>
      </c>
      <c r="AJ284">
        <v>21.700000000000003</v>
      </c>
      <c r="AK284">
        <v>20.533333300000002</v>
      </c>
      <c r="AL284">
        <v>20.750000000000004</v>
      </c>
      <c r="AM284">
        <v>20.666660000000004</v>
      </c>
      <c r="AN284">
        <v>21.500000000000004</v>
      </c>
      <c r="AO284">
        <v>21.4166667</v>
      </c>
      <c r="AP284">
        <v>21.016666700000002</v>
      </c>
      <c r="AQ284">
        <v>20.933333330000004</v>
      </c>
      <c r="AR284">
        <v>20.55</v>
      </c>
      <c r="AS284">
        <v>21.1666667</v>
      </c>
      <c r="AT284">
        <v>23.816666670000004</v>
      </c>
      <c r="AU284">
        <v>21.450000000000003</v>
      </c>
      <c r="AV284">
        <v>21.683333300000001</v>
      </c>
      <c r="AW284">
        <v>21.216666700000001</v>
      </c>
      <c r="AX284">
        <v>22.000000000000004</v>
      </c>
      <c r="AY284">
        <v>20.883333330000003</v>
      </c>
      <c r="AZ284">
        <v>23.3</v>
      </c>
      <c r="BA284">
        <v>25.35</v>
      </c>
      <c r="BB284">
        <v>28.150000000000002</v>
      </c>
      <c r="BC284">
        <v>25.866666670000001</v>
      </c>
      <c r="BD284">
        <v>25.833333300000003</v>
      </c>
      <c r="BE284">
        <v>22.150000000000002</v>
      </c>
      <c r="BF284">
        <v>24.066667000000002</v>
      </c>
      <c r="BG284">
        <v>33.3333333</v>
      </c>
      <c r="BH284">
        <v>35.85</v>
      </c>
      <c r="BI284">
        <v>36.083333000000003</v>
      </c>
      <c r="BJ284">
        <v>23.500000000000004</v>
      </c>
      <c r="BK284">
        <v>33.816667000000002</v>
      </c>
      <c r="BL284">
        <v>24.566666700000003</v>
      </c>
      <c r="BM284">
        <v>32.950000000000003</v>
      </c>
      <c r="BN284">
        <v>24.25</v>
      </c>
      <c r="BO284">
        <v>38.083333000000003</v>
      </c>
      <c r="BP284">
        <v>28.766666700000002</v>
      </c>
      <c r="BQ284">
        <v>19.766666663000002</v>
      </c>
      <c r="BR284">
        <v>18.283333333000002</v>
      </c>
      <c r="BS284">
        <v>19.000000033000003</v>
      </c>
      <c r="BT284">
        <v>19.400000003000002</v>
      </c>
      <c r="BU284">
        <v>18.800000003000001</v>
      </c>
      <c r="BV284">
        <v>19.033333333000002</v>
      </c>
      <c r="BW284">
        <v>21.000000033000003</v>
      </c>
      <c r="BX284">
        <v>26.000000033000003</v>
      </c>
      <c r="BY284">
        <v>24.266666633</v>
      </c>
      <c r="BZ284">
        <v>21.266666633</v>
      </c>
      <c r="CA284">
        <v>19.083333333000002</v>
      </c>
      <c r="CB284">
        <v>18.600000033000001</v>
      </c>
      <c r="CC284">
        <v>19.650000033000001</v>
      </c>
      <c r="CE284">
        <v>20.516666663000002</v>
      </c>
      <c r="CF284">
        <v>21.299999963000001</v>
      </c>
      <c r="CG284">
        <v>22.599999963000002</v>
      </c>
      <c r="CH284">
        <v>20.899999963000003</v>
      </c>
      <c r="CI284">
        <v>20.866666663000004</v>
      </c>
      <c r="CJ284">
        <v>20.816666663000003</v>
      </c>
      <c r="CK284">
        <v>21.233333363000003</v>
      </c>
      <c r="CL284">
        <v>21.616666663000004</v>
      </c>
      <c r="CN284">
        <v>22.366666663000004</v>
      </c>
      <c r="CO284">
        <v>21.916666663000001</v>
      </c>
      <c r="CP284">
        <v>18.483333333000004</v>
      </c>
      <c r="CQ284">
        <v>19.916666333000006</v>
      </c>
      <c r="CR284">
        <v>20.666666333000006</v>
      </c>
      <c r="CS284">
        <v>18.916666333000006</v>
      </c>
      <c r="CT284">
        <v>21.133333333000003</v>
      </c>
      <c r="CU284">
        <v>20.950000333000006</v>
      </c>
      <c r="CV284">
        <v>19.083333333000006</v>
      </c>
      <c r="CW284">
        <v>20.216666633000003</v>
      </c>
      <c r="CX284">
        <v>19.816666333000004</v>
      </c>
      <c r="CY284">
        <v>23.300000033000003</v>
      </c>
      <c r="CZ284">
        <v>20.766666633000003</v>
      </c>
      <c r="DA284">
        <v>19.616666333000005</v>
      </c>
      <c r="DB284">
        <v>18.883333333000003</v>
      </c>
      <c r="DC284">
        <v>21.933333333000004</v>
      </c>
      <c r="DD284">
        <v>19.866666633000005</v>
      </c>
      <c r="DE284">
        <v>22.700000033000006</v>
      </c>
      <c r="DF284">
        <v>27.509999963000002</v>
      </c>
      <c r="DG284">
        <v>28.809999963000003</v>
      </c>
      <c r="DH284">
        <v>27.909999963000001</v>
      </c>
      <c r="DI284">
        <v>28.743332963</v>
      </c>
      <c r="DJ284">
        <v>28.359999963000003</v>
      </c>
      <c r="DK284">
        <v>29.193333296000002</v>
      </c>
      <c r="DL284">
        <v>28.076666663000001</v>
      </c>
      <c r="DM284">
        <v>29.976666633000001</v>
      </c>
      <c r="DN284">
        <v>29.426666633000004</v>
      </c>
      <c r="DO284">
        <v>19.683333333</v>
      </c>
      <c r="DP284">
        <v>21.866666633000001</v>
      </c>
      <c r="DQ284">
        <v>20.600000033000001</v>
      </c>
      <c r="DR284">
        <v>20.616666663</v>
      </c>
      <c r="DS284">
        <v>20.216666663000002</v>
      </c>
      <c r="DT284">
        <v>20.250000003</v>
      </c>
      <c r="DU284">
        <v>23.616666333000001</v>
      </c>
      <c r="DV284">
        <v>21.700000003</v>
      </c>
      <c r="DW284">
        <v>20.383333332999999</v>
      </c>
      <c r="DX284">
        <v>20.300000003000001</v>
      </c>
      <c r="DY284">
        <v>20.6</v>
      </c>
      <c r="DZ284">
        <v>18.283333333000002</v>
      </c>
      <c r="EA284">
        <v>19.950000033000002</v>
      </c>
      <c r="EB284">
        <v>18.650000033000001</v>
      </c>
      <c r="EC284">
        <v>19.116666633000001</v>
      </c>
      <c r="ED284">
        <v>21.616666633000001</v>
      </c>
      <c r="EE284">
        <v>20.883333333000003</v>
      </c>
      <c r="EF284">
        <v>19.133333333000003</v>
      </c>
      <c r="EG284">
        <v>20.933333333</v>
      </c>
      <c r="EH284">
        <v>18.566666333000001</v>
      </c>
      <c r="EI284">
        <v>21.500000003</v>
      </c>
      <c r="EJ284">
        <v>20.633333333000003</v>
      </c>
      <c r="EK284">
        <v>19.950003333000002</v>
      </c>
      <c r="EL284">
        <v>22.016666633</v>
      </c>
      <c r="EM284">
        <v>18.683333333</v>
      </c>
      <c r="EN284">
        <v>19.766666666000003</v>
      </c>
      <c r="EO284">
        <v>22.816666662999999</v>
      </c>
      <c r="EP284">
        <v>21.116666633000001</v>
      </c>
      <c r="EQ284">
        <v>13.616663333000002</v>
      </c>
      <c r="ER284">
        <v>13.949996663000002</v>
      </c>
      <c r="ES284">
        <v>14.216663333000001</v>
      </c>
      <c r="ET284">
        <v>16.716663333000003</v>
      </c>
      <c r="EU284">
        <v>14.299996633000001</v>
      </c>
      <c r="EV284">
        <v>14.133330033000002</v>
      </c>
      <c r="EW284">
        <v>13.949996633000001</v>
      </c>
      <c r="EX284">
        <v>14.183330000000002</v>
      </c>
      <c r="EY284">
        <v>17.683330033000001</v>
      </c>
      <c r="EZ284">
        <v>13.983330333000001</v>
      </c>
      <c r="FA284">
        <v>14.166663333000002</v>
      </c>
      <c r="FB284">
        <v>14.649996333000002</v>
      </c>
      <c r="FC284">
        <v>17.616663333000002</v>
      </c>
      <c r="FD284">
        <v>14.449996633000001</v>
      </c>
      <c r="FE284">
        <v>14.749996633000002</v>
      </c>
      <c r="FF284">
        <v>16.783330003000003</v>
      </c>
      <c r="FG284">
        <v>14.383330033000002</v>
      </c>
      <c r="FH284">
        <v>15.900000003000002</v>
      </c>
      <c r="FI284">
        <v>16.350000003000002</v>
      </c>
      <c r="FJ284">
        <v>19.516666703000002</v>
      </c>
      <c r="FK284">
        <v>17.616666703000003</v>
      </c>
      <c r="FL284">
        <v>17.950000003000003</v>
      </c>
      <c r="FM284">
        <v>16.266666703000002</v>
      </c>
      <c r="FN284">
        <v>18.900000003000002</v>
      </c>
      <c r="FO284">
        <v>16.366666673000001</v>
      </c>
      <c r="FP284">
        <v>17.116666703000003</v>
      </c>
      <c r="FQ284">
        <v>16.350000003000002</v>
      </c>
      <c r="FR284">
        <v>16.300000003000001</v>
      </c>
      <c r="FS284">
        <v>17.116666673000001</v>
      </c>
      <c r="FT284">
        <v>17.250000333000003</v>
      </c>
      <c r="FU284">
        <v>17.500000333000003</v>
      </c>
      <c r="FV284">
        <v>17.483333663000003</v>
      </c>
      <c r="FW284">
        <v>17.866667000000003</v>
      </c>
      <c r="FX284">
        <v>18.016667003000002</v>
      </c>
      <c r="FY284">
        <v>17.800000333000003</v>
      </c>
      <c r="FZ284">
        <v>19.050000333000003</v>
      </c>
      <c r="GA284">
        <v>22.050000333000003</v>
      </c>
      <c r="GB284">
        <v>18.133333666000002</v>
      </c>
      <c r="GC284">
        <v>18.333333633000002</v>
      </c>
      <c r="GD284">
        <v>18.850000333000004</v>
      </c>
      <c r="GE284">
        <v>18.616667033000002</v>
      </c>
      <c r="GF284">
        <v>17.833333663000001</v>
      </c>
      <c r="GG284">
        <v>17.250000333000003</v>
      </c>
      <c r="GH284">
        <v>18.100000333000004</v>
      </c>
      <c r="GI284">
        <v>17.733333633000004</v>
      </c>
      <c r="GJ284">
        <v>18.150000333000001</v>
      </c>
      <c r="GK284">
        <v>20.083333633000002</v>
      </c>
      <c r="GL284">
        <v>17.550000333000003</v>
      </c>
      <c r="GM284">
        <v>17.816667033000002</v>
      </c>
      <c r="GN284">
        <v>19.950000333000002</v>
      </c>
      <c r="GO284">
        <v>19.366667003000003</v>
      </c>
      <c r="GP284">
        <v>17.816667033000002</v>
      </c>
      <c r="GQ284">
        <v>18.266667003000002</v>
      </c>
      <c r="GR284">
        <v>20.650000333000001</v>
      </c>
      <c r="GS284">
        <v>18.616667033000002</v>
      </c>
      <c r="GT284">
        <v>19.816667033000002</v>
      </c>
      <c r="GU284">
        <v>18.650000333000001</v>
      </c>
      <c r="GV284">
        <v>17.650000333000001</v>
      </c>
      <c r="GW284">
        <v>17.716667003000001</v>
      </c>
      <c r="GX284">
        <v>17.550000333000003</v>
      </c>
      <c r="GY284">
        <v>24.983333666000004</v>
      </c>
      <c r="GZ284">
        <v>19.400000333000001</v>
      </c>
      <c r="HA284">
        <v>24.233333666000004</v>
      </c>
      <c r="HB284">
        <v>18.650000333000001</v>
      </c>
      <c r="HC284">
        <v>43.316666333000001</v>
      </c>
      <c r="HD284">
        <v>44.716666662999998</v>
      </c>
      <c r="HE284">
        <v>43.800000003000001</v>
      </c>
      <c r="HF284">
        <v>43.550000003000001</v>
      </c>
      <c r="HG284">
        <v>43.333333332999999</v>
      </c>
      <c r="HH284">
        <v>43.016666633</v>
      </c>
      <c r="HI284">
        <v>43.016666633</v>
      </c>
      <c r="HJ284">
        <v>43.966666632999996</v>
      </c>
      <c r="HK284">
        <v>43.516666633</v>
      </c>
      <c r="HL284">
        <v>46.383333332999996</v>
      </c>
      <c r="HR284">
        <v>15.900000003000002</v>
      </c>
      <c r="HS284">
        <v>16.050000033000003</v>
      </c>
      <c r="HU284">
        <v>27.450000033000002</v>
      </c>
      <c r="HW284">
        <v>16.433333333000004</v>
      </c>
      <c r="HX284">
        <v>16.650000033000005</v>
      </c>
      <c r="HY284">
        <v>17.466666733000004</v>
      </c>
      <c r="HZ284">
        <v>16.983333333000004</v>
      </c>
      <c r="IA284">
        <v>16.716667033000004</v>
      </c>
      <c r="IB284">
        <v>16.816666733000005</v>
      </c>
      <c r="IC284">
        <v>17.516666703000002</v>
      </c>
      <c r="ID284">
        <v>16.483333033000005</v>
      </c>
      <c r="IE284">
        <v>17.466666703000005</v>
      </c>
      <c r="IF284">
        <v>18.166666703000004</v>
      </c>
      <c r="IG284">
        <v>18.616666703000003</v>
      </c>
      <c r="IH284">
        <v>16.950000033000002</v>
      </c>
      <c r="II284">
        <v>23.683333033000004</v>
      </c>
      <c r="IJ284">
        <v>16.466666703000005</v>
      </c>
      <c r="IK284">
        <v>24.000000003000004</v>
      </c>
      <c r="IL284">
        <v>27.333333003000003</v>
      </c>
      <c r="IM284">
        <v>24.766666703000006</v>
      </c>
      <c r="IN284">
        <v>24.483333303000006</v>
      </c>
      <c r="IO284">
        <v>26.000000003000004</v>
      </c>
      <c r="IP284">
        <v>26.583333003000003</v>
      </c>
      <c r="IQ284">
        <v>27.233330003000003</v>
      </c>
      <c r="IW284">
        <v>33.583333332999999</v>
      </c>
      <c r="IX284">
        <v>11.716663333000001</v>
      </c>
      <c r="IY284">
        <v>14.166663666300002</v>
      </c>
      <c r="IZ284">
        <v>12.533330033000002</v>
      </c>
      <c r="JA284">
        <v>13.316663333000001</v>
      </c>
      <c r="JB284">
        <v>12.799996667000002</v>
      </c>
      <c r="JC284">
        <v>13.866663333000002</v>
      </c>
      <c r="JD284">
        <v>14.333330003</v>
      </c>
      <c r="JE284">
        <v>19.399996673</v>
      </c>
      <c r="JF284">
        <v>14.716663333000001</v>
      </c>
      <c r="JH284">
        <v>10.033333333000003</v>
      </c>
      <c r="JI284">
        <v>16.133333333000003</v>
      </c>
      <c r="JJ284">
        <v>14.516666333000003</v>
      </c>
      <c r="JK284">
        <v>12.383333333000003</v>
      </c>
      <c r="JL284">
        <v>12.150000003000002</v>
      </c>
      <c r="JM284">
        <v>13.883333333000003</v>
      </c>
      <c r="JN284">
        <v>14.883333333000003</v>
      </c>
      <c r="JO284">
        <v>19.016666633000003</v>
      </c>
      <c r="JP284">
        <v>16.150000003000002</v>
      </c>
      <c r="JR284">
        <f>IF(JH284=0,0,JH284+2.1833333)</f>
        <v>12.216666633000003</v>
      </c>
      <c r="JT284">
        <v>12.966666333000003</v>
      </c>
      <c r="JU284">
        <v>18.616666333000005</v>
      </c>
      <c r="JV284">
        <v>19.316666633000004</v>
      </c>
      <c r="JX284">
        <v>0</v>
      </c>
      <c r="JY284">
        <f>IF(JY268=0,0,JY268+10.03333)</f>
        <v>15.883329999666666</v>
      </c>
      <c r="JZ284">
        <f t="shared" ref="JZ284:KA284" si="2682">IF(JZ268=0,0,JZ268+10.03333)</f>
        <v>22.383329999666671</v>
      </c>
      <c r="KA284">
        <f t="shared" si="2682"/>
        <v>25.833329999666667</v>
      </c>
    </row>
    <row r="285" spans="1:287" x14ac:dyDescent="0.25">
      <c r="A285" t="s">
        <v>2</v>
      </c>
      <c r="B285">
        <v>12.216666666666667</v>
      </c>
      <c r="C285">
        <v>12.716666666666667</v>
      </c>
      <c r="D285">
        <v>13.333333666666666</v>
      </c>
      <c r="E285">
        <v>13.366666666666667</v>
      </c>
      <c r="F285">
        <v>13.983326666666667</v>
      </c>
      <c r="G285">
        <v>14.050000666666666</v>
      </c>
      <c r="H285">
        <v>13.783333666666666</v>
      </c>
      <c r="I285">
        <v>14.000000666666667</v>
      </c>
      <c r="J285">
        <v>15.599999666666667</v>
      </c>
      <c r="K285">
        <v>17.783333666666667</v>
      </c>
      <c r="L285">
        <v>13.066666666666666</v>
      </c>
      <c r="M285">
        <v>12.566666666666666</v>
      </c>
      <c r="N285">
        <v>13.966663666666665</v>
      </c>
      <c r="O285">
        <v>19.966633666666667</v>
      </c>
      <c r="P285">
        <v>24.416633666666666</v>
      </c>
      <c r="Q285">
        <v>20.726633666666668</v>
      </c>
      <c r="R285">
        <v>25.396633666666666</v>
      </c>
      <c r="S285">
        <v>27.216633666666667</v>
      </c>
      <c r="T285">
        <v>23.636633666666668</v>
      </c>
      <c r="U285">
        <v>22.149963666666668</v>
      </c>
      <c r="V285">
        <v>22.016633666666667</v>
      </c>
      <c r="W285">
        <v>20.583300666666666</v>
      </c>
      <c r="X285">
        <v>21.383300666666667</v>
      </c>
      <c r="Y285">
        <v>21.416633666666666</v>
      </c>
      <c r="Z285">
        <v>21.666669666666664</v>
      </c>
      <c r="AA285">
        <v>23.666669666666664</v>
      </c>
      <c r="AB285">
        <v>27.416669666666664</v>
      </c>
      <c r="AC285">
        <v>42.866669666666667</v>
      </c>
      <c r="AD285">
        <v>37.420002666666662</v>
      </c>
      <c r="AE285">
        <v>23.616669666666663</v>
      </c>
      <c r="AG285">
        <v>26.916669666666664</v>
      </c>
      <c r="AH285">
        <v>22.333339666666664</v>
      </c>
      <c r="AI285">
        <v>15.966666666666667</v>
      </c>
      <c r="AJ285">
        <v>17.516666666666666</v>
      </c>
      <c r="AK285">
        <v>16.349999966666665</v>
      </c>
      <c r="AL285">
        <v>16.566666666666666</v>
      </c>
      <c r="AM285">
        <v>16.483326666666667</v>
      </c>
      <c r="AN285">
        <v>17.316666666666666</v>
      </c>
      <c r="AO285">
        <v>17.233333366666667</v>
      </c>
      <c r="AP285">
        <v>16.833333366666668</v>
      </c>
      <c r="AQ285">
        <v>16.749999996666666</v>
      </c>
      <c r="AR285">
        <v>16.366666666666667</v>
      </c>
      <c r="AS285">
        <v>16.983333366666667</v>
      </c>
      <c r="AT285">
        <v>19.633333336666666</v>
      </c>
      <c r="AU285">
        <v>17.266666666666666</v>
      </c>
      <c r="AV285">
        <v>17.499999966666667</v>
      </c>
      <c r="AW285">
        <v>17.033333366666668</v>
      </c>
      <c r="AX285">
        <v>17.816666666666666</v>
      </c>
      <c r="AY285">
        <v>16.699999996666666</v>
      </c>
      <c r="AZ285">
        <v>19.116666666666667</v>
      </c>
      <c r="BA285">
        <v>21.166666666666668</v>
      </c>
      <c r="BB285">
        <v>23.966666666666669</v>
      </c>
      <c r="BC285">
        <v>21.683333336666667</v>
      </c>
      <c r="BD285">
        <v>21.649999966666666</v>
      </c>
      <c r="BE285">
        <v>17.966666666666669</v>
      </c>
      <c r="BF285">
        <v>19.883333666666665</v>
      </c>
      <c r="BG285">
        <v>29.149999966666666</v>
      </c>
      <c r="BH285">
        <v>31.666666666666664</v>
      </c>
      <c r="BI285">
        <v>31.899999666666666</v>
      </c>
      <c r="BJ285">
        <v>19.316666666666666</v>
      </c>
      <c r="BK285">
        <v>29.633333666666665</v>
      </c>
      <c r="BL285">
        <v>20.383333366666669</v>
      </c>
      <c r="BM285">
        <v>28.766666666666666</v>
      </c>
      <c r="BN285">
        <v>20.066666666666666</v>
      </c>
      <c r="BO285">
        <v>33.899999666666666</v>
      </c>
      <c r="BP285">
        <v>24.583333366666665</v>
      </c>
      <c r="BQ285">
        <v>15.583333329666667</v>
      </c>
      <c r="BR285">
        <v>14.099999999666666</v>
      </c>
      <c r="BS285">
        <v>14.816666699666666</v>
      </c>
      <c r="BT285">
        <v>15.216666669666667</v>
      </c>
      <c r="BU285">
        <v>14.616666669666666</v>
      </c>
      <c r="BV285">
        <v>14.849999999666666</v>
      </c>
      <c r="BW285">
        <v>16.816666699666666</v>
      </c>
      <c r="BX285">
        <v>21.816666699666666</v>
      </c>
      <c r="BY285">
        <v>20.083333299666666</v>
      </c>
      <c r="BZ285">
        <v>17.083333299666666</v>
      </c>
      <c r="CA285">
        <v>14.899999999666667</v>
      </c>
      <c r="CB285">
        <v>14.416666699666667</v>
      </c>
      <c r="CC285">
        <v>15.466666699666666</v>
      </c>
      <c r="CE285">
        <v>16.333333329666665</v>
      </c>
      <c r="CF285">
        <v>17.116666629666664</v>
      </c>
      <c r="CG285">
        <v>18.416666629666665</v>
      </c>
      <c r="CH285">
        <v>16.716666629666666</v>
      </c>
      <c r="CI285">
        <v>16.683333329666667</v>
      </c>
      <c r="CJ285">
        <v>16.633333329666666</v>
      </c>
      <c r="CK285">
        <v>17.050000029666666</v>
      </c>
      <c r="CL285">
        <v>17.433333329666667</v>
      </c>
      <c r="CN285">
        <v>18.183333329666667</v>
      </c>
      <c r="CO285">
        <v>17.733333329666664</v>
      </c>
      <c r="CP285">
        <v>14.299999999666667</v>
      </c>
      <c r="CQ285">
        <v>15.733332999666667</v>
      </c>
      <c r="CR285">
        <v>16.483332999666665</v>
      </c>
      <c r="CS285">
        <v>14.733332999666667</v>
      </c>
      <c r="CT285">
        <v>16.949999999666666</v>
      </c>
      <c r="CU285">
        <v>16.766666999666668</v>
      </c>
      <c r="CV285">
        <v>14.899999999666667</v>
      </c>
      <c r="CW285">
        <v>16.033333299666666</v>
      </c>
      <c r="CX285">
        <v>15.633332999666667</v>
      </c>
      <c r="CY285">
        <v>19.116666699666666</v>
      </c>
      <c r="CZ285">
        <v>16.583333299666666</v>
      </c>
      <c r="DA285">
        <v>15.433332999666668</v>
      </c>
      <c r="DB285">
        <v>14.699999999666668</v>
      </c>
      <c r="DC285">
        <v>17.749999999666667</v>
      </c>
      <c r="DD285">
        <v>15.683333299666668</v>
      </c>
      <c r="DE285">
        <v>18.516666699666668</v>
      </c>
      <c r="DF285">
        <v>23.326666629666665</v>
      </c>
      <c r="DG285">
        <v>24.626666629666666</v>
      </c>
      <c r="DH285">
        <v>23.726666629666664</v>
      </c>
      <c r="DI285">
        <v>24.559999629666663</v>
      </c>
      <c r="DJ285">
        <v>24.176666629666666</v>
      </c>
      <c r="DK285">
        <v>25.009999962666665</v>
      </c>
      <c r="DL285">
        <v>23.893333329666664</v>
      </c>
      <c r="DM285">
        <v>25.793333299666664</v>
      </c>
      <c r="DN285">
        <v>25.243333299666666</v>
      </c>
      <c r="DO285">
        <v>15.499999999666667</v>
      </c>
      <c r="DP285">
        <v>17.683333299666668</v>
      </c>
      <c r="DQ285">
        <v>16.416666699666667</v>
      </c>
      <c r="DR285">
        <v>16.433333329666667</v>
      </c>
      <c r="DS285">
        <v>16.033333329666668</v>
      </c>
      <c r="DT285">
        <v>16.066666669666667</v>
      </c>
      <c r="DU285">
        <v>19.433332999666668</v>
      </c>
      <c r="DV285">
        <v>17.516666669666666</v>
      </c>
      <c r="DW285">
        <v>16.199999999666666</v>
      </c>
      <c r="DX285">
        <v>16.116666669666667</v>
      </c>
      <c r="DY285">
        <v>16.416666666666668</v>
      </c>
      <c r="DZ285">
        <v>14.099999999666666</v>
      </c>
      <c r="EA285">
        <v>15.766666699666667</v>
      </c>
      <c r="EB285">
        <v>14.466666699666666</v>
      </c>
      <c r="EC285">
        <v>14.933333299666666</v>
      </c>
      <c r="ED285">
        <v>17.433333299666668</v>
      </c>
      <c r="EE285">
        <v>16.699999999666666</v>
      </c>
      <c r="EF285">
        <v>14.949999999666666</v>
      </c>
      <c r="EG285">
        <v>16.749999999666667</v>
      </c>
      <c r="EH285">
        <v>14.383332999666667</v>
      </c>
      <c r="EI285">
        <v>17.316666669666667</v>
      </c>
      <c r="EJ285">
        <v>16.449999999666666</v>
      </c>
      <c r="EK285">
        <v>15.766669999666666</v>
      </c>
      <c r="EL285">
        <v>17.833333299666666</v>
      </c>
      <c r="EM285">
        <v>14.499999999666667</v>
      </c>
      <c r="EN285">
        <v>15.583333332666665</v>
      </c>
      <c r="EO285">
        <v>18.633333329666666</v>
      </c>
      <c r="EP285">
        <v>16.933333299666668</v>
      </c>
      <c r="EQ285">
        <v>9.4333299996666664</v>
      </c>
      <c r="ER285">
        <v>9.7666633296666667</v>
      </c>
      <c r="ES285">
        <v>10.033329999666666</v>
      </c>
      <c r="ET285">
        <v>12.533329999666666</v>
      </c>
      <c r="EU285">
        <v>10.116663299666666</v>
      </c>
      <c r="EV285">
        <v>9.9499966996666664</v>
      </c>
      <c r="EW285">
        <v>9.766663299666666</v>
      </c>
      <c r="EX285">
        <v>9.9999966666666662</v>
      </c>
      <c r="EY285">
        <v>13.499996699666667</v>
      </c>
      <c r="EZ285">
        <v>9.799996999666666</v>
      </c>
      <c r="FA285">
        <v>9.9833299996666671</v>
      </c>
      <c r="FB285">
        <v>10.466662999666667</v>
      </c>
      <c r="FC285">
        <v>13.433329999666666</v>
      </c>
      <c r="FD285">
        <v>10.266663299666666</v>
      </c>
      <c r="FE285">
        <v>10.566663299666667</v>
      </c>
      <c r="FF285">
        <v>12.599996669666666</v>
      </c>
      <c r="FG285">
        <v>10.199996699666666</v>
      </c>
      <c r="FH285">
        <v>11.716666669666667</v>
      </c>
      <c r="FI285">
        <v>12.166666669666666</v>
      </c>
      <c r="FJ285">
        <v>15.333333369666667</v>
      </c>
      <c r="FK285">
        <v>13.433333369666666</v>
      </c>
      <c r="FL285">
        <v>13.766666669666666</v>
      </c>
      <c r="FM285">
        <v>12.083333369666667</v>
      </c>
      <c r="FN285">
        <v>14.716666669666667</v>
      </c>
      <c r="FO285">
        <v>12.183333339666667</v>
      </c>
      <c r="FP285">
        <v>12.933333369666666</v>
      </c>
      <c r="FQ285">
        <v>12.166666669666666</v>
      </c>
      <c r="FR285">
        <v>12.116666669666667</v>
      </c>
      <c r="FS285">
        <v>12.933333339666667</v>
      </c>
      <c r="FT285">
        <v>13.066666999666667</v>
      </c>
      <c r="FU285">
        <v>13.316666999666667</v>
      </c>
      <c r="FV285">
        <v>13.300000329666668</v>
      </c>
      <c r="FW285">
        <v>13.683333666666668</v>
      </c>
      <c r="FX285">
        <v>13.833333669666667</v>
      </c>
      <c r="FY285">
        <v>13.616666999666668</v>
      </c>
      <c r="FZ285">
        <v>14.866666999666668</v>
      </c>
      <c r="GA285">
        <v>17.866666999666666</v>
      </c>
      <c r="GB285">
        <v>13.950000332666667</v>
      </c>
      <c r="GC285">
        <v>14.150000299666667</v>
      </c>
      <c r="GD285">
        <v>14.666666999666667</v>
      </c>
      <c r="GE285">
        <v>14.433333699666667</v>
      </c>
      <c r="GF285">
        <v>13.650000329666668</v>
      </c>
      <c r="GG285">
        <v>13.066666999666667</v>
      </c>
      <c r="GH285">
        <v>13.916666999666667</v>
      </c>
      <c r="GI285">
        <v>13.550000299666667</v>
      </c>
      <c r="GJ285">
        <v>13.966666999666668</v>
      </c>
      <c r="GK285">
        <v>15.900000299666667</v>
      </c>
      <c r="GL285">
        <v>13.366666999666668</v>
      </c>
      <c r="GM285">
        <v>13.633333699666668</v>
      </c>
      <c r="GN285">
        <v>15.766666999666668</v>
      </c>
      <c r="GO285">
        <v>15.183333669666666</v>
      </c>
      <c r="GP285">
        <v>13.633333699666668</v>
      </c>
      <c r="GQ285">
        <v>14.083333669666667</v>
      </c>
      <c r="GR285">
        <v>16.466666999666668</v>
      </c>
      <c r="GS285">
        <v>14.433333699666667</v>
      </c>
      <c r="GT285">
        <v>15.633333699666668</v>
      </c>
      <c r="GU285">
        <v>14.466666999666668</v>
      </c>
      <c r="GV285">
        <v>13.466666999666668</v>
      </c>
      <c r="GW285">
        <v>13.533333669666668</v>
      </c>
      <c r="GX285">
        <v>13.366666999666668</v>
      </c>
      <c r="GY285">
        <v>20.800000332666666</v>
      </c>
      <c r="GZ285">
        <v>15.216666999666668</v>
      </c>
      <c r="HC285">
        <v>39.133332999666663</v>
      </c>
      <c r="HD285">
        <v>40.533333329666661</v>
      </c>
      <c r="HE285">
        <v>39.616666669666664</v>
      </c>
      <c r="HF285">
        <v>39.366666669666664</v>
      </c>
      <c r="HG285">
        <v>39.149999999666662</v>
      </c>
      <c r="HH285">
        <v>38.833333299666663</v>
      </c>
      <c r="HI285">
        <v>38.833333299666663</v>
      </c>
      <c r="HJ285">
        <v>39.783333299666658</v>
      </c>
      <c r="HK285">
        <v>39.333333299666663</v>
      </c>
      <c r="HL285">
        <v>42.199999999666659</v>
      </c>
      <c r="HR285">
        <v>11.716666669666667</v>
      </c>
      <c r="HS285">
        <v>11.866666699666666</v>
      </c>
      <c r="HU285">
        <v>23.266666699666665</v>
      </c>
      <c r="HW285">
        <v>12.249999999666667</v>
      </c>
      <c r="HX285">
        <v>12.466666699666666</v>
      </c>
      <c r="HY285">
        <v>13.283333399666667</v>
      </c>
      <c r="HZ285">
        <v>12.799999999666666</v>
      </c>
      <c r="IA285">
        <v>12.533333699666667</v>
      </c>
      <c r="IB285">
        <v>12.633333399666666</v>
      </c>
      <c r="IC285">
        <v>13.333333369666667</v>
      </c>
      <c r="ID285">
        <v>12.299999699666666</v>
      </c>
      <c r="IE285">
        <v>13.283333369666666</v>
      </c>
      <c r="IF285">
        <v>13.983333369666667</v>
      </c>
      <c r="IG285">
        <v>14.433333369666666</v>
      </c>
      <c r="IH285">
        <v>12.766666699666667</v>
      </c>
      <c r="II285">
        <v>19.499999699666667</v>
      </c>
      <c r="IJ285">
        <v>12.283333369666666</v>
      </c>
      <c r="IK285">
        <v>19.816666669666667</v>
      </c>
      <c r="IL285">
        <v>23.149999669666666</v>
      </c>
      <c r="IM285">
        <v>20.583333369666668</v>
      </c>
      <c r="IN285">
        <v>20.299999969666668</v>
      </c>
      <c r="IO285">
        <v>21.816666669666667</v>
      </c>
      <c r="IP285">
        <v>22.399999669666666</v>
      </c>
      <c r="IQ285">
        <v>23.049996669666665</v>
      </c>
      <c r="IW285">
        <v>29.399999999666665</v>
      </c>
      <c r="IX285">
        <v>7.5333299996666661</v>
      </c>
      <c r="IY285">
        <v>9.9833303329666663</v>
      </c>
      <c r="IZ285">
        <v>8.3499966996666668</v>
      </c>
      <c r="JA285">
        <v>9.1333299996666657</v>
      </c>
      <c r="JB285">
        <v>8.6166633336666667</v>
      </c>
      <c r="JC285">
        <v>9.6833299996666664</v>
      </c>
      <c r="JD285">
        <v>10.149996669666667</v>
      </c>
      <c r="JE285">
        <v>15.216663339666667</v>
      </c>
      <c r="JF285">
        <v>10.533329999666666</v>
      </c>
      <c r="JH285">
        <v>5.8499999996666663</v>
      </c>
      <c r="JI285">
        <v>11.949999999666666</v>
      </c>
      <c r="JJ285">
        <v>10.333332999666666</v>
      </c>
      <c r="JK285">
        <v>8.1999999996666659</v>
      </c>
      <c r="JL285">
        <v>7.9666666696666661</v>
      </c>
      <c r="JM285">
        <v>9.6999999996666659</v>
      </c>
      <c r="JN285">
        <v>10.699999999666666</v>
      </c>
      <c r="JO285">
        <v>14.833333299666666</v>
      </c>
      <c r="JP285">
        <v>11.966666669666665</v>
      </c>
      <c r="JR285">
        <f>IF(JH285=0,0,JH285+2.1833333)</f>
        <v>8.0333332996666655</v>
      </c>
      <c r="JT285">
        <v>8.7833329996666656</v>
      </c>
      <c r="JU285">
        <v>14.433332999666666</v>
      </c>
      <c r="JV285">
        <v>15.133333299666667</v>
      </c>
      <c r="JX285">
        <v>15.883329999666666</v>
      </c>
      <c r="JY285">
        <v>0</v>
      </c>
      <c r="JZ285">
        <f>IF(JZ268=0,0,JZ268+5.85)</f>
        <v>18.199999999666669</v>
      </c>
      <c r="KA285">
        <f>IF(KA268=0,0,KA268+5.85)</f>
        <v>21.649999999666669</v>
      </c>
    </row>
    <row r="286" spans="1:287" x14ac:dyDescent="0.25">
      <c r="A286" t="s">
        <v>1</v>
      </c>
      <c r="B286">
        <v>18.716666666666669</v>
      </c>
      <c r="C286">
        <v>19.216666666666669</v>
      </c>
      <c r="D286">
        <v>19.833333666666668</v>
      </c>
      <c r="E286">
        <v>19.866666666666667</v>
      </c>
      <c r="F286">
        <v>20.48332666666667</v>
      </c>
      <c r="G286">
        <v>20.550000666666669</v>
      </c>
      <c r="H286">
        <v>20.283333666666667</v>
      </c>
      <c r="I286">
        <v>20.500000666666669</v>
      </c>
      <c r="J286">
        <v>22.099999666666669</v>
      </c>
      <c r="K286">
        <v>24.283333666666667</v>
      </c>
      <c r="L286">
        <v>19.56666666666667</v>
      </c>
      <c r="M286">
        <v>19.06666666666667</v>
      </c>
      <c r="N286">
        <v>20.466663666666669</v>
      </c>
      <c r="O286">
        <v>26.466633666666667</v>
      </c>
      <c r="P286">
        <v>30.916633666666666</v>
      </c>
      <c r="Q286">
        <v>27.226633666666668</v>
      </c>
      <c r="R286">
        <v>31.896633666666666</v>
      </c>
      <c r="S286">
        <v>33.716633666666667</v>
      </c>
      <c r="T286">
        <v>30.136633666666668</v>
      </c>
      <c r="U286">
        <v>28.649963666666668</v>
      </c>
      <c r="V286">
        <v>28.516633666666667</v>
      </c>
      <c r="W286">
        <v>27.083300666666666</v>
      </c>
      <c r="X286">
        <v>27.883300666666667</v>
      </c>
      <c r="Y286">
        <v>27.916633666666666</v>
      </c>
      <c r="Z286">
        <v>28.166669666666664</v>
      </c>
      <c r="AA286">
        <v>30.166669666666664</v>
      </c>
      <c r="AB286">
        <v>33.916669666666664</v>
      </c>
      <c r="AC286">
        <v>49.366669666666667</v>
      </c>
      <c r="AD286">
        <v>43.920002666666662</v>
      </c>
      <c r="AE286">
        <v>30.116669666666663</v>
      </c>
      <c r="AG286">
        <v>33.416669666666664</v>
      </c>
      <c r="AH286">
        <v>28.833339666666664</v>
      </c>
      <c r="AI286">
        <v>22.466666666666669</v>
      </c>
      <c r="AJ286">
        <v>24.016666666666669</v>
      </c>
      <c r="AK286">
        <v>22.849999966666669</v>
      </c>
      <c r="AL286">
        <v>23.06666666666667</v>
      </c>
      <c r="AM286">
        <v>22.98332666666667</v>
      </c>
      <c r="AN286">
        <v>23.81666666666667</v>
      </c>
      <c r="AO286">
        <v>23.73333336666667</v>
      </c>
      <c r="AP286">
        <v>23.333333366666668</v>
      </c>
      <c r="AQ286">
        <v>23.24999999666667</v>
      </c>
      <c r="AR286">
        <v>22.866666666666667</v>
      </c>
      <c r="AS286">
        <v>23.48333336666667</v>
      </c>
      <c r="AT286">
        <v>26.13333333666667</v>
      </c>
      <c r="AU286">
        <v>23.766666666666669</v>
      </c>
      <c r="AV286">
        <v>23.999999966666667</v>
      </c>
      <c r="AW286">
        <v>23.533333366666668</v>
      </c>
      <c r="AX286">
        <v>24.31666666666667</v>
      </c>
      <c r="AY286">
        <v>23.199999996666669</v>
      </c>
      <c r="AZ286">
        <v>25.616666666666667</v>
      </c>
      <c r="BA286">
        <v>27.666666666666668</v>
      </c>
      <c r="BB286">
        <v>30.466666666666669</v>
      </c>
      <c r="BC286">
        <v>28.183333336666671</v>
      </c>
      <c r="BD286">
        <v>28.14999996666667</v>
      </c>
      <c r="BE286">
        <v>24.466666666666669</v>
      </c>
      <c r="BF286">
        <v>26.383333666666669</v>
      </c>
      <c r="BG286">
        <v>35.64999996666667</v>
      </c>
      <c r="BH286">
        <v>38.166666666666671</v>
      </c>
      <c r="BI286">
        <v>38.399999666666666</v>
      </c>
      <c r="BJ286">
        <v>25.81666666666667</v>
      </c>
      <c r="BK286">
        <v>36.133333666666672</v>
      </c>
      <c r="BL286">
        <v>26.883333366666669</v>
      </c>
      <c r="BM286">
        <v>35.266666666666666</v>
      </c>
      <c r="BN286">
        <v>26.56666666666667</v>
      </c>
      <c r="BO286">
        <v>40.399999666666673</v>
      </c>
      <c r="BP286">
        <v>31.083333366666668</v>
      </c>
      <c r="BQ286">
        <v>22.083333329666669</v>
      </c>
      <c r="BR286">
        <v>20.599999999666668</v>
      </c>
      <c r="BS286">
        <v>21.316666699666669</v>
      </c>
      <c r="BT286">
        <v>21.716666669666669</v>
      </c>
      <c r="BU286">
        <v>21.116666669666667</v>
      </c>
      <c r="BV286">
        <v>21.349999999666668</v>
      </c>
      <c r="BW286">
        <v>23.316666699666669</v>
      </c>
      <c r="BX286">
        <v>28.316666699666669</v>
      </c>
      <c r="BY286">
        <v>26.58333329966667</v>
      </c>
      <c r="BZ286">
        <v>23.58333329966667</v>
      </c>
      <c r="CA286">
        <v>21.399999999666669</v>
      </c>
      <c r="CB286">
        <v>20.916666699666667</v>
      </c>
      <c r="CC286">
        <v>21.966666699666668</v>
      </c>
      <c r="CE286">
        <v>22.833333329666669</v>
      </c>
      <c r="CF286">
        <v>23.616666629666668</v>
      </c>
      <c r="CG286">
        <v>24.916666629666668</v>
      </c>
      <c r="CH286">
        <v>23.216666629666669</v>
      </c>
      <c r="CI286">
        <v>23.18333332966667</v>
      </c>
      <c r="CJ286">
        <v>23.133333329666669</v>
      </c>
      <c r="CK286">
        <v>23.55000002966667</v>
      </c>
      <c r="CL286">
        <v>23.93333332966667</v>
      </c>
      <c r="CN286">
        <v>24.68333332966667</v>
      </c>
      <c r="CO286">
        <v>24.233333329666667</v>
      </c>
      <c r="CP286">
        <v>20.799999999666667</v>
      </c>
      <c r="CQ286">
        <v>22.233332999666668</v>
      </c>
      <c r="CR286">
        <v>22.983332999666668</v>
      </c>
      <c r="CS286">
        <v>21.233332999666668</v>
      </c>
      <c r="CT286">
        <v>23.449999999666666</v>
      </c>
      <c r="CU286">
        <v>23.266666999666668</v>
      </c>
      <c r="CV286">
        <v>21.399999999666669</v>
      </c>
      <c r="CW286">
        <v>22.533333299666666</v>
      </c>
      <c r="CX286">
        <v>22.133332999666667</v>
      </c>
      <c r="CY286">
        <v>25.616666699666666</v>
      </c>
      <c r="CZ286">
        <v>23.083333299666666</v>
      </c>
      <c r="DA286">
        <v>21.933332999666668</v>
      </c>
      <c r="DB286">
        <v>21.199999999666666</v>
      </c>
      <c r="DC286">
        <v>24.249999999666667</v>
      </c>
      <c r="DD286">
        <v>22.183333299666668</v>
      </c>
      <c r="DE286">
        <v>25.016666699666668</v>
      </c>
      <c r="DF286">
        <v>29.826666629666668</v>
      </c>
      <c r="DG286">
        <v>31.126666629666669</v>
      </c>
      <c r="DH286">
        <v>30.226666629666667</v>
      </c>
      <c r="DI286">
        <v>31.05999962966667</v>
      </c>
      <c r="DJ286">
        <v>30.67666662966667</v>
      </c>
      <c r="DK286">
        <v>31.509999962666669</v>
      </c>
      <c r="DL286">
        <v>30.393333329666667</v>
      </c>
      <c r="DM286">
        <v>32.293333299666671</v>
      </c>
      <c r="DN286">
        <v>31.74333329966667</v>
      </c>
      <c r="DO286">
        <v>21.99999999966667</v>
      </c>
      <c r="DP286">
        <v>24.183333299666671</v>
      </c>
      <c r="DQ286">
        <v>22.916666699666671</v>
      </c>
      <c r="DR286">
        <v>22.93333332966667</v>
      </c>
      <c r="DS286">
        <v>22.533333329666672</v>
      </c>
      <c r="DT286">
        <v>22.56666666966667</v>
      </c>
      <c r="DU286">
        <v>25.933332999666671</v>
      </c>
      <c r="DV286">
        <v>24.01666666966667</v>
      </c>
      <c r="DW286">
        <v>22.699999999666669</v>
      </c>
      <c r="DX286">
        <v>22.616666669666671</v>
      </c>
      <c r="DY286">
        <v>22.916666666666671</v>
      </c>
      <c r="DZ286">
        <v>20.599999999666668</v>
      </c>
      <c r="EA286">
        <v>22.266666699666668</v>
      </c>
      <c r="EB286">
        <v>20.966666699666668</v>
      </c>
      <c r="EC286">
        <v>21.433333299666668</v>
      </c>
      <c r="ED286">
        <v>23.933333299666668</v>
      </c>
      <c r="EE286">
        <v>23.199999999666669</v>
      </c>
      <c r="EF286">
        <v>21.449999999666669</v>
      </c>
      <c r="EG286">
        <v>23.249999999666667</v>
      </c>
      <c r="EH286">
        <v>20.883332999666667</v>
      </c>
      <c r="EI286">
        <v>23.816666669666667</v>
      </c>
      <c r="EJ286">
        <v>22.949999999666669</v>
      </c>
      <c r="EK286">
        <v>22.266669999666668</v>
      </c>
      <c r="EL286">
        <v>24.33333329966667</v>
      </c>
      <c r="EM286">
        <v>20.999999999666667</v>
      </c>
      <c r="EN286">
        <v>22.083333332666669</v>
      </c>
      <c r="EO286">
        <v>25.133333329666669</v>
      </c>
      <c r="EP286">
        <v>23.433333299666668</v>
      </c>
      <c r="EQ286">
        <v>15.933329999666668</v>
      </c>
      <c r="ER286">
        <v>16.266663329666667</v>
      </c>
      <c r="ES286">
        <v>16.53332999966667</v>
      </c>
      <c r="ET286">
        <v>19.03332999966667</v>
      </c>
      <c r="EU286">
        <v>16.616663299666669</v>
      </c>
      <c r="EV286">
        <v>16.44999669966667</v>
      </c>
      <c r="EW286">
        <v>16.266663299666668</v>
      </c>
      <c r="EX286">
        <v>16.499996666666668</v>
      </c>
      <c r="EY286">
        <v>19.999996699666667</v>
      </c>
      <c r="EZ286">
        <v>16.299996999666668</v>
      </c>
      <c r="FA286">
        <v>16.483329999666669</v>
      </c>
      <c r="FB286">
        <v>16.966662999666667</v>
      </c>
      <c r="FC286">
        <v>19.933329999666668</v>
      </c>
      <c r="FD286">
        <v>16.766663299666668</v>
      </c>
      <c r="FE286">
        <v>17.066663299666669</v>
      </c>
      <c r="FF286">
        <v>19.09999666966667</v>
      </c>
      <c r="FG286">
        <v>16.69999669966667</v>
      </c>
      <c r="FH286">
        <v>18.216666669666669</v>
      </c>
      <c r="FI286">
        <v>18.666666669666668</v>
      </c>
      <c r="FJ286">
        <v>21.833333369666668</v>
      </c>
      <c r="FK286">
        <v>19.93333336966667</v>
      </c>
      <c r="FL286">
        <v>20.26666666966667</v>
      </c>
      <c r="FM286">
        <v>18.583333369666668</v>
      </c>
      <c r="FN286">
        <v>21.216666669666669</v>
      </c>
      <c r="FO286">
        <v>18.683333339666667</v>
      </c>
      <c r="FP286">
        <v>19.43333336966667</v>
      </c>
      <c r="FQ286">
        <v>18.666666669666668</v>
      </c>
      <c r="FR286">
        <v>18.616666669666667</v>
      </c>
      <c r="FS286">
        <v>19.433333339666667</v>
      </c>
      <c r="FT286">
        <v>19.566666999666669</v>
      </c>
      <c r="FU286">
        <v>19.816666999666669</v>
      </c>
      <c r="FV286">
        <v>19.80000032966667</v>
      </c>
      <c r="FW286">
        <v>20.18333366666667</v>
      </c>
      <c r="FX286">
        <v>20.333333669666668</v>
      </c>
      <c r="FY286">
        <v>20.11666699966667</v>
      </c>
      <c r="FZ286">
        <v>21.36666699966667</v>
      </c>
      <c r="GA286">
        <v>24.36666699966667</v>
      </c>
      <c r="GB286">
        <v>20.450000332666669</v>
      </c>
      <c r="GC286">
        <v>20.650000299666669</v>
      </c>
      <c r="GD286">
        <v>21.166666999666671</v>
      </c>
      <c r="GE286">
        <v>20.933333699666669</v>
      </c>
      <c r="GF286">
        <v>20.150000329666668</v>
      </c>
      <c r="GG286">
        <v>19.566666999666669</v>
      </c>
      <c r="GH286">
        <v>20.416666999666671</v>
      </c>
      <c r="GI286">
        <v>20.050000299666671</v>
      </c>
      <c r="GJ286">
        <v>20.466666999666668</v>
      </c>
      <c r="GK286">
        <v>22.400000299666669</v>
      </c>
      <c r="GL286">
        <v>19.86666699966667</v>
      </c>
      <c r="GM286">
        <v>20.133333699666668</v>
      </c>
      <c r="GN286">
        <v>22.266666999666668</v>
      </c>
      <c r="GO286">
        <v>21.68333366966667</v>
      </c>
      <c r="GP286">
        <v>20.133333699666668</v>
      </c>
      <c r="GQ286">
        <v>20.583333669666668</v>
      </c>
      <c r="GR286">
        <v>22.966666999666668</v>
      </c>
      <c r="GS286">
        <v>20.933333699666669</v>
      </c>
      <c r="GT286">
        <v>22.133333699666668</v>
      </c>
      <c r="GU286">
        <v>20.966666999666668</v>
      </c>
      <c r="GV286">
        <v>19.966666999666668</v>
      </c>
      <c r="GW286">
        <v>20.033333669666668</v>
      </c>
      <c r="GX286">
        <v>19.86666699966667</v>
      </c>
      <c r="GY286">
        <v>27.30000033266667</v>
      </c>
      <c r="GZ286">
        <v>21.716666999666668</v>
      </c>
      <c r="HA286">
        <v>24.983333666000004</v>
      </c>
      <c r="HB286">
        <v>19.400000333000001</v>
      </c>
      <c r="HC286">
        <v>45.633332999666671</v>
      </c>
      <c r="HD286">
        <v>47.033333329666668</v>
      </c>
      <c r="HE286">
        <v>46.116666669666671</v>
      </c>
      <c r="HF286">
        <v>45.866666669666671</v>
      </c>
      <c r="HG286">
        <v>45.649999999666669</v>
      </c>
      <c r="HH286">
        <v>45.33333329966667</v>
      </c>
      <c r="HI286">
        <v>45.33333329966667</v>
      </c>
      <c r="HJ286">
        <v>46.283333299666666</v>
      </c>
      <c r="HK286">
        <v>45.83333329966667</v>
      </c>
      <c r="HL286">
        <v>48.699999999666666</v>
      </c>
      <c r="HR286">
        <v>18.216666669666669</v>
      </c>
      <c r="HS286">
        <v>18.366666699666666</v>
      </c>
      <c r="HU286">
        <v>29.766666699666665</v>
      </c>
      <c r="HW286">
        <v>18.749999999666667</v>
      </c>
      <c r="HX286">
        <v>18.966666699666668</v>
      </c>
      <c r="HY286">
        <v>19.783333399666667</v>
      </c>
      <c r="HZ286">
        <v>19.299999999666667</v>
      </c>
      <c r="IA286">
        <v>19.033333699666667</v>
      </c>
      <c r="IB286">
        <v>19.133333399666668</v>
      </c>
      <c r="IC286">
        <v>19.833333369666665</v>
      </c>
      <c r="ID286">
        <v>18.799999699666667</v>
      </c>
      <c r="IE286">
        <v>19.783333369666668</v>
      </c>
      <c r="IF286">
        <v>20.483333369666667</v>
      </c>
      <c r="IG286">
        <v>20.933333369666666</v>
      </c>
      <c r="IH286">
        <v>19.266666699666665</v>
      </c>
      <c r="II286">
        <v>25.999999699666667</v>
      </c>
      <c r="IJ286">
        <v>18.783333369666668</v>
      </c>
      <c r="IK286">
        <v>26.316666669666667</v>
      </c>
      <c r="IL286">
        <v>29.649999669666666</v>
      </c>
      <c r="IM286">
        <v>27.083333369666668</v>
      </c>
      <c r="IN286">
        <v>26.799999969666668</v>
      </c>
      <c r="IO286">
        <v>28.316666669666667</v>
      </c>
      <c r="IP286">
        <v>28.899999669666666</v>
      </c>
      <c r="IQ286">
        <v>29.549996669666665</v>
      </c>
      <c r="IW286">
        <v>35.899999999666669</v>
      </c>
      <c r="IX286">
        <v>14.033329999666668</v>
      </c>
      <c r="IY286">
        <v>16.483330332966666</v>
      </c>
      <c r="IZ286">
        <v>14.849996699666669</v>
      </c>
      <c r="JA286">
        <v>15.633329999666667</v>
      </c>
      <c r="JB286">
        <v>15.116663333666668</v>
      </c>
      <c r="JC286">
        <v>16.183329999666668</v>
      </c>
      <c r="JD286">
        <v>16.649996669666667</v>
      </c>
      <c r="JE286">
        <v>21.716663339666667</v>
      </c>
      <c r="JF286">
        <v>17.03332999966667</v>
      </c>
      <c r="JH286">
        <v>12.34999999966667</v>
      </c>
      <c r="JI286">
        <v>18.449999999666669</v>
      </c>
      <c r="JJ286">
        <v>16.83333299966667</v>
      </c>
      <c r="JK286">
        <v>14.699999999666669</v>
      </c>
      <c r="JL286">
        <v>14.466666669666669</v>
      </c>
      <c r="JM286">
        <v>16.199999999666669</v>
      </c>
      <c r="JN286">
        <v>17.199999999666669</v>
      </c>
      <c r="JO286">
        <v>21.33333329966667</v>
      </c>
      <c r="JP286">
        <v>18.466666669666669</v>
      </c>
      <c r="JR286">
        <f>IF(JH286=0,0,JH286+2.1833333)</f>
        <v>14.533333299666669</v>
      </c>
      <c r="JT286">
        <v>15.283332999666669</v>
      </c>
      <c r="JU286">
        <v>20.933332999666668</v>
      </c>
      <c r="JV286">
        <v>21.633333299666671</v>
      </c>
      <c r="JX286">
        <v>22.383329999666671</v>
      </c>
      <c r="JY286">
        <v>18.199999999666669</v>
      </c>
      <c r="JZ286">
        <v>0</v>
      </c>
      <c r="KA286">
        <f>IF(KA268=0,0,KA268+12.35)</f>
        <v>28.149999999666669</v>
      </c>
    </row>
    <row r="287" spans="1:287" x14ac:dyDescent="0.25">
      <c r="A287" t="s">
        <v>0</v>
      </c>
      <c r="B287">
        <v>22.166666666666668</v>
      </c>
      <c r="C287">
        <v>22.666666666666668</v>
      </c>
      <c r="D287">
        <v>23.283333666666667</v>
      </c>
      <c r="E287">
        <v>23.316666666666666</v>
      </c>
      <c r="F287">
        <v>23.933326666666666</v>
      </c>
      <c r="G287">
        <v>24.000000666666669</v>
      </c>
      <c r="H287">
        <v>23.733333666666667</v>
      </c>
      <c r="I287">
        <v>23.950000666666668</v>
      </c>
      <c r="J287">
        <v>25.549999666666668</v>
      </c>
      <c r="K287">
        <v>27.733333666666667</v>
      </c>
      <c r="L287">
        <v>23.016666666666669</v>
      </c>
      <c r="M287">
        <v>22.516666666666669</v>
      </c>
      <c r="N287">
        <v>23.916663666666668</v>
      </c>
      <c r="O287">
        <v>29.916633666666669</v>
      </c>
      <c r="P287">
        <v>34.366633666666672</v>
      </c>
      <c r="Q287">
        <v>30.676633666666671</v>
      </c>
      <c r="R287">
        <v>35.346633666666669</v>
      </c>
      <c r="S287">
        <v>37.166633666666669</v>
      </c>
      <c r="T287">
        <v>33.586633666666671</v>
      </c>
      <c r="U287">
        <v>32.099963666666667</v>
      </c>
      <c r="V287">
        <v>31.96663366666667</v>
      </c>
      <c r="W287">
        <v>30.533300666666669</v>
      </c>
      <c r="X287">
        <v>31.33330066666667</v>
      </c>
      <c r="Y287">
        <v>31.366633666666669</v>
      </c>
      <c r="Z287">
        <v>31.616669666666667</v>
      </c>
      <c r="AA287">
        <v>33.616669666666667</v>
      </c>
      <c r="AB287">
        <v>37.366669666666667</v>
      </c>
      <c r="AC287">
        <v>52.81666966666667</v>
      </c>
      <c r="AD287">
        <v>47.370002666666664</v>
      </c>
      <c r="AE287">
        <v>33.56666966666667</v>
      </c>
      <c r="AG287">
        <v>36.866669666666667</v>
      </c>
      <c r="AH287">
        <v>32.28333966666667</v>
      </c>
      <c r="AI287">
        <v>25.916666666666668</v>
      </c>
      <c r="AJ287">
        <v>27.466666666666669</v>
      </c>
      <c r="AK287">
        <v>26.299999966666668</v>
      </c>
      <c r="AL287">
        <v>26.516666666666669</v>
      </c>
      <c r="AM287">
        <v>26.43332666666667</v>
      </c>
      <c r="AN287">
        <v>27.266666666666669</v>
      </c>
      <c r="AO287">
        <v>27.183333366666666</v>
      </c>
      <c r="AP287">
        <v>26.783333366666668</v>
      </c>
      <c r="AQ287">
        <v>26.699999996666669</v>
      </c>
      <c r="AR287">
        <v>26.316666666666666</v>
      </c>
      <c r="AS287">
        <v>26.933333366666666</v>
      </c>
      <c r="AT287">
        <v>29.583333336666669</v>
      </c>
      <c r="AU287">
        <v>27.216666666666669</v>
      </c>
      <c r="AV287">
        <v>27.449999966666667</v>
      </c>
      <c r="AW287">
        <v>26.983333366666667</v>
      </c>
      <c r="AX287">
        <v>27.766666666666669</v>
      </c>
      <c r="AY287">
        <v>26.649999996666669</v>
      </c>
      <c r="AZ287">
        <v>29.066666666666666</v>
      </c>
      <c r="BA287">
        <v>31.116666666666667</v>
      </c>
      <c r="BB287">
        <v>33.916666666666671</v>
      </c>
      <c r="BC287">
        <v>31.633333336666666</v>
      </c>
      <c r="BD287">
        <v>31.599999966666669</v>
      </c>
      <c r="BE287">
        <v>27.916666666666668</v>
      </c>
      <c r="BF287">
        <v>29.833333666666668</v>
      </c>
      <c r="BG287">
        <v>39.099999966666665</v>
      </c>
      <c r="BH287">
        <v>41.616666666666667</v>
      </c>
      <c r="BI287">
        <v>41.849999666666669</v>
      </c>
      <c r="BJ287">
        <v>29.266666666666669</v>
      </c>
      <c r="BK287">
        <v>39.583333666666668</v>
      </c>
      <c r="BL287">
        <v>30.333333366666668</v>
      </c>
      <c r="BM287">
        <v>38.716666666666669</v>
      </c>
      <c r="BN287">
        <v>30.016666666666666</v>
      </c>
      <c r="BO287">
        <v>43.849999666666669</v>
      </c>
      <c r="BP287">
        <v>34.533333366666668</v>
      </c>
      <c r="BQ287">
        <v>25.533333329666668</v>
      </c>
      <c r="BR287">
        <v>24.049999999666667</v>
      </c>
      <c r="BS287">
        <v>24.766666699666668</v>
      </c>
      <c r="BT287">
        <v>25.166666669666668</v>
      </c>
      <c r="BU287">
        <v>24.566666669666667</v>
      </c>
      <c r="BV287">
        <v>24.799999999666667</v>
      </c>
      <c r="BW287">
        <v>26.766666699666668</v>
      </c>
      <c r="BX287">
        <v>31.766666699666668</v>
      </c>
      <c r="BY287">
        <v>30.033333299666666</v>
      </c>
      <c r="BZ287">
        <v>27.033333299666666</v>
      </c>
      <c r="CA287">
        <v>24.849999999666668</v>
      </c>
      <c r="CB287">
        <v>24.366666699666666</v>
      </c>
      <c r="CC287">
        <v>25.416666699666667</v>
      </c>
      <c r="CE287">
        <v>26.283333329666668</v>
      </c>
      <c r="CF287">
        <v>27.066666629666667</v>
      </c>
      <c r="CG287">
        <v>28.366666629666668</v>
      </c>
      <c r="CH287">
        <v>26.666666629666668</v>
      </c>
      <c r="CI287">
        <v>26.633333329666669</v>
      </c>
      <c r="CJ287">
        <v>26.583333329666669</v>
      </c>
      <c r="CK287">
        <v>27.000000029666669</v>
      </c>
      <c r="CL287">
        <v>27.383333329666669</v>
      </c>
      <c r="CN287">
        <v>28.133333329666669</v>
      </c>
      <c r="CO287">
        <v>27.683333329666667</v>
      </c>
      <c r="CP287">
        <v>24.24999999966667</v>
      </c>
      <c r="CQ287">
        <v>25.683332999666671</v>
      </c>
      <c r="CR287">
        <v>26.433332999666671</v>
      </c>
      <c r="CS287">
        <v>24.683332999666671</v>
      </c>
      <c r="CT287">
        <v>26.899999999666669</v>
      </c>
      <c r="CU287">
        <v>26.716666999666671</v>
      </c>
      <c r="CV287">
        <v>24.849999999666672</v>
      </c>
      <c r="CW287">
        <v>25.983333299666668</v>
      </c>
      <c r="CX287">
        <v>25.58333299966667</v>
      </c>
      <c r="CY287">
        <v>29.066666699666669</v>
      </c>
      <c r="CZ287">
        <v>26.533333299666669</v>
      </c>
      <c r="DA287">
        <v>25.383332999666671</v>
      </c>
      <c r="DB287">
        <v>24.649999999666669</v>
      </c>
      <c r="DC287">
        <v>27.699999999666669</v>
      </c>
      <c r="DD287">
        <v>25.633333299666671</v>
      </c>
      <c r="DE287">
        <v>28.466666699666671</v>
      </c>
      <c r="DF287">
        <v>33.276666629666664</v>
      </c>
      <c r="DG287">
        <v>34.576666629666661</v>
      </c>
      <c r="DH287">
        <v>33.676666629666663</v>
      </c>
      <c r="DI287">
        <v>34.509999629666666</v>
      </c>
      <c r="DJ287">
        <v>34.126666629666666</v>
      </c>
      <c r="DK287">
        <v>34.959999962666664</v>
      </c>
      <c r="DL287">
        <v>33.843333329666663</v>
      </c>
      <c r="DM287">
        <v>35.743333299666666</v>
      </c>
      <c r="DN287">
        <v>35.193333299666662</v>
      </c>
      <c r="DO287">
        <v>25.449999999666666</v>
      </c>
      <c r="DP287">
        <v>27.633333299666667</v>
      </c>
      <c r="DQ287">
        <v>26.366666699666666</v>
      </c>
      <c r="DR287">
        <v>26.383333329666666</v>
      </c>
      <c r="DS287">
        <v>25.983333329666667</v>
      </c>
      <c r="DT287">
        <v>26.016666669666666</v>
      </c>
      <c r="DU287">
        <v>29.383332999666667</v>
      </c>
      <c r="DV287">
        <v>27.466666669666665</v>
      </c>
      <c r="DW287">
        <v>26.149999999666665</v>
      </c>
      <c r="DX287">
        <v>26.066666669666667</v>
      </c>
      <c r="DY287">
        <v>26.366666666666667</v>
      </c>
      <c r="DZ287">
        <v>24.049999999666667</v>
      </c>
      <c r="EA287">
        <v>25.716666699666668</v>
      </c>
      <c r="EB287">
        <v>24.416666699666667</v>
      </c>
      <c r="EC287">
        <v>24.883333299666667</v>
      </c>
      <c r="ED287">
        <v>27.383333299666667</v>
      </c>
      <c r="EE287">
        <v>26.649999999666669</v>
      </c>
      <c r="EF287">
        <v>24.899999999666669</v>
      </c>
      <c r="EG287">
        <v>26.699999999666666</v>
      </c>
      <c r="EH287">
        <v>24.333332999666666</v>
      </c>
      <c r="EI287">
        <v>27.266666669666666</v>
      </c>
      <c r="EJ287">
        <v>26.399999999666669</v>
      </c>
      <c r="EK287">
        <v>25.716669999666667</v>
      </c>
      <c r="EL287">
        <v>27.783333299666666</v>
      </c>
      <c r="EM287">
        <v>24.449999999666666</v>
      </c>
      <c r="EN287">
        <v>25.533333332666668</v>
      </c>
      <c r="EO287">
        <v>28.583333329666665</v>
      </c>
      <c r="EP287">
        <v>26.883333299666667</v>
      </c>
      <c r="EQ287">
        <v>19.383329999666667</v>
      </c>
      <c r="ER287">
        <v>19.716663329666666</v>
      </c>
      <c r="ES287">
        <v>19.983329999666669</v>
      </c>
      <c r="ET287">
        <v>22.483329999666669</v>
      </c>
      <c r="EU287">
        <v>20.066663299666669</v>
      </c>
      <c r="EV287">
        <v>19.899996699666666</v>
      </c>
      <c r="EW287">
        <v>19.716663299666667</v>
      </c>
      <c r="EX287">
        <v>19.949996666666667</v>
      </c>
      <c r="EY287">
        <v>23.449996699666666</v>
      </c>
      <c r="EZ287">
        <v>19.749996999666667</v>
      </c>
      <c r="FA287">
        <v>19.933329999666668</v>
      </c>
      <c r="FB287">
        <v>20.416662999666666</v>
      </c>
      <c r="FC287">
        <v>23.383329999666667</v>
      </c>
      <c r="FD287">
        <v>20.216663299666667</v>
      </c>
      <c r="FE287">
        <v>20.516663299666668</v>
      </c>
      <c r="FF287">
        <v>22.549996669666669</v>
      </c>
      <c r="FG287">
        <v>20.149996699666666</v>
      </c>
      <c r="FH287">
        <v>21.666666669666668</v>
      </c>
      <c r="FI287">
        <v>22.116666669666667</v>
      </c>
      <c r="FJ287">
        <v>25.283333369666668</v>
      </c>
      <c r="FK287">
        <v>23.383333369666669</v>
      </c>
      <c r="FL287">
        <v>23.716666669666669</v>
      </c>
      <c r="FM287">
        <v>22.033333369666668</v>
      </c>
      <c r="FN287">
        <v>24.666666669666668</v>
      </c>
      <c r="FO287">
        <v>22.133333339666667</v>
      </c>
      <c r="FP287">
        <v>22.883333369666669</v>
      </c>
      <c r="FQ287">
        <v>22.116666669666667</v>
      </c>
      <c r="FR287">
        <v>22.066666669666667</v>
      </c>
      <c r="FS287">
        <v>22.883333339666667</v>
      </c>
      <c r="FT287">
        <v>23.016666999666668</v>
      </c>
      <c r="FU287">
        <v>23.266666999666668</v>
      </c>
      <c r="FV287">
        <v>23.250000329666669</v>
      </c>
      <c r="FW287">
        <v>23.633333666666669</v>
      </c>
      <c r="FX287">
        <v>23.783333669666668</v>
      </c>
      <c r="FY287">
        <v>23.566666999666669</v>
      </c>
      <c r="FZ287">
        <v>24.816666999666669</v>
      </c>
      <c r="GA287">
        <v>27.816666999666669</v>
      </c>
      <c r="GB287">
        <v>23.900000332666668</v>
      </c>
      <c r="GC287">
        <v>24.100000299666668</v>
      </c>
      <c r="GD287">
        <v>24.61666699966667</v>
      </c>
      <c r="GE287">
        <v>24.383333699666668</v>
      </c>
      <c r="GF287">
        <v>23.600000329666667</v>
      </c>
      <c r="GG287">
        <v>23.016666999666668</v>
      </c>
      <c r="GH287">
        <v>23.86666699966667</v>
      </c>
      <c r="GI287">
        <v>23.50000029966667</v>
      </c>
      <c r="GJ287">
        <v>23.916666999666667</v>
      </c>
      <c r="GK287">
        <v>25.850000299666668</v>
      </c>
      <c r="GL287">
        <v>23.316666999666669</v>
      </c>
      <c r="GM287">
        <v>23.583333699666667</v>
      </c>
      <c r="GN287">
        <v>25.716666999666668</v>
      </c>
      <c r="GO287">
        <v>25.133333669666669</v>
      </c>
      <c r="GP287">
        <v>23.583333699666667</v>
      </c>
      <c r="GQ287">
        <v>24.033333669666668</v>
      </c>
      <c r="GR287">
        <v>26.416666999666667</v>
      </c>
      <c r="GS287">
        <v>24.383333699666668</v>
      </c>
      <c r="GT287">
        <v>25.583333699666667</v>
      </c>
      <c r="GU287">
        <v>24.416666999666667</v>
      </c>
      <c r="GV287">
        <v>23.416666999666667</v>
      </c>
      <c r="GW287">
        <v>23.483333669666667</v>
      </c>
      <c r="GX287">
        <v>23.316666999666669</v>
      </c>
      <c r="GY287">
        <v>30.750000332666669</v>
      </c>
      <c r="GZ287">
        <v>25.166666999666667</v>
      </c>
      <c r="HA287">
        <v>20.800000332666666</v>
      </c>
      <c r="HB287">
        <v>15.216666999666668</v>
      </c>
      <c r="HC287">
        <v>49.083332999666666</v>
      </c>
      <c r="HD287">
        <v>50.483333329666664</v>
      </c>
      <c r="HE287">
        <v>49.566666669666667</v>
      </c>
      <c r="HF287">
        <v>49.316666669666667</v>
      </c>
      <c r="HG287">
        <v>49.099999999666665</v>
      </c>
      <c r="HH287">
        <v>48.783333299666666</v>
      </c>
      <c r="HI287">
        <v>48.783333299666666</v>
      </c>
      <c r="HJ287">
        <v>49.733333299666661</v>
      </c>
      <c r="HK287">
        <v>49.283333299666666</v>
      </c>
      <c r="HL287">
        <v>52.149999999666662</v>
      </c>
      <c r="HR287">
        <v>21.666666669666668</v>
      </c>
      <c r="HS287">
        <v>21.816666699666669</v>
      </c>
      <c r="HU287">
        <v>33.216666699666668</v>
      </c>
      <c r="HW287">
        <v>22.199999999666669</v>
      </c>
      <c r="HX287">
        <v>22.416666699666671</v>
      </c>
      <c r="HY287">
        <v>23.23333339966667</v>
      </c>
      <c r="HZ287">
        <v>22.74999999966667</v>
      </c>
      <c r="IA287">
        <v>22.48333369966667</v>
      </c>
      <c r="IB287">
        <v>22.583333399666671</v>
      </c>
      <c r="IC287">
        <v>23.283333369666668</v>
      </c>
      <c r="ID287">
        <v>22.24999969966667</v>
      </c>
      <c r="IE287">
        <v>23.233333369666671</v>
      </c>
      <c r="IF287">
        <v>23.93333336966667</v>
      </c>
      <c r="IG287">
        <v>24.383333369666669</v>
      </c>
      <c r="IH287">
        <v>22.716666699666668</v>
      </c>
      <c r="II287">
        <v>29.44999969966667</v>
      </c>
      <c r="IJ287">
        <v>22.233333369666671</v>
      </c>
      <c r="IK287">
        <v>29.76666666966667</v>
      </c>
      <c r="IL287">
        <v>33.099999669666673</v>
      </c>
      <c r="IM287">
        <v>30.533333369666671</v>
      </c>
      <c r="IN287">
        <v>30.249999969666671</v>
      </c>
      <c r="IO287">
        <v>31.76666666966667</v>
      </c>
      <c r="IP287">
        <v>32.349999669666673</v>
      </c>
      <c r="IQ287">
        <v>32.999996669666672</v>
      </c>
      <c r="IW287">
        <v>39.349999999666665</v>
      </c>
      <c r="IX287">
        <v>17.483329999666669</v>
      </c>
      <c r="IY287">
        <v>19.933330332966669</v>
      </c>
      <c r="IZ287">
        <v>18.299996699666668</v>
      </c>
      <c r="JA287">
        <v>19.08332999966667</v>
      </c>
      <c r="JB287">
        <v>18.566663333666668</v>
      </c>
      <c r="JC287">
        <v>19.633329999666667</v>
      </c>
      <c r="JD287">
        <v>20.09999666966667</v>
      </c>
      <c r="JE287">
        <v>25.16666333966667</v>
      </c>
      <c r="JF287">
        <v>20.483329999666669</v>
      </c>
      <c r="JH287">
        <v>15.799999999666669</v>
      </c>
      <c r="JI287">
        <v>21.899999999666669</v>
      </c>
      <c r="JJ287">
        <v>20.283332999666669</v>
      </c>
      <c r="JK287">
        <v>18.149999999666669</v>
      </c>
      <c r="JL287">
        <v>17.916666669666668</v>
      </c>
      <c r="JM287">
        <v>19.649999999666669</v>
      </c>
      <c r="JN287">
        <v>20.649999999666669</v>
      </c>
      <c r="JO287">
        <v>24.783333299666669</v>
      </c>
      <c r="JP287">
        <v>21.916666669666668</v>
      </c>
      <c r="JR287">
        <f>IF(JH287=0,0,JH287+2.1833333)</f>
        <v>17.983333299666668</v>
      </c>
      <c r="JT287">
        <v>18.733332999666668</v>
      </c>
      <c r="JU287">
        <v>24.383332999666671</v>
      </c>
      <c r="JV287">
        <v>25.08333329966667</v>
      </c>
      <c r="JX287">
        <v>25.833329999666667</v>
      </c>
      <c r="JY287">
        <v>21.649999999666669</v>
      </c>
      <c r="JZ287">
        <v>28.149999999666669</v>
      </c>
      <c r="KA287">
        <v>0</v>
      </c>
    </row>
    <row r="288" spans="1:287" x14ac:dyDescent="0.25">
      <c r="HA288">
        <v>27.30000033266667</v>
      </c>
      <c r="HB288">
        <v>21.716666999666668</v>
      </c>
    </row>
    <row r="289" spans="209:210" x14ac:dyDescent="0.25">
      <c r="HA289">
        <v>30.750000332666669</v>
      </c>
      <c r="HB289">
        <v>25.166666999666667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Ji</dc:creator>
  <cp:lastModifiedBy>Gordon Ji</cp:lastModifiedBy>
  <dcterms:created xsi:type="dcterms:W3CDTF">2019-10-16T17:58:27Z</dcterms:created>
  <dcterms:modified xsi:type="dcterms:W3CDTF">2019-10-18T21:31:29Z</dcterms:modified>
</cp:coreProperties>
</file>