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lients\Nashville\GitHub\ABM_TCAD8_TAZSPLIT\Support\FutureYear\"/>
    </mc:Choice>
  </mc:AlternateContent>
  <bookViews>
    <workbookView xWindow="0" yWindow="0" windowWidth="28800" windowHeight="11865"/>
  </bookViews>
  <sheets>
    <sheet name="Input" sheetId="1" r:id="rId1"/>
    <sheet name="ExtTrip_Adjust" sheetId="2" r:id="rId2"/>
  </sheets>
  <definedNames>
    <definedName name="solver_adj" localSheetId="1" hidden="1">ExtTrip_Adjust!$G$3:$H$85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ExtTrip_Adjust!$G$3:$H$85</definedName>
    <definedName name="solver_lhs2" localSheetId="1" hidden="1">ExtTrip_Adjust!$G$8:$H$8</definedName>
    <definedName name="solver_lhs3" localSheetId="1" hidden="1">ExtTrip_Adjust!$G$7:$H$8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ExtTrip_Adjust!$K$90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el3" localSheetId="1" hidden="1">2</definedName>
    <definedName name="solver_rhs1" localSheetId="1" hidden="1">5</definedName>
    <definedName name="solver_rhs2" localSheetId="1" hidden="1">1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J87" i="1" l="1"/>
  <c r="K99" i="2" l="1"/>
  <c r="K98" i="2"/>
  <c r="K97" i="2" a="1"/>
  <c r="K97" i="2" s="1"/>
  <c r="K96" i="2"/>
  <c r="F85" i="2" l="1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5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L2" i="2"/>
  <c r="K2" i="2"/>
  <c r="I2" i="2"/>
  <c r="J2" i="2"/>
  <c r="H2" i="2"/>
  <c r="G2" i="2"/>
  <c r="F2" i="2"/>
  <c r="E2" i="2"/>
  <c r="E8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3" i="2"/>
  <c r="C95" i="2" l="1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H98" i="2" s="1"/>
  <c r="C99" i="2"/>
  <c r="D99" i="2"/>
  <c r="E99" i="2"/>
  <c r="F99" i="2"/>
  <c r="H99" i="2" s="1"/>
  <c r="C100" i="2"/>
  <c r="D100" i="2"/>
  <c r="E100" i="2"/>
  <c r="G100" i="2" s="1"/>
  <c r="F100" i="2"/>
  <c r="H100" i="2" s="1"/>
  <c r="C101" i="2"/>
  <c r="D101" i="2"/>
  <c r="E101" i="2"/>
  <c r="G101" i="2" s="1"/>
  <c r="F101" i="2"/>
  <c r="H101" i="2" s="1"/>
  <c r="C102" i="2"/>
  <c r="D102" i="2"/>
  <c r="E102" i="2"/>
  <c r="G102" i="2" s="1"/>
  <c r="F102" i="2"/>
  <c r="H102" i="2" s="1"/>
  <c r="C103" i="2"/>
  <c r="D103" i="2"/>
  <c r="E103" i="2"/>
  <c r="G103" i="2" s="1"/>
  <c r="F103" i="2"/>
  <c r="H103" i="2" s="1"/>
  <c r="C104" i="2"/>
  <c r="D104" i="2"/>
  <c r="E104" i="2"/>
  <c r="G104" i="2" s="1"/>
  <c r="F104" i="2"/>
  <c r="H104" i="2" s="1"/>
  <c r="C105" i="2"/>
  <c r="D105" i="2"/>
  <c r="E105" i="2"/>
  <c r="F105" i="2"/>
  <c r="C106" i="2"/>
  <c r="D106" i="2"/>
  <c r="E106" i="2"/>
  <c r="F106" i="2"/>
  <c r="C107" i="2"/>
  <c r="D107" i="2"/>
  <c r="E107" i="2"/>
  <c r="F107" i="2"/>
  <c r="H107" i="2" s="1"/>
  <c r="C108" i="2"/>
  <c r="D108" i="2"/>
  <c r="E108" i="2"/>
  <c r="G108" i="2" s="1"/>
  <c r="F108" i="2"/>
  <c r="H108" i="2" s="1"/>
  <c r="C109" i="2"/>
  <c r="D109" i="2"/>
  <c r="E109" i="2"/>
  <c r="G109" i="2" s="1"/>
  <c r="F109" i="2"/>
  <c r="H109" i="2" s="1"/>
  <c r="C110" i="2"/>
  <c r="D110" i="2"/>
  <c r="E110" i="2"/>
  <c r="G110" i="2" s="1"/>
  <c r="F110" i="2"/>
  <c r="H110" i="2" s="1"/>
  <c r="C111" i="2"/>
  <c r="D111" i="2"/>
  <c r="E111" i="2"/>
  <c r="G111" i="2" s="1"/>
  <c r="F111" i="2"/>
  <c r="H111" i="2" s="1"/>
  <c r="C112" i="2"/>
  <c r="D112" i="2"/>
  <c r="E112" i="2"/>
  <c r="G112" i="2" s="1"/>
  <c r="F112" i="2"/>
  <c r="H112" i="2" s="1"/>
  <c r="C113" i="2"/>
  <c r="D113" i="2"/>
  <c r="E113" i="2"/>
  <c r="G113" i="2" s="1"/>
  <c r="F113" i="2"/>
  <c r="H113" i="2" s="1"/>
  <c r="C114" i="2"/>
  <c r="D114" i="2"/>
  <c r="E114" i="2"/>
  <c r="G114" i="2" s="1"/>
  <c r="F114" i="2"/>
  <c r="H114" i="2" s="1"/>
  <c r="C115" i="2"/>
  <c r="D115" i="2"/>
  <c r="E115" i="2"/>
  <c r="F115" i="2"/>
  <c r="C116" i="2"/>
  <c r="D116" i="2"/>
  <c r="E116" i="2"/>
  <c r="F116" i="2"/>
  <c r="C117" i="2"/>
  <c r="D117" i="2"/>
  <c r="E117" i="2"/>
  <c r="G117" i="2" s="1"/>
  <c r="F117" i="2"/>
  <c r="H117" i="2" s="1"/>
  <c r="C118" i="2"/>
  <c r="D118" i="2"/>
  <c r="E118" i="2"/>
  <c r="G118" i="2" s="1"/>
  <c r="F118" i="2"/>
  <c r="H118" i="2" s="1"/>
  <c r="C119" i="2"/>
  <c r="D119" i="2"/>
  <c r="E119" i="2"/>
  <c r="G119" i="2" s="1"/>
  <c r="F119" i="2"/>
  <c r="H119" i="2" s="1"/>
  <c r="C120" i="2"/>
  <c r="D120" i="2"/>
  <c r="E120" i="2"/>
  <c r="G120" i="2" s="1"/>
  <c r="F120" i="2"/>
  <c r="H120" i="2" s="1"/>
  <c r="C121" i="2"/>
  <c r="D121" i="2"/>
  <c r="E121" i="2"/>
  <c r="G121" i="2" s="1"/>
  <c r="F121" i="2"/>
  <c r="H121" i="2" s="1"/>
  <c r="C122" i="2"/>
  <c r="D122" i="2"/>
  <c r="E122" i="2"/>
  <c r="G122" i="2" s="1"/>
  <c r="F122" i="2"/>
  <c r="H122" i="2" s="1"/>
  <c r="C123" i="2"/>
  <c r="D123" i="2"/>
  <c r="E123" i="2"/>
  <c r="G123" i="2" s="1"/>
  <c r="F123" i="2"/>
  <c r="H123" i="2" s="1"/>
  <c r="C124" i="2"/>
  <c r="D124" i="2"/>
  <c r="E124" i="2"/>
  <c r="G124" i="2" s="1"/>
  <c r="F124" i="2"/>
  <c r="H124" i="2" s="1"/>
  <c r="C125" i="2"/>
  <c r="D125" i="2"/>
  <c r="E125" i="2"/>
  <c r="F125" i="2"/>
  <c r="C126" i="2"/>
  <c r="D126" i="2"/>
  <c r="E126" i="2"/>
  <c r="F126" i="2"/>
  <c r="C127" i="2"/>
  <c r="D127" i="2"/>
  <c r="E127" i="2"/>
  <c r="G127" i="2" s="1"/>
  <c r="F127" i="2"/>
  <c r="H127" i="2" s="1"/>
  <c r="C128" i="2"/>
  <c r="D128" i="2"/>
  <c r="E128" i="2"/>
  <c r="F128" i="2"/>
  <c r="H128" i="2" s="1"/>
  <c r="C129" i="2"/>
  <c r="D129" i="2"/>
  <c r="E129" i="2"/>
  <c r="G129" i="2" s="1"/>
  <c r="F129" i="2"/>
  <c r="H129" i="2" s="1"/>
  <c r="C130" i="2"/>
  <c r="D130" i="2"/>
  <c r="E130" i="2"/>
  <c r="G130" i="2" s="1"/>
  <c r="F130" i="2"/>
  <c r="H130" i="2" s="1"/>
  <c r="C131" i="2"/>
  <c r="D131" i="2"/>
  <c r="E131" i="2"/>
  <c r="G131" i="2" s="1"/>
  <c r="F131" i="2"/>
  <c r="H131" i="2" s="1"/>
  <c r="C132" i="2"/>
  <c r="D132" i="2"/>
  <c r="E132" i="2"/>
  <c r="G132" i="2" s="1"/>
  <c r="F132" i="2"/>
  <c r="H132" i="2" s="1"/>
  <c r="C133" i="2"/>
  <c r="D133" i="2"/>
  <c r="E133" i="2"/>
  <c r="G133" i="2" s="1"/>
  <c r="F133" i="2"/>
  <c r="H133" i="2" s="1"/>
  <c r="C134" i="2"/>
  <c r="D134" i="2"/>
  <c r="E134" i="2"/>
  <c r="G134" i="2" s="1"/>
  <c r="F134" i="2"/>
  <c r="H134" i="2" s="1"/>
  <c r="C135" i="2"/>
  <c r="D135" i="2"/>
  <c r="E135" i="2"/>
  <c r="F135" i="2"/>
  <c r="C136" i="2"/>
  <c r="D136" i="2"/>
  <c r="E136" i="2"/>
  <c r="F136" i="2"/>
  <c r="C137" i="2"/>
  <c r="D137" i="2"/>
  <c r="E137" i="2"/>
  <c r="G137" i="2" s="1"/>
  <c r="F137" i="2"/>
  <c r="C138" i="2"/>
  <c r="D138" i="2"/>
  <c r="E138" i="2"/>
  <c r="G138" i="2" s="1"/>
  <c r="F138" i="2"/>
  <c r="H138" i="2" s="1"/>
  <c r="C139" i="2"/>
  <c r="D139" i="2"/>
  <c r="E139" i="2"/>
  <c r="G139" i="2" s="1"/>
  <c r="F139" i="2"/>
  <c r="H139" i="2" s="1"/>
  <c r="C140" i="2"/>
  <c r="D140" i="2"/>
  <c r="E140" i="2"/>
  <c r="G140" i="2" s="1"/>
  <c r="F140" i="2"/>
  <c r="H140" i="2" s="1"/>
  <c r="C141" i="2"/>
  <c r="D141" i="2"/>
  <c r="E141" i="2"/>
  <c r="G141" i="2" s="1"/>
  <c r="F141" i="2"/>
  <c r="H141" i="2" s="1"/>
  <c r="C142" i="2"/>
  <c r="D142" i="2"/>
  <c r="E142" i="2"/>
  <c r="G142" i="2" s="1"/>
  <c r="F142" i="2"/>
  <c r="H142" i="2" s="1"/>
  <c r="C143" i="2"/>
  <c r="D143" i="2"/>
  <c r="E143" i="2"/>
  <c r="G143" i="2" s="1"/>
  <c r="F143" i="2"/>
  <c r="H143" i="2" s="1"/>
  <c r="C144" i="2"/>
  <c r="D144" i="2"/>
  <c r="E144" i="2"/>
  <c r="G144" i="2" s="1"/>
  <c r="F144" i="2"/>
  <c r="H144" i="2" s="1"/>
  <c r="C145" i="2"/>
  <c r="D145" i="2"/>
  <c r="E145" i="2"/>
  <c r="F145" i="2"/>
  <c r="C146" i="2"/>
  <c r="D146" i="2"/>
  <c r="E146" i="2"/>
  <c r="F146" i="2"/>
  <c r="C147" i="2"/>
  <c r="D147" i="2"/>
  <c r="E147" i="2"/>
  <c r="G147" i="2" s="1"/>
  <c r="F147" i="2"/>
  <c r="H147" i="2" s="1"/>
  <c r="C148" i="2"/>
  <c r="D148" i="2"/>
  <c r="E148" i="2"/>
  <c r="G148" i="2" s="1"/>
  <c r="F148" i="2"/>
  <c r="H148" i="2" s="1"/>
  <c r="C149" i="2"/>
  <c r="D149" i="2"/>
  <c r="E149" i="2"/>
  <c r="G149" i="2" s="1"/>
  <c r="F149" i="2"/>
  <c r="H149" i="2" s="1"/>
  <c r="C150" i="2"/>
  <c r="D150" i="2"/>
  <c r="E150" i="2"/>
  <c r="G150" i="2" s="1"/>
  <c r="F150" i="2"/>
  <c r="H150" i="2" s="1"/>
  <c r="C151" i="2"/>
  <c r="D151" i="2"/>
  <c r="E151" i="2"/>
  <c r="G151" i="2" s="1"/>
  <c r="F151" i="2"/>
  <c r="C152" i="2"/>
  <c r="D152" i="2"/>
  <c r="E152" i="2"/>
  <c r="G152" i="2" s="1"/>
  <c r="F152" i="2"/>
  <c r="H152" i="2" s="1"/>
  <c r="C153" i="2"/>
  <c r="D153" i="2"/>
  <c r="E153" i="2"/>
  <c r="G153" i="2" s="1"/>
  <c r="F153" i="2"/>
  <c r="H153" i="2" s="1"/>
  <c r="C154" i="2"/>
  <c r="D154" i="2"/>
  <c r="E154" i="2"/>
  <c r="G154" i="2" s="1"/>
  <c r="F154" i="2"/>
  <c r="H154" i="2" s="1"/>
  <c r="C155" i="2"/>
  <c r="D155" i="2"/>
  <c r="E155" i="2"/>
  <c r="F155" i="2"/>
  <c r="C156" i="2"/>
  <c r="D156" i="2"/>
  <c r="E156" i="2"/>
  <c r="G156" i="2" s="1"/>
  <c r="F156" i="2"/>
  <c r="C157" i="2"/>
  <c r="D157" i="2"/>
  <c r="E157" i="2"/>
  <c r="G157" i="2" s="1"/>
  <c r="F157" i="2"/>
  <c r="C158" i="2"/>
  <c r="D158" i="2"/>
  <c r="E158" i="2"/>
  <c r="G158" i="2" s="1"/>
  <c r="F158" i="2"/>
  <c r="C159" i="2"/>
  <c r="D159" i="2"/>
  <c r="E159" i="2"/>
  <c r="G159" i="2" s="1"/>
  <c r="F159" i="2"/>
  <c r="H159" i="2" s="1"/>
  <c r="C160" i="2"/>
  <c r="D160" i="2"/>
  <c r="E160" i="2"/>
  <c r="G160" i="2" s="1"/>
  <c r="F160" i="2"/>
  <c r="H160" i="2" s="1"/>
  <c r="C161" i="2"/>
  <c r="D161" i="2"/>
  <c r="E161" i="2"/>
  <c r="G161" i="2" s="1"/>
  <c r="F161" i="2"/>
  <c r="H161" i="2" s="1"/>
  <c r="C162" i="2"/>
  <c r="D162" i="2"/>
  <c r="E162" i="2"/>
  <c r="G162" i="2" s="1"/>
  <c r="F162" i="2"/>
  <c r="H162" i="2" s="1"/>
  <c r="C163" i="2"/>
  <c r="D163" i="2"/>
  <c r="E163" i="2"/>
  <c r="G163" i="2" s="1"/>
  <c r="F163" i="2"/>
  <c r="H163" i="2" s="1"/>
  <c r="C164" i="2"/>
  <c r="D164" i="2"/>
  <c r="E164" i="2"/>
  <c r="G164" i="2" s="1"/>
  <c r="F164" i="2"/>
  <c r="H164" i="2" s="1"/>
  <c r="C165" i="2"/>
  <c r="D165" i="2"/>
  <c r="E165" i="2"/>
  <c r="F165" i="2"/>
  <c r="C166" i="2"/>
  <c r="D166" i="2"/>
  <c r="E166" i="2"/>
  <c r="G166" i="2" s="1"/>
  <c r="F166" i="2"/>
  <c r="C167" i="2"/>
  <c r="D167" i="2"/>
  <c r="E167" i="2"/>
  <c r="G167" i="2" s="1"/>
  <c r="F167" i="2"/>
  <c r="C168" i="2"/>
  <c r="D168" i="2"/>
  <c r="E168" i="2"/>
  <c r="G168" i="2" s="1"/>
  <c r="F168" i="2"/>
  <c r="C169" i="2"/>
  <c r="D169" i="2"/>
  <c r="E169" i="2"/>
  <c r="G169" i="2" s="1"/>
  <c r="F169" i="2"/>
  <c r="C170" i="2"/>
  <c r="D170" i="2"/>
  <c r="E170" i="2"/>
  <c r="G170" i="2" s="1"/>
  <c r="F170" i="2"/>
  <c r="H170" i="2" s="1"/>
  <c r="C171" i="2"/>
  <c r="D171" i="2"/>
  <c r="E171" i="2"/>
  <c r="G171" i="2" s="1"/>
  <c r="F171" i="2"/>
  <c r="H171" i="2" s="1"/>
  <c r="C172" i="2"/>
  <c r="D172" i="2"/>
  <c r="E172" i="2"/>
  <c r="G172" i="2" s="1"/>
  <c r="F172" i="2"/>
  <c r="H172" i="2" s="1"/>
  <c r="C173" i="2"/>
  <c r="D173" i="2"/>
  <c r="E173" i="2"/>
  <c r="G173" i="2" s="1"/>
  <c r="F173" i="2"/>
  <c r="H173" i="2" s="1"/>
  <c r="C174" i="2"/>
  <c r="D174" i="2"/>
  <c r="E174" i="2"/>
  <c r="G174" i="2" s="1"/>
  <c r="F174" i="2"/>
  <c r="H174" i="2" s="1"/>
  <c r="C175" i="2"/>
  <c r="D175" i="2"/>
  <c r="E175" i="2"/>
  <c r="F175" i="2"/>
  <c r="C176" i="2"/>
  <c r="D176" i="2"/>
  <c r="E176" i="2"/>
  <c r="G176" i="2" s="1"/>
  <c r="F176" i="2"/>
  <c r="H176" i="2" s="1"/>
  <c r="D94" i="2"/>
  <c r="C94" i="2"/>
  <c r="H116" i="2"/>
  <c r="H126" i="2"/>
  <c r="H136" i="2"/>
  <c r="H137" i="2"/>
  <c r="H146" i="2"/>
  <c r="H156" i="2"/>
  <c r="H157" i="2"/>
  <c r="H158" i="2"/>
  <c r="H166" i="2"/>
  <c r="H167" i="2"/>
  <c r="H168" i="2"/>
  <c r="H169" i="2"/>
  <c r="H96" i="2"/>
  <c r="H97" i="2"/>
  <c r="H106" i="2"/>
  <c r="G96" i="2"/>
  <c r="G97" i="2"/>
  <c r="G98" i="2"/>
  <c r="G99" i="2"/>
  <c r="G106" i="2"/>
  <c r="G107" i="2"/>
  <c r="G116" i="2"/>
  <c r="G126" i="2"/>
  <c r="G136" i="2"/>
  <c r="G145" i="2"/>
  <c r="G146" i="2"/>
  <c r="G155" i="2"/>
  <c r="H175" i="2" l="1"/>
  <c r="H155" i="2"/>
  <c r="H145" i="2"/>
  <c r="H135" i="2"/>
  <c r="H125" i="2"/>
  <c r="H115" i="2"/>
  <c r="H105" i="2"/>
  <c r="H95" i="2"/>
  <c r="H165" i="2"/>
  <c r="G175" i="2"/>
  <c r="G165" i="2"/>
  <c r="G135" i="2"/>
  <c r="G125" i="2"/>
  <c r="G115" i="2"/>
  <c r="G105" i="2"/>
  <c r="G95" i="2"/>
  <c r="H151" i="2"/>
  <c r="G128" i="2"/>
  <c r="D87" i="2"/>
  <c r="C87" i="2"/>
  <c r="CI174" i="1" l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F86" i="2"/>
  <c r="CK86" i="1"/>
  <c r="CI86" i="1"/>
  <c r="CI175" i="1" s="1"/>
  <c r="CH86" i="1"/>
  <c r="CH175" i="1" s="1"/>
  <c r="CG86" i="1"/>
  <c r="CG175" i="1" s="1"/>
  <c r="CF86" i="1"/>
  <c r="CF175" i="1" s="1"/>
  <c r="CE86" i="1"/>
  <c r="CE175" i="1" s="1"/>
  <c r="CD86" i="1"/>
  <c r="CD175" i="1" s="1"/>
  <c r="CC86" i="1"/>
  <c r="CC175" i="1" s="1"/>
  <c r="CB86" i="1"/>
  <c r="CB175" i="1" s="1"/>
  <c r="CA86" i="1"/>
  <c r="CA175" i="1" s="1"/>
  <c r="BZ86" i="1"/>
  <c r="BZ175" i="1" s="1"/>
  <c r="BY86" i="1"/>
  <c r="BY175" i="1" s="1"/>
  <c r="BX86" i="1"/>
  <c r="BX175" i="1" s="1"/>
  <c r="BW86" i="1"/>
  <c r="BW175" i="1" s="1"/>
  <c r="BV86" i="1"/>
  <c r="BV175" i="1" s="1"/>
  <c r="BU86" i="1"/>
  <c r="BU175" i="1" s="1"/>
  <c r="BT86" i="1"/>
  <c r="BT175" i="1" s="1"/>
  <c r="BS86" i="1"/>
  <c r="BS175" i="1" s="1"/>
  <c r="BR86" i="1"/>
  <c r="BR175" i="1" s="1"/>
  <c r="BQ86" i="1"/>
  <c r="BQ175" i="1" s="1"/>
  <c r="BP86" i="1"/>
  <c r="BP175" i="1" s="1"/>
  <c r="BO86" i="1"/>
  <c r="BO175" i="1" s="1"/>
  <c r="BN86" i="1"/>
  <c r="BN175" i="1" s="1"/>
  <c r="BM86" i="1"/>
  <c r="BM175" i="1" s="1"/>
  <c r="BL86" i="1"/>
  <c r="BL175" i="1" s="1"/>
  <c r="BK86" i="1"/>
  <c r="BK175" i="1" s="1"/>
  <c r="BJ86" i="1"/>
  <c r="BJ175" i="1" s="1"/>
  <c r="BI86" i="1"/>
  <c r="BI175" i="1" s="1"/>
  <c r="BH86" i="1"/>
  <c r="BH175" i="1" s="1"/>
  <c r="BG86" i="1"/>
  <c r="BG175" i="1" s="1"/>
  <c r="BF86" i="1"/>
  <c r="BF175" i="1" s="1"/>
  <c r="BE86" i="1"/>
  <c r="BE175" i="1" s="1"/>
  <c r="BD86" i="1"/>
  <c r="BD175" i="1" s="1"/>
  <c r="BC86" i="1"/>
  <c r="BC175" i="1" s="1"/>
  <c r="BB86" i="1"/>
  <c r="BB175" i="1" s="1"/>
  <c r="BA86" i="1"/>
  <c r="BA175" i="1" s="1"/>
  <c r="AZ86" i="1"/>
  <c r="AZ175" i="1" s="1"/>
  <c r="AY86" i="1"/>
  <c r="AY175" i="1" s="1"/>
  <c r="AX86" i="1"/>
  <c r="AX175" i="1" s="1"/>
  <c r="AW86" i="1"/>
  <c r="AW175" i="1" s="1"/>
  <c r="AV86" i="1"/>
  <c r="AV175" i="1" s="1"/>
  <c r="AU86" i="1"/>
  <c r="AU175" i="1" s="1"/>
  <c r="AT86" i="1"/>
  <c r="AT175" i="1" s="1"/>
  <c r="AS86" i="1"/>
  <c r="AS175" i="1" s="1"/>
  <c r="AR86" i="1"/>
  <c r="AR175" i="1" s="1"/>
  <c r="AQ86" i="1"/>
  <c r="AQ175" i="1" s="1"/>
  <c r="AP86" i="1"/>
  <c r="AP175" i="1" s="1"/>
  <c r="AO86" i="1"/>
  <c r="AO175" i="1" s="1"/>
  <c r="AN86" i="1"/>
  <c r="AN175" i="1" s="1"/>
  <c r="AM86" i="1"/>
  <c r="AM175" i="1" s="1"/>
  <c r="AL86" i="1"/>
  <c r="AL175" i="1" s="1"/>
  <c r="AK86" i="1"/>
  <c r="AK175" i="1" s="1"/>
  <c r="AJ86" i="1"/>
  <c r="AJ175" i="1" s="1"/>
  <c r="AI86" i="1"/>
  <c r="AI175" i="1" s="1"/>
  <c r="AH86" i="1"/>
  <c r="AH175" i="1" s="1"/>
  <c r="AG86" i="1"/>
  <c r="AG175" i="1" s="1"/>
  <c r="AF86" i="1"/>
  <c r="AF175" i="1" s="1"/>
  <c r="AE86" i="1"/>
  <c r="AE175" i="1" s="1"/>
  <c r="AD86" i="1"/>
  <c r="AD175" i="1" s="1"/>
  <c r="AC86" i="1"/>
  <c r="AC175" i="1" s="1"/>
  <c r="AB86" i="1"/>
  <c r="AB175" i="1" s="1"/>
  <c r="AA86" i="1"/>
  <c r="AA175" i="1" s="1"/>
  <c r="Z86" i="1"/>
  <c r="Z175" i="1" s="1"/>
  <c r="Y86" i="1"/>
  <c r="Y175" i="1" s="1"/>
  <c r="X86" i="1"/>
  <c r="X175" i="1" s="1"/>
  <c r="W86" i="1"/>
  <c r="W175" i="1" s="1"/>
  <c r="V86" i="1"/>
  <c r="V175" i="1" s="1"/>
  <c r="U86" i="1"/>
  <c r="U175" i="1" s="1"/>
  <c r="T86" i="1"/>
  <c r="T175" i="1" s="1"/>
  <c r="S86" i="1"/>
  <c r="S175" i="1" s="1"/>
  <c r="R86" i="1"/>
  <c r="R175" i="1" s="1"/>
  <c r="Q86" i="1"/>
  <c r="Q175" i="1" s="1"/>
  <c r="P86" i="1"/>
  <c r="P175" i="1" s="1"/>
  <c r="O86" i="1"/>
  <c r="O175" i="1" s="1"/>
  <c r="N86" i="1"/>
  <c r="N175" i="1" s="1"/>
  <c r="M86" i="1"/>
  <c r="M175" i="1" s="1"/>
  <c r="L86" i="1"/>
  <c r="L175" i="1" s="1"/>
  <c r="K86" i="1"/>
  <c r="K175" i="1" s="1"/>
  <c r="J86" i="1"/>
  <c r="J175" i="1" s="1"/>
  <c r="I86" i="1"/>
  <c r="I175" i="1" s="1"/>
  <c r="H86" i="1"/>
  <c r="H175" i="1" s="1"/>
  <c r="G86" i="1"/>
  <c r="G175" i="1" s="1"/>
  <c r="F86" i="1"/>
  <c r="F175" i="1" s="1"/>
  <c r="E86" i="1"/>
  <c r="E175" i="1" s="1"/>
  <c r="CJ21" i="1"/>
  <c r="CJ110" i="1" s="1"/>
  <c r="CJ22" i="1"/>
  <c r="CJ111" i="1" s="1"/>
  <c r="CJ23" i="1"/>
  <c r="CJ112" i="1" s="1"/>
  <c r="CJ24" i="1"/>
  <c r="CJ113" i="1" s="1"/>
  <c r="CJ25" i="1"/>
  <c r="CJ114" i="1" s="1"/>
  <c r="CJ26" i="1"/>
  <c r="CJ115" i="1" s="1"/>
  <c r="CJ27" i="1"/>
  <c r="CJ116" i="1" s="1"/>
  <c r="CJ28" i="1"/>
  <c r="CJ117" i="1" s="1"/>
  <c r="CJ29" i="1"/>
  <c r="CJ118" i="1" s="1"/>
  <c r="CJ30" i="1"/>
  <c r="CJ119" i="1" s="1"/>
  <c r="CJ31" i="1"/>
  <c r="CJ120" i="1" s="1"/>
  <c r="CJ32" i="1"/>
  <c r="CJ121" i="1" s="1"/>
  <c r="CJ33" i="1"/>
  <c r="CJ122" i="1" s="1"/>
  <c r="CJ34" i="1"/>
  <c r="CJ123" i="1" s="1"/>
  <c r="CJ35" i="1"/>
  <c r="CJ124" i="1" s="1"/>
  <c r="CJ36" i="1"/>
  <c r="CJ125" i="1" s="1"/>
  <c r="CJ37" i="1"/>
  <c r="CJ126" i="1" s="1"/>
  <c r="CJ38" i="1"/>
  <c r="CJ127" i="1" s="1"/>
  <c r="CJ39" i="1"/>
  <c r="CJ128" i="1" s="1"/>
  <c r="CJ40" i="1"/>
  <c r="CJ129" i="1" s="1"/>
  <c r="CJ41" i="1"/>
  <c r="CJ130" i="1" s="1"/>
  <c r="CJ42" i="1"/>
  <c r="CJ131" i="1" s="1"/>
  <c r="CJ43" i="1"/>
  <c r="CJ132" i="1" s="1"/>
  <c r="CJ44" i="1"/>
  <c r="CJ133" i="1" s="1"/>
  <c r="CJ45" i="1"/>
  <c r="CJ134" i="1" s="1"/>
  <c r="CJ46" i="1"/>
  <c r="CJ135" i="1" s="1"/>
  <c r="CJ47" i="1"/>
  <c r="CJ136" i="1" s="1"/>
  <c r="CJ48" i="1"/>
  <c r="CJ137" i="1" s="1"/>
  <c r="CJ49" i="1"/>
  <c r="CJ138" i="1" s="1"/>
  <c r="CJ50" i="1"/>
  <c r="CJ139" i="1" s="1"/>
  <c r="CJ51" i="1"/>
  <c r="CJ140" i="1" s="1"/>
  <c r="CJ52" i="1"/>
  <c r="CJ141" i="1" s="1"/>
  <c r="CJ53" i="1"/>
  <c r="CJ142" i="1" s="1"/>
  <c r="CJ54" i="1"/>
  <c r="CJ143" i="1" s="1"/>
  <c r="CJ55" i="1"/>
  <c r="CJ144" i="1" s="1"/>
  <c r="CJ56" i="1"/>
  <c r="CJ145" i="1" s="1"/>
  <c r="CJ57" i="1"/>
  <c r="CJ146" i="1" s="1"/>
  <c r="CJ58" i="1"/>
  <c r="CJ147" i="1" s="1"/>
  <c r="CJ59" i="1"/>
  <c r="CJ148" i="1" s="1"/>
  <c r="CJ60" i="1"/>
  <c r="CJ149" i="1" s="1"/>
  <c r="CJ61" i="1"/>
  <c r="CJ150" i="1" s="1"/>
  <c r="CJ62" i="1"/>
  <c r="CJ151" i="1" s="1"/>
  <c r="CJ63" i="1"/>
  <c r="CJ152" i="1" s="1"/>
  <c r="CJ64" i="1"/>
  <c r="CJ153" i="1" s="1"/>
  <c r="CJ65" i="1"/>
  <c r="CJ154" i="1" s="1"/>
  <c r="CJ66" i="1"/>
  <c r="CJ155" i="1" s="1"/>
  <c r="CJ67" i="1"/>
  <c r="CJ156" i="1" s="1"/>
  <c r="CJ68" i="1"/>
  <c r="CJ157" i="1" s="1"/>
  <c r="CJ69" i="1"/>
  <c r="CJ158" i="1" s="1"/>
  <c r="CJ70" i="1"/>
  <c r="CJ159" i="1" s="1"/>
  <c r="CJ71" i="1"/>
  <c r="CJ160" i="1" s="1"/>
  <c r="CJ72" i="1"/>
  <c r="CJ161" i="1" s="1"/>
  <c r="CJ73" i="1"/>
  <c r="CJ162" i="1" s="1"/>
  <c r="CJ74" i="1"/>
  <c r="CJ163" i="1" s="1"/>
  <c r="CJ75" i="1"/>
  <c r="CJ164" i="1" s="1"/>
  <c r="CJ76" i="1"/>
  <c r="CJ165" i="1" s="1"/>
  <c r="CJ77" i="1"/>
  <c r="CJ166" i="1" s="1"/>
  <c r="CJ78" i="1"/>
  <c r="CJ167" i="1" s="1"/>
  <c r="CJ79" i="1"/>
  <c r="CJ168" i="1" s="1"/>
  <c r="CJ80" i="1"/>
  <c r="CJ169" i="1" s="1"/>
  <c r="CJ81" i="1"/>
  <c r="CJ170" i="1" s="1"/>
  <c r="CJ82" i="1"/>
  <c r="CJ171" i="1" s="1"/>
  <c r="CJ83" i="1"/>
  <c r="CJ172" i="1" s="1"/>
  <c r="CJ84" i="1"/>
  <c r="CJ173" i="1" s="1"/>
  <c r="CJ85" i="1"/>
  <c r="CJ174" i="1" s="1"/>
  <c r="CJ4" i="1"/>
  <c r="CJ93" i="1" s="1"/>
  <c r="CJ5" i="1"/>
  <c r="CJ94" i="1" s="1"/>
  <c r="CJ6" i="1"/>
  <c r="CJ95" i="1" s="1"/>
  <c r="CJ7" i="1"/>
  <c r="CJ96" i="1" s="1"/>
  <c r="CJ8" i="1"/>
  <c r="CJ97" i="1" s="1"/>
  <c r="CJ9" i="1"/>
  <c r="CJ98" i="1" s="1"/>
  <c r="CJ10" i="1"/>
  <c r="CJ99" i="1" s="1"/>
  <c r="CJ11" i="1"/>
  <c r="CJ100" i="1" s="1"/>
  <c r="CJ12" i="1"/>
  <c r="CJ101" i="1" s="1"/>
  <c r="CJ13" i="1"/>
  <c r="CJ102" i="1" s="1"/>
  <c r="CJ14" i="1"/>
  <c r="CJ103" i="1" s="1"/>
  <c r="CJ15" i="1"/>
  <c r="CJ104" i="1" s="1"/>
  <c r="CJ16" i="1"/>
  <c r="CJ105" i="1" s="1"/>
  <c r="CJ17" i="1"/>
  <c r="CJ106" i="1" s="1"/>
  <c r="CJ18" i="1"/>
  <c r="CJ107" i="1" s="1"/>
  <c r="CJ19" i="1"/>
  <c r="CJ108" i="1" s="1"/>
  <c r="CJ20" i="1"/>
  <c r="CJ109" i="1" s="1"/>
  <c r="CJ3" i="1"/>
  <c r="CJ92" i="1" s="1"/>
  <c r="P11" i="2" l="1"/>
  <c r="P12" i="2"/>
  <c r="P13" i="2"/>
  <c r="CJ86" i="1"/>
  <c r="CJ175" i="1" s="1"/>
  <c r="P10" i="2" s="1"/>
  <c r="CK142" i="1"/>
  <c r="I53" i="2" s="1"/>
  <c r="K53" i="2" s="1"/>
  <c r="AH176" i="1"/>
  <c r="J32" i="2" s="1"/>
  <c r="BZ176" i="1"/>
  <c r="J76" i="2" s="1"/>
  <c r="T176" i="1"/>
  <c r="J18" i="2" s="1"/>
  <c r="BH176" i="1"/>
  <c r="J58" i="2" s="1"/>
  <c r="CK137" i="1"/>
  <c r="AJ176" i="1"/>
  <c r="J34" i="2" s="1"/>
  <c r="CK143" i="1"/>
  <c r="U176" i="1"/>
  <c r="J19" i="2" s="1"/>
  <c r="AL176" i="1"/>
  <c r="J36" i="2" s="1"/>
  <c r="CA176" i="1"/>
  <c r="J77" i="2" s="1"/>
  <c r="V176" i="1"/>
  <c r="J20" i="2" s="1"/>
  <c r="W176" i="1"/>
  <c r="J21" i="2" s="1"/>
  <c r="BK176" i="1"/>
  <c r="J61" i="2" s="1"/>
  <c r="CK138" i="1"/>
  <c r="BI176" i="1"/>
  <c r="J59" i="2" s="1"/>
  <c r="X176" i="1"/>
  <c r="J22" i="2" s="1"/>
  <c r="BL176" i="1"/>
  <c r="J62" i="2" s="1"/>
  <c r="CK125" i="1"/>
  <c r="CK165" i="1"/>
  <c r="L76" i="2" s="1"/>
  <c r="AM176" i="1"/>
  <c r="J37" i="2" s="1"/>
  <c r="CK124" i="1"/>
  <c r="CK164" i="1"/>
  <c r="L75" i="2" s="1"/>
  <c r="BJ176" i="1"/>
  <c r="J60" i="2" s="1"/>
  <c r="Y176" i="1"/>
  <c r="J23" i="2" s="1"/>
  <c r="BM176" i="1"/>
  <c r="J63" i="2" s="1"/>
  <c r="CK112" i="1"/>
  <c r="CK152" i="1"/>
  <c r="BW176" i="1"/>
  <c r="J73" i="2" s="1"/>
  <c r="Z176" i="1"/>
  <c r="J24" i="2" s="1"/>
  <c r="CK139" i="1"/>
  <c r="L50" i="2" s="1"/>
  <c r="BN176" i="1"/>
  <c r="J64" i="2" s="1"/>
  <c r="AA176" i="1"/>
  <c r="J25" i="2" s="1"/>
  <c r="L25" i="2" s="1"/>
  <c r="BO176" i="1"/>
  <c r="J65" i="2" s="1"/>
  <c r="L65" i="2" s="1"/>
  <c r="CK126" i="1"/>
  <c r="CK166" i="1"/>
  <c r="AB176" i="1"/>
  <c r="J26" i="2" s="1"/>
  <c r="BP176" i="1"/>
  <c r="J66" i="2" s="1"/>
  <c r="CK113" i="1"/>
  <c r="I24" i="2" s="1"/>
  <c r="K24" i="2" s="1"/>
  <c r="CK153" i="1"/>
  <c r="I64" i="2" s="1"/>
  <c r="K64" i="2" s="1"/>
  <c r="AI176" i="1"/>
  <c r="J33" i="2" s="1"/>
  <c r="AC176" i="1"/>
  <c r="J27" i="2" s="1"/>
  <c r="AD176" i="1"/>
  <c r="J28" i="2" s="1"/>
  <c r="CK127" i="1"/>
  <c r="BQ176" i="1"/>
  <c r="J67" i="2" s="1"/>
  <c r="CK167" i="1"/>
  <c r="I78" i="2" s="1"/>
  <c r="K78" i="2" s="1"/>
  <c r="BS176" i="1"/>
  <c r="J69" i="2" s="1"/>
  <c r="CK114" i="1"/>
  <c r="I25" i="2" s="1"/>
  <c r="K25" i="2" s="1"/>
  <c r="CK154" i="1"/>
  <c r="I65" i="2" s="1"/>
  <c r="K65" i="2" s="1"/>
  <c r="BR176" i="1"/>
  <c r="J68" i="2" s="1"/>
  <c r="AE176" i="1"/>
  <c r="J29" i="2" s="1"/>
  <c r="AF176" i="1"/>
  <c r="J30" i="2" s="1"/>
  <c r="BT176" i="1"/>
  <c r="J70" i="2" s="1"/>
  <c r="CK141" i="1"/>
  <c r="CK140" i="1"/>
  <c r="I51" i="2" s="1"/>
  <c r="K51" i="2" s="1"/>
  <c r="AG176" i="1"/>
  <c r="J31" i="2" s="1"/>
  <c r="BU176" i="1"/>
  <c r="J71" i="2" s="1"/>
  <c r="CK128" i="1"/>
  <c r="CK168" i="1"/>
  <c r="I79" i="2" s="1"/>
  <c r="K79" i="2" s="1"/>
  <c r="CK115" i="1"/>
  <c r="CK155" i="1"/>
  <c r="I66" i="2" s="1"/>
  <c r="K66" i="2" s="1"/>
  <c r="CK169" i="1"/>
  <c r="BX176" i="1"/>
  <c r="J74" i="2" s="1"/>
  <c r="CB176" i="1"/>
  <c r="J78" i="2" s="1"/>
  <c r="L78" i="2" s="1"/>
  <c r="CC176" i="1"/>
  <c r="J79" i="2" s="1"/>
  <c r="BB176" i="1"/>
  <c r="J52" i="2" s="1"/>
  <c r="CK144" i="1"/>
  <c r="L55" i="2" s="1"/>
  <c r="CK150" i="1"/>
  <c r="CK151" i="1"/>
  <c r="I62" i="2" s="1"/>
  <c r="K62" i="2" s="1"/>
  <c r="AO176" i="1"/>
  <c r="J39" i="2" s="1"/>
  <c r="F176" i="1"/>
  <c r="J4" i="2" s="1"/>
  <c r="AP176" i="1"/>
  <c r="J40" i="2" s="1"/>
  <c r="L40" i="2" s="1"/>
  <c r="CD176" i="1"/>
  <c r="J80" i="2" s="1"/>
  <c r="CK131" i="1"/>
  <c r="I42" i="2" s="1"/>
  <c r="K42" i="2" s="1"/>
  <c r="CK171" i="1"/>
  <c r="BV176" i="1"/>
  <c r="J72" i="2" s="1"/>
  <c r="CF176" i="1"/>
  <c r="J82" i="2" s="1"/>
  <c r="CK145" i="1"/>
  <c r="I56" i="2" s="1"/>
  <c r="K56" i="2" s="1"/>
  <c r="AK176" i="1"/>
  <c r="J35" i="2" s="1"/>
  <c r="CK156" i="1"/>
  <c r="CK159" i="1"/>
  <c r="I70" i="2" s="1"/>
  <c r="K70" i="2" s="1"/>
  <c r="CK117" i="1"/>
  <c r="I28" i="2" s="1"/>
  <c r="K28" i="2" s="1"/>
  <c r="CK160" i="1"/>
  <c r="BY176" i="1"/>
  <c r="J75" i="2" s="1"/>
  <c r="CK118" i="1"/>
  <c r="I29" i="2" s="1"/>
  <c r="K29" i="2" s="1"/>
  <c r="AR176" i="1"/>
  <c r="J42" i="2" s="1"/>
  <c r="CH176" i="1"/>
  <c r="J84" i="2" s="1"/>
  <c r="CK147" i="1"/>
  <c r="AN176" i="1"/>
  <c r="J38" i="2" s="1"/>
  <c r="L38" i="2" s="1"/>
  <c r="AQ176" i="1"/>
  <c r="J41" i="2" s="1"/>
  <c r="CK173" i="1"/>
  <c r="CK134" i="1"/>
  <c r="CK174" i="1"/>
  <c r="CK157" i="1"/>
  <c r="CK172" i="1"/>
  <c r="I83" i="2" s="1"/>
  <c r="K83" i="2" s="1"/>
  <c r="AZ176" i="1"/>
  <c r="J50" i="2" s="1"/>
  <c r="CK121" i="1"/>
  <c r="CK161" i="1"/>
  <c r="CK148" i="1"/>
  <c r="CK135" i="1"/>
  <c r="CJ176" i="1"/>
  <c r="J86" i="2" s="1"/>
  <c r="CK170" i="1"/>
  <c r="AS176" i="1"/>
  <c r="J43" i="2" s="1"/>
  <c r="AT176" i="1"/>
  <c r="J44" i="2" s="1"/>
  <c r="AU176" i="1"/>
  <c r="J45" i="2" s="1"/>
  <c r="M176" i="1"/>
  <c r="J11" i="2" s="1"/>
  <c r="CK122" i="1"/>
  <c r="I33" i="2" s="1"/>
  <c r="K33" i="2" s="1"/>
  <c r="CK162" i="1"/>
  <c r="I73" i="2" s="1"/>
  <c r="K73" i="2" s="1"/>
  <c r="CK132" i="1"/>
  <c r="I43" i="2" s="1"/>
  <c r="K43" i="2" s="1"/>
  <c r="G176" i="1"/>
  <c r="J5" i="2" s="1"/>
  <c r="L176" i="1"/>
  <c r="J10" i="2" s="1"/>
  <c r="O176" i="1"/>
  <c r="J13" i="2" s="1"/>
  <c r="P176" i="1"/>
  <c r="J14" i="2" s="1"/>
  <c r="BD176" i="1"/>
  <c r="J54" i="2" s="1"/>
  <c r="CK149" i="1"/>
  <c r="CI176" i="1"/>
  <c r="J85" i="2" s="1"/>
  <c r="CK146" i="1"/>
  <c r="I57" i="2" s="1"/>
  <c r="K57" i="2" s="1"/>
  <c r="CK133" i="1"/>
  <c r="I44" i="2" s="1"/>
  <c r="K44" i="2" s="1"/>
  <c r="CK120" i="1"/>
  <c r="N176" i="1"/>
  <c r="J12" i="2" s="1"/>
  <c r="BC176" i="1"/>
  <c r="J53" i="2" s="1"/>
  <c r="L53" i="2" s="1"/>
  <c r="Q176" i="1"/>
  <c r="J15" i="2" s="1"/>
  <c r="BE176" i="1"/>
  <c r="J55" i="2" s="1"/>
  <c r="CK136" i="1"/>
  <c r="CK129" i="1"/>
  <c r="CK130" i="1"/>
  <c r="CE176" i="1"/>
  <c r="J81" i="2" s="1"/>
  <c r="CK158" i="1"/>
  <c r="CG176" i="1"/>
  <c r="J83" i="2" s="1"/>
  <c r="CK119" i="1"/>
  <c r="R176" i="1"/>
  <c r="J16" i="2" s="1"/>
  <c r="BF176" i="1"/>
  <c r="J56" i="2" s="1"/>
  <c r="CK123" i="1"/>
  <c r="CK163" i="1"/>
  <c r="CK116" i="1"/>
  <c r="BA176" i="1"/>
  <c r="J51" i="2" s="1"/>
  <c r="S176" i="1"/>
  <c r="J17" i="2" s="1"/>
  <c r="BG176" i="1"/>
  <c r="J57" i="2" s="1"/>
  <c r="I49" i="2"/>
  <c r="K49" i="2" s="1"/>
  <c r="I38" i="2"/>
  <c r="K38" i="2" s="1"/>
  <c r="I52" i="2"/>
  <c r="K52" i="2" s="1"/>
  <c r="I40" i="2"/>
  <c r="K40" i="2" s="1"/>
  <c r="I54" i="2"/>
  <c r="K54" i="2" s="1"/>
  <c r="I48" i="2"/>
  <c r="K48" i="2" s="1"/>
  <c r="I71" i="2"/>
  <c r="K71" i="2" s="1"/>
  <c r="K176" i="1"/>
  <c r="J9" i="2" s="1"/>
  <c r="AY176" i="1"/>
  <c r="J49" i="2" s="1"/>
  <c r="L49" i="2" s="1"/>
  <c r="J176" i="1"/>
  <c r="J8" i="2" s="1"/>
  <c r="AX176" i="1"/>
  <c r="J48" i="2" s="1"/>
  <c r="L48" i="2" s="1"/>
  <c r="E176" i="1"/>
  <c r="J3" i="2" s="1"/>
  <c r="AW176" i="1"/>
  <c r="J47" i="2" s="1"/>
  <c r="I176" i="1"/>
  <c r="J7" i="2" s="1"/>
  <c r="H176" i="1"/>
  <c r="J6" i="2" s="1"/>
  <c r="AV176" i="1"/>
  <c r="J46" i="2" s="1"/>
  <c r="CK175" i="1"/>
  <c r="L77" i="2" l="1"/>
  <c r="P14" i="2"/>
  <c r="P15" i="2" s="1"/>
  <c r="L81" i="2"/>
  <c r="L67" i="2"/>
  <c r="L60" i="2"/>
  <c r="L37" i="2"/>
  <c r="L34" i="2"/>
  <c r="L36" i="2"/>
  <c r="L31" i="2"/>
  <c r="L61" i="2"/>
  <c r="L59" i="2"/>
  <c r="L69" i="2"/>
  <c r="L68" i="2"/>
  <c r="L58" i="2"/>
  <c r="L46" i="2"/>
  <c r="L27" i="2"/>
  <c r="L32" i="2"/>
  <c r="L30" i="2"/>
  <c r="L84" i="2"/>
  <c r="L23" i="2"/>
  <c r="L35" i="2"/>
  <c r="L82" i="2"/>
  <c r="L51" i="2"/>
  <c r="L72" i="2"/>
  <c r="L52" i="2"/>
  <c r="L80" i="2"/>
  <c r="L85" i="2"/>
  <c r="L45" i="2"/>
  <c r="L26" i="2"/>
  <c r="L54" i="2"/>
  <c r="L39" i="2"/>
  <c r="L41" i="2"/>
  <c r="L74" i="2"/>
  <c r="L47" i="2"/>
  <c r="L71" i="2"/>
  <c r="L63" i="2"/>
  <c r="F94" i="2"/>
  <c r="H94" i="2" s="1"/>
  <c r="F87" i="2"/>
  <c r="F88" i="2" s="1"/>
  <c r="I36" i="2"/>
  <c r="K36" i="2" s="1"/>
  <c r="I47" i="2"/>
  <c r="K47" i="2" s="1"/>
  <c r="I76" i="2"/>
  <c r="K76" i="2" s="1"/>
  <c r="I58" i="2"/>
  <c r="K58" i="2" s="1"/>
  <c r="I45" i="2"/>
  <c r="K45" i="2" s="1"/>
  <c r="I85" i="2"/>
  <c r="K85" i="2" s="1"/>
  <c r="I34" i="2"/>
  <c r="K34" i="2" s="1"/>
  <c r="I74" i="2"/>
  <c r="K74" i="2" s="1"/>
  <c r="I84" i="2"/>
  <c r="K84" i="2" s="1"/>
  <c r="I69" i="2"/>
  <c r="K69" i="2" s="1"/>
  <c r="L29" i="2"/>
  <c r="I41" i="2"/>
  <c r="K41" i="2" s="1"/>
  <c r="I30" i="2"/>
  <c r="K30" i="2" s="1"/>
  <c r="L83" i="2"/>
  <c r="I68" i="2"/>
  <c r="K68" i="2" s="1"/>
  <c r="I35" i="2"/>
  <c r="K35" i="2" s="1"/>
  <c r="I23" i="2"/>
  <c r="K23" i="2" s="1"/>
  <c r="I50" i="2"/>
  <c r="K50" i="2" s="1"/>
  <c r="I27" i="2"/>
  <c r="K27" i="2" s="1"/>
  <c r="I37" i="2"/>
  <c r="K37" i="2" s="1"/>
  <c r="I63" i="2"/>
  <c r="K63" i="2" s="1"/>
  <c r="I61" i="2"/>
  <c r="K61" i="2" s="1"/>
  <c r="I77" i="2"/>
  <c r="K77" i="2" s="1"/>
  <c r="L62" i="2"/>
  <c r="I46" i="2"/>
  <c r="K46" i="2" s="1"/>
  <c r="I72" i="2"/>
  <c r="K72" i="2" s="1"/>
  <c r="I81" i="2"/>
  <c r="K81" i="2" s="1"/>
  <c r="I59" i="2"/>
  <c r="K59" i="2" s="1"/>
  <c r="I26" i="2"/>
  <c r="K26" i="2" s="1"/>
  <c r="I32" i="2"/>
  <c r="K32" i="2" s="1"/>
  <c r="L79" i="2"/>
  <c r="L64" i="2"/>
  <c r="L24" i="2"/>
  <c r="L66" i="2"/>
  <c r="I80" i="2"/>
  <c r="K80" i="2" s="1"/>
  <c r="I39" i="2"/>
  <c r="K39" i="2" s="1"/>
  <c r="L28" i="2"/>
  <c r="I31" i="2"/>
  <c r="K31" i="2" s="1"/>
  <c r="I67" i="2"/>
  <c r="K67" i="2" s="1"/>
  <c r="L70" i="2"/>
  <c r="L56" i="2"/>
  <c r="L43" i="2"/>
  <c r="L57" i="2"/>
  <c r="L73" i="2"/>
  <c r="L33" i="2"/>
  <c r="I60" i="2"/>
  <c r="K60" i="2" s="1"/>
  <c r="I82" i="2"/>
  <c r="K82" i="2" s="1"/>
  <c r="L44" i="2"/>
  <c r="L42" i="2"/>
  <c r="I75" i="2"/>
  <c r="K75" i="2" s="1"/>
  <c r="I55" i="2"/>
  <c r="K55" i="2" s="1"/>
  <c r="I86" i="2"/>
  <c r="E86" i="2"/>
  <c r="CK106" i="1" l="1"/>
  <c r="CK102" i="1"/>
  <c r="CK107" i="1"/>
  <c r="CK101" i="1"/>
  <c r="CK93" i="1"/>
  <c r="CK98" i="1"/>
  <c r="CK110" i="1"/>
  <c r="CK103" i="1"/>
  <c r="CK108" i="1"/>
  <c r="CK94" i="1"/>
  <c r="CK99" i="1"/>
  <c r="CK104" i="1"/>
  <c r="CK109" i="1"/>
  <c r="CK95" i="1"/>
  <c r="CK100" i="1"/>
  <c r="CK105" i="1"/>
  <c r="CK97" i="1"/>
  <c r="CK96" i="1"/>
  <c r="CK92" i="1"/>
  <c r="I3" i="2" s="1"/>
  <c r="E94" i="2" l="1"/>
  <c r="G94" i="2" s="1"/>
  <c r="E87" i="2"/>
  <c r="E88" i="2" s="1"/>
  <c r="L8" i="2"/>
  <c r="I8" i="2"/>
  <c r="K8" i="2" s="1"/>
  <c r="L19" i="2"/>
  <c r="I19" i="2"/>
  <c r="K19" i="2" s="1"/>
  <c r="L21" i="2"/>
  <c r="I21" i="2"/>
  <c r="K21" i="2" s="1"/>
  <c r="I11" i="2"/>
  <c r="K11" i="2" s="1"/>
  <c r="L11" i="2"/>
  <c r="I5" i="2"/>
  <c r="K5" i="2" s="1"/>
  <c r="L5" i="2"/>
  <c r="L16" i="2"/>
  <c r="I16" i="2"/>
  <c r="K16" i="2" s="1"/>
  <c r="I9" i="2"/>
  <c r="K9" i="2" s="1"/>
  <c r="L9" i="2"/>
  <c r="L20" i="2"/>
  <c r="I20" i="2"/>
  <c r="K20" i="2" s="1"/>
  <c r="L14" i="2"/>
  <c r="I14" i="2"/>
  <c r="K14" i="2" s="1"/>
  <c r="L18" i="2"/>
  <c r="I18" i="2"/>
  <c r="K18" i="2" s="1"/>
  <c r="L6" i="2"/>
  <c r="I6" i="2"/>
  <c r="K6" i="2" s="1"/>
  <c r="L10" i="2"/>
  <c r="I10" i="2"/>
  <c r="K10" i="2" s="1"/>
  <c r="L12" i="2"/>
  <c r="I12" i="2"/>
  <c r="K12" i="2" s="1"/>
  <c r="L17" i="2"/>
  <c r="I17" i="2"/>
  <c r="K17" i="2" s="1"/>
  <c r="L7" i="2"/>
  <c r="I7" i="2"/>
  <c r="K7" i="2" s="1"/>
  <c r="I15" i="2"/>
  <c r="K15" i="2" s="1"/>
  <c r="L15" i="2"/>
  <c r="L4" i="2"/>
  <c r="I4" i="2"/>
  <c r="I13" i="2"/>
  <c r="K13" i="2" s="1"/>
  <c r="L13" i="2"/>
  <c r="K86" i="2"/>
  <c r="L86" i="2"/>
  <c r="CK111" i="1"/>
  <c r="K3" i="2" l="1"/>
  <c r="L22" i="2"/>
  <c r="I22" i="2"/>
  <c r="K22" i="2" s="1"/>
  <c r="L3" i="2"/>
  <c r="CK176" i="1"/>
  <c r="CM175" i="1" s="1"/>
  <c r="K4" i="2"/>
  <c r="L87" i="2" l="1"/>
  <c r="K87" i="2"/>
  <c r="O5" i="2"/>
  <c r="O4" i="2"/>
  <c r="I87" i="2"/>
  <c r="J87" i="2"/>
  <c r="I88" i="2" l="1"/>
  <c r="G87" i="2"/>
  <c r="J88" i="2"/>
  <c r="H87" i="2"/>
  <c r="K90" i="2"/>
  <c r="K95" i="2" s="1"/>
</calcChain>
</file>

<file path=xl/sharedStrings.xml><?xml version="1.0" encoding="utf-8"?>
<sst xmlns="http://schemas.openxmlformats.org/spreadsheetml/2006/main" count="47" uniqueCount="30">
  <si>
    <t>zone</t>
  </si>
  <si>
    <t>Other</t>
  </si>
  <si>
    <t>Total</t>
  </si>
  <si>
    <t>TOTAL</t>
  </si>
  <si>
    <t>row</t>
  </si>
  <si>
    <t>col</t>
  </si>
  <si>
    <t>NOTE:</t>
  </si>
  <si>
    <t>rowsum</t>
  </si>
  <si>
    <t>colsum</t>
  </si>
  <si>
    <t>Obj Function</t>
  </si>
  <si>
    <t>Solver Settings</t>
  </si>
  <si>
    <t>Count 2018</t>
  </si>
  <si>
    <t>Initial SW Model Trips</t>
  </si>
  <si>
    <t>Initial Factors</t>
  </si>
  <si>
    <t>After SW Model Trips</t>
  </si>
  <si>
    <t>Optimized Factor</t>
  </si>
  <si>
    <t>Count - After Trip</t>
  </si>
  <si>
    <t>BEFORE</t>
  </si>
  <si>
    <t>AFTER</t>
  </si>
  <si>
    <t>RMSE</t>
  </si>
  <si>
    <t>All</t>
  </si>
  <si>
    <t>without other (int zones)</t>
  </si>
  <si>
    <t>copy intial values in G and H  from intial factors from row 94 to 176 (columns: G and H)</t>
  </si>
  <si>
    <t>Total Ext Trips</t>
  </si>
  <si>
    <t>Trip Type</t>
  </si>
  <si>
    <t>II</t>
  </si>
  <si>
    <t>IE</t>
  </si>
  <si>
    <t>EI</t>
  </si>
  <si>
    <t>EE</t>
  </si>
  <si>
    <t>TOTAL_Ext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</si>
</sst>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3" fontId="0" fillId="0" borderId="0" xfId="1" applyNumberFormat="1" applyFont="1"/>
    <xf numFmtId="0" fontId="0" fillId="2" borderId="0" xfId="0" applyFill="1"/>
    <xf numFmtId="164" fontId="2" fillId="0" borderId="0" xfId="0" applyNumberFormat="1" applyFont="1"/>
    <xf numFmtId="164" fontId="0" fillId="0" borderId="0" xfId="0" applyNumberFormat="1"/>
    <xf numFmtId="43" fontId="0" fillId="0" borderId="0" xfId="0" applyNumberFormat="1"/>
    <xf numFmtId="0" fontId="3" fillId="0" borderId="0" xfId="0" applyFont="1"/>
    <xf numFmtId="0" fontId="4" fillId="5" borderId="2" xfId="0" applyFont="1" applyFill="1" applyBorder="1" applyAlignment="1">
      <alignment horizontal="right"/>
    </xf>
    <xf numFmtId="0" fontId="2" fillId="5" borderId="3" xfId="0" applyFont="1" applyFill="1" applyBorder="1"/>
    <xf numFmtId="0" fontId="4" fillId="5" borderId="6" xfId="0" applyFont="1" applyFill="1" applyBorder="1" applyAlignment="1">
      <alignment horizontal="right"/>
    </xf>
    <xf numFmtId="0" fontId="0" fillId="5" borderId="8" xfId="0" applyFill="1" applyBorder="1"/>
    <xf numFmtId="0" fontId="0" fillId="5" borderId="10" xfId="0" applyFill="1" applyBorder="1"/>
    <xf numFmtId="164" fontId="2" fillId="5" borderId="11" xfId="0" applyNumberFormat="1" applyFont="1" applyFill="1" applyBorder="1"/>
    <xf numFmtId="43" fontId="2" fillId="5" borderId="11" xfId="1" applyNumberFormat="1" applyFont="1" applyFill="1" applyBorder="1"/>
    <xf numFmtId="164" fontId="2" fillId="5" borderId="12" xfId="0" applyNumberFormat="1" applyFont="1" applyFill="1" applyBorder="1"/>
    <xf numFmtId="0" fontId="0" fillId="5" borderId="13" xfId="0" applyFill="1" applyBorder="1"/>
    <xf numFmtId="0" fontId="0" fillId="5" borderId="1" xfId="0" applyFill="1" applyBorder="1"/>
    <xf numFmtId="43" fontId="0" fillId="5" borderId="1" xfId="1" applyNumberFormat="1" applyFont="1" applyFill="1" applyBorder="1"/>
    <xf numFmtId="43" fontId="0" fillId="3" borderId="0" xfId="1" applyNumberFormat="1" applyFont="1" applyFill="1" applyBorder="1"/>
    <xf numFmtId="164" fontId="0" fillId="6" borderId="0" xfId="1" applyNumberFormat="1" applyFont="1" applyFill="1" applyBorder="1"/>
    <xf numFmtId="164" fontId="0" fillId="7" borderId="0" xfId="1" applyNumberFormat="1" applyFont="1" applyFill="1" applyBorder="1"/>
    <xf numFmtId="164" fontId="0" fillId="7" borderId="1" xfId="1" applyNumberFormat="1" applyFont="1" applyFill="1" applyBorder="1"/>
    <xf numFmtId="164" fontId="0" fillId="4" borderId="0" xfId="1" applyNumberFormat="1" applyFont="1" applyFill="1" applyBorder="1"/>
    <xf numFmtId="164" fontId="0" fillId="4" borderId="9" xfId="1" applyNumberFormat="1" applyFont="1" applyFill="1" applyBorder="1"/>
    <xf numFmtId="164" fontId="0" fillId="4" borderId="1" xfId="1" applyNumberFormat="1" applyFont="1" applyFill="1" applyBorder="1"/>
    <xf numFmtId="164" fontId="0" fillId="4" borderId="14" xfId="1" applyNumberFormat="1" applyFont="1" applyFill="1" applyBorder="1"/>
    <xf numFmtId="0" fontId="5" fillId="0" borderId="0" xfId="0" applyFont="1"/>
    <xf numFmtId="0" fontId="6" fillId="0" borderId="0" xfId="0" applyFont="1"/>
    <xf numFmtId="0" fontId="4" fillId="4" borderId="2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165" fontId="0" fillId="0" borderId="0" xfId="1" applyNumberFormat="1" applyFont="1"/>
    <xf numFmtId="0" fontId="2" fillId="0" borderId="0" xfId="0" applyFont="1" applyAlignment="1">
      <alignment horizontal="right"/>
    </xf>
    <xf numFmtId="165" fontId="0" fillId="0" borderId="0" xfId="0" applyNumberForma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102</xdr:row>
      <xdr:rowOff>0</xdr:rowOff>
    </xdr:from>
    <xdr:to>
      <xdr:col>13</xdr:col>
      <xdr:colOff>3599773</xdr:colOff>
      <xdr:row>132</xdr:row>
      <xdr:rowOff>37381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9440525"/>
          <a:ext cx="5419048" cy="5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R176"/>
  <sheetViews>
    <sheetView tabSelected="1" workbookViewId="0">
      <selection activeCell="CN92" sqref="CN92"/>
    </sheetView>
  </sheetViews>
  <sheetFormatPr defaultRowHeight="15" x14ac:dyDescent="0.25"/>
  <cols>
    <col min="1" max="1" width="18.42578125" bestFit="1" customWidth="1"/>
    <col min="5" max="5" width="9.28515625" bestFit="1" customWidth="1"/>
    <col min="6" max="6" width="10.5703125" bestFit="1" customWidth="1"/>
    <col min="7" max="11" width="9.28515625" bestFit="1" customWidth="1"/>
    <col min="12" max="12" width="10.570312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22" width="9.28515625" bestFit="1" customWidth="1"/>
    <col min="23" max="87" width="9.28515625" customWidth="1"/>
    <col min="88" max="89" width="11.5703125" bestFit="1" customWidth="1"/>
    <col min="91" max="91" width="11.5703125" bestFit="1" customWidth="1"/>
    <col min="92" max="92" width="10.5703125" bestFit="1" customWidth="1"/>
    <col min="94" max="94" width="10.5703125" bestFit="1" customWidth="1"/>
  </cols>
  <sheetData>
    <row r="1" spans="2:89" ht="15.75" x14ac:dyDescent="0.25">
      <c r="D1" s="29" t="s">
        <v>17</v>
      </c>
    </row>
    <row r="2" spans="2:89" x14ac:dyDescent="0.25">
      <c r="B2" t="s">
        <v>0</v>
      </c>
      <c r="E2">
        <v>2930</v>
      </c>
      <c r="F2">
        <v>2931</v>
      </c>
      <c r="G2">
        <v>2932</v>
      </c>
      <c r="H2">
        <v>2933</v>
      </c>
      <c r="I2">
        <v>2934</v>
      </c>
      <c r="J2">
        <v>2935</v>
      </c>
      <c r="K2">
        <v>2936</v>
      </c>
      <c r="L2">
        <v>2937</v>
      </c>
      <c r="M2">
        <v>2938</v>
      </c>
      <c r="N2">
        <v>2939</v>
      </c>
      <c r="O2">
        <v>2940</v>
      </c>
      <c r="P2">
        <v>2941</v>
      </c>
      <c r="Q2">
        <v>2942</v>
      </c>
      <c r="R2">
        <v>2943</v>
      </c>
      <c r="S2">
        <v>2944</v>
      </c>
      <c r="T2">
        <v>2945</v>
      </c>
      <c r="U2">
        <v>2946</v>
      </c>
      <c r="V2">
        <v>2947</v>
      </c>
      <c r="W2">
        <v>2948</v>
      </c>
      <c r="X2">
        <v>2949</v>
      </c>
      <c r="Y2">
        <v>2950</v>
      </c>
      <c r="Z2">
        <v>2951</v>
      </c>
      <c r="AA2">
        <v>2952</v>
      </c>
      <c r="AB2">
        <v>2953</v>
      </c>
      <c r="AC2">
        <v>2954</v>
      </c>
      <c r="AD2">
        <v>2955</v>
      </c>
      <c r="AE2">
        <v>2956</v>
      </c>
      <c r="AF2">
        <v>2957</v>
      </c>
      <c r="AG2">
        <v>2958</v>
      </c>
      <c r="AH2">
        <v>2959</v>
      </c>
      <c r="AI2">
        <v>2960</v>
      </c>
      <c r="AJ2">
        <v>2961</v>
      </c>
      <c r="AK2">
        <v>2962</v>
      </c>
      <c r="AL2">
        <v>2963</v>
      </c>
      <c r="AM2">
        <v>2964</v>
      </c>
      <c r="AN2">
        <v>2965</v>
      </c>
      <c r="AO2">
        <v>2966</v>
      </c>
      <c r="AP2">
        <v>2967</v>
      </c>
      <c r="AQ2">
        <v>2968</v>
      </c>
      <c r="AR2">
        <v>2969</v>
      </c>
      <c r="AS2">
        <v>2970</v>
      </c>
      <c r="AT2">
        <v>2971</v>
      </c>
      <c r="AU2">
        <v>2972</v>
      </c>
      <c r="AV2">
        <v>2973</v>
      </c>
      <c r="AW2">
        <v>2974</v>
      </c>
      <c r="AX2">
        <v>2975</v>
      </c>
      <c r="AY2">
        <v>2976</v>
      </c>
      <c r="AZ2">
        <v>2977</v>
      </c>
      <c r="BA2">
        <v>2978</v>
      </c>
      <c r="BB2">
        <v>2979</v>
      </c>
      <c r="BC2">
        <v>2980</v>
      </c>
      <c r="BD2">
        <v>2981</v>
      </c>
      <c r="BE2">
        <v>2982</v>
      </c>
      <c r="BF2">
        <v>2983</v>
      </c>
      <c r="BG2">
        <v>2984</v>
      </c>
      <c r="BH2">
        <v>2985</v>
      </c>
      <c r="BI2">
        <v>2986</v>
      </c>
      <c r="BJ2">
        <v>2987</v>
      </c>
      <c r="BK2">
        <v>2988</v>
      </c>
      <c r="BL2">
        <v>2989</v>
      </c>
      <c r="BM2">
        <v>2990</v>
      </c>
      <c r="BN2">
        <v>2991</v>
      </c>
      <c r="BO2">
        <v>2992</v>
      </c>
      <c r="BP2">
        <v>2993</v>
      </c>
      <c r="BQ2">
        <v>2994</v>
      </c>
      <c r="BR2">
        <v>2995</v>
      </c>
      <c r="BS2">
        <v>2996</v>
      </c>
      <c r="BT2">
        <v>2997</v>
      </c>
      <c r="BU2">
        <v>2998</v>
      </c>
      <c r="BV2">
        <v>2999</v>
      </c>
      <c r="BW2">
        <v>3000</v>
      </c>
      <c r="BX2">
        <v>3001</v>
      </c>
      <c r="BY2">
        <v>3002</v>
      </c>
      <c r="BZ2">
        <v>3003</v>
      </c>
      <c r="CA2">
        <v>3004</v>
      </c>
      <c r="CB2">
        <v>3005</v>
      </c>
      <c r="CC2">
        <v>3006</v>
      </c>
      <c r="CD2">
        <v>3007</v>
      </c>
      <c r="CE2">
        <v>3008</v>
      </c>
      <c r="CF2">
        <v>3009</v>
      </c>
      <c r="CG2">
        <v>3010</v>
      </c>
      <c r="CH2">
        <v>3011</v>
      </c>
      <c r="CI2">
        <v>3012</v>
      </c>
      <c r="CJ2" t="s">
        <v>1</v>
      </c>
      <c r="CK2" t="s">
        <v>2</v>
      </c>
    </row>
    <row r="3" spans="2:89" x14ac:dyDescent="0.25">
      <c r="B3">
        <v>2930</v>
      </c>
      <c r="D3">
        <v>2930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2.1933000000000001E-2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26.679818999999998</v>
      </c>
      <c r="T3" s="1">
        <v>33.625881</v>
      </c>
      <c r="U3" s="1">
        <v>1.0738589999999999</v>
      </c>
      <c r="V3" s="1">
        <v>0</v>
      </c>
      <c r="W3" s="1">
        <v>1.820781</v>
      </c>
      <c r="X3" s="1">
        <v>0</v>
      </c>
      <c r="Y3" s="1">
        <v>0.121519</v>
      </c>
      <c r="Z3" s="1">
        <v>0.176117</v>
      </c>
      <c r="AA3" s="1">
        <v>0.18457200000000001</v>
      </c>
      <c r="AB3" s="1">
        <v>0.303865</v>
      </c>
      <c r="AC3" s="1">
        <v>0</v>
      </c>
      <c r="AD3" s="1">
        <v>0</v>
      </c>
      <c r="AE3" s="1">
        <v>0</v>
      </c>
      <c r="AF3" s="1">
        <v>0</v>
      </c>
      <c r="AG3" s="1">
        <v>0.47499000000000002</v>
      </c>
      <c r="AH3" s="1">
        <v>2.3710999999999999E-2</v>
      </c>
      <c r="AI3" s="1">
        <v>0</v>
      </c>
      <c r="AJ3" s="1">
        <v>0.161659</v>
      </c>
      <c r="AK3" s="1">
        <v>70.878128000000004</v>
      </c>
      <c r="AL3" s="1">
        <v>0</v>
      </c>
      <c r="AM3" s="1">
        <v>0.26222899999999999</v>
      </c>
      <c r="AN3" s="1">
        <v>0.85524699999999998</v>
      </c>
      <c r="AO3" s="1">
        <v>0</v>
      </c>
      <c r="AP3" s="1">
        <v>0.28908400000000001</v>
      </c>
      <c r="AQ3" s="1">
        <v>0.12317699999999999</v>
      </c>
      <c r="AR3" s="1">
        <v>0.14063100000000001</v>
      </c>
      <c r="AS3" s="1">
        <v>0.32356200000000002</v>
      </c>
      <c r="AT3" s="1">
        <v>0</v>
      </c>
      <c r="AU3" s="1">
        <v>59.878475000000002</v>
      </c>
      <c r="AV3" s="1">
        <v>3.7426759999999999</v>
      </c>
      <c r="AW3" s="1">
        <v>3.1130499999999999</v>
      </c>
      <c r="AX3" s="1">
        <v>5.0586919999999997</v>
      </c>
      <c r="AY3" s="1">
        <v>0.76608399999999999</v>
      </c>
      <c r="AZ3" s="1">
        <v>9.5049999999999996E-2</v>
      </c>
      <c r="BA3" s="1">
        <v>0.21056</v>
      </c>
      <c r="BB3" s="1">
        <v>0.193799</v>
      </c>
      <c r="BC3" s="1">
        <v>1.8627999999999999E-2</v>
      </c>
      <c r="BD3" s="1">
        <v>8.2710000000000006E-3</v>
      </c>
      <c r="BE3" s="1">
        <v>1.7464E-2</v>
      </c>
      <c r="BF3" s="1">
        <v>2.5734E-2</v>
      </c>
      <c r="BG3" s="1">
        <v>3.9581580000000001</v>
      </c>
      <c r="BH3" s="1">
        <v>2.122824</v>
      </c>
      <c r="BI3" s="1">
        <v>0.50497199999999998</v>
      </c>
      <c r="BJ3" s="1">
        <v>0</v>
      </c>
      <c r="BK3" s="1">
        <v>0.26558199999999998</v>
      </c>
      <c r="BL3" s="1">
        <v>0</v>
      </c>
      <c r="BM3" s="1">
        <v>0</v>
      </c>
      <c r="BN3" s="1">
        <v>8.1550999999999998E-2</v>
      </c>
      <c r="BO3" s="1">
        <v>1.9909E-2</v>
      </c>
      <c r="BP3" s="1">
        <v>0</v>
      </c>
      <c r="BQ3" s="1">
        <v>32.075786999999998</v>
      </c>
      <c r="BR3" s="1">
        <v>3.1195529999999998</v>
      </c>
      <c r="BS3" s="1">
        <v>1.406064</v>
      </c>
      <c r="BT3" s="1">
        <v>0.85248199999999996</v>
      </c>
      <c r="BU3" s="1">
        <v>0.52610599999999996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0.214368</v>
      </c>
      <c r="CG3" s="1">
        <v>3.343083</v>
      </c>
      <c r="CH3" s="1">
        <v>0</v>
      </c>
      <c r="CI3" s="1">
        <v>1.214234</v>
      </c>
      <c r="CJ3" s="1">
        <f>CK3-SUM(E3:CI3)</f>
        <v>1927.8193540000007</v>
      </c>
      <c r="CK3" s="1">
        <v>2188.1932740000007</v>
      </c>
    </row>
    <row r="4" spans="2:89" x14ac:dyDescent="0.25">
      <c r="B4">
        <v>2931</v>
      </c>
      <c r="D4">
        <v>2931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100.59066799999999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8.5760000000000003E-3</v>
      </c>
      <c r="AC4" s="1">
        <v>0</v>
      </c>
      <c r="AD4" s="1">
        <v>0</v>
      </c>
      <c r="AE4" s="1">
        <v>0</v>
      </c>
      <c r="AF4" s="1">
        <v>0</v>
      </c>
      <c r="AG4" s="1">
        <v>0.14554800000000001</v>
      </c>
      <c r="AH4" s="1">
        <v>0.12016400000000001</v>
      </c>
      <c r="AI4" s="1">
        <v>0</v>
      </c>
      <c r="AJ4" s="1">
        <v>0</v>
      </c>
      <c r="AK4" s="1">
        <v>208.39236500000001</v>
      </c>
      <c r="AL4" s="1">
        <v>0</v>
      </c>
      <c r="AM4" s="1">
        <v>0</v>
      </c>
      <c r="AN4" s="1">
        <v>0.26206699999999999</v>
      </c>
      <c r="AO4" s="1">
        <v>0</v>
      </c>
      <c r="AP4" s="1">
        <v>0</v>
      </c>
      <c r="AQ4" s="1">
        <v>0.18179799999999999</v>
      </c>
      <c r="AR4" s="1">
        <v>0</v>
      </c>
      <c r="AS4" s="1">
        <v>0</v>
      </c>
      <c r="AT4" s="1">
        <v>0</v>
      </c>
      <c r="AU4" s="1">
        <v>0</v>
      </c>
      <c r="AV4" s="1">
        <v>5.3442340000000002</v>
      </c>
      <c r="AW4" s="1">
        <v>0</v>
      </c>
      <c r="AX4" s="1">
        <v>0</v>
      </c>
      <c r="AY4" s="1">
        <v>0</v>
      </c>
      <c r="AZ4" s="1">
        <v>0</v>
      </c>
      <c r="BA4" s="1">
        <v>0.31198399999999998</v>
      </c>
      <c r="BB4" s="1">
        <v>0</v>
      </c>
      <c r="BC4" s="1">
        <v>0.107576</v>
      </c>
      <c r="BD4" s="1">
        <v>2.5949E-2</v>
      </c>
      <c r="BE4" s="1">
        <v>5.4788999999999997E-2</v>
      </c>
      <c r="BF4" s="1">
        <v>0.14861099999999999</v>
      </c>
      <c r="BG4" s="1">
        <v>9.7057439999999993</v>
      </c>
      <c r="BH4" s="1">
        <v>1.9086989999999999</v>
      </c>
      <c r="BI4" s="1">
        <v>1.238235</v>
      </c>
      <c r="BJ4" s="1">
        <v>0</v>
      </c>
      <c r="BK4" s="1">
        <v>0</v>
      </c>
      <c r="BL4" s="1">
        <v>0</v>
      </c>
      <c r="BM4" s="1">
        <v>0</v>
      </c>
      <c r="BN4" s="1">
        <v>0.61562899999999998</v>
      </c>
      <c r="BO4" s="1">
        <v>0.15028900000000001</v>
      </c>
      <c r="BP4" s="1">
        <v>0</v>
      </c>
      <c r="BQ4" s="1">
        <v>79.903792999999993</v>
      </c>
      <c r="BR4" s="1">
        <v>14.542028</v>
      </c>
      <c r="BS4" s="1">
        <v>8.3146819999999995</v>
      </c>
      <c r="BT4" s="1">
        <v>4.9218710000000003</v>
      </c>
      <c r="BU4" s="1">
        <v>1.005185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1.516289</v>
      </c>
      <c r="CG4" s="1">
        <v>3.206715</v>
      </c>
      <c r="CH4" s="1">
        <v>0</v>
      </c>
      <c r="CI4" s="1">
        <v>5.0456159999999999</v>
      </c>
      <c r="CJ4" s="1">
        <f t="shared" ref="CJ4:CJ67" si="0">CK4-SUM(E4:CI4)</f>
        <v>6052.1778240000021</v>
      </c>
      <c r="CK4" s="1">
        <v>6499.9469280000021</v>
      </c>
    </row>
    <row r="5" spans="2:89" x14ac:dyDescent="0.25">
      <c r="B5">
        <v>2932</v>
      </c>
      <c r="D5">
        <v>2932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4.8775199999999996</v>
      </c>
      <c r="T5" s="1">
        <v>10.714999000000001</v>
      </c>
      <c r="U5" s="1">
        <v>0.83928899999999995</v>
      </c>
      <c r="V5" s="1">
        <v>0</v>
      </c>
      <c r="W5" s="1">
        <v>0.24081</v>
      </c>
      <c r="X5" s="1">
        <v>0</v>
      </c>
      <c r="Y5" s="1">
        <v>0</v>
      </c>
      <c r="Z5" s="1">
        <v>0.14113800000000001</v>
      </c>
      <c r="AA5" s="1">
        <v>0.146678</v>
      </c>
      <c r="AB5" s="1">
        <v>0.241477</v>
      </c>
      <c r="AC5" s="1">
        <v>0</v>
      </c>
      <c r="AD5" s="1">
        <v>0</v>
      </c>
      <c r="AE5" s="1">
        <v>0</v>
      </c>
      <c r="AF5" s="1">
        <v>0</v>
      </c>
      <c r="AG5" s="1">
        <v>0.71013899999999996</v>
      </c>
      <c r="AH5" s="1">
        <v>0.31042199999999998</v>
      </c>
      <c r="AI5" s="1">
        <v>0</v>
      </c>
      <c r="AJ5" s="1">
        <v>0</v>
      </c>
      <c r="AK5" s="1">
        <v>23.144321000000001</v>
      </c>
      <c r="AL5" s="1">
        <v>0</v>
      </c>
      <c r="AM5" s="1">
        <v>0</v>
      </c>
      <c r="AN5" s="1">
        <v>1.2786439999999999</v>
      </c>
      <c r="AO5" s="1">
        <v>0</v>
      </c>
      <c r="AP5" s="1">
        <v>0</v>
      </c>
      <c r="AQ5" s="1">
        <v>0.107363</v>
      </c>
      <c r="AR5" s="1">
        <v>0</v>
      </c>
      <c r="AS5" s="1">
        <v>0</v>
      </c>
      <c r="AT5" s="1">
        <v>0</v>
      </c>
      <c r="AU5" s="1">
        <v>7.0625929999999997</v>
      </c>
      <c r="AV5" s="1">
        <v>2.926596</v>
      </c>
      <c r="AW5" s="1">
        <v>0.35700199999999999</v>
      </c>
      <c r="AX5" s="1">
        <v>0.38070199999999998</v>
      </c>
      <c r="AY5" s="1">
        <v>9.0205999999999995E-2</v>
      </c>
      <c r="AZ5" s="1">
        <v>0</v>
      </c>
      <c r="BA5" s="1">
        <v>0.18454499999999999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3.018062</v>
      </c>
      <c r="BH5" s="1">
        <v>0.103642</v>
      </c>
      <c r="BI5" s="1">
        <v>0.38503700000000002</v>
      </c>
      <c r="BJ5" s="1">
        <v>0</v>
      </c>
      <c r="BK5" s="1">
        <v>0</v>
      </c>
      <c r="BL5" s="1">
        <v>0</v>
      </c>
      <c r="BM5" s="1">
        <v>0</v>
      </c>
      <c r="BN5" s="1">
        <v>2.5727E-2</v>
      </c>
      <c r="BO5" s="1">
        <v>6.28E-3</v>
      </c>
      <c r="BP5" s="1">
        <v>0</v>
      </c>
      <c r="BQ5" s="1">
        <v>6.2144779999999997</v>
      </c>
      <c r="BR5" s="1">
        <v>0.59811599999999998</v>
      </c>
      <c r="BS5" s="1">
        <v>0.342615</v>
      </c>
      <c r="BT5" s="1">
        <v>0.26893</v>
      </c>
      <c r="BU5" s="1">
        <v>0.12678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6.7983000000000002E-2</v>
      </c>
      <c r="CG5" s="1">
        <v>1.0782499999999999</v>
      </c>
      <c r="CH5" s="1">
        <v>0</v>
      </c>
      <c r="CI5" s="1">
        <v>0.27965499999999999</v>
      </c>
      <c r="CJ5" s="1">
        <f t="shared" si="0"/>
        <v>207.22499599999958</v>
      </c>
      <c r="CK5" s="1">
        <v>273.49499499999956</v>
      </c>
    </row>
    <row r="6" spans="2:89" x14ac:dyDescent="0.25">
      <c r="B6">
        <v>2933</v>
      </c>
      <c r="D6">
        <v>2933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0.30444599999999999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54.261657999999997</v>
      </c>
      <c r="T6" s="1">
        <v>38.720806000000003</v>
      </c>
      <c r="U6" s="1">
        <v>5.9602620000000002</v>
      </c>
      <c r="V6" s="1">
        <v>0</v>
      </c>
      <c r="W6" s="1">
        <v>6.684901</v>
      </c>
      <c r="X6" s="1">
        <v>0</v>
      </c>
      <c r="Y6" s="1">
        <v>1.8025389999999999</v>
      </c>
      <c r="Z6" s="1">
        <v>0.97649799999999998</v>
      </c>
      <c r="AA6" s="1">
        <v>1.017393</v>
      </c>
      <c r="AB6" s="1">
        <v>1.6749449999999999</v>
      </c>
      <c r="AC6" s="1">
        <v>0</v>
      </c>
      <c r="AD6" s="1">
        <v>0</v>
      </c>
      <c r="AE6" s="1">
        <v>0</v>
      </c>
      <c r="AF6" s="1">
        <v>0</v>
      </c>
      <c r="AG6" s="1">
        <v>0.22875599999999999</v>
      </c>
      <c r="AH6" s="1">
        <v>0.196606</v>
      </c>
      <c r="AI6" s="1">
        <v>0</v>
      </c>
      <c r="AJ6" s="1">
        <v>0.45744899999999999</v>
      </c>
      <c r="AK6" s="1">
        <v>82.055588</v>
      </c>
      <c r="AL6" s="1">
        <v>0</v>
      </c>
      <c r="AM6" s="1">
        <v>9.9289000000000002E-2</v>
      </c>
      <c r="AN6" s="1">
        <v>0.411887</v>
      </c>
      <c r="AO6" s="1">
        <v>0</v>
      </c>
      <c r="AP6" s="1">
        <v>0.68840500000000004</v>
      </c>
      <c r="AQ6" s="1">
        <v>0.45757900000000001</v>
      </c>
      <c r="AR6" s="1">
        <v>0.334675</v>
      </c>
      <c r="AS6" s="1">
        <v>0.77001399999999998</v>
      </c>
      <c r="AT6" s="1">
        <v>0</v>
      </c>
      <c r="AU6" s="1">
        <v>61.667160000000003</v>
      </c>
      <c r="AV6" s="1">
        <v>12.687224000000001</v>
      </c>
      <c r="AW6" s="1">
        <v>3.3898130000000002</v>
      </c>
      <c r="AX6" s="1">
        <v>9.1290189999999996</v>
      </c>
      <c r="AY6" s="1">
        <v>1.242378</v>
      </c>
      <c r="AZ6" s="1">
        <v>0.32455400000000001</v>
      </c>
      <c r="BA6" s="1">
        <v>0.78531600000000001</v>
      </c>
      <c r="BB6" s="1">
        <v>0.46155800000000002</v>
      </c>
      <c r="BC6" s="1">
        <v>0</v>
      </c>
      <c r="BD6" s="1">
        <v>0</v>
      </c>
      <c r="BE6" s="1">
        <v>0</v>
      </c>
      <c r="BF6" s="1">
        <v>0</v>
      </c>
      <c r="BG6" s="1">
        <v>3.5092720000000002</v>
      </c>
      <c r="BH6" s="1">
        <v>4.6734590000000003</v>
      </c>
      <c r="BI6" s="1">
        <v>0.44770399999999999</v>
      </c>
      <c r="BJ6" s="1">
        <v>0</v>
      </c>
      <c r="BK6" s="1">
        <v>2.3760379999999999</v>
      </c>
      <c r="BL6" s="1">
        <v>0</v>
      </c>
      <c r="BM6" s="1">
        <v>0</v>
      </c>
      <c r="BN6" s="1">
        <v>0.67688000000000004</v>
      </c>
      <c r="BO6" s="1">
        <v>0.165241</v>
      </c>
      <c r="BP6" s="1">
        <v>0</v>
      </c>
      <c r="BQ6" s="1">
        <v>79.898560000000003</v>
      </c>
      <c r="BR6" s="1">
        <v>8.7069320000000001</v>
      </c>
      <c r="BS6" s="1">
        <v>7.2248710000000003</v>
      </c>
      <c r="BT6" s="1">
        <v>7.0756410000000001</v>
      </c>
      <c r="BU6" s="1">
        <v>0.66837599999999997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1.7832600000000001</v>
      </c>
      <c r="CG6" s="1">
        <v>2.4168690000000002</v>
      </c>
      <c r="CH6" s="1">
        <v>0</v>
      </c>
      <c r="CI6" s="1">
        <v>2.441284</v>
      </c>
      <c r="CJ6" s="1">
        <f t="shared" si="0"/>
        <v>4769.4886740000002</v>
      </c>
      <c r="CK6" s="1">
        <v>5178.3437789999998</v>
      </c>
    </row>
    <row r="7" spans="2:89" x14ac:dyDescent="0.25">
      <c r="B7">
        <v>2934</v>
      </c>
      <c r="D7">
        <v>2934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2.1350980000000002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4.6117970000000001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0.10702299999999999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0.165855</v>
      </c>
      <c r="BH7" s="1">
        <v>4.9382000000000002E-2</v>
      </c>
      <c r="BI7" s="1">
        <v>2.1159000000000001E-2</v>
      </c>
      <c r="BJ7" s="1">
        <v>0</v>
      </c>
      <c r="BK7" s="1">
        <v>0</v>
      </c>
      <c r="BL7" s="1">
        <v>0</v>
      </c>
      <c r="BM7" s="1">
        <v>0</v>
      </c>
      <c r="BN7" s="1">
        <v>5.3643000000000003E-2</v>
      </c>
      <c r="BO7" s="1">
        <v>1.3096E-2</v>
      </c>
      <c r="BP7" s="1">
        <v>0</v>
      </c>
      <c r="BQ7" s="1">
        <v>7.859121</v>
      </c>
      <c r="BR7" s="1">
        <v>0.82097200000000004</v>
      </c>
      <c r="BS7" s="1">
        <v>0.60477599999999998</v>
      </c>
      <c r="BT7" s="1">
        <v>0.56074199999999996</v>
      </c>
      <c r="BU7" s="1">
        <v>0.13650300000000001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0.14175099999999999</v>
      </c>
      <c r="CG7" s="1">
        <v>5.7881000000000002E-2</v>
      </c>
      <c r="CH7" s="1">
        <v>0</v>
      </c>
      <c r="CI7" s="1">
        <v>0.33620100000000003</v>
      </c>
      <c r="CJ7" s="1">
        <f t="shared" si="0"/>
        <v>481.82499799999914</v>
      </c>
      <c r="CK7" s="1">
        <v>499.49999799999915</v>
      </c>
    </row>
    <row r="8" spans="2:89" x14ac:dyDescent="0.25">
      <c r="B8">
        <v>2935</v>
      </c>
      <c r="D8">
        <v>2935</v>
      </c>
      <c r="E8" s="1">
        <v>2.3016999999999999E-2</v>
      </c>
      <c r="F8" s="1">
        <v>0</v>
      </c>
      <c r="G8" s="1">
        <v>0</v>
      </c>
      <c r="H8" s="1">
        <v>0.110026</v>
      </c>
      <c r="I8" s="1">
        <v>0</v>
      </c>
      <c r="J8" s="1">
        <v>0</v>
      </c>
      <c r="K8" s="1">
        <v>3.5896999999999998E-2</v>
      </c>
      <c r="L8" s="1">
        <v>8.6904999999999996E-2</v>
      </c>
      <c r="M8" s="1">
        <v>7.4555999999999997E-2</v>
      </c>
      <c r="N8" s="1">
        <v>8.6020000000000003E-3</v>
      </c>
      <c r="O8" s="1">
        <v>0</v>
      </c>
      <c r="P8" s="1">
        <v>0</v>
      </c>
      <c r="Q8" s="1">
        <v>4.5859999999999998E-3</v>
      </c>
      <c r="R8" s="1">
        <v>0</v>
      </c>
      <c r="S8" s="1">
        <v>0</v>
      </c>
      <c r="T8" s="1">
        <v>0.28521200000000002</v>
      </c>
      <c r="U8" s="1">
        <v>0</v>
      </c>
      <c r="V8" s="1">
        <v>9.7189999999999999E-2</v>
      </c>
      <c r="W8" s="1">
        <v>0</v>
      </c>
      <c r="X8" s="1">
        <v>0.63514899999999996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2.284E-3</v>
      </c>
      <c r="AE8" s="1">
        <v>0</v>
      </c>
      <c r="AF8" s="1">
        <v>3.1008000000000001E-2</v>
      </c>
      <c r="AG8" s="1">
        <v>0</v>
      </c>
      <c r="AH8" s="1">
        <v>0</v>
      </c>
      <c r="AI8" s="1">
        <v>0.78104700000000005</v>
      </c>
      <c r="AJ8" s="1">
        <v>0</v>
      </c>
      <c r="AK8" s="1">
        <v>0.61605500000000002</v>
      </c>
      <c r="AL8" s="1">
        <v>0</v>
      </c>
      <c r="AM8" s="1">
        <v>0</v>
      </c>
      <c r="AN8" s="1">
        <v>0</v>
      </c>
      <c r="AO8" s="1">
        <v>2.938E-2</v>
      </c>
      <c r="AP8" s="1">
        <v>0</v>
      </c>
      <c r="AQ8" s="1">
        <v>7.3600000000000002E-3</v>
      </c>
      <c r="AR8" s="1">
        <v>0</v>
      </c>
      <c r="AS8" s="1">
        <v>0</v>
      </c>
      <c r="AT8" s="1">
        <v>0</v>
      </c>
      <c r="AU8" s="1">
        <v>0</v>
      </c>
      <c r="AV8" s="1">
        <v>0.20043900000000001</v>
      </c>
      <c r="AW8" s="1">
        <v>0</v>
      </c>
      <c r="AX8" s="1">
        <v>0</v>
      </c>
      <c r="AY8" s="1">
        <v>0</v>
      </c>
      <c r="AZ8" s="1">
        <v>0</v>
      </c>
      <c r="BA8" s="1">
        <v>1.2651000000000001E-2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2.3109000000000001E-2</v>
      </c>
      <c r="BH8" s="1">
        <v>0.25007099999999999</v>
      </c>
      <c r="BI8" s="1">
        <v>2.9480000000000001E-3</v>
      </c>
      <c r="BJ8" s="1">
        <v>2.3769999999999999E-2</v>
      </c>
      <c r="BK8" s="1">
        <v>0</v>
      </c>
      <c r="BL8" s="1">
        <v>0.156468</v>
      </c>
      <c r="BM8" s="1">
        <v>0.17147699999999999</v>
      </c>
      <c r="BN8" s="1">
        <v>9.3919999999999993E-3</v>
      </c>
      <c r="BO8" s="1">
        <v>2.2929999999999999E-3</v>
      </c>
      <c r="BP8" s="1">
        <v>0</v>
      </c>
      <c r="BQ8" s="1">
        <v>1.2058979999999999</v>
      </c>
      <c r="BR8" s="1">
        <v>0.12568199999999999</v>
      </c>
      <c r="BS8" s="1">
        <v>0.10162499999999999</v>
      </c>
      <c r="BT8" s="1">
        <v>9.8178000000000001E-2</v>
      </c>
      <c r="BU8" s="1">
        <v>2.2360999999999999E-2</v>
      </c>
      <c r="BV8" s="1">
        <v>0</v>
      </c>
      <c r="BW8" s="1">
        <v>4.9893E-2</v>
      </c>
      <c r="BX8" s="1">
        <v>6.8169999999999994E-2</v>
      </c>
      <c r="BY8" s="1">
        <v>8.1089999999999999E-3</v>
      </c>
      <c r="BZ8" s="1">
        <v>1.5214999999999999E-2</v>
      </c>
      <c r="CA8" s="1">
        <v>4.0724000000000003E-2</v>
      </c>
      <c r="CB8" s="1">
        <v>0</v>
      </c>
      <c r="CC8" s="1">
        <v>4.4674999999999999E-2</v>
      </c>
      <c r="CD8" s="1">
        <v>0</v>
      </c>
      <c r="CE8" s="1">
        <v>0</v>
      </c>
      <c r="CF8" s="1">
        <v>2.4818E-2</v>
      </c>
      <c r="CG8" s="1">
        <v>0</v>
      </c>
      <c r="CH8" s="1">
        <v>2.4125030000000001</v>
      </c>
      <c r="CI8" s="1">
        <v>4.3499000000000003E-2</v>
      </c>
      <c r="CJ8" s="1">
        <f t="shared" si="0"/>
        <v>151.11625000000009</v>
      </c>
      <c r="CK8" s="1">
        <v>159.05849200000009</v>
      </c>
    </row>
    <row r="9" spans="2:89" x14ac:dyDescent="0.25">
      <c r="B9">
        <v>2936</v>
      </c>
      <c r="D9">
        <v>2936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3.2938000000000002E-2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2.8050480000000002</v>
      </c>
      <c r="T9" s="1">
        <v>0.82116</v>
      </c>
      <c r="U9" s="1">
        <v>5.6722000000000002E-2</v>
      </c>
      <c r="V9" s="1">
        <v>0</v>
      </c>
      <c r="W9" s="1">
        <v>0.67445900000000003</v>
      </c>
      <c r="X9" s="1">
        <v>0</v>
      </c>
      <c r="Y9" s="1">
        <v>0.196628</v>
      </c>
      <c r="Z9" s="1">
        <v>9.5390000000000006E-3</v>
      </c>
      <c r="AA9" s="1">
        <v>9.9129999999999999E-3</v>
      </c>
      <c r="AB9" s="1">
        <v>1.6320000000000001E-2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1.7736989999999999</v>
      </c>
      <c r="AL9" s="1">
        <v>0</v>
      </c>
      <c r="AM9" s="1">
        <v>0</v>
      </c>
      <c r="AN9" s="1">
        <v>0</v>
      </c>
      <c r="AO9" s="1">
        <v>0</v>
      </c>
      <c r="AP9" s="1">
        <v>5.5509000000000003E-2</v>
      </c>
      <c r="AQ9" s="1">
        <v>3.1535000000000001E-2</v>
      </c>
      <c r="AR9" s="1">
        <v>2.6967999999999999E-2</v>
      </c>
      <c r="AS9" s="1">
        <v>6.2047999999999999E-2</v>
      </c>
      <c r="AT9" s="1">
        <v>0</v>
      </c>
      <c r="AU9" s="1">
        <v>2.1566010000000002</v>
      </c>
      <c r="AV9" s="1">
        <v>0.84703399999999995</v>
      </c>
      <c r="AW9" s="1">
        <v>0.109012</v>
      </c>
      <c r="AX9" s="1">
        <v>0.73688200000000004</v>
      </c>
      <c r="AY9" s="1">
        <v>0.14396800000000001</v>
      </c>
      <c r="AZ9" s="1">
        <v>5.3656000000000002E-2</v>
      </c>
      <c r="BA9" s="1">
        <v>5.4204000000000002E-2</v>
      </c>
      <c r="BB9" s="1">
        <v>3.7214999999999998E-2</v>
      </c>
      <c r="BC9" s="1">
        <v>0</v>
      </c>
      <c r="BD9" s="1">
        <v>0</v>
      </c>
      <c r="BE9" s="1">
        <v>0</v>
      </c>
      <c r="BF9" s="1">
        <v>0</v>
      </c>
      <c r="BG9" s="1">
        <v>0.189609</v>
      </c>
      <c r="BH9" s="1">
        <v>1.5088000000000001E-2</v>
      </c>
      <c r="BI9" s="1">
        <v>2.419E-2</v>
      </c>
      <c r="BJ9" s="1">
        <v>0</v>
      </c>
      <c r="BK9" s="1">
        <v>0.156366</v>
      </c>
      <c r="BL9" s="1">
        <v>0</v>
      </c>
      <c r="BM9" s="1">
        <v>0</v>
      </c>
      <c r="BN9" s="1">
        <v>9.1839999999999995E-3</v>
      </c>
      <c r="BO9" s="1">
        <v>2.2420000000000001E-3</v>
      </c>
      <c r="BP9" s="1">
        <v>0</v>
      </c>
      <c r="BQ9" s="1">
        <v>1.9409479999999999</v>
      </c>
      <c r="BR9" s="1">
        <v>0.20391200000000001</v>
      </c>
      <c r="BS9" s="1">
        <v>0.12071</v>
      </c>
      <c r="BT9" s="1">
        <v>9.5998E-2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2.4268000000000001E-2</v>
      </c>
      <c r="CG9" s="1">
        <v>0.18098700000000001</v>
      </c>
      <c r="CH9" s="1">
        <v>0</v>
      </c>
      <c r="CI9" s="1">
        <v>4.0439999999999997E-2</v>
      </c>
      <c r="CJ9" s="1">
        <f t="shared" si="0"/>
        <v>78.660742000000155</v>
      </c>
      <c r="CK9" s="1">
        <v>92.375742000000159</v>
      </c>
    </row>
    <row r="10" spans="2:89" x14ac:dyDescent="0.25">
      <c r="B10">
        <v>2937</v>
      </c>
      <c r="D10">
        <v>2937</v>
      </c>
      <c r="E10" s="1">
        <v>1.0000000000000001E-5</v>
      </c>
      <c r="F10" s="1">
        <v>0</v>
      </c>
      <c r="G10" s="1">
        <v>0</v>
      </c>
      <c r="H10" s="1">
        <v>0</v>
      </c>
      <c r="I10" s="1">
        <v>0</v>
      </c>
      <c r="J10" s="1">
        <v>0.280885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3.0398770000000002</v>
      </c>
      <c r="T10" s="1">
        <v>5.1136249999999999</v>
      </c>
      <c r="U10" s="1">
        <v>6.9171509999999996</v>
      </c>
      <c r="V10" s="1">
        <v>0</v>
      </c>
      <c r="W10" s="1">
        <v>4.0402300000000002</v>
      </c>
      <c r="X10" s="1">
        <v>0</v>
      </c>
      <c r="Y10" s="1">
        <v>1.4416530000000001</v>
      </c>
      <c r="Z10" s="1">
        <v>5.534E-2</v>
      </c>
      <c r="AA10" s="1">
        <v>0.43235400000000002</v>
      </c>
      <c r="AB10" s="1">
        <v>7.4163779999999999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1.103E-3</v>
      </c>
      <c r="AJ10" s="1">
        <v>0</v>
      </c>
      <c r="AK10" s="1">
        <v>11.043507</v>
      </c>
      <c r="AL10" s="1">
        <v>0</v>
      </c>
      <c r="AM10" s="1">
        <v>0</v>
      </c>
      <c r="AN10" s="1">
        <v>0</v>
      </c>
      <c r="AO10" s="1">
        <v>0</v>
      </c>
      <c r="AP10" s="1">
        <v>0.15349099999999999</v>
      </c>
      <c r="AQ10" s="1">
        <v>5.7540000000000001E-2</v>
      </c>
      <c r="AR10" s="1">
        <v>7.4571999999999999E-2</v>
      </c>
      <c r="AS10" s="1">
        <v>0.171574</v>
      </c>
      <c r="AT10" s="1">
        <v>0</v>
      </c>
      <c r="AU10" s="1">
        <v>14.346781</v>
      </c>
      <c r="AV10" s="1">
        <v>1.6799249999999999</v>
      </c>
      <c r="AW10" s="1">
        <v>0.76569399999999999</v>
      </c>
      <c r="AX10" s="1">
        <v>3.6939860000000002</v>
      </c>
      <c r="AY10" s="1">
        <v>0.59826400000000002</v>
      </c>
      <c r="AZ10" s="1">
        <v>0</v>
      </c>
      <c r="BA10" s="1">
        <v>9.8755999999999997E-2</v>
      </c>
      <c r="BB10" s="1">
        <v>0.102906</v>
      </c>
      <c r="BC10" s="1">
        <v>0</v>
      </c>
      <c r="BD10" s="1">
        <v>0</v>
      </c>
      <c r="BE10" s="1">
        <v>0</v>
      </c>
      <c r="BF10" s="1">
        <v>0</v>
      </c>
      <c r="BG10" s="1">
        <v>0.400227</v>
      </c>
      <c r="BH10" s="1">
        <v>7.3360999999999996E-2</v>
      </c>
      <c r="BI10" s="1">
        <v>5.1060000000000001E-2</v>
      </c>
      <c r="BJ10" s="1">
        <v>0</v>
      </c>
      <c r="BK10" s="1">
        <v>1.095021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14.358198</v>
      </c>
      <c r="BR10" s="1">
        <v>1.499331</v>
      </c>
      <c r="BS10" s="1">
        <v>0.39500600000000002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3.0000000000000001E-6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0.133381</v>
      </c>
      <c r="CH10" s="1">
        <v>0</v>
      </c>
      <c r="CI10" s="1">
        <v>0.29709400000000002</v>
      </c>
      <c r="CJ10" s="1">
        <f t="shared" si="0"/>
        <v>1126.9638189999994</v>
      </c>
      <c r="CK10" s="1">
        <v>1206.7921029999993</v>
      </c>
    </row>
    <row r="11" spans="2:89" x14ac:dyDescent="0.25">
      <c r="B11">
        <v>2938</v>
      </c>
      <c r="D11">
        <v>2938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6.8409999999999999E-2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5.8258700000000001</v>
      </c>
      <c r="T11" s="1">
        <v>1.7054860000000001</v>
      </c>
      <c r="U11" s="1">
        <v>0.117808</v>
      </c>
      <c r="V11" s="1">
        <v>0</v>
      </c>
      <c r="W11" s="1">
        <v>1.4008</v>
      </c>
      <c r="X11" s="1">
        <v>0</v>
      </c>
      <c r="Y11" s="1">
        <v>0.40838099999999999</v>
      </c>
      <c r="Z11" s="1">
        <v>1.9810999999999999E-2</v>
      </c>
      <c r="AA11" s="1">
        <v>2.0589E-2</v>
      </c>
      <c r="AB11" s="1">
        <v>3.3895000000000002E-2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3.683837</v>
      </c>
      <c r="AL11" s="1">
        <v>0</v>
      </c>
      <c r="AM11" s="1">
        <v>0</v>
      </c>
      <c r="AN11" s="1">
        <v>0</v>
      </c>
      <c r="AO11" s="1">
        <v>0</v>
      </c>
      <c r="AP11" s="1">
        <v>0.115287</v>
      </c>
      <c r="AQ11" s="1">
        <v>6.5494999999999998E-2</v>
      </c>
      <c r="AR11" s="1">
        <v>5.6010999999999998E-2</v>
      </c>
      <c r="AS11" s="1">
        <v>0.12887000000000001</v>
      </c>
      <c r="AT11" s="1">
        <v>0</v>
      </c>
      <c r="AU11" s="1">
        <v>4.479095</v>
      </c>
      <c r="AV11" s="1">
        <v>1.759223</v>
      </c>
      <c r="AW11" s="1">
        <v>0.22641</v>
      </c>
      <c r="AX11" s="1">
        <v>1.5304469999999999</v>
      </c>
      <c r="AY11" s="1">
        <v>0.29901100000000003</v>
      </c>
      <c r="AZ11" s="1">
        <v>0.111438</v>
      </c>
      <c r="BA11" s="1">
        <v>0.112578</v>
      </c>
      <c r="BB11" s="1">
        <v>7.7293000000000001E-2</v>
      </c>
      <c r="BC11" s="1">
        <v>0</v>
      </c>
      <c r="BD11" s="1">
        <v>0</v>
      </c>
      <c r="BE11" s="1">
        <v>0</v>
      </c>
      <c r="BF11" s="1">
        <v>0</v>
      </c>
      <c r="BG11" s="1">
        <v>0.39380399999999999</v>
      </c>
      <c r="BH11" s="1">
        <v>3.1336000000000003E-2</v>
      </c>
      <c r="BI11" s="1">
        <v>5.0241000000000001E-2</v>
      </c>
      <c r="BJ11" s="1">
        <v>0</v>
      </c>
      <c r="BK11" s="1">
        <v>0.32475999999999999</v>
      </c>
      <c r="BL11" s="1">
        <v>0</v>
      </c>
      <c r="BM11" s="1">
        <v>0</v>
      </c>
      <c r="BN11" s="1">
        <v>1.9073E-2</v>
      </c>
      <c r="BO11" s="1">
        <v>4.6560000000000004E-3</v>
      </c>
      <c r="BP11" s="1">
        <v>0</v>
      </c>
      <c r="BQ11" s="1">
        <v>4.0312000000000001</v>
      </c>
      <c r="BR11" s="1">
        <v>0.42350900000000002</v>
      </c>
      <c r="BS11" s="1">
        <v>0.25070599999999998</v>
      </c>
      <c r="BT11" s="1">
        <v>0.199381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5.0402000000000002E-2</v>
      </c>
      <c r="CG11" s="1">
        <v>0.37589699999999998</v>
      </c>
      <c r="CH11" s="1">
        <v>0</v>
      </c>
      <c r="CI11" s="1">
        <v>8.3989999999999995E-2</v>
      </c>
      <c r="CJ11" s="1">
        <f t="shared" si="0"/>
        <v>209.51498100000074</v>
      </c>
      <c r="CK11" s="1">
        <v>237.99998100000073</v>
      </c>
    </row>
    <row r="12" spans="2:89" x14ac:dyDescent="0.25">
      <c r="B12">
        <v>2939</v>
      </c>
      <c r="D12">
        <v>2939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1.3188E-2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1.783614</v>
      </c>
      <c r="T12" s="1">
        <v>0.446025</v>
      </c>
      <c r="U12" s="1">
        <v>0.34594900000000001</v>
      </c>
      <c r="V12" s="1">
        <v>0</v>
      </c>
      <c r="W12" s="1">
        <v>0.28781000000000001</v>
      </c>
      <c r="X12" s="1">
        <v>0</v>
      </c>
      <c r="Y12" s="1">
        <v>7.8189999999999996E-2</v>
      </c>
      <c r="Z12" s="1">
        <v>3.6287E-2</v>
      </c>
      <c r="AA12" s="1">
        <v>3.7711000000000001E-2</v>
      </c>
      <c r="AB12" s="1">
        <v>0.64687700000000004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0.96340899999999996</v>
      </c>
      <c r="AL12" s="1">
        <v>0</v>
      </c>
      <c r="AM12" s="1">
        <v>0</v>
      </c>
      <c r="AN12" s="1">
        <v>0</v>
      </c>
      <c r="AO12" s="1">
        <v>0</v>
      </c>
      <c r="AP12" s="1">
        <v>1.3388000000000001E-2</v>
      </c>
      <c r="AQ12" s="1">
        <v>5.019E-3</v>
      </c>
      <c r="AR12" s="1">
        <v>6.5040000000000002E-3</v>
      </c>
      <c r="AS12" s="1">
        <v>1.4964999999999999E-2</v>
      </c>
      <c r="AT12" s="1">
        <v>0</v>
      </c>
      <c r="AU12" s="1">
        <v>1.321231</v>
      </c>
      <c r="AV12" s="1">
        <v>0.148092</v>
      </c>
      <c r="AW12" s="1">
        <v>6.6785999999999998E-2</v>
      </c>
      <c r="AX12" s="1">
        <v>0.32219900000000001</v>
      </c>
      <c r="AY12" s="1">
        <v>5.2181999999999999E-2</v>
      </c>
      <c r="AZ12" s="1">
        <v>0</v>
      </c>
      <c r="BA12" s="1">
        <v>8.6269999999999993E-3</v>
      </c>
      <c r="BB12" s="1">
        <v>8.9759999999999996E-3</v>
      </c>
      <c r="BC12" s="1">
        <v>0</v>
      </c>
      <c r="BD12" s="1">
        <v>0</v>
      </c>
      <c r="BE12" s="1">
        <v>0</v>
      </c>
      <c r="BF12" s="1">
        <v>0</v>
      </c>
      <c r="BG12" s="1">
        <v>3.4909000000000003E-2</v>
      </c>
      <c r="BH12" s="1">
        <v>6.4009999999999996E-3</v>
      </c>
      <c r="BI12" s="1">
        <v>4.4539999999999996E-3</v>
      </c>
      <c r="BJ12" s="1">
        <v>0</v>
      </c>
      <c r="BK12" s="1">
        <v>9.5510999999999999E-2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1.2656540000000001</v>
      </c>
      <c r="BR12" s="1">
        <v>0.130803</v>
      </c>
      <c r="BS12" s="1">
        <v>3.4455E-2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1.1636000000000001E-2</v>
      </c>
      <c r="CH12" s="1">
        <v>0</v>
      </c>
      <c r="CI12" s="1">
        <v>2.5940999999999999E-2</v>
      </c>
      <c r="CJ12" s="1">
        <f t="shared" si="0"/>
        <v>71.459478000000018</v>
      </c>
      <c r="CK12" s="1">
        <v>79.676271000000014</v>
      </c>
    </row>
    <row r="13" spans="2:89" x14ac:dyDescent="0.25">
      <c r="B13">
        <v>2940</v>
      </c>
      <c r="D13">
        <v>2940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f t="shared" si="0"/>
        <v>85.315964999999991</v>
      </c>
      <c r="CK13" s="1">
        <v>85.315964999999991</v>
      </c>
    </row>
    <row r="14" spans="2:89" x14ac:dyDescent="0.25">
      <c r="B14">
        <v>2941</v>
      </c>
      <c r="D14">
        <v>2941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0.80149300000000001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1.7312179999999999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4.0176000000000003E-2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6.2259000000000002E-2</v>
      </c>
      <c r="BH14" s="1">
        <v>1.8537000000000001E-2</v>
      </c>
      <c r="BI14" s="1">
        <v>7.9430000000000004E-3</v>
      </c>
      <c r="BJ14" s="1">
        <v>0</v>
      </c>
      <c r="BK14" s="1">
        <v>0</v>
      </c>
      <c r="BL14" s="1">
        <v>0</v>
      </c>
      <c r="BM14" s="1">
        <v>0</v>
      </c>
      <c r="BN14" s="1">
        <v>2.0136999999999999E-2</v>
      </c>
      <c r="BO14" s="1">
        <v>4.9160000000000002E-3</v>
      </c>
      <c r="BP14" s="1">
        <v>0</v>
      </c>
      <c r="BQ14" s="1">
        <v>2.9502280000000001</v>
      </c>
      <c r="BR14" s="1">
        <v>0.30818400000000001</v>
      </c>
      <c r="BS14" s="1">
        <v>0.22702700000000001</v>
      </c>
      <c r="BT14" s="1">
        <v>0.21049699999999999</v>
      </c>
      <c r="BU14" s="1">
        <v>5.1241000000000002E-2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5.3212000000000002E-2</v>
      </c>
      <c r="CG14" s="1">
        <v>2.1728000000000001E-2</v>
      </c>
      <c r="CH14" s="1">
        <v>0</v>
      </c>
      <c r="CI14" s="1">
        <v>0.12620600000000001</v>
      </c>
      <c r="CJ14" s="1">
        <f t="shared" si="0"/>
        <v>180.86502799999951</v>
      </c>
      <c r="CK14" s="1">
        <v>187.50002999999953</v>
      </c>
    </row>
    <row r="15" spans="2:89" x14ac:dyDescent="0.25">
      <c r="B15">
        <v>2942</v>
      </c>
      <c r="D15">
        <v>2942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5.241E-3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2.300106</v>
      </c>
      <c r="T15" s="1">
        <v>1.0865579999999999</v>
      </c>
      <c r="U15" s="1">
        <v>0.163552</v>
      </c>
      <c r="V15" s="1">
        <v>0</v>
      </c>
      <c r="W15" s="1">
        <v>0.14927699999999999</v>
      </c>
      <c r="X15" s="1">
        <v>0</v>
      </c>
      <c r="Y15" s="1">
        <v>3.1285E-2</v>
      </c>
      <c r="Z15" s="1">
        <v>2.0247000000000001E-2</v>
      </c>
      <c r="AA15" s="1">
        <v>2.1042000000000002E-2</v>
      </c>
      <c r="AB15" s="1">
        <v>0.22144900000000001</v>
      </c>
      <c r="AC15" s="1">
        <v>0</v>
      </c>
      <c r="AD15" s="1">
        <v>0</v>
      </c>
      <c r="AE15" s="1">
        <v>0</v>
      </c>
      <c r="AF15" s="1">
        <v>0</v>
      </c>
      <c r="AG15" s="1">
        <v>3.3960000000000001E-3</v>
      </c>
      <c r="AH15" s="1">
        <v>2.9199999999999999E-3</v>
      </c>
      <c r="AI15" s="1">
        <v>0</v>
      </c>
      <c r="AJ15" s="1">
        <v>4.019E-3</v>
      </c>
      <c r="AK15" s="1">
        <v>2.3469579999999999</v>
      </c>
      <c r="AL15" s="1">
        <v>0</v>
      </c>
      <c r="AM15" s="1">
        <v>8.7200000000000005E-4</v>
      </c>
      <c r="AN15" s="1">
        <v>6.1149999999999998E-3</v>
      </c>
      <c r="AO15" s="1">
        <v>0</v>
      </c>
      <c r="AP15" s="1">
        <v>1.2753E-2</v>
      </c>
      <c r="AQ15" s="1">
        <v>5.4970000000000001E-3</v>
      </c>
      <c r="AR15" s="1">
        <v>6.1960000000000001E-3</v>
      </c>
      <c r="AS15" s="1">
        <v>1.4256E-2</v>
      </c>
      <c r="AT15" s="1">
        <v>0</v>
      </c>
      <c r="AU15" s="1">
        <v>1.8516349999999999</v>
      </c>
      <c r="AV15" s="1">
        <v>0.164104</v>
      </c>
      <c r="AW15" s="1">
        <v>9.3597E-2</v>
      </c>
      <c r="AX15" s="1">
        <v>0.25522600000000001</v>
      </c>
      <c r="AY15" s="1">
        <v>6.4207E-2</v>
      </c>
      <c r="AZ15" s="1">
        <v>1.8019E-2</v>
      </c>
      <c r="BA15" s="1">
        <v>9.4490000000000008E-3</v>
      </c>
      <c r="BB15" s="1">
        <v>8.5500000000000003E-3</v>
      </c>
      <c r="BC15" s="1">
        <v>9.8999999999999999E-4</v>
      </c>
      <c r="BD15" s="1">
        <v>4.2400000000000001E-4</v>
      </c>
      <c r="BE15" s="1">
        <v>8.9499999999999996E-4</v>
      </c>
      <c r="BF15" s="1">
        <v>1.3669999999999999E-3</v>
      </c>
      <c r="BG15" s="1">
        <v>0.11390599999999999</v>
      </c>
      <c r="BH15" s="1">
        <v>4.6170999999999997E-2</v>
      </c>
      <c r="BI15" s="1">
        <v>1.4532E-2</v>
      </c>
      <c r="BJ15" s="1">
        <v>0</v>
      </c>
      <c r="BK15" s="1">
        <v>8.3023E-2</v>
      </c>
      <c r="BL15" s="1">
        <v>0</v>
      </c>
      <c r="BM15" s="1">
        <v>0</v>
      </c>
      <c r="BN15" s="1">
        <v>2.4250000000000001E-3</v>
      </c>
      <c r="BO15" s="1">
        <v>5.9199999999999997E-4</v>
      </c>
      <c r="BP15" s="1">
        <v>0</v>
      </c>
      <c r="BQ15" s="1">
        <v>2.2075109999999998</v>
      </c>
      <c r="BR15" s="1">
        <v>0.23028599999999999</v>
      </c>
      <c r="BS15" s="1">
        <v>7.8223000000000001E-2</v>
      </c>
      <c r="BT15" s="1">
        <v>2.5350000000000001E-2</v>
      </c>
      <c r="BU15" s="1">
        <v>8.9610000000000002E-3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6.4079999999999996E-3</v>
      </c>
      <c r="CG15" s="1">
        <v>6.1564000000000001E-2</v>
      </c>
      <c r="CH15" s="1">
        <v>0</v>
      </c>
      <c r="CI15" s="1">
        <v>5.5843999999999998E-2</v>
      </c>
      <c r="CJ15" s="1">
        <f t="shared" si="0"/>
        <v>42.864851999999985</v>
      </c>
      <c r="CK15" s="1">
        <v>54.66984999999999</v>
      </c>
    </row>
    <row r="16" spans="2:89" x14ac:dyDescent="0.25">
      <c r="B16">
        <v>2943</v>
      </c>
      <c r="D16">
        <v>2943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f t="shared" si="0"/>
        <v>250.87513400000006</v>
      </c>
      <c r="CK16" s="1">
        <v>250.87513400000006</v>
      </c>
    </row>
    <row r="17" spans="2:89" x14ac:dyDescent="0.25">
      <c r="B17">
        <v>2944</v>
      </c>
      <c r="D17">
        <v>2944</v>
      </c>
      <c r="E17" s="1">
        <v>26.860914000000001</v>
      </c>
      <c r="F17" s="1">
        <v>0</v>
      </c>
      <c r="G17" s="1">
        <v>4.5550759999999997</v>
      </c>
      <c r="H17" s="1">
        <v>54.712581999999998</v>
      </c>
      <c r="I17" s="1">
        <v>0</v>
      </c>
      <c r="J17" s="1">
        <v>0</v>
      </c>
      <c r="K17" s="1">
        <v>2.7965100000000001</v>
      </c>
      <c r="L17" s="1">
        <v>22.333839000000001</v>
      </c>
      <c r="M17" s="1">
        <v>5.8081360000000002</v>
      </c>
      <c r="N17" s="1">
        <v>1.760057</v>
      </c>
      <c r="O17" s="1">
        <v>0</v>
      </c>
      <c r="P17" s="1">
        <v>0</v>
      </c>
      <c r="Q17" s="1">
        <v>2.2208030000000001</v>
      </c>
      <c r="R17" s="1">
        <v>0</v>
      </c>
      <c r="S17" s="1">
        <v>0</v>
      </c>
      <c r="T17" s="1">
        <v>676.13476600000001</v>
      </c>
      <c r="U17" s="1">
        <v>0</v>
      </c>
      <c r="V17" s="1">
        <v>28.913108999999999</v>
      </c>
      <c r="W17" s="1">
        <v>0</v>
      </c>
      <c r="X17" s="1">
        <v>43.707047000000003</v>
      </c>
      <c r="Y17" s="1">
        <v>0</v>
      </c>
      <c r="Z17" s="1">
        <v>0</v>
      </c>
      <c r="AA17" s="1">
        <v>0</v>
      </c>
      <c r="AB17" s="1">
        <v>0</v>
      </c>
      <c r="AC17" s="1">
        <v>3.1206309999999999</v>
      </c>
      <c r="AD17" s="1">
        <v>2.6795900000000001</v>
      </c>
      <c r="AE17" s="1">
        <v>1.874476</v>
      </c>
      <c r="AF17" s="1">
        <v>38.291840000000001</v>
      </c>
      <c r="AG17" s="1">
        <v>1.6990700000000001</v>
      </c>
      <c r="AH17" s="1">
        <v>1.422126</v>
      </c>
      <c r="AI17" s="1">
        <v>658.61437999999998</v>
      </c>
      <c r="AJ17" s="1">
        <v>1.0100039999999999</v>
      </c>
      <c r="AK17" s="1">
        <v>969.03045699999996</v>
      </c>
      <c r="AL17" s="1">
        <v>26.63063</v>
      </c>
      <c r="AM17" s="1">
        <v>0.21922</v>
      </c>
      <c r="AN17" s="1">
        <v>3.0592709999999999</v>
      </c>
      <c r="AO17" s="1">
        <v>36.127063999999997</v>
      </c>
      <c r="AP17" s="1">
        <v>0</v>
      </c>
      <c r="AQ17" s="1">
        <v>1.4625600000000001</v>
      </c>
      <c r="AR17" s="1">
        <v>0</v>
      </c>
      <c r="AS17" s="1">
        <v>0</v>
      </c>
      <c r="AT17" s="1">
        <v>0</v>
      </c>
      <c r="AU17" s="1">
        <v>0</v>
      </c>
      <c r="AV17" s="1">
        <v>46.357093999999996</v>
      </c>
      <c r="AW17" s="1">
        <v>0</v>
      </c>
      <c r="AX17" s="1">
        <v>0</v>
      </c>
      <c r="AY17" s="1">
        <v>0</v>
      </c>
      <c r="AZ17" s="1">
        <v>0</v>
      </c>
      <c r="BA17" s="1">
        <v>2.512489</v>
      </c>
      <c r="BB17" s="1">
        <v>0</v>
      </c>
      <c r="BC17" s="1">
        <v>1.1267450000000001</v>
      </c>
      <c r="BD17" s="1">
        <v>0.53059500000000004</v>
      </c>
      <c r="BE17" s="1">
        <v>1.1202840000000001</v>
      </c>
      <c r="BF17" s="1">
        <v>1.5565340000000001</v>
      </c>
      <c r="BG17" s="1">
        <v>80.798591999999999</v>
      </c>
      <c r="BH17" s="1">
        <v>20.594947999999999</v>
      </c>
      <c r="BI17" s="1">
        <v>10.308083999999999</v>
      </c>
      <c r="BJ17" s="1">
        <v>26.068307999999998</v>
      </c>
      <c r="BK17" s="1">
        <v>0</v>
      </c>
      <c r="BL17" s="1">
        <v>129.87536600000001</v>
      </c>
      <c r="BM17" s="1">
        <v>188.05247499999999</v>
      </c>
      <c r="BN17" s="1">
        <v>1.6428529999999999</v>
      </c>
      <c r="BO17" s="1">
        <v>0.401057</v>
      </c>
      <c r="BP17" s="1">
        <v>0</v>
      </c>
      <c r="BQ17" s="1">
        <v>321.64514200000002</v>
      </c>
      <c r="BR17" s="1">
        <v>36.470821000000001</v>
      </c>
      <c r="BS17" s="1">
        <v>21.574573999999998</v>
      </c>
      <c r="BT17" s="1">
        <v>15.460504999999999</v>
      </c>
      <c r="BU17" s="1">
        <v>3.4395519999999999</v>
      </c>
      <c r="BV17" s="1">
        <v>0</v>
      </c>
      <c r="BW17" s="1">
        <v>76.378197</v>
      </c>
      <c r="BX17" s="1">
        <v>43.834784999999997</v>
      </c>
      <c r="BY17" s="1">
        <v>9.4633140000000004</v>
      </c>
      <c r="BZ17" s="1">
        <v>17.404361999999999</v>
      </c>
      <c r="CA17" s="1">
        <v>47.784500000000001</v>
      </c>
      <c r="CB17" s="1">
        <v>6.5685070000000003</v>
      </c>
      <c r="CC17" s="1">
        <v>25.584412</v>
      </c>
      <c r="CD17" s="1">
        <v>5.9824460000000004</v>
      </c>
      <c r="CE17" s="1">
        <v>0.93531900000000001</v>
      </c>
      <c r="CF17" s="1">
        <v>3.9997889999999998</v>
      </c>
      <c r="CG17" s="1">
        <v>43.752761999999997</v>
      </c>
      <c r="CH17" s="1">
        <v>1981.9895019999999</v>
      </c>
      <c r="CI17" s="1">
        <v>14.004662</v>
      </c>
      <c r="CJ17" s="1">
        <f t="shared" si="0"/>
        <v>5608.3984770000034</v>
      </c>
      <c r="CK17" s="1">
        <v>11410.661210000004</v>
      </c>
    </row>
    <row r="18" spans="2:89" x14ac:dyDescent="0.25">
      <c r="B18">
        <v>2945</v>
      </c>
      <c r="D18">
        <v>2945</v>
      </c>
      <c r="E18" s="1">
        <v>34.022728000000001</v>
      </c>
      <c r="F18" s="1">
        <v>98.239272999999997</v>
      </c>
      <c r="G18" s="1">
        <v>10.773835999999999</v>
      </c>
      <c r="H18" s="1">
        <v>39.840995999999997</v>
      </c>
      <c r="I18" s="1">
        <v>1.9126609999999999</v>
      </c>
      <c r="J18" s="1">
        <v>0.44254399999999999</v>
      </c>
      <c r="K18" s="1">
        <v>0.74266600000000005</v>
      </c>
      <c r="L18" s="1">
        <v>4.3689710000000002</v>
      </c>
      <c r="M18" s="1">
        <v>1.5424610000000001</v>
      </c>
      <c r="N18" s="1">
        <v>0.41747200000000001</v>
      </c>
      <c r="O18" s="1">
        <v>0</v>
      </c>
      <c r="P18" s="1">
        <v>0.71799199999999996</v>
      </c>
      <c r="Q18" s="1">
        <v>1.1055600000000001</v>
      </c>
      <c r="R18" s="1">
        <v>0</v>
      </c>
      <c r="S18" s="1">
        <v>655.19879200000003</v>
      </c>
      <c r="T18" s="1">
        <v>0</v>
      </c>
      <c r="U18" s="1">
        <v>8.5939510000000006</v>
      </c>
      <c r="V18" s="1">
        <v>27.784616</v>
      </c>
      <c r="W18" s="1">
        <v>38.310631000000001</v>
      </c>
      <c r="X18" s="1">
        <v>14.085957000000001</v>
      </c>
      <c r="Y18" s="1">
        <v>2.641826</v>
      </c>
      <c r="Z18" s="1">
        <v>1.445192</v>
      </c>
      <c r="AA18" s="1">
        <v>1.501916</v>
      </c>
      <c r="AB18" s="1">
        <v>2.4726189999999999</v>
      </c>
      <c r="AC18" s="1">
        <v>0</v>
      </c>
      <c r="AD18" s="1">
        <v>3.3756170000000001</v>
      </c>
      <c r="AE18" s="1">
        <v>0</v>
      </c>
      <c r="AF18" s="1">
        <v>58.730468999999999</v>
      </c>
      <c r="AG18" s="1">
        <v>0</v>
      </c>
      <c r="AH18" s="1">
        <v>0</v>
      </c>
      <c r="AI18" s="1">
        <v>1436.015625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55.647666999999998</v>
      </c>
      <c r="AP18" s="1">
        <v>2.2493810000000001</v>
      </c>
      <c r="AQ18" s="1">
        <v>0.97612299999999996</v>
      </c>
      <c r="AR18" s="1">
        <v>1.0928420000000001</v>
      </c>
      <c r="AS18" s="1">
        <v>2.514392</v>
      </c>
      <c r="AT18" s="1">
        <v>0</v>
      </c>
      <c r="AU18" s="1">
        <v>866.53283699999997</v>
      </c>
      <c r="AV18" s="1">
        <v>32.530289000000003</v>
      </c>
      <c r="AW18" s="1">
        <v>43.801727</v>
      </c>
      <c r="AX18" s="1">
        <v>64.421813999999998</v>
      </c>
      <c r="AY18" s="1">
        <v>12.969260999999999</v>
      </c>
      <c r="AZ18" s="1">
        <v>1.418137</v>
      </c>
      <c r="BA18" s="1">
        <v>1.6778420000000001</v>
      </c>
      <c r="BB18" s="1">
        <v>1.508065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49.918716000000003</v>
      </c>
      <c r="BI18" s="1">
        <v>0</v>
      </c>
      <c r="BJ18" s="1">
        <v>14.604001</v>
      </c>
      <c r="BK18" s="1">
        <v>4.1328269999999998</v>
      </c>
      <c r="BL18" s="1">
        <v>78.526398</v>
      </c>
      <c r="BM18" s="1">
        <v>105.35086800000001</v>
      </c>
      <c r="BN18" s="1">
        <v>0.72302200000000005</v>
      </c>
      <c r="BO18" s="1">
        <v>0.176506</v>
      </c>
      <c r="BP18" s="1">
        <v>0</v>
      </c>
      <c r="BQ18" s="1">
        <v>684.94641100000001</v>
      </c>
      <c r="BR18" s="1">
        <v>55.591636999999999</v>
      </c>
      <c r="BS18" s="1">
        <v>19.856874000000001</v>
      </c>
      <c r="BT18" s="1">
        <v>7.557976</v>
      </c>
      <c r="BU18" s="1">
        <v>3.795023</v>
      </c>
      <c r="BV18" s="1">
        <v>0</v>
      </c>
      <c r="BW18" s="1">
        <v>86.617912000000004</v>
      </c>
      <c r="BX18" s="1">
        <v>30.477505000000001</v>
      </c>
      <c r="BY18" s="1">
        <v>11.986385</v>
      </c>
      <c r="BZ18" s="1">
        <v>27.255351999999998</v>
      </c>
      <c r="CA18" s="1">
        <v>60.196570999999999</v>
      </c>
      <c r="CB18" s="1">
        <v>4.3196570000000003</v>
      </c>
      <c r="CC18" s="1">
        <v>24.764574</v>
      </c>
      <c r="CD18" s="1">
        <v>2.3123559999999999</v>
      </c>
      <c r="CE18" s="1">
        <v>0.27895799999999998</v>
      </c>
      <c r="CF18" s="1">
        <v>1.8900049999999999</v>
      </c>
      <c r="CG18" s="1">
        <v>0</v>
      </c>
      <c r="CH18" s="1">
        <v>1038.980225</v>
      </c>
      <c r="CI18" s="1">
        <v>15.217034999999999</v>
      </c>
      <c r="CJ18" s="1">
        <f t="shared" si="0"/>
        <v>4611.469490999988</v>
      </c>
      <c r="CK18" s="1">
        <v>10472.571032999989</v>
      </c>
    </row>
    <row r="19" spans="2:89" x14ac:dyDescent="0.25">
      <c r="B19">
        <v>2946</v>
      </c>
      <c r="D19">
        <v>2946</v>
      </c>
      <c r="E19" s="1">
        <v>0.852885</v>
      </c>
      <c r="F19" s="1">
        <v>0</v>
      </c>
      <c r="G19" s="1">
        <v>0.77203500000000003</v>
      </c>
      <c r="H19" s="1">
        <v>5.1946979999999998</v>
      </c>
      <c r="I19" s="1">
        <v>0</v>
      </c>
      <c r="J19" s="1">
        <v>0</v>
      </c>
      <c r="K19" s="1">
        <v>0.13995199999999999</v>
      </c>
      <c r="L19" s="1">
        <v>9.6217220000000001</v>
      </c>
      <c r="M19" s="1">
        <v>0.29066900000000001</v>
      </c>
      <c r="N19" s="1">
        <v>0.35082600000000003</v>
      </c>
      <c r="O19" s="1">
        <v>0</v>
      </c>
      <c r="P19" s="1">
        <v>0</v>
      </c>
      <c r="Q19" s="1">
        <v>0.17671200000000001</v>
      </c>
      <c r="R19" s="1">
        <v>0</v>
      </c>
      <c r="S19" s="1">
        <v>0</v>
      </c>
      <c r="T19" s="1">
        <v>7.06168</v>
      </c>
      <c r="U19" s="1">
        <v>0</v>
      </c>
      <c r="V19" s="1">
        <v>4.033404</v>
      </c>
      <c r="W19" s="1">
        <v>0</v>
      </c>
      <c r="X19" s="1">
        <v>3.9000539999999999</v>
      </c>
      <c r="Y19" s="1">
        <v>0</v>
      </c>
      <c r="Z19" s="1">
        <v>0</v>
      </c>
      <c r="AA19" s="1">
        <v>0</v>
      </c>
      <c r="AB19" s="1">
        <v>0</v>
      </c>
      <c r="AC19" s="1">
        <v>0.52891299999999997</v>
      </c>
      <c r="AD19" s="1">
        <v>8.4621000000000002E-2</v>
      </c>
      <c r="AE19" s="1">
        <v>0.31770300000000001</v>
      </c>
      <c r="AF19" s="1">
        <v>0.56756399999999996</v>
      </c>
      <c r="AG19" s="1">
        <v>1.2369589999999999</v>
      </c>
      <c r="AH19" s="1">
        <v>1.063736</v>
      </c>
      <c r="AI19" s="1">
        <v>19.437162000000001</v>
      </c>
      <c r="AJ19" s="1">
        <v>0</v>
      </c>
      <c r="AK19" s="1">
        <v>15.253176</v>
      </c>
      <c r="AL19" s="1">
        <v>4.6985340000000004</v>
      </c>
      <c r="AM19" s="1">
        <v>0</v>
      </c>
      <c r="AN19" s="1">
        <v>2.227214</v>
      </c>
      <c r="AO19" s="1">
        <v>0.53777299999999995</v>
      </c>
      <c r="AP19" s="1">
        <v>0</v>
      </c>
      <c r="AQ19" s="1">
        <v>4.6657999999999998E-2</v>
      </c>
      <c r="AR19" s="1">
        <v>0</v>
      </c>
      <c r="AS19" s="1">
        <v>0</v>
      </c>
      <c r="AT19" s="1">
        <v>0</v>
      </c>
      <c r="AU19" s="1">
        <v>0</v>
      </c>
      <c r="AV19" s="1">
        <v>1.898725</v>
      </c>
      <c r="AW19" s="1">
        <v>0</v>
      </c>
      <c r="AX19" s="1">
        <v>0</v>
      </c>
      <c r="AY19" s="1">
        <v>0</v>
      </c>
      <c r="AZ19" s="1">
        <v>0</v>
      </c>
      <c r="BA19" s="1">
        <v>8.0199999999999994E-2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0.51861599999999997</v>
      </c>
      <c r="BH19" s="1">
        <v>1.4568939999999999</v>
      </c>
      <c r="BI19" s="1">
        <v>6.6164000000000001E-2</v>
      </c>
      <c r="BJ19" s="1">
        <v>0.88542699999999996</v>
      </c>
      <c r="BK19" s="1">
        <v>0</v>
      </c>
      <c r="BL19" s="1">
        <v>6.5855240000000004</v>
      </c>
      <c r="BM19" s="1">
        <v>6.3873249999999997</v>
      </c>
      <c r="BN19" s="1">
        <v>0</v>
      </c>
      <c r="BO19" s="1">
        <v>0</v>
      </c>
      <c r="BP19" s="1">
        <v>0</v>
      </c>
      <c r="BQ19" s="1">
        <v>26.496486999999998</v>
      </c>
      <c r="BR19" s="1">
        <v>2.5618620000000001</v>
      </c>
      <c r="BS19" s="1">
        <v>0.66228299999999996</v>
      </c>
      <c r="BT19" s="1">
        <v>0</v>
      </c>
      <c r="BU19" s="1">
        <v>0.723414</v>
      </c>
      <c r="BV19" s="1">
        <v>0</v>
      </c>
      <c r="BW19" s="1">
        <v>2.5240710000000002</v>
      </c>
      <c r="BX19" s="1">
        <v>6.0144539999999997</v>
      </c>
      <c r="BY19" s="1">
        <v>0.30047600000000002</v>
      </c>
      <c r="BZ19" s="1">
        <v>0.27849800000000002</v>
      </c>
      <c r="CA19" s="1">
        <v>1.5090140000000001</v>
      </c>
      <c r="CB19" s="1">
        <v>0.35571900000000001</v>
      </c>
      <c r="CC19" s="1">
        <v>2.7749860000000002</v>
      </c>
      <c r="CD19" s="1">
        <v>0.34720600000000001</v>
      </c>
      <c r="CE19" s="1">
        <v>5.1076999999999997E-2</v>
      </c>
      <c r="CF19" s="1">
        <v>0</v>
      </c>
      <c r="CG19" s="1">
        <v>0.32123299999999999</v>
      </c>
      <c r="CH19" s="1">
        <v>68.192856000000006</v>
      </c>
      <c r="CI19" s="1">
        <v>1.3753660000000001</v>
      </c>
      <c r="CJ19" s="1">
        <f t="shared" si="0"/>
        <v>1793.1629639999987</v>
      </c>
      <c r="CK19" s="1">
        <v>2003.9254909999988</v>
      </c>
    </row>
    <row r="20" spans="2:89" x14ac:dyDescent="0.25">
      <c r="B20">
        <v>2947</v>
      </c>
      <c r="D20">
        <v>2947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0.111188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40.132514999999998</v>
      </c>
      <c r="T20" s="1">
        <v>27.307079000000002</v>
      </c>
      <c r="U20" s="1">
        <v>3.7169829999999999</v>
      </c>
      <c r="V20" s="1">
        <v>0</v>
      </c>
      <c r="W20" s="1">
        <v>2.9738560000000001</v>
      </c>
      <c r="X20" s="1">
        <v>0</v>
      </c>
      <c r="Y20" s="1">
        <v>0.47529500000000002</v>
      </c>
      <c r="Z20" s="1">
        <v>2.3727000000000002E-2</v>
      </c>
      <c r="AA20" s="1">
        <v>0.52322199999999996</v>
      </c>
      <c r="AB20" s="1">
        <v>5.5654060000000003</v>
      </c>
      <c r="AC20" s="1">
        <v>0</v>
      </c>
      <c r="AD20" s="1">
        <v>0</v>
      </c>
      <c r="AE20" s="1">
        <v>0</v>
      </c>
      <c r="AF20" s="1">
        <v>0</v>
      </c>
      <c r="AG20" s="1">
        <v>8.5344000000000003E-2</v>
      </c>
      <c r="AH20" s="1">
        <v>7.3391999999999999E-2</v>
      </c>
      <c r="AI20" s="1">
        <v>0</v>
      </c>
      <c r="AJ20" s="1">
        <v>0.10101</v>
      </c>
      <c r="AK20" s="1">
        <v>58.983092999999997</v>
      </c>
      <c r="AL20" s="1">
        <v>0</v>
      </c>
      <c r="AM20" s="1">
        <v>2.1923999999999999E-2</v>
      </c>
      <c r="AN20" s="1">
        <v>0.153666</v>
      </c>
      <c r="AO20" s="1">
        <v>0</v>
      </c>
      <c r="AP20" s="1">
        <v>0.32051400000000002</v>
      </c>
      <c r="AQ20" s="1">
        <v>0.13815</v>
      </c>
      <c r="AR20" s="1">
        <v>0.155719</v>
      </c>
      <c r="AS20" s="1">
        <v>0.35827500000000001</v>
      </c>
      <c r="AT20" s="1">
        <v>0</v>
      </c>
      <c r="AU20" s="1">
        <v>46.426403000000001</v>
      </c>
      <c r="AV20" s="1">
        <v>4.1218880000000002</v>
      </c>
      <c r="AW20" s="1">
        <v>2.352252</v>
      </c>
      <c r="AX20" s="1">
        <v>6.4142799999999998</v>
      </c>
      <c r="AY20" s="1">
        <v>1.6136239999999999</v>
      </c>
      <c r="AZ20" s="1">
        <v>0.45285500000000001</v>
      </c>
      <c r="BA20" s="1">
        <v>0.23741599999999999</v>
      </c>
      <c r="BB20" s="1">
        <v>0.21488399999999999</v>
      </c>
      <c r="BC20" s="1">
        <v>2.4868999999999999E-2</v>
      </c>
      <c r="BD20" s="1">
        <v>1.065E-2</v>
      </c>
      <c r="BE20" s="1">
        <v>2.2485999999999999E-2</v>
      </c>
      <c r="BF20" s="1">
        <v>3.4354999999999997E-2</v>
      </c>
      <c r="BG20" s="1">
        <v>2.8626610000000001</v>
      </c>
      <c r="BH20" s="1">
        <v>1.1603490000000001</v>
      </c>
      <c r="BI20" s="1">
        <v>0.36521100000000001</v>
      </c>
      <c r="BJ20" s="1">
        <v>0</v>
      </c>
      <c r="BK20" s="1">
        <v>2.086516</v>
      </c>
      <c r="BL20" s="1">
        <v>0</v>
      </c>
      <c r="BM20" s="1">
        <v>0</v>
      </c>
      <c r="BN20" s="1">
        <v>6.0947000000000001E-2</v>
      </c>
      <c r="BO20" s="1">
        <v>1.4878000000000001E-2</v>
      </c>
      <c r="BP20" s="1">
        <v>0</v>
      </c>
      <c r="BQ20" s="1">
        <v>55.478554000000003</v>
      </c>
      <c r="BR20" s="1">
        <v>5.7874889999999999</v>
      </c>
      <c r="BS20" s="1">
        <v>1.9658869999999999</v>
      </c>
      <c r="BT20" s="1">
        <v>0.6371</v>
      </c>
      <c r="BU20" s="1">
        <v>0.22520999999999999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0.160939</v>
      </c>
      <c r="CG20" s="1">
        <v>1.5472079999999999</v>
      </c>
      <c r="CH20" s="1">
        <v>0</v>
      </c>
      <c r="CI20" s="1">
        <v>1.4034660000000001</v>
      </c>
      <c r="CJ20" s="1">
        <f t="shared" si="0"/>
        <v>1032.1006669999997</v>
      </c>
      <c r="CK20" s="1">
        <v>1309.0034019999996</v>
      </c>
    </row>
    <row r="21" spans="2:89" x14ac:dyDescent="0.25">
      <c r="B21">
        <v>2948</v>
      </c>
      <c r="D21">
        <v>2948</v>
      </c>
      <c r="E21" s="1">
        <v>1.877049</v>
      </c>
      <c r="F21" s="1">
        <v>0</v>
      </c>
      <c r="G21" s="1">
        <v>0.22320999999999999</v>
      </c>
      <c r="H21" s="1">
        <v>7.1084259999999997</v>
      </c>
      <c r="I21" s="1">
        <v>0</v>
      </c>
      <c r="J21" s="1">
        <v>0</v>
      </c>
      <c r="K21" s="1">
        <v>0.65791100000000002</v>
      </c>
      <c r="L21" s="1">
        <v>5.5798779999999999</v>
      </c>
      <c r="M21" s="1">
        <v>1.366431</v>
      </c>
      <c r="N21" s="1">
        <v>0.21004700000000001</v>
      </c>
      <c r="O21" s="1">
        <v>0</v>
      </c>
      <c r="P21" s="1">
        <v>0</v>
      </c>
      <c r="Q21" s="1">
        <v>0.13287499999999999</v>
      </c>
      <c r="R21" s="1">
        <v>0</v>
      </c>
      <c r="S21" s="1">
        <v>0</v>
      </c>
      <c r="T21" s="1">
        <v>36.721496999999999</v>
      </c>
      <c r="U21" s="1">
        <v>0</v>
      </c>
      <c r="V21" s="1">
        <v>1.453865</v>
      </c>
      <c r="W21" s="1">
        <v>0</v>
      </c>
      <c r="X21" s="1">
        <v>7.2707990000000002</v>
      </c>
      <c r="Y21" s="1">
        <v>0</v>
      </c>
      <c r="Z21" s="1">
        <v>0</v>
      </c>
      <c r="AA21" s="1">
        <v>0</v>
      </c>
      <c r="AB21" s="1">
        <v>0</v>
      </c>
      <c r="AC21" s="1">
        <v>0.152919</v>
      </c>
      <c r="AD21" s="1">
        <v>0.18760199999999999</v>
      </c>
      <c r="AE21" s="1">
        <v>9.1854000000000005E-2</v>
      </c>
      <c r="AF21" s="1">
        <v>2.7724700000000002</v>
      </c>
      <c r="AG21" s="1">
        <v>6.3479999999999995E-2</v>
      </c>
      <c r="AH21" s="1">
        <v>5.3629000000000003E-2</v>
      </c>
      <c r="AI21" s="1">
        <v>56.175514</v>
      </c>
      <c r="AJ21" s="1">
        <v>0.24667</v>
      </c>
      <c r="AK21" s="1">
        <v>75.856667000000002</v>
      </c>
      <c r="AL21" s="1">
        <v>1.301112</v>
      </c>
      <c r="AM21" s="1">
        <v>5.3539000000000003E-2</v>
      </c>
      <c r="AN21" s="1">
        <v>0.114299</v>
      </c>
      <c r="AO21" s="1">
        <v>2.6168529999999999</v>
      </c>
      <c r="AP21" s="1">
        <v>0</v>
      </c>
      <c r="AQ21" s="1">
        <v>0.19799</v>
      </c>
      <c r="AR21" s="1">
        <v>0</v>
      </c>
      <c r="AS21" s="1">
        <v>0</v>
      </c>
      <c r="AT21" s="1">
        <v>0</v>
      </c>
      <c r="AU21" s="1">
        <v>0.17777899999999999</v>
      </c>
      <c r="AV21" s="1">
        <v>5.8842990000000004</v>
      </c>
      <c r="AW21" s="1">
        <v>0</v>
      </c>
      <c r="AX21" s="1">
        <v>0</v>
      </c>
      <c r="AY21" s="1">
        <v>0</v>
      </c>
      <c r="AZ21" s="1">
        <v>0</v>
      </c>
      <c r="BA21" s="1">
        <v>0.34032200000000001</v>
      </c>
      <c r="BB21" s="1">
        <v>0</v>
      </c>
      <c r="BC21" s="1">
        <v>4.1411999999999997E-2</v>
      </c>
      <c r="BD21" s="1">
        <v>4.2791000000000003E-2</v>
      </c>
      <c r="BE21" s="1">
        <v>9.0346999999999997E-2</v>
      </c>
      <c r="BF21" s="1">
        <v>5.7208000000000002E-2</v>
      </c>
      <c r="BG21" s="1">
        <v>4.1254479999999996</v>
      </c>
      <c r="BH21" s="1">
        <v>4.1199399999999997</v>
      </c>
      <c r="BI21" s="1">
        <v>0.52631399999999995</v>
      </c>
      <c r="BJ21" s="1">
        <v>0.88139900000000004</v>
      </c>
      <c r="BK21" s="1">
        <v>0</v>
      </c>
      <c r="BL21" s="1">
        <v>5.7224180000000002</v>
      </c>
      <c r="BM21" s="1">
        <v>6.3582660000000004</v>
      </c>
      <c r="BN21" s="1">
        <v>0.220414</v>
      </c>
      <c r="BO21" s="1">
        <v>5.3808000000000002E-2</v>
      </c>
      <c r="BP21" s="1">
        <v>0</v>
      </c>
      <c r="BQ21" s="1">
        <v>32.755341000000001</v>
      </c>
      <c r="BR21" s="1">
        <v>3.5865490000000002</v>
      </c>
      <c r="BS21" s="1">
        <v>2.5481729999999998</v>
      </c>
      <c r="BT21" s="1">
        <v>2.1830219999999998</v>
      </c>
      <c r="BU21" s="1">
        <v>0.575685</v>
      </c>
      <c r="BV21" s="1">
        <v>0</v>
      </c>
      <c r="BW21" s="1">
        <v>5.0581680000000002</v>
      </c>
      <c r="BX21" s="1">
        <v>5.3358140000000001</v>
      </c>
      <c r="BY21" s="1">
        <v>0.6613</v>
      </c>
      <c r="BZ21" s="1">
        <v>1.251441</v>
      </c>
      <c r="CA21" s="1">
        <v>3.345472</v>
      </c>
      <c r="CB21" s="1">
        <v>0.38756800000000002</v>
      </c>
      <c r="CC21" s="1">
        <v>2.5964239999999998</v>
      </c>
      <c r="CD21" s="1">
        <v>0.34983199999999998</v>
      </c>
      <c r="CE21" s="1">
        <v>5.4967000000000002E-2</v>
      </c>
      <c r="CF21" s="1">
        <v>0.57712399999999997</v>
      </c>
      <c r="CG21" s="1">
        <v>2.4725079999999999</v>
      </c>
      <c r="CH21" s="1">
        <v>97.268226999999996</v>
      </c>
      <c r="CI21" s="1">
        <v>1.3430219999999999</v>
      </c>
      <c r="CJ21" s="1">
        <f t="shared" si="0"/>
        <v>3010.9539019999993</v>
      </c>
      <c r="CK21" s="1">
        <v>3404.4332899999995</v>
      </c>
    </row>
    <row r="22" spans="2:89" x14ac:dyDescent="0.25">
      <c r="B22">
        <v>2949</v>
      </c>
      <c r="D22">
        <v>2949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0.53595400000000004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45.187942999999997</v>
      </c>
      <c r="T22" s="1">
        <v>14.949989</v>
      </c>
      <c r="U22" s="1">
        <v>2.6747770000000002</v>
      </c>
      <c r="V22" s="1">
        <v>0</v>
      </c>
      <c r="W22" s="1">
        <v>10.818018</v>
      </c>
      <c r="X22" s="1">
        <v>0</v>
      </c>
      <c r="Y22" s="1">
        <v>2.5544229999999999</v>
      </c>
      <c r="Z22" s="1">
        <v>5.9480000000000002E-3</v>
      </c>
      <c r="AA22" s="1">
        <v>2.6023999999999999E-2</v>
      </c>
      <c r="AB22" s="1">
        <v>0.30327999999999999</v>
      </c>
      <c r="AC22" s="1">
        <v>0</v>
      </c>
      <c r="AD22" s="1">
        <v>0</v>
      </c>
      <c r="AE22" s="1">
        <v>0</v>
      </c>
      <c r="AF22" s="1">
        <v>0</v>
      </c>
      <c r="AG22" s="1">
        <v>5.2659999999999998E-3</v>
      </c>
      <c r="AH22" s="1">
        <v>4.1339999999999997E-3</v>
      </c>
      <c r="AI22" s="1">
        <v>0</v>
      </c>
      <c r="AJ22" s="1">
        <v>0</v>
      </c>
      <c r="AK22" s="1">
        <v>31.690517</v>
      </c>
      <c r="AL22" s="1">
        <v>0</v>
      </c>
      <c r="AM22" s="1">
        <v>0</v>
      </c>
      <c r="AN22" s="1">
        <v>9.4809999999999998E-3</v>
      </c>
      <c r="AO22" s="1">
        <v>0</v>
      </c>
      <c r="AP22" s="1">
        <v>0.83681499999999998</v>
      </c>
      <c r="AQ22" s="1">
        <v>0.46726800000000002</v>
      </c>
      <c r="AR22" s="1">
        <v>0.406559</v>
      </c>
      <c r="AS22" s="1">
        <v>0.93540400000000001</v>
      </c>
      <c r="AT22" s="1">
        <v>0</v>
      </c>
      <c r="AU22" s="1">
        <v>30.297432000000001</v>
      </c>
      <c r="AV22" s="1">
        <v>12.430716</v>
      </c>
      <c r="AW22" s="1">
        <v>1.9842040000000001</v>
      </c>
      <c r="AX22" s="1">
        <v>11.898676</v>
      </c>
      <c r="AY22" s="1">
        <v>2.3421379999999998</v>
      </c>
      <c r="AZ22" s="1">
        <v>0.79699299999999995</v>
      </c>
      <c r="BA22" s="1">
        <v>0.80272200000000005</v>
      </c>
      <c r="BB22" s="1">
        <v>0.56103000000000003</v>
      </c>
      <c r="BC22" s="1">
        <v>3.8920000000000001E-3</v>
      </c>
      <c r="BD22" s="1">
        <v>9.3899999999999995E-4</v>
      </c>
      <c r="BE22" s="1">
        <v>1.9819999999999998E-3</v>
      </c>
      <c r="BF22" s="1">
        <v>5.3769999999999998E-3</v>
      </c>
      <c r="BG22" s="1">
        <v>3.0720339999999999</v>
      </c>
      <c r="BH22" s="1">
        <v>0.270542</v>
      </c>
      <c r="BI22" s="1">
        <v>0.39192199999999999</v>
      </c>
      <c r="BJ22" s="1">
        <v>0</v>
      </c>
      <c r="BK22" s="1">
        <v>2.3226490000000002</v>
      </c>
      <c r="BL22" s="1">
        <v>0</v>
      </c>
      <c r="BM22" s="1">
        <v>0</v>
      </c>
      <c r="BN22" s="1">
        <v>0.14055100000000001</v>
      </c>
      <c r="BO22" s="1">
        <v>3.4311000000000001E-2</v>
      </c>
      <c r="BP22" s="1">
        <v>0</v>
      </c>
      <c r="BQ22" s="1">
        <v>26.541633999999998</v>
      </c>
      <c r="BR22" s="1">
        <v>3.2588020000000002</v>
      </c>
      <c r="BS22" s="1">
        <v>1.8850519999999999</v>
      </c>
      <c r="BT22" s="1">
        <v>1.385667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0.36290600000000001</v>
      </c>
      <c r="CG22" s="1">
        <v>2.732237</v>
      </c>
      <c r="CH22" s="1">
        <v>0</v>
      </c>
      <c r="CI22" s="1">
        <v>0.658632</v>
      </c>
      <c r="CJ22" s="1">
        <f t="shared" si="0"/>
        <v>1279.8743510000006</v>
      </c>
      <c r="CK22" s="1">
        <v>1495.4691910000006</v>
      </c>
    </row>
    <row r="23" spans="2:89" x14ac:dyDescent="0.25">
      <c r="B23">
        <v>2950</v>
      </c>
      <c r="D23">
        <v>2950</v>
      </c>
      <c r="E23" s="1">
        <v>0.44983400000000001</v>
      </c>
      <c r="F23" s="1">
        <v>0</v>
      </c>
      <c r="G23" s="1">
        <v>0</v>
      </c>
      <c r="H23" s="1">
        <v>0.60386300000000004</v>
      </c>
      <c r="I23" s="1">
        <v>0</v>
      </c>
      <c r="J23" s="1">
        <v>0</v>
      </c>
      <c r="K23" s="1">
        <v>0.19953899999999999</v>
      </c>
      <c r="L23" s="1">
        <v>0.81559499999999996</v>
      </c>
      <c r="M23" s="1">
        <v>0.41442800000000002</v>
      </c>
      <c r="N23" s="1">
        <v>4.7814000000000002E-2</v>
      </c>
      <c r="O23" s="1">
        <v>0</v>
      </c>
      <c r="P23" s="1">
        <v>0</v>
      </c>
      <c r="Q23" s="1">
        <v>2.5495E-2</v>
      </c>
      <c r="R23" s="1">
        <v>0</v>
      </c>
      <c r="S23" s="1">
        <v>0</v>
      </c>
      <c r="T23" s="1">
        <v>1.585377</v>
      </c>
      <c r="U23" s="1">
        <v>0</v>
      </c>
      <c r="V23" s="1">
        <v>0.221798</v>
      </c>
      <c r="W23" s="1">
        <v>0</v>
      </c>
      <c r="X23" s="1">
        <v>2.0502579999999999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4.5115000000000002E-2</v>
      </c>
      <c r="AE23" s="1">
        <v>0</v>
      </c>
      <c r="AF23" s="1">
        <v>0.17236199999999999</v>
      </c>
      <c r="AG23" s="1">
        <v>0</v>
      </c>
      <c r="AH23" s="1">
        <v>0</v>
      </c>
      <c r="AI23" s="1">
        <v>4.1707049999999999</v>
      </c>
      <c r="AJ23" s="1">
        <v>0</v>
      </c>
      <c r="AK23" s="1">
        <v>3.3590559999999998</v>
      </c>
      <c r="AL23" s="1">
        <v>0</v>
      </c>
      <c r="AM23" s="1">
        <v>0</v>
      </c>
      <c r="AN23" s="1">
        <v>0</v>
      </c>
      <c r="AO23" s="1">
        <v>0.161386</v>
      </c>
      <c r="AP23" s="1">
        <v>0</v>
      </c>
      <c r="AQ23" s="1">
        <v>4.0910000000000002E-2</v>
      </c>
      <c r="AR23" s="1">
        <v>0</v>
      </c>
      <c r="AS23" s="1">
        <v>0</v>
      </c>
      <c r="AT23" s="1">
        <v>0</v>
      </c>
      <c r="AU23" s="1">
        <v>0</v>
      </c>
      <c r="AV23" s="1">
        <v>1.11416</v>
      </c>
      <c r="AW23" s="1">
        <v>0</v>
      </c>
      <c r="AX23" s="1">
        <v>0</v>
      </c>
      <c r="AY23" s="1">
        <v>0</v>
      </c>
      <c r="AZ23" s="1">
        <v>0</v>
      </c>
      <c r="BA23" s="1">
        <v>7.0319000000000007E-2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0.12845500000000001</v>
      </c>
      <c r="BH23" s="1">
        <v>1.3900429999999999</v>
      </c>
      <c r="BI23" s="1">
        <v>1.6388E-2</v>
      </c>
      <c r="BJ23" s="1">
        <v>0.132131</v>
      </c>
      <c r="BK23" s="1">
        <v>0</v>
      </c>
      <c r="BL23" s="1">
        <v>0.84233599999999997</v>
      </c>
      <c r="BM23" s="1">
        <v>0.95316900000000004</v>
      </c>
      <c r="BN23" s="1">
        <v>5.2207000000000003E-2</v>
      </c>
      <c r="BO23" s="1">
        <v>1.2744999999999999E-2</v>
      </c>
      <c r="BP23" s="1">
        <v>0</v>
      </c>
      <c r="BQ23" s="1">
        <v>6.7030989999999999</v>
      </c>
      <c r="BR23" s="1">
        <v>0.69861399999999996</v>
      </c>
      <c r="BS23" s="1">
        <v>0.56489299999999998</v>
      </c>
      <c r="BT23" s="1">
        <v>0.54573099999999997</v>
      </c>
      <c r="BU23" s="1">
        <v>0.124294</v>
      </c>
      <c r="BV23" s="1">
        <v>0</v>
      </c>
      <c r="BW23" s="1">
        <v>0.46872799999999998</v>
      </c>
      <c r="BX23" s="1">
        <v>0.37501299999999999</v>
      </c>
      <c r="BY23" s="1">
        <v>0.15848000000000001</v>
      </c>
      <c r="BZ23" s="1">
        <v>8.4575999999999998E-2</v>
      </c>
      <c r="CA23" s="1">
        <v>0.80452199999999996</v>
      </c>
      <c r="CB23" s="1">
        <v>0.39716899999999999</v>
      </c>
      <c r="CC23" s="1">
        <v>1.4171149999999999</v>
      </c>
      <c r="CD23" s="1">
        <v>0.36173100000000002</v>
      </c>
      <c r="CE23" s="1">
        <v>6.8011000000000002E-2</v>
      </c>
      <c r="CF23" s="1">
        <v>0.137956</v>
      </c>
      <c r="CG23" s="1">
        <v>0</v>
      </c>
      <c r="CH23" s="1">
        <v>16.071396</v>
      </c>
      <c r="CI23" s="1">
        <v>0.24179300000000001</v>
      </c>
      <c r="CJ23" s="1">
        <f t="shared" si="0"/>
        <v>1072.2476219999996</v>
      </c>
      <c r="CK23" s="1">
        <v>1120.5462309999996</v>
      </c>
    </row>
    <row r="24" spans="2:89" x14ac:dyDescent="0.25">
      <c r="B24">
        <v>2951</v>
      </c>
      <c r="D24">
        <v>2951</v>
      </c>
      <c r="E24" s="1">
        <v>0.17066000000000001</v>
      </c>
      <c r="F24" s="1">
        <v>0</v>
      </c>
      <c r="G24" s="1">
        <v>0.155749</v>
      </c>
      <c r="H24" s="1">
        <v>1.046308</v>
      </c>
      <c r="I24" s="1">
        <v>0</v>
      </c>
      <c r="J24" s="1">
        <v>0</v>
      </c>
      <c r="K24" s="1">
        <v>2.8233999999999999E-2</v>
      </c>
      <c r="L24" s="1">
        <v>0</v>
      </c>
      <c r="M24" s="1">
        <v>5.8638999999999997E-2</v>
      </c>
      <c r="N24" s="1">
        <v>4.4005000000000002E-2</v>
      </c>
      <c r="O24" s="1">
        <v>0</v>
      </c>
      <c r="P24" s="1">
        <v>0</v>
      </c>
      <c r="Q24" s="1">
        <v>2.7247E-2</v>
      </c>
      <c r="R24" s="1">
        <v>0</v>
      </c>
      <c r="S24" s="1">
        <v>0</v>
      </c>
      <c r="T24" s="1">
        <v>1.4246129999999999</v>
      </c>
      <c r="U24" s="1">
        <v>0</v>
      </c>
      <c r="V24" s="1">
        <v>0.56448600000000004</v>
      </c>
      <c r="W24" s="1">
        <v>0</v>
      </c>
      <c r="X24" s="1">
        <v>0.115851</v>
      </c>
      <c r="Y24" s="1">
        <v>0</v>
      </c>
      <c r="Z24" s="1">
        <v>0</v>
      </c>
      <c r="AA24" s="1">
        <v>0</v>
      </c>
      <c r="AB24" s="1">
        <v>0</v>
      </c>
      <c r="AC24" s="1">
        <v>0.10670200000000001</v>
      </c>
      <c r="AD24" s="1">
        <v>1.7070999999999999E-2</v>
      </c>
      <c r="AE24" s="1">
        <v>6.4092999999999997E-2</v>
      </c>
      <c r="AF24" s="1">
        <v>0.1145</v>
      </c>
      <c r="AG24" s="1">
        <v>0.24954200000000001</v>
      </c>
      <c r="AH24" s="1">
        <v>0.21437999999999999</v>
      </c>
      <c r="AI24" s="1">
        <v>3.5827369999999998</v>
      </c>
      <c r="AJ24" s="1">
        <v>0</v>
      </c>
      <c r="AK24" s="1">
        <v>2.8884059999999998</v>
      </c>
      <c r="AL24" s="1">
        <v>0.94787500000000002</v>
      </c>
      <c r="AM24" s="1">
        <v>0</v>
      </c>
      <c r="AN24" s="1">
        <v>0.44931500000000002</v>
      </c>
      <c r="AO24" s="1">
        <v>0.106293</v>
      </c>
      <c r="AP24" s="1">
        <v>0</v>
      </c>
      <c r="AQ24" s="1">
        <v>9.4129999999999995E-3</v>
      </c>
      <c r="AR24" s="1">
        <v>0</v>
      </c>
      <c r="AS24" s="1">
        <v>0</v>
      </c>
      <c r="AT24" s="1">
        <v>0</v>
      </c>
      <c r="AU24" s="1">
        <v>0</v>
      </c>
      <c r="AV24" s="1">
        <v>0.32245099999999999</v>
      </c>
      <c r="AW24" s="1">
        <v>0</v>
      </c>
      <c r="AX24" s="1">
        <v>0</v>
      </c>
      <c r="AY24" s="1">
        <v>0</v>
      </c>
      <c r="AZ24" s="1">
        <v>0</v>
      </c>
      <c r="BA24" s="1">
        <v>1.6133999999999999E-2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0.104625</v>
      </c>
      <c r="BH24" s="1">
        <v>0.28880899999999998</v>
      </c>
      <c r="BI24" s="1">
        <v>1.3348E-2</v>
      </c>
      <c r="BJ24" s="1">
        <v>0.17862500000000001</v>
      </c>
      <c r="BK24" s="1">
        <v>0</v>
      </c>
      <c r="BL24" s="1">
        <v>1.328554</v>
      </c>
      <c r="BM24" s="1">
        <v>1.2885690000000001</v>
      </c>
      <c r="BN24" s="1">
        <v>0</v>
      </c>
      <c r="BO24" s="1">
        <v>0</v>
      </c>
      <c r="BP24" s="1">
        <v>0</v>
      </c>
      <c r="BQ24" s="1">
        <v>4.2653109999999996</v>
      </c>
      <c r="BR24" s="1">
        <v>0.51238399999999995</v>
      </c>
      <c r="BS24" s="1">
        <v>0.13359199999999999</v>
      </c>
      <c r="BT24" s="1">
        <v>0</v>
      </c>
      <c r="BU24" s="1">
        <v>0.117406</v>
      </c>
      <c r="BV24" s="1">
        <v>0</v>
      </c>
      <c r="BW24" s="1">
        <v>0.50322599999999995</v>
      </c>
      <c r="BX24" s="1">
        <v>1.213347</v>
      </c>
      <c r="BY24" s="1">
        <v>6.0124999999999998E-2</v>
      </c>
      <c r="BZ24" s="1">
        <v>5.6183999999999998E-2</v>
      </c>
      <c r="CA24" s="1">
        <v>0.30442599999999997</v>
      </c>
      <c r="CB24" s="1">
        <v>7.1762000000000006E-2</v>
      </c>
      <c r="CC24" s="1">
        <v>0.53770700000000005</v>
      </c>
      <c r="CD24" s="1">
        <v>6.7868999999999999E-2</v>
      </c>
      <c r="CE24" s="1">
        <v>1.0304000000000001E-2</v>
      </c>
      <c r="CF24" s="1">
        <v>0</v>
      </c>
      <c r="CG24" s="1">
        <v>5.3041999999999999E-2</v>
      </c>
      <c r="CH24" s="1">
        <v>13.757123</v>
      </c>
      <c r="CI24" s="1">
        <v>0.26281599999999999</v>
      </c>
      <c r="CJ24" s="1">
        <f t="shared" si="0"/>
        <v>310.97419100000019</v>
      </c>
      <c r="CK24" s="1">
        <v>348.82804900000019</v>
      </c>
    </row>
    <row r="25" spans="2:89" x14ac:dyDescent="0.25">
      <c r="B25">
        <v>2952</v>
      </c>
      <c r="D25">
        <v>2952</v>
      </c>
      <c r="E25" s="1">
        <v>0.14733499999999999</v>
      </c>
      <c r="F25" s="1">
        <v>0</v>
      </c>
      <c r="G25" s="1">
        <v>0.133406</v>
      </c>
      <c r="H25" s="1">
        <v>0.89761400000000002</v>
      </c>
      <c r="I25" s="1">
        <v>0</v>
      </c>
      <c r="J25" s="1">
        <v>0</v>
      </c>
      <c r="K25" s="1">
        <v>2.4184000000000001E-2</v>
      </c>
      <c r="L25" s="1">
        <v>0.384681</v>
      </c>
      <c r="M25" s="1">
        <v>5.0227000000000001E-2</v>
      </c>
      <c r="N25" s="1">
        <v>3.7692000000000003E-2</v>
      </c>
      <c r="O25" s="1">
        <v>0</v>
      </c>
      <c r="P25" s="1">
        <v>0</v>
      </c>
      <c r="Q25" s="1">
        <v>2.3338000000000001E-2</v>
      </c>
      <c r="R25" s="1">
        <v>0</v>
      </c>
      <c r="S25" s="1">
        <v>0</v>
      </c>
      <c r="T25" s="1">
        <v>1.220243</v>
      </c>
      <c r="U25" s="1">
        <v>0</v>
      </c>
      <c r="V25" s="1">
        <v>0.58372599999999997</v>
      </c>
      <c r="W25" s="1">
        <v>0</v>
      </c>
      <c r="X25" s="1">
        <v>0.383322</v>
      </c>
      <c r="Y25" s="1">
        <v>0</v>
      </c>
      <c r="Z25" s="1">
        <v>0</v>
      </c>
      <c r="AA25" s="1">
        <v>0</v>
      </c>
      <c r="AB25" s="1">
        <v>0</v>
      </c>
      <c r="AC25" s="1">
        <v>9.1395000000000004E-2</v>
      </c>
      <c r="AD25" s="1">
        <v>1.4623000000000001E-2</v>
      </c>
      <c r="AE25" s="1">
        <v>5.4898000000000002E-2</v>
      </c>
      <c r="AF25" s="1">
        <v>9.8073999999999995E-2</v>
      </c>
      <c r="AG25" s="1">
        <v>0.21374399999999999</v>
      </c>
      <c r="AH25" s="1">
        <v>0.183811</v>
      </c>
      <c r="AI25" s="1">
        <v>3.3582299999999998</v>
      </c>
      <c r="AJ25" s="1">
        <v>0</v>
      </c>
      <c r="AK25" s="1">
        <v>2.6353330000000001</v>
      </c>
      <c r="AL25" s="1">
        <v>0.81189699999999998</v>
      </c>
      <c r="AM25" s="1">
        <v>0</v>
      </c>
      <c r="AN25" s="1">
        <v>0.38485799999999998</v>
      </c>
      <c r="AO25" s="1">
        <v>9.2910000000000006E-2</v>
      </c>
      <c r="AP25" s="1">
        <v>0</v>
      </c>
      <c r="AQ25" s="1">
        <v>8.0619999999999997E-3</v>
      </c>
      <c r="AR25" s="1">
        <v>0</v>
      </c>
      <c r="AS25" s="1">
        <v>0</v>
      </c>
      <c r="AT25" s="1">
        <v>0</v>
      </c>
      <c r="AU25" s="1">
        <v>0</v>
      </c>
      <c r="AV25" s="1">
        <v>0.32806800000000003</v>
      </c>
      <c r="AW25" s="1">
        <v>0</v>
      </c>
      <c r="AX25" s="1">
        <v>0</v>
      </c>
      <c r="AY25" s="1">
        <v>0</v>
      </c>
      <c r="AZ25" s="1">
        <v>0</v>
      </c>
      <c r="BA25" s="1">
        <v>1.3854E-2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8.9616000000000001E-2</v>
      </c>
      <c r="BH25" s="1">
        <v>0.251747</v>
      </c>
      <c r="BI25" s="1">
        <v>1.1433E-2</v>
      </c>
      <c r="BJ25" s="1">
        <v>0.153</v>
      </c>
      <c r="BK25" s="1">
        <v>0</v>
      </c>
      <c r="BL25" s="1">
        <v>1.1379649999999999</v>
      </c>
      <c r="BM25" s="1">
        <v>1.1037159999999999</v>
      </c>
      <c r="BN25" s="1">
        <v>0</v>
      </c>
      <c r="BO25" s="1">
        <v>0</v>
      </c>
      <c r="BP25" s="1">
        <v>0</v>
      </c>
      <c r="BQ25" s="1">
        <v>4.5783209999999999</v>
      </c>
      <c r="BR25" s="1">
        <v>0.44267899999999999</v>
      </c>
      <c r="BS25" s="1">
        <v>0.114438</v>
      </c>
      <c r="BT25" s="1">
        <v>0</v>
      </c>
      <c r="BU25" s="1">
        <v>0.124983</v>
      </c>
      <c r="BV25" s="1">
        <v>0</v>
      </c>
      <c r="BW25" s="1">
        <v>0.43610900000000002</v>
      </c>
      <c r="BX25" s="1">
        <v>1.039285</v>
      </c>
      <c r="BY25" s="1">
        <v>5.1907000000000002E-2</v>
      </c>
      <c r="BZ25" s="1">
        <v>4.8124E-2</v>
      </c>
      <c r="CA25" s="1">
        <v>0.26075500000000001</v>
      </c>
      <c r="CB25" s="1">
        <v>6.1467000000000001E-2</v>
      </c>
      <c r="CC25" s="1">
        <v>0.479412</v>
      </c>
      <c r="CD25" s="1">
        <v>5.9929999999999997E-2</v>
      </c>
      <c r="CE25" s="1">
        <v>8.8260000000000005E-3</v>
      </c>
      <c r="CF25" s="1">
        <v>0</v>
      </c>
      <c r="CG25" s="1">
        <v>5.5495999999999997E-2</v>
      </c>
      <c r="CH25" s="1">
        <v>11.783576999999999</v>
      </c>
      <c r="CI25" s="1">
        <v>0.237653</v>
      </c>
      <c r="CJ25" s="1">
        <f t="shared" si="0"/>
        <v>334.79821399999992</v>
      </c>
      <c r="CK25" s="1">
        <v>369.50417799999991</v>
      </c>
    </row>
    <row r="26" spans="2:89" x14ac:dyDescent="0.25">
      <c r="B26">
        <v>2953</v>
      </c>
      <c r="D26">
        <v>2953</v>
      </c>
      <c r="E26" s="1">
        <v>0.29428599999999999</v>
      </c>
      <c r="F26" s="1">
        <v>0</v>
      </c>
      <c r="G26" s="1">
        <v>0.26638899999999999</v>
      </c>
      <c r="H26" s="1">
        <v>1.792421</v>
      </c>
      <c r="I26" s="1">
        <v>0</v>
      </c>
      <c r="J26" s="1">
        <v>0</v>
      </c>
      <c r="K26" s="1">
        <v>4.8291000000000001E-2</v>
      </c>
      <c r="L26" s="1">
        <v>0.78767600000000004</v>
      </c>
      <c r="M26" s="1">
        <v>0.100295</v>
      </c>
      <c r="N26" s="1">
        <v>7.5264999999999999E-2</v>
      </c>
      <c r="O26" s="1">
        <v>0</v>
      </c>
      <c r="P26" s="1">
        <v>0</v>
      </c>
      <c r="Q26" s="1">
        <v>4.6601999999999998E-2</v>
      </c>
      <c r="R26" s="1">
        <v>0</v>
      </c>
      <c r="S26" s="1">
        <v>0</v>
      </c>
      <c r="T26" s="1">
        <v>2.43662</v>
      </c>
      <c r="U26" s="1">
        <v>0</v>
      </c>
      <c r="V26" s="1">
        <v>1.171203</v>
      </c>
      <c r="W26" s="1">
        <v>0</v>
      </c>
      <c r="X26" s="1">
        <v>0.76543000000000005</v>
      </c>
      <c r="Y26" s="1">
        <v>0</v>
      </c>
      <c r="Z26" s="1">
        <v>0</v>
      </c>
      <c r="AA26" s="1">
        <v>0</v>
      </c>
      <c r="AB26" s="1">
        <v>0</v>
      </c>
      <c r="AC26" s="1">
        <v>0.182501</v>
      </c>
      <c r="AD26" s="1">
        <v>2.9198000000000002E-2</v>
      </c>
      <c r="AE26" s="1">
        <v>0.109623</v>
      </c>
      <c r="AF26" s="1">
        <v>0.19583700000000001</v>
      </c>
      <c r="AG26" s="1">
        <v>0.42681000000000002</v>
      </c>
      <c r="AH26" s="1">
        <v>0.36703999999999998</v>
      </c>
      <c r="AI26" s="1">
        <v>6.7067579999999998</v>
      </c>
      <c r="AJ26" s="1">
        <v>0</v>
      </c>
      <c r="AK26" s="1">
        <v>5.2630809999999997</v>
      </c>
      <c r="AL26" s="1">
        <v>1.621221</v>
      </c>
      <c r="AM26" s="1">
        <v>0</v>
      </c>
      <c r="AN26" s="1">
        <v>0.76849599999999996</v>
      </c>
      <c r="AO26" s="1">
        <v>0.185557</v>
      </c>
      <c r="AP26" s="1">
        <v>0</v>
      </c>
      <c r="AQ26" s="1">
        <v>1.6098999999999999E-2</v>
      </c>
      <c r="AR26" s="1">
        <v>0</v>
      </c>
      <c r="AS26" s="1">
        <v>0</v>
      </c>
      <c r="AT26" s="1">
        <v>0</v>
      </c>
      <c r="AU26" s="1">
        <v>0</v>
      </c>
      <c r="AV26" s="1">
        <v>0.65515199999999996</v>
      </c>
      <c r="AW26" s="1">
        <v>0</v>
      </c>
      <c r="AX26" s="1">
        <v>0</v>
      </c>
      <c r="AY26" s="1">
        <v>0</v>
      </c>
      <c r="AZ26" s="1">
        <v>0</v>
      </c>
      <c r="BA26" s="1">
        <v>2.7673E-2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0.17894699999999999</v>
      </c>
      <c r="BH26" s="1">
        <v>0.50269900000000001</v>
      </c>
      <c r="BI26" s="1">
        <v>2.2828999999999999E-2</v>
      </c>
      <c r="BJ26" s="1">
        <v>0.30551499999999998</v>
      </c>
      <c r="BK26" s="1">
        <v>0</v>
      </c>
      <c r="BL26" s="1">
        <v>2.2723230000000001</v>
      </c>
      <c r="BM26" s="1">
        <v>2.203935</v>
      </c>
      <c r="BN26" s="1">
        <v>0</v>
      </c>
      <c r="BO26" s="1">
        <v>0</v>
      </c>
      <c r="BP26" s="1">
        <v>0</v>
      </c>
      <c r="BQ26" s="1">
        <v>9.1425649999999994</v>
      </c>
      <c r="BR26" s="1">
        <v>0.88396600000000003</v>
      </c>
      <c r="BS26" s="1">
        <v>0.228519</v>
      </c>
      <c r="BT26" s="1">
        <v>0</v>
      </c>
      <c r="BU26" s="1">
        <v>0.249613</v>
      </c>
      <c r="BV26" s="1">
        <v>0</v>
      </c>
      <c r="BW26" s="1">
        <v>0.87092599999999998</v>
      </c>
      <c r="BX26" s="1">
        <v>2.0752760000000001</v>
      </c>
      <c r="BY26" s="1">
        <v>0.10367899999999999</v>
      </c>
      <c r="BZ26" s="1">
        <v>9.6095E-2</v>
      </c>
      <c r="CA26" s="1">
        <v>0.52068199999999998</v>
      </c>
      <c r="CB26" s="1">
        <v>0.12274</v>
      </c>
      <c r="CC26" s="1">
        <v>0.95750400000000002</v>
      </c>
      <c r="CD26" s="1">
        <v>0.11980300000000001</v>
      </c>
      <c r="CE26" s="1">
        <v>1.7624000000000001E-2</v>
      </c>
      <c r="CF26" s="1">
        <v>0</v>
      </c>
      <c r="CG26" s="1">
        <v>0.110841</v>
      </c>
      <c r="CH26" s="1">
        <v>23.529823</v>
      </c>
      <c r="CI26" s="1">
        <v>0.47456799999999999</v>
      </c>
      <c r="CJ26" s="1">
        <f t="shared" si="0"/>
        <v>752.97604999999794</v>
      </c>
      <c r="CK26" s="1">
        <v>822.30604599999788</v>
      </c>
    </row>
    <row r="27" spans="2:89" x14ac:dyDescent="0.25">
      <c r="B27">
        <v>2954</v>
      </c>
      <c r="D27">
        <v>2954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3.3978809999999999</v>
      </c>
      <c r="T27" s="1">
        <v>0</v>
      </c>
      <c r="U27" s="1">
        <v>0.58468299999999995</v>
      </c>
      <c r="V27" s="1">
        <v>0</v>
      </c>
      <c r="W27" s="1">
        <v>0.16775799999999999</v>
      </c>
      <c r="X27" s="1">
        <v>0</v>
      </c>
      <c r="Y27" s="1">
        <v>0</v>
      </c>
      <c r="Z27" s="1">
        <v>9.8322999999999994E-2</v>
      </c>
      <c r="AA27" s="1">
        <v>0.102182</v>
      </c>
      <c r="AB27" s="1">
        <v>0.16822300000000001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7.4793999999999999E-2</v>
      </c>
      <c r="AR27" s="1">
        <v>0</v>
      </c>
      <c r="AS27" s="1">
        <v>0</v>
      </c>
      <c r="AT27" s="1">
        <v>0</v>
      </c>
      <c r="AU27" s="1">
        <v>4.9200929999999996</v>
      </c>
      <c r="AV27" s="1">
        <v>2.0387870000000001</v>
      </c>
      <c r="AW27" s="1">
        <v>0.24870200000000001</v>
      </c>
      <c r="AX27" s="1">
        <v>0.26521299999999998</v>
      </c>
      <c r="AY27" s="1">
        <v>6.2840999999999994E-2</v>
      </c>
      <c r="AZ27" s="1">
        <v>0</v>
      </c>
      <c r="BA27" s="1">
        <v>0.12856200000000001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7.2201000000000001E-2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1.7922E-2</v>
      </c>
      <c r="BO27" s="1">
        <v>4.3750000000000004E-3</v>
      </c>
      <c r="BP27" s="1">
        <v>0</v>
      </c>
      <c r="BQ27" s="1">
        <v>4.3292609999999998</v>
      </c>
      <c r="BR27" s="1">
        <v>0.41667199999999999</v>
      </c>
      <c r="BS27" s="1">
        <v>0.23868</v>
      </c>
      <c r="BT27" s="1">
        <v>0.18734700000000001</v>
      </c>
      <c r="BU27" s="1">
        <v>8.8320999999999997E-2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4.7359999999999999E-2</v>
      </c>
      <c r="CG27" s="1">
        <v>0</v>
      </c>
      <c r="CH27" s="1">
        <v>0</v>
      </c>
      <c r="CI27" s="1">
        <v>0.19481899999999999</v>
      </c>
      <c r="CJ27" s="1">
        <f t="shared" si="0"/>
        <v>95.6449819999997</v>
      </c>
      <c r="CK27" s="1">
        <v>113.49998199999969</v>
      </c>
    </row>
    <row r="28" spans="2:89" x14ac:dyDescent="0.25">
      <c r="B28">
        <v>2955</v>
      </c>
      <c r="D28">
        <v>2955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2.176E-3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2.6701609999999998</v>
      </c>
      <c r="T28" s="1">
        <v>3.3362419999999999</v>
      </c>
      <c r="U28" s="1">
        <v>0.106545</v>
      </c>
      <c r="V28" s="1">
        <v>0</v>
      </c>
      <c r="W28" s="1">
        <v>0.18193400000000001</v>
      </c>
      <c r="X28" s="1">
        <v>0</v>
      </c>
      <c r="Y28" s="1">
        <v>1.2991000000000001E-2</v>
      </c>
      <c r="Z28" s="1">
        <v>1.7621000000000001E-2</v>
      </c>
      <c r="AA28" s="1">
        <v>1.8312999999999999E-2</v>
      </c>
      <c r="AB28" s="1">
        <v>3.0148999999999999E-2</v>
      </c>
      <c r="AC28" s="1">
        <v>0</v>
      </c>
      <c r="AD28" s="1">
        <v>0</v>
      </c>
      <c r="AE28" s="1">
        <v>0</v>
      </c>
      <c r="AF28" s="1">
        <v>0</v>
      </c>
      <c r="AG28" s="1">
        <v>4.7127000000000002E-2</v>
      </c>
      <c r="AH28" s="1">
        <v>2.405E-3</v>
      </c>
      <c r="AI28" s="1">
        <v>0</v>
      </c>
      <c r="AJ28" s="1">
        <v>1.6039999999999999E-2</v>
      </c>
      <c r="AK28" s="1">
        <v>7.2062590000000002</v>
      </c>
      <c r="AL28" s="1">
        <v>0</v>
      </c>
      <c r="AM28" s="1">
        <v>2.6016999999999998E-2</v>
      </c>
      <c r="AN28" s="1">
        <v>8.4855E-2</v>
      </c>
      <c r="AO28" s="1">
        <v>0</v>
      </c>
      <c r="AP28" s="1">
        <v>2.8719000000000001E-2</v>
      </c>
      <c r="AQ28" s="1">
        <v>1.2220999999999999E-2</v>
      </c>
      <c r="AR28" s="1">
        <v>1.3953E-2</v>
      </c>
      <c r="AS28" s="1">
        <v>3.2103E-2</v>
      </c>
      <c r="AT28" s="1">
        <v>0</v>
      </c>
      <c r="AU28" s="1">
        <v>6.1103170000000002</v>
      </c>
      <c r="AV28" s="1">
        <v>0.37431300000000001</v>
      </c>
      <c r="AW28" s="1">
        <v>0.30886599999999997</v>
      </c>
      <c r="AX28" s="1">
        <v>0.50787700000000002</v>
      </c>
      <c r="AY28" s="1">
        <v>8.0732999999999999E-2</v>
      </c>
      <c r="AZ28" s="1">
        <v>9.4299999999999991E-3</v>
      </c>
      <c r="BA28" s="1">
        <v>2.1007000000000001E-2</v>
      </c>
      <c r="BB28" s="1">
        <v>1.9254E-2</v>
      </c>
      <c r="BC28" s="1">
        <v>1.848E-3</v>
      </c>
      <c r="BD28" s="1">
        <v>8.2100000000000001E-4</v>
      </c>
      <c r="BE28" s="1">
        <v>1.7329999999999999E-3</v>
      </c>
      <c r="BF28" s="1">
        <v>2.5530000000000001E-3</v>
      </c>
      <c r="BG28" s="1">
        <v>0.39271499999999998</v>
      </c>
      <c r="BH28" s="1">
        <v>0.21545800000000001</v>
      </c>
      <c r="BI28" s="1">
        <v>5.0101E-2</v>
      </c>
      <c r="BJ28" s="1">
        <v>0</v>
      </c>
      <c r="BK28" s="1">
        <v>2.7483E-2</v>
      </c>
      <c r="BL28" s="1">
        <v>0</v>
      </c>
      <c r="BM28" s="1">
        <v>0</v>
      </c>
      <c r="BN28" s="1">
        <v>8.0909999999999992E-3</v>
      </c>
      <c r="BO28" s="1">
        <v>1.9750000000000002E-3</v>
      </c>
      <c r="BP28" s="1">
        <v>0</v>
      </c>
      <c r="BQ28" s="1">
        <v>3.2898170000000002</v>
      </c>
      <c r="BR28" s="1">
        <v>0.30984299999999998</v>
      </c>
      <c r="BS28" s="1">
        <v>0.13988200000000001</v>
      </c>
      <c r="BT28" s="1">
        <v>8.4580000000000002E-2</v>
      </c>
      <c r="BU28" s="1">
        <v>5.2935000000000003E-2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2.1381000000000001E-2</v>
      </c>
      <c r="CG28" s="1">
        <v>0.33778900000000001</v>
      </c>
      <c r="CH28" s="1">
        <v>0</v>
      </c>
      <c r="CI28" s="1">
        <v>0.121623</v>
      </c>
      <c r="CJ28" s="1">
        <f t="shared" si="0"/>
        <v>193.64309700000075</v>
      </c>
      <c r="CK28" s="1">
        <v>219.98135300000075</v>
      </c>
    </row>
    <row r="29" spans="2:89" x14ac:dyDescent="0.25">
      <c r="B29">
        <v>2956</v>
      </c>
      <c r="D29">
        <v>2956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2.0410119999999998</v>
      </c>
      <c r="T29" s="1">
        <v>0</v>
      </c>
      <c r="U29" s="1">
        <v>0.35120299999999999</v>
      </c>
      <c r="V29" s="1">
        <v>0</v>
      </c>
      <c r="W29" s="1">
        <v>0.100768</v>
      </c>
      <c r="X29" s="1">
        <v>0</v>
      </c>
      <c r="Y29" s="1">
        <v>0</v>
      </c>
      <c r="Z29" s="1">
        <v>5.9060000000000001E-2</v>
      </c>
      <c r="AA29" s="1">
        <v>6.1378000000000002E-2</v>
      </c>
      <c r="AB29" s="1">
        <v>0.101046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4.4926000000000001E-2</v>
      </c>
      <c r="AR29" s="1">
        <v>0</v>
      </c>
      <c r="AS29" s="1">
        <v>0</v>
      </c>
      <c r="AT29" s="1">
        <v>0</v>
      </c>
      <c r="AU29" s="1">
        <v>2.9553630000000002</v>
      </c>
      <c r="AV29" s="1">
        <v>1.2246429999999999</v>
      </c>
      <c r="AW29" s="1">
        <v>0.14938799999999999</v>
      </c>
      <c r="AX29" s="1">
        <v>0.159306</v>
      </c>
      <c r="AY29" s="1">
        <v>3.7747000000000003E-2</v>
      </c>
      <c r="AZ29" s="1">
        <v>0</v>
      </c>
      <c r="BA29" s="1">
        <v>7.7223E-2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4.3368999999999998E-2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1.0765E-2</v>
      </c>
      <c r="BO29" s="1">
        <v>2.6280000000000001E-3</v>
      </c>
      <c r="BP29" s="1">
        <v>0</v>
      </c>
      <c r="BQ29" s="1">
        <v>2.6004659999999999</v>
      </c>
      <c r="BR29" s="1">
        <v>0.25028299999999998</v>
      </c>
      <c r="BS29" s="1">
        <v>0.143368</v>
      </c>
      <c r="BT29" s="1">
        <v>0.112534</v>
      </c>
      <c r="BU29" s="1">
        <v>5.3052000000000002E-2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2.8448000000000001E-2</v>
      </c>
      <c r="CG29" s="1">
        <v>0</v>
      </c>
      <c r="CH29" s="1">
        <v>0</v>
      </c>
      <c r="CI29" s="1">
        <v>0.117022</v>
      </c>
      <c r="CJ29" s="1">
        <f t="shared" si="0"/>
        <v>60.27505600000012</v>
      </c>
      <c r="CK29" s="1">
        <v>71.000054000000119</v>
      </c>
    </row>
    <row r="30" spans="2:89" x14ac:dyDescent="0.25">
      <c r="B30">
        <v>2957</v>
      </c>
      <c r="D30">
        <v>2957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2.8187E-2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38.342421999999999</v>
      </c>
      <c r="T30" s="1">
        <v>59.033295000000003</v>
      </c>
      <c r="U30" s="1">
        <v>1.0123759999999999</v>
      </c>
      <c r="V30" s="1">
        <v>0</v>
      </c>
      <c r="W30" s="1">
        <v>2.6926130000000001</v>
      </c>
      <c r="X30" s="1">
        <v>0</v>
      </c>
      <c r="Y30" s="1">
        <v>0.168265</v>
      </c>
      <c r="Z30" s="1">
        <v>0.17024500000000001</v>
      </c>
      <c r="AA30" s="1">
        <v>0.176927</v>
      </c>
      <c r="AB30" s="1">
        <v>0.29127700000000001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0.20163800000000001</v>
      </c>
      <c r="AK30" s="1">
        <v>127.511475</v>
      </c>
      <c r="AL30" s="1">
        <v>0</v>
      </c>
      <c r="AM30" s="1">
        <v>4.3764999999999998E-2</v>
      </c>
      <c r="AN30" s="1">
        <v>0</v>
      </c>
      <c r="AO30" s="1">
        <v>0</v>
      </c>
      <c r="AP30" s="1">
        <v>0.64197800000000005</v>
      </c>
      <c r="AQ30" s="1">
        <v>9.4699000000000005E-2</v>
      </c>
      <c r="AR30" s="1">
        <v>0.31189899999999998</v>
      </c>
      <c r="AS30" s="1">
        <v>0.71761299999999995</v>
      </c>
      <c r="AT30" s="1">
        <v>0</v>
      </c>
      <c r="AU30" s="1">
        <v>107.307121</v>
      </c>
      <c r="AV30" s="1">
        <v>3.3145090000000001</v>
      </c>
      <c r="AW30" s="1">
        <v>5.4241890000000001</v>
      </c>
      <c r="AX30" s="1">
        <v>9.6005909999999997</v>
      </c>
      <c r="AY30" s="1">
        <v>1.3766849999999999</v>
      </c>
      <c r="AZ30" s="1">
        <v>0.20095399999999999</v>
      </c>
      <c r="BA30" s="1">
        <v>0.16277700000000001</v>
      </c>
      <c r="BB30" s="1">
        <v>0.43040499999999998</v>
      </c>
      <c r="BC30" s="1">
        <v>3.6401000000000003E-2</v>
      </c>
      <c r="BD30" s="1">
        <v>1.6163E-2</v>
      </c>
      <c r="BE30" s="1">
        <v>3.4126999999999998E-2</v>
      </c>
      <c r="BF30" s="1">
        <v>5.0285999999999997E-2</v>
      </c>
      <c r="BG30" s="1">
        <v>5.2020439999999999</v>
      </c>
      <c r="BH30" s="1">
        <v>1.721352</v>
      </c>
      <c r="BI30" s="1">
        <v>0.66366400000000003</v>
      </c>
      <c r="BJ30" s="1">
        <v>0</v>
      </c>
      <c r="BK30" s="1">
        <v>0.58563299999999996</v>
      </c>
      <c r="BL30" s="1">
        <v>0</v>
      </c>
      <c r="BM30" s="1">
        <v>0</v>
      </c>
      <c r="BN30" s="1">
        <v>0.10664899999999999</v>
      </c>
      <c r="BO30" s="1">
        <v>2.6036E-2</v>
      </c>
      <c r="BP30" s="1">
        <v>0</v>
      </c>
      <c r="BQ30" s="1">
        <v>48.683266000000003</v>
      </c>
      <c r="BR30" s="1">
        <v>4.5594950000000001</v>
      </c>
      <c r="BS30" s="1">
        <v>1.965584</v>
      </c>
      <c r="BT30" s="1">
        <v>1.1148400000000001</v>
      </c>
      <c r="BU30" s="1">
        <v>0.74848000000000003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0.28182200000000002</v>
      </c>
      <c r="CG30" s="1">
        <v>5.8806859999999999</v>
      </c>
      <c r="CH30" s="1">
        <v>0</v>
      </c>
      <c r="CI30" s="1">
        <v>1.812568</v>
      </c>
      <c r="CJ30" s="1">
        <f t="shared" si="0"/>
        <v>1377.2300229999942</v>
      </c>
      <c r="CK30" s="1">
        <v>1809.9750239999944</v>
      </c>
    </row>
    <row r="31" spans="2:89" x14ac:dyDescent="0.25">
      <c r="B31">
        <v>2958</v>
      </c>
      <c r="D31">
        <v>2958</v>
      </c>
      <c r="E31" s="1">
        <v>0.116644</v>
      </c>
      <c r="F31" s="1">
        <v>0.47963299999999998</v>
      </c>
      <c r="G31" s="1">
        <v>1.051739</v>
      </c>
      <c r="H31" s="1">
        <v>0.101961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2.6059999999999998E-3</v>
      </c>
      <c r="R31" s="1">
        <v>0</v>
      </c>
      <c r="S31" s="1">
        <v>1.2471969999999999</v>
      </c>
      <c r="T31" s="1">
        <v>0</v>
      </c>
      <c r="U31" s="1">
        <v>0</v>
      </c>
      <c r="V31" s="1">
        <v>6.5485000000000002E-2</v>
      </c>
      <c r="W31" s="1">
        <v>5.5017000000000003E-2</v>
      </c>
      <c r="X31" s="1">
        <v>1.685E-2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1.1573E-2</v>
      </c>
      <c r="AE31" s="1">
        <v>0</v>
      </c>
      <c r="AF31" s="1">
        <v>0.20369399999999999</v>
      </c>
      <c r="AG31" s="1">
        <v>0</v>
      </c>
      <c r="AH31" s="1">
        <v>0</v>
      </c>
      <c r="AI31" s="1">
        <v>11.187212000000001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0.19300200000000001</v>
      </c>
      <c r="AP31" s="1">
        <v>0.31121300000000002</v>
      </c>
      <c r="AQ31" s="1">
        <v>0</v>
      </c>
      <c r="AR31" s="1">
        <v>0.1512</v>
      </c>
      <c r="AS31" s="1">
        <v>0.34787800000000002</v>
      </c>
      <c r="AT31" s="1">
        <v>0</v>
      </c>
      <c r="AU31" s="1">
        <v>1.5589409999999999</v>
      </c>
      <c r="AV31" s="1">
        <v>3.1118E-2</v>
      </c>
      <c r="AW31" s="1">
        <v>7.8801999999999997E-2</v>
      </c>
      <c r="AX31" s="1">
        <v>2.512616</v>
      </c>
      <c r="AY31" s="1">
        <v>3.3695000000000003E-2</v>
      </c>
      <c r="AZ31" s="1">
        <v>0</v>
      </c>
      <c r="BA31" s="1">
        <v>0</v>
      </c>
      <c r="BB31" s="1">
        <v>0.208648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4.7031000000000003E-2</v>
      </c>
      <c r="BI31" s="1">
        <v>0</v>
      </c>
      <c r="BJ31" s="1">
        <v>2.8188000000000001E-2</v>
      </c>
      <c r="BK31" s="1">
        <v>0</v>
      </c>
      <c r="BL31" s="1">
        <v>0.16431499999999999</v>
      </c>
      <c r="BM31" s="1">
        <v>0.203345</v>
      </c>
      <c r="BN31" s="1">
        <v>0</v>
      </c>
      <c r="BO31" s="1">
        <v>0</v>
      </c>
      <c r="BP31" s="1">
        <v>0</v>
      </c>
      <c r="BQ31" s="1">
        <v>3.9875409999999998</v>
      </c>
      <c r="BR31" s="1">
        <v>0.34392099999999998</v>
      </c>
      <c r="BS31" s="1">
        <v>9.0592000000000006E-2</v>
      </c>
      <c r="BT31" s="1">
        <v>0</v>
      </c>
      <c r="BU31" s="1">
        <v>0</v>
      </c>
      <c r="BV31" s="1">
        <v>0</v>
      </c>
      <c r="BW31" s="1">
        <v>4.921583</v>
      </c>
      <c r="BX31" s="1">
        <v>2.6626E-2</v>
      </c>
      <c r="BY31" s="1">
        <v>4.1095E-2</v>
      </c>
      <c r="BZ31" s="1">
        <v>6.4218089999999997</v>
      </c>
      <c r="CA31" s="1">
        <v>0.20637800000000001</v>
      </c>
      <c r="CB31" s="1">
        <v>0</v>
      </c>
      <c r="CC31" s="1">
        <v>8.5476999999999997E-2</v>
      </c>
      <c r="CD31" s="1">
        <v>0</v>
      </c>
      <c r="CE31" s="1">
        <v>0</v>
      </c>
      <c r="CF31" s="1">
        <v>0</v>
      </c>
      <c r="CG31" s="1">
        <v>0</v>
      </c>
      <c r="CH31" s="1">
        <v>2.9571700000000001</v>
      </c>
      <c r="CI31" s="1">
        <v>6.8206000000000003E-2</v>
      </c>
      <c r="CJ31" s="1">
        <f t="shared" si="0"/>
        <v>188.14027299999989</v>
      </c>
      <c r="CK31" s="1">
        <v>227.70027399999989</v>
      </c>
    </row>
    <row r="32" spans="2:89" x14ac:dyDescent="0.25">
      <c r="B32">
        <v>2959</v>
      </c>
      <c r="D32">
        <v>2959</v>
      </c>
      <c r="E32" s="1">
        <v>2.6147E-2</v>
      </c>
      <c r="F32" s="1">
        <v>0.41594599999999998</v>
      </c>
      <c r="G32" s="1">
        <v>0.78443099999999999</v>
      </c>
      <c r="H32" s="1">
        <v>9.0317999999999996E-2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2.31E-3</v>
      </c>
      <c r="R32" s="1">
        <v>0</v>
      </c>
      <c r="S32" s="1">
        <v>1.034071</v>
      </c>
      <c r="T32" s="1">
        <v>0</v>
      </c>
      <c r="U32" s="1">
        <v>0</v>
      </c>
      <c r="V32" s="1">
        <v>5.8058999999999999E-2</v>
      </c>
      <c r="W32" s="1">
        <v>4.7830999999999999E-2</v>
      </c>
      <c r="X32" s="1">
        <v>1.4612999999999999E-2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2.8358999999999999E-2</v>
      </c>
      <c r="AG32" s="1">
        <v>0</v>
      </c>
      <c r="AH32" s="1">
        <v>0</v>
      </c>
      <c r="AI32" s="1">
        <v>6.7903180000000001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2.6870000000000002E-2</v>
      </c>
      <c r="AP32" s="1">
        <v>0.275918</v>
      </c>
      <c r="AQ32" s="1">
        <v>0</v>
      </c>
      <c r="AR32" s="1">
        <v>0.13405500000000001</v>
      </c>
      <c r="AS32" s="1">
        <v>0.30843100000000001</v>
      </c>
      <c r="AT32" s="1">
        <v>0</v>
      </c>
      <c r="AU32" s="1">
        <v>0.98556500000000002</v>
      </c>
      <c r="AV32" s="1">
        <v>2.1819999999999999E-2</v>
      </c>
      <c r="AW32" s="1">
        <v>6.9865999999999998E-2</v>
      </c>
      <c r="AX32" s="1">
        <v>2.2123930000000001</v>
      </c>
      <c r="AY32" s="1">
        <v>2.8330000000000001E-2</v>
      </c>
      <c r="AZ32" s="1">
        <v>0</v>
      </c>
      <c r="BA32" s="1">
        <v>0</v>
      </c>
      <c r="BB32" s="1">
        <v>0.18498400000000001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4.1699E-2</v>
      </c>
      <c r="BI32" s="1">
        <v>0</v>
      </c>
      <c r="BJ32" s="1">
        <v>2.4992E-2</v>
      </c>
      <c r="BK32" s="1">
        <v>0</v>
      </c>
      <c r="BL32" s="1">
        <v>0.144625</v>
      </c>
      <c r="BM32" s="1">
        <v>0.180287</v>
      </c>
      <c r="BN32" s="1">
        <v>0</v>
      </c>
      <c r="BO32" s="1">
        <v>0</v>
      </c>
      <c r="BP32" s="1">
        <v>0</v>
      </c>
      <c r="BQ32" s="1">
        <v>2.8197359999999998</v>
      </c>
      <c r="BR32" s="1">
        <v>0.304647</v>
      </c>
      <c r="BS32" s="1">
        <v>8.0319000000000002E-2</v>
      </c>
      <c r="BT32" s="1">
        <v>0</v>
      </c>
      <c r="BU32" s="1">
        <v>0</v>
      </c>
      <c r="BV32" s="1">
        <v>0</v>
      </c>
      <c r="BW32" s="1">
        <v>1.2330730000000001</v>
      </c>
      <c r="BX32" s="1">
        <v>2.2734999999999998E-2</v>
      </c>
      <c r="BY32" s="1">
        <v>9.2119999999999997E-3</v>
      </c>
      <c r="BZ32" s="1">
        <v>1.3915E-2</v>
      </c>
      <c r="CA32" s="1">
        <v>4.7510999999999998E-2</v>
      </c>
      <c r="CB32" s="1">
        <v>0</v>
      </c>
      <c r="CC32" s="1">
        <v>7.5784000000000004E-2</v>
      </c>
      <c r="CD32" s="1">
        <v>0</v>
      </c>
      <c r="CE32" s="1">
        <v>0</v>
      </c>
      <c r="CF32" s="1">
        <v>0</v>
      </c>
      <c r="CG32" s="1">
        <v>0</v>
      </c>
      <c r="CH32" s="1">
        <v>2.3693599999999999</v>
      </c>
      <c r="CI32" s="1">
        <v>6.0471999999999998E-2</v>
      </c>
      <c r="CJ32" s="1">
        <f t="shared" si="0"/>
        <v>122.02557699999993</v>
      </c>
      <c r="CK32" s="1">
        <v>142.99457899999993</v>
      </c>
    </row>
    <row r="33" spans="2:89" x14ac:dyDescent="0.25">
      <c r="B33">
        <v>2960</v>
      </c>
      <c r="D33">
        <v>2960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0.80522800000000005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673.34570299999996</v>
      </c>
      <c r="T33" s="1">
        <v>1431.672241</v>
      </c>
      <c r="U33" s="1">
        <v>25.881041</v>
      </c>
      <c r="V33" s="1">
        <v>0</v>
      </c>
      <c r="W33" s="1">
        <v>57.352654000000001</v>
      </c>
      <c r="X33" s="1">
        <v>0</v>
      </c>
      <c r="Y33" s="1">
        <v>4.5328989999999996</v>
      </c>
      <c r="Z33" s="1">
        <v>3.9860760000000002</v>
      </c>
      <c r="AA33" s="1">
        <v>4.4299650000000002</v>
      </c>
      <c r="AB33" s="1">
        <v>7.2930960000000002</v>
      </c>
      <c r="AC33" s="1">
        <v>0</v>
      </c>
      <c r="AD33" s="1">
        <v>0</v>
      </c>
      <c r="AE33" s="1">
        <v>0</v>
      </c>
      <c r="AF33" s="1">
        <v>0</v>
      </c>
      <c r="AG33" s="1">
        <v>9.2571949999999994</v>
      </c>
      <c r="AH33" s="1">
        <v>7.645581</v>
      </c>
      <c r="AI33" s="1">
        <v>0</v>
      </c>
      <c r="AJ33" s="1">
        <v>7.4792230000000002</v>
      </c>
      <c r="AK33" s="1">
        <v>3056.5273440000001</v>
      </c>
      <c r="AL33" s="1">
        <v>0</v>
      </c>
      <c r="AM33" s="1">
        <v>1.1742269999999999</v>
      </c>
      <c r="AN33" s="1">
        <v>16.668098000000001</v>
      </c>
      <c r="AO33" s="1">
        <v>0</v>
      </c>
      <c r="AP33" s="1">
        <v>6.7946220000000004</v>
      </c>
      <c r="AQ33" s="1">
        <v>2.1322570000000001</v>
      </c>
      <c r="AR33" s="1">
        <v>3.3029289999999998</v>
      </c>
      <c r="AS33" s="1">
        <v>7.5993209999999998</v>
      </c>
      <c r="AT33" s="1">
        <v>0</v>
      </c>
      <c r="AU33" s="1">
        <v>844.417236</v>
      </c>
      <c r="AV33" s="1">
        <v>64.872726</v>
      </c>
      <c r="AW33" s="1">
        <v>105.672287</v>
      </c>
      <c r="AX33" s="1">
        <v>111.65300000000001</v>
      </c>
      <c r="AY33" s="1">
        <v>21.125606999999999</v>
      </c>
      <c r="AZ33" s="1">
        <v>1.9895830000000001</v>
      </c>
      <c r="BA33" s="1">
        <v>3.6526709999999998</v>
      </c>
      <c r="BB33" s="1">
        <v>4.5542990000000003</v>
      </c>
      <c r="BC33" s="1">
        <v>0.89130500000000001</v>
      </c>
      <c r="BD33" s="1">
        <v>0.56732099999999996</v>
      </c>
      <c r="BE33" s="1">
        <v>1.197827</v>
      </c>
      <c r="BF33" s="1">
        <v>1.2312879999999999</v>
      </c>
      <c r="BG33" s="1">
        <v>141.09704600000001</v>
      </c>
      <c r="BH33" s="1">
        <v>20.228722000000001</v>
      </c>
      <c r="BI33" s="1">
        <v>18.000810999999999</v>
      </c>
      <c r="BJ33" s="1">
        <v>0</v>
      </c>
      <c r="BK33" s="1">
        <v>5.4358209999999998</v>
      </c>
      <c r="BL33" s="1">
        <v>0</v>
      </c>
      <c r="BM33" s="1">
        <v>0</v>
      </c>
      <c r="BN33" s="1">
        <v>1.8068470000000001</v>
      </c>
      <c r="BO33" s="1">
        <v>0.44109199999999998</v>
      </c>
      <c r="BP33" s="1">
        <v>0</v>
      </c>
      <c r="BQ33" s="1">
        <v>544.69903599999998</v>
      </c>
      <c r="BR33" s="1">
        <v>92.054030999999995</v>
      </c>
      <c r="BS33" s="1">
        <v>38.362293000000001</v>
      </c>
      <c r="BT33" s="1">
        <v>18.887547000000001</v>
      </c>
      <c r="BU33" s="1">
        <v>8.5001090000000001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4.4027940000000001</v>
      </c>
      <c r="CG33" s="1">
        <v>119.487167</v>
      </c>
      <c r="CH33" s="1">
        <v>0</v>
      </c>
      <c r="CI33" s="1">
        <v>28.003342</v>
      </c>
      <c r="CJ33" s="1">
        <f t="shared" si="0"/>
        <v>12998.900795000041</v>
      </c>
      <c r="CK33" s="1">
        <v>20530.012303000043</v>
      </c>
    </row>
    <row r="34" spans="2:89" x14ac:dyDescent="0.25">
      <c r="B34">
        <v>2961</v>
      </c>
      <c r="D34">
        <v>2961</v>
      </c>
      <c r="E34" s="1">
        <v>0.18495600000000001</v>
      </c>
      <c r="F34" s="1">
        <v>0</v>
      </c>
      <c r="G34" s="1">
        <v>0</v>
      </c>
      <c r="H34" s="1">
        <v>1.3280069999999999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1.2621E-2</v>
      </c>
      <c r="R34" s="1">
        <v>0</v>
      </c>
      <c r="S34" s="1">
        <v>0</v>
      </c>
      <c r="T34" s="1">
        <v>0</v>
      </c>
      <c r="U34" s="1">
        <v>0</v>
      </c>
      <c r="V34" s="1">
        <v>0.31722600000000001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1.8349000000000001E-2</v>
      </c>
      <c r="AE34" s="1">
        <v>0</v>
      </c>
      <c r="AF34" s="1">
        <v>0</v>
      </c>
      <c r="AG34" s="1">
        <v>0</v>
      </c>
      <c r="AH34" s="1">
        <v>0</v>
      </c>
      <c r="AI34" s="1">
        <v>5.5591140000000001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0.82085799999999998</v>
      </c>
      <c r="BM34" s="1">
        <v>0</v>
      </c>
      <c r="BN34" s="1">
        <v>0.75518700000000005</v>
      </c>
      <c r="BO34" s="1">
        <v>0.184359</v>
      </c>
      <c r="BP34" s="1">
        <v>0</v>
      </c>
      <c r="BQ34" s="1">
        <v>0</v>
      </c>
      <c r="BR34" s="1">
        <v>0</v>
      </c>
      <c r="BS34" s="1">
        <v>5.5094329999999996</v>
      </c>
      <c r="BT34" s="1">
        <v>7.8941929999999996</v>
      </c>
      <c r="BU34" s="1">
        <v>0</v>
      </c>
      <c r="BV34" s="1">
        <v>0</v>
      </c>
      <c r="BW34" s="1">
        <v>0.41915000000000002</v>
      </c>
      <c r="BX34" s="1">
        <v>0.34678999999999999</v>
      </c>
      <c r="BY34" s="1">
        <v>6.5159999999999996E-2</v>
      </c>
      <c r="BZ34" s="1">
        <v>0</v>
      </c>
      <c r="CA34" s="1">
        <v>0.32724700000000001</v>
      </c>
      <c r="CB34" s="1">
        <v>0</v>
      </c>
      <c r="CC34" s="1">
        <v>1.1133029999999999</v>
      </c>
      <c r="CD34" s="1">
        <v>0</v>
      </c>
      <c r="CE34" s="1">
        <v>0</v>
      </c>
      <c r="CF34" s="1">
        <v>1.9955860000000001</v>
      </c>
      <c r="CG34" s="1">
        <v>0</v>
      </c>
      <c r="CH34" s="1">
        <v>7.0034619999999999</v>
      </c>
      <c r="CI34" s="1">
        <v>0</v>
      </c>
      <c r="CJ34" s="1">
        <f t="shared" si="0"/>
        <v>520.94827699999996</v>
      </c>
      <c r="CK34" s="1">
        <v>554.80327799999998</v>
      </c>
    </row>
    <row r="35" spans="2:89" x14ac:dyDescent="0.25">
      <c r="B35">
        <v>2962</v>
      </c>
      <c r="D35">
        <v>2962</v>
      </c>
      <c r="E35" s="1">
        <v>72.156318999999996</v>
      </c>
      <c r="F35" s="1">
        <v>202.36077900000001</v>
      </c>
      <c r="G35" s="1">
        <v>23.271408000000001</v>
      </c>
      <c r="H35" s="1">
        <v>83.709579000000005</v>
      </c>
      <c r="I35" s="1">
        <v>4.1313339999999998</v>
      </c>
      <c r="J35" s="1">
        <v>0.95589299999999999</v>
      </c>
      <c r="K35" s="1">
        <v>1.6041540000000001</v>
      </c>
      <c r="L35" s="1">
        <v>9.4148060000000005</v>
      </c>
      <c r="M35" s="1">
        <v>3.3317049999999999</v>
      </c>
      <c r="N35" s="1">
        <v>0.90173700000000001</v>
      </c>
      <c r="O35" s="1">
        <v>0</v>
      </c>
      <c r="P35" s="1">
        <v>1.5508580000000001</v>
      </c>
      <c r="Q35" s="1">
        <v>2.388001</v>
      </c>
      <c r="R35" s="1">
        <v>0</v>
      </c>
      <c r="S35" s="1">
        <v>926.27343800000006</v>
      </c>
      <c r="T35" s="1">
        <v>0</v>
      </c>
      <c r="U35" s="1">
        <v>18.56287</v>
      </c>
      <c r="V35" s="1">
        <v>60.014572000000001</v>
      </c>
      <c r="W35" s="1">
        <v>79.676795999999996</v>
      </c>
      <c r="X35" s="1">
        <v>29.994506999999999</v>
      </c>
      <c r="Y35" s="1">
        <v>5.4245650000000003</v>
      </c>
      <c r="Z35" s="1">
        <v>2.9660519999999999</v>
      </c>
      <c r="AA35" s="1">
        <v>3.2441260000000001</v>
      </c>
      <c r="AB35" s="1">
        <v>5.3408369999999996</v>
      </c>
      <c r="AC35" s="1">
        <v>0</v>
      </c>
      <c r="AD35" s="1">
        <v>7.2913059999999996</v>
      </c>
      <c r="AE35" s="1">
        <v>0</v>
      </c>
      <c r="AF35" s="1">
        <v>126.85736799999999</v>
      </c>
      <c r="AG35" s="1">
        <v>0</v>
      </c>
      <c r="AH35" s="1">
        <v>0</v>
      </c>
      <c r="AI35" s="1">
        <v>3057.1669919999999</v>
      </c>
      <c r="AJ35" s="1">
        <v>0</v>
      </c>
      <c r="AK35" s="1">
        <v>0</v>
      </c>
      <c r="AL35" s="1">
        <v>2.8048E-2</v>
      </c>
      <c r="AM35" s="1">
        <v>0</v>
      </c>
      <c r="AN35" s="1">
        <v>0</v>
      </c>
      <c r="AO35" s="1">
        <v>119.19549600000001</v>
      </c>
      <c r="AP35" s="1">
        <v>4.8536479999999997</v>
      </c>
      <c r="AQ35" s="1">
        <v>2.108419</v>
      </c>
      <c r="AR35" s="1">
        <v>2.3605299999999998</v>
      </c>
      <c r="AS35" s="1">
        <v>5.4310679999999998</v>
      </c>
      <c r="AT35" s="1">
        <v>0</v>
      </c>
      <c r="AU35" s="1">
        <v>907.69665499999996</v>
      </c>
      <c r="AV35" s="1">
        <v>67.432327000000001</v>
      </c>
      <c r="AW35" s="1">
        <v>94.611403999999993</v>
      </c>
      <c r="AX35" s="1">
        <v>94.571503000000007</v>
      </c>
      <c r="AY35" s="1">
        <v>26.582446999999998</v>
      </c>
      <c r="AZ35" s="1">
        <v>3.0631659999999998</v>
      </c>
      <c r="BA35" s="1">
        <v>3.6064509999999999</v>
      </c>
      <c r="BB35" s="1">
        <v>3.2507890000000002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114.180252</v>
      </c>
      <c r="BI35" s="1">
        <v>0</v>
      </c>
      <c r="BJ35" s="1">
        <v>31.544537999999999</v>
      </c>
      <c r="BK35" s="1">
        <v>8.7070450000000008</v>
      </c>
      <c r="BL35" s="1">
        <v>164.92961099999999</v>
      </c>
      <c r="BM35" s="1">
        <v>227.55708300000001</v>
      </c>
      <c r="BN35" s="1">
        <v>1.5617220000000001</v>
      </c>
      <c r="BO35" s="1">
        <v>0.38125100000000001</v>
      </c>
      <c r="BP35" s="1">
        <v>0</v>
      </c>
      <c r="BQ35" s="1">
        <v>1391.517456</v>
      </c>
      <c r="BR35" s="1">
        <v>120.05928</v>
      </c>
      <c r="BS35" s="1">
        <v>42.917335999999999</v>
      </c>
      <c r="BT35" s="1">
        <v>16.325171000000001</v>
      </c>
      <c r="BU35" s="1">
        <v>8.1972229999999993</v>
      </c>
      <c r="BV35" s="1">
        <v>0</v>
      </c>
      <c r="BW35" s="1">
        <v>180.88548299999999</v>
      </c>
      <c r="BX35" s="1">
        <v>60.397396000000001</v>
      </c>
      <c r="BY35" s="1">
        <v>25.421844</v>
      </c>
      <c r="BZ35" s="1">
        <v>57.049084000000001</v>
      </c>
      <c r="CA35" s="1">
        <v>130.02413899999999</v>
      </c>
      <c r="CB35" s="1">
        <v>9.3304270000000002</v>
      </c>
      <c r="CC35" s="1">
        <v>44.519092999999998</v>
      </c>
      <c r="CD35" s="1">
        <v>3.0732379999999999</v>
      </c>
      <c r="CE35" s="1">
        <v>0.60254799999999997</v>
      </c>
      <c r="CF35" s="1">
        <v>3.8608549999999999</v>
      </c>
      <c r="CG35" s="1">
        <v>0</v>
      </c>
      <c r="CH35" s="1">
        <v>1564.860107</v>
      </c>
      <c r="CI35" s="1">
        <v>32.868682999999997</v>
      </c>
      <c r="CJ35" s="1">
        <f t="shared" si="0"/>
        <v>8270.5213989999975</v>
      </c>
      <c r="CK35" s="1">
        <v>18574.674217000003</v>
      </c>
    </row>
    <row r="36" spans="2:89" x14ac:dyDescent="0.25">
      <c r="B36">
        <v>2963</v>
      </c>
      <c r="D36">
        <v>2963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28.888138000000001</v>
      </c>
      <c r="T36" s="1">
        <v>0</v>
      </c>
      <c r="U36" s="1">
        <v>4.9264140000000003</v>
      </c>
      <c r="V36" s="1">
        <v>0</v>
      </c>
      <c r="W36" s="1">
        <v>1.4248890000000001</v>
      </c>
      <c r="X36" s="1">
        <v>0</v>
      </c>
      <c r="Y36" s="1">
        <v>0</v>
      </c>
      <c r="Z36" s="1">
        <v>0.82844399999999996</v>
      </c>
      <c r="AA36" s="1">
        <v>0.86096099999999998</v>
      </c>
      <c r="AB36" s="1">
        <v>1.417408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6.4463999999999994E-2</v>
      </c>
      <c r="AQ36" s="1">
        <v>0.63019499999999995</v>
      </c>
      <c r="AR36" s="1">
        <v>3.1319E-2</v>
      </c>
      <c r="AS36" s="1">
        <v>7.2058999999999998E-2</v>
      </c>
      <c r="AT36" s="1">
        <v>0</v>
      </c>
      <c r="AU36" s="1">
        <v>41.778542000000002</v>
      </c>
      <c r="AV36" s="1">
        <v>17.184819999999998</v>
      </c>
      <c r="AW36" s="1">
        <v>2.1118329999999998</v>
      </c>
      <c r="AX36" s="1">
        <v>2.7550859999999999</v>
      </c>
      <c r="AY36" s="1">
        <v>0.536466</v>
      </c>
      <c r="AZ36" s="1">
        <v>0</v>
      </c>
      <c r="BA36" s="1">
        <v>1.083232</v>
      </c>
      <c r="BB36" s="1">
        <v>4.3219E-2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0.548485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0.151009</v>
      </c>
      <c r="BO36" s="1">
        <v>3.6865000000000002E-2</v>
      </c>
      <c r="BP36" s="1">
        <v>0</v>
      </c>
      <c r="BQ36" s="1">
        <v>37.197288999999998</v>
      </c>
      <c r="BR36" s="1">
        <v>3.5820259999999999</v>
      </c>
      <c r="BS36" s="1">
        <v>2.02983</v>
      </c>
      <c r="BT36" s="1">
        <v>1.5785480000000001</v>
      </c>
      <c r="BU36" s="1">
        <v>0.74417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0.39904400000000001</v>
      </c>
      <c r="CG36" s="1">
        <v>0</v>
      </c>
      <c r="CH36" s="1">
        <v>0</v>
      </c>
      <c r="CI36" s="1">
        <v>1.654479</v>
      </c>
      <c r="CJ36" s="1">
        <f t="shared" si="0"/>
        <v>922.27822900000024</v>
      </c>
      <c r="CK36" s="1">
        <v>1074.8374630000003</v>
      </c>
    </row>
    <row r="37" spans="2:89" x14ac:dyDescent="0.25">
      <c r="B37">
        <v>2964</v>
      </c>
      <c r="D37">
        <v>2964</v>
      </c>
      <c r="E37" s="1">
        <v>6.8616999999999997E-2</v>
      </c>
      <c r="F37" s="1">
        <v>0</v>
      </c>
      <c r="G37" s="1">
        <v>0</v>
      </c>
      <c r="H37" s="1">
        <v>0.49268299999999998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4.6829999999999997E-3</v>
      </c>
      <c r="R37" s="1">
        <v>0</v>
      </c>
      <c r="S37" s="1">
        <v>0</v>
      </c>
      <c r="T37" s="1">
        <v>0</v>
      </c>
      <c r="U37" s="1">
        <v>0</v>
      </c>
      <c r="V37" s="1">
        <v>0.117688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6.8079999999999998E-3</v>
      </c>
      <c r="AE37" s="1">
        <v>0</v>
      </c>
      <c r="AF37" s="1">
        <v>0</v>
      </c>
      <c r="AG37" s="1">
        <v>0</v>
      </c>
      <c r="AH37" s="1">
        <v>0</v>
      </c>
      <c r="AI37" s="1">
        <v>2.2267239999999999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1.176E-3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0.304533</v>
      </c>
      <c r="BM37" s="1">
        <v>0</v>
      </c>
      <c r="BN37" s="1">
        <v>0.280169</v>
      </c>
      <c r="BO37" s="1">
        <v>6.8395999999999998E-2</v>
      </c>
      <c r="BP37" s="1">
        <v>0</v>
      </c>
      <c r="BQ37" s="1">
        <v>0</v>
      </c>
      <c r="BR37" s="1">
        <v>0</v>
      </c>
      <c r="BS37" s="1">
        <v>2.0439669999999999</v>
      </c>
      <c r="BT37" s="1">
        <v>2.9286989999999999</v>
      </c>
      <c r="BU37" s="1">
        <v>0</v>
      </c>
      <c r="BV37" s="1">
        <v>0</v>
      </c>
      <c r="BW37" s="1">
        <v>0.10066899999999999</v>
      </c>
      <c r="BX37" s="1">
        <v>0.12865699999999999</v>
      </c>
      <c r="BY37" s="1">
        <v>2.4173E-2</v>
      </c>
      <c r="BZ37" s="1">
        <v>3.8117999999999999E-2</v>
      </c>
      <c r="CA37" s="1">
        <v>0.121405</v>
      </c>
      <c r="CB37" s="1">
        <v>0</v>
      </c>
      <c r="CC37" s="1">
        <v>0.41302899999999998</v>
      </c>
      <c r="CD37" s="1">
        <v>0</v>
      </c>
      <c r="CE37" s="1">
        <v>0</v>
      </c>
      <c r="CF37" s="1">
        <v>0.74035099999999998</v>
      </c>
      <c r="CG37" s="1">
        <v>0</v>
      </c>
      <c r="CH37" s="1">
        <v>2.5982419999999999</v>
      </c>
      <c r="CI37" s="1">
        <v>0</v>
      </c>
      <c r="CJ37" s="1">
        <f t="shared" si="0"/>
        <v>325.24908399999993</v>
      </c>
      <c r="CK37" s="1">
        <v>337.9578709999999</v>
      </c>
    </row>
    <row r="38" spans="2:89" x14ac:dyDescent="0.25">
      <c r="B38">
        <v>2965</v>
      </c>
      <c r="D38">
        <v>2965</v>
      </c>
      <c r="E38" s="1">
        <v>0.21002399999999999</v>
      </c>
      <c r="F38" s="1">
        <v>0.86360700000000001</v>
      </c>
      <c r="G38" s="1">
        <v>1.8937139999999999</v>
      </c>
      <c r="H38" s="1">
        <v>0.183587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4.692E-3</v>
      </c>
      <c r="R38" s="1">
        <v>0</v>
      </c>
      <c r="S38" s="1">
        <v>2.2456489999999998</v>
      </c>
      <c r="T38" s="1">
        <v>0</v>
      </c>
      <c r="U38" s="1">
        <v>0</v>
      </c>
      <c r="V38" s="1">
        <v>0.117909</v>
      </c>
      <c r="W38" s="1">
        <v>9.9060999999999996E-2</v>
      </c>
      <c r="X38" s="1">
        <v>3.0339000000000001E-2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2.0837999999999999E-2</v>
      </c>
      <c r="AE38" s="1">
        <v>0</v>
      </c>
      <c r="AF38" s="1">
        <v>0.36676199999999998</v>
      </c>
      <c r="AG38" s="1">
        <v>0</v>
      </c>
      <c r="AH38" s="1">
        <v>0</v>
      </c>
      <c r="AI38" s="1">
        <v>20.143205999999999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0.34751100000000001</v>
      </c>
      <c r="AP38" s="1">
        <v>0.56035599999999997</v>
      </c>
      <c r="AQ38" s="1">
        <v>0</v>
      </c>
      <c r="AR38" s="1">
        <v>0.27224399999999999</v>
      </c>
      <c r="AS38" s="1">
        <v>0.62637399999999999</v>
      </c>
      <c r="AT38" s="1">
        <v>0</v>
      </c>
      <c r="AU38" s="1">
        <v>2.806962</v>
      </c>
      <c r="AV38" s="1">
        <v>5.6030000000000003E-2</v>
      </c>
      <c r="AW38" s="1">
        <v>0.14188700000000001</v>
      </c>
      <c r="AX38" s="1">
        <v>4.5241059999999997</v>
      </c>
      <c r="AY38" s="1">
        <v>6.0670000000000002E-2</v>
      </c>
      <c r="AZ38" s="1">
        <v>0</v>
      </c>
      <c r="BA38" s="1">
        <v>0</v>
      </c>
      <c r="BB38" s="1">
        <v>0.37568200000000002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8.4682999999999994E-2</v>
      </c>
      <c r="BI38" s="1">
        <v>0</v>
      </c>
      <c r="BJ38" s="1">
        <v>5.0754000000000001E-2</v>
      </c>
      <c r="BK38" s="1">
        <v>0</v>
      </c>
      <c r="BL38" s="1">
        <v>0.29585800000000001</v>
      </c>
      <c r="BM38" s="1">
        <v>0.36613499999999999</v>
      </c>
      <c r="BN38" s="1">
        <v>0</v>
      </c>
      <c r="BO38" s="1">
        <v>0</v>
      </c>
      <c r="BP38" s="1">
        <v>0</v>
      </c>
      <c r="BQ38" s="1">
        <v>7.1797909999999998</v>
      </c>
      <c r="BR38" s="1">
        <v>0.61924800000000002</v>
      </c>
      <c r="BS38" s="1">
        <v>0.16311600000000001</v>
      </c>
      <c r="BT38" s="1">
        <v>0</v>
      </c>
      <c r="BU38" s="1">
        <v>0</v>
      </c>
      <c r="BV38" s="1">
        <v>0</v>
      </c>
      <c r="BW38" s="1">
        <v>8.8615860000000009</v>
      </c>
      <c r="BX38" s="1">
        <v>4.7940999999999998E-2</v>
      </c>
      <c r="BY38" s="1">
        <v>7.3992000000000002E-2</v>
      </c>
      <c r="BZ38" s="1">
        <v>11.56283</v>
      </c>
      <c r="CA38" s="1">
        <v>0.37159599999999998</v>
      </c>
      <c r="CB38" s="1">
        <v>0</v>
      </c>
      <c r="CC38" s="1">
        <v>0.15390599999999999</v>
      </c>
      <c r="CD38" s="1">
        <v>0</v>
      </c>
      <c r="CE38" s="1">
        <v>0</v>
      </c>
      <c r="CF38" s="1">
        <v>0</v>
      </c>
      <c r="CG38" s="1">
        <v>0</v>
      </c>
      <c r="CH38" s="1">
        <v>5.3245490000000002</v>
      </c>
      <c r="CI38" s="1">
        <v>0.122809</v>
      </c>
      <c r="CJ38" s="1">
        <f t="shared" si="0"/>
        <v>340.03343999999981</v>
      </c>
      <c r="CK38" s="1">
        <v>411.26344399999982</v>
      </c>
    </row>
    <row r="39" spans="2:89" x14ac:dyDescent="0.25">
      <c r="B39">
        <v>2966</v>
      </c>
      <c r="D39">
        <v>2966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2.6707000000000002E-2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36.044806999999999</v>
      </c>
      <c r="T39" s="1">
        <v>55.934604999999998</v>
      </c>
      <c r="U39" s="1">
        <v>0.95923599999999998</v>
      </c>
      <c r="V39" s="1">
        <v>0</v>
      </c>
      <c r="W39" s="1">
        <v>2.5450200000000001</v>
      </c>
      <c r="X39" s="1">
        <v>0</v>
      </c>
      <c r="Y39" s="1">
        <v>0.15646599999999999</v>
      </c>
      <c r="Z39" s="1">
        <v>0.15934799999999999</v>
      </c>
      <c r="AA39" s="1">
        <v>0.16764000000000001</v>
      </c>
      <c r="AB39" s="1">
        <v>0.27598800000000001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0.191054</v>
      </c>
      <c r="AK39" s="1">
        <v>120.365326</v>
      </c>
      <c r="AL39" s="1">
        <v>0</v>
      </c>
      <c r="AM39" s="1">
        <v>0</v>
      </c>
      <c r="AN39" s="1">
        <v>0</v>
      </c>
      <c r="AO39" s="1">
        <v>0</v>
      </c>
      <c r="AP39" s="1">
        <v>0.60817900000000003</v>
      </c>
      <c r="AQ39" s="1">
        <v>8.9728000000000002E-2</v>
      </c>
      <c r="AR39" s="1">
        <v>0.29552699999999998</v>
      </c>
      <c r="AS39" s="1">
        <v>0.67994399999999999</v>
      </c>
      <c r="AT39" s="1">
        <v>0</v>
      </c>
      <c r="AU39" s="1">
        <v>99.468993999999995</v>
      </c>
      <c r="AV39" s="1">
        <v>3.1014520000000001</v>
      </c>
      <c r="AW39" s="1">
        <v>5.1394710000000003</v>
      </c>
      <c r="AX39" s="1">
        <v>9.0150740000000003</v>
      </c>
      <c r="AY39" s="1">
        <v>1.2874209999999999</v>
      </c>
      <c r="AZ39" s="1">
        <v>0.19040599999999999</v>
      </c>
      <c r="BA39" s="1">
        <v>0.15390000000000001</v>
      </c>
      <c r="BB39" s="1">
        <v>0.40771200000000002</v>
      </c>
      <c r="BC39" s="1">
        <v>3.449E-2</v>
      </c>
      <c r="BD39" s="1">
        <v>1.5315E-2</v>
      </c>
      <c r="BE39" s="1">
        <v>3.2335000000000003E-2</v>
      </c>
      <c r="BF39" s="1">
        <v>4.7647000000000002E-2</v>
      </c>
      <c r="BG39" s="1">
        <v>4.9289860000000001</v>
      </c>
      <c r="BH39" s="1">
        <v>1.560381</v>
      </c>
      <c r="BI39" s="1">
        <v>0.62882800000000005</v>
      </c>
      <c r="BJ39" s="1">
        <v>0</v>
      </c>
      <c r="BK39" s="1">
        <v>0.55191100000000004</v>
      </c>
      <c r="BL39" s="1">
        <v>0</v>
      </c>
      <c r="BM39" s="1">
        <v>0</v>
      </c>
      <c r="BN39" s="1">
        <v>0.101051</v>
      </c>
      <c r="BO39" s="1">
        <v>2.4669E-2</v>
      </c>
      <c r="BP39" s="1">
        <v>0</v>
      </c>
      <c r="BQ39" s="1">
        <v>44.582031000000001</v>
      </c>
      <c r="BR39" s="1">
        <v>4.3172480000000002</v>
      </c>
      <c r="BS39" s="1">
        <v>1.8611549999999999</v>
      </c>
      <c r="BT39" s="1">
        <v>1.0563210000000001</v>
      </c>
      <c r="BU39" s="1">
        <v>0.69767100000000004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0.26524500000000001</v>
      </c>
      <c r="CG39" s="1">
        <v>5.572006</v>
      </c>
      <c r="CH39" s="1">
        <v>0</v>
      </c>
      <c r="CI39" s="1">
        <v>1.701967</v>
      </c>
      <c r="CJ39" s="1">
        <f t="shared" si="0"/>
        <v>1285.0397070000013</v>
      </c>
      <c r="CK39" s="1">
        <v>1690.2829690000012</v>
      </c>
    </row>
    <row r="40" spans="2:89" x14ac:dyDescent="0.25">
      <c r="B40">
        <v>2967</v>
      </c>
      <c r="D40">
        <v>2967</v>
      </c>
      <c r="E40" s="1">
        <v>0.24135699999999999</v>
      </c>
      <c r="F40" s="1">
        <v>0</v>
      </c>
      <c r="G40" s="1">
        <v>0</v>
      </c>
      <c r="H40" s="1">
        <v>1.081885</v>
      </c>
      <c r="I40" s="1">
        <v>0</v>
      </c>
      <c r="J40" s="1">
        <v>0</v>
      </c>
      <c r="K40" s="1">
        <v>3.8766000000000002E-2</v>
      </c>
      <c r="L40" s="1">
        <v>0.49528</v>
      </c>
      <c r="M40" s="1">
        <v>8.0513000000000001E-2</v>
      </c>
      <c r="N40" s="1">
        <v>4.7326E-2</v>
      </c>
      <c r="O40" s="1">
        <v>0</v>
      </c>
      <c r="P40" s="1">
        <v>0</v>
      </c>
      <c r="Q40" s="1">
        <v>2.4962000000000002E-2</v>
      </c>
      <c r="R40" s="1">
        <v>0</v>
      </c>
      <c r="S40" s="1">
        <v>0</v>
      </c>
      <c r="T40" s="1">
        <v>2.4033120000000001</v>
      </c>
      <c r="U40" s="1">
        <v>0</v>
      </c>
      <c r="V40" s="1">
        <v>0.627336</v>
      </c>
      <c r="W40" s="1">
        <v>0</v>
      </c>
      <c r="X40" s="1">
        <v>0.58744700000000005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2.3986E-2</v>
      </c>
      <c r="AE40" s="1">
        <v>0</v>
      </c>
      <c r="AF40" s="1">
        <v>0.54533799999999999</v>
      </c>
      <c r="AG40" s="1">
        <v>7.6527999999999999E-2</v>
      </c>
      <c r="AH40" s="1">
        <v>6.5806000000000003E-2</v>
      </c>
      <c r="AI40" s="1">
        <v>6.3968360000000004</v>
      </c>
      <c r="AJ40" s="1">
        <v>0</v>
      </c>
      <c r="AK40" s="1">
        <v>5.1879980000000003</v>
      </c>
      <c r="AL40" s="1">
        <v>1.4914E-2</v>
      </c>
      <c r="AM40" s="1">
        <v>0</v>
      </c>
      <c r="AN40" s="1">
        <v>0.137793</v>
      </c>
      <c r="AO40" s="1">
        <v>0.51655499999999999</v>
      </c>
      <c r="AP40" s="1">
        <v>0</v>
      </c>
      <c r="AQ40" s="1">
        <v>5.921E-3</v>
      </c>
      <c r="AR40" s="1">
        <v>0</v>
      </c>
      <c r="AS40" s="1">
        <v>0</v>
      </c>
      <c r="AT40" s="1">
        <v>0</v>
      </c>
      <c r="AU40" s="1">
        <v>0</v>
      </c>
      <c r="AV40" s="1">
        <v>0.25550899999999999</v>
      </c>
      <c r="AW40" s="1">
        <v>0</v>
      </c>
      <c r="AX40" s="1">
        <v>0</v>
      </c>
      <c r="AY40" s="1">
        <v>0</v>
      </c>
      <c r="AZ40" s="1">
        <v>0</v>
      </c>
      <c r="BA40" s="1">
        <v>1.0178E-2</v>
      </c>
      <c r="BB40" s="1">
        <v>0</v>
      </c>
      <c r="BC40" s="1">
        <v>0</v>
      </c>
      <c r="BD40" s="1">
        <v>1.7874999999999999E-2</v>
      </c>
      <c r="BE40" s="1">
        <v>3.7741999999999998E-2</v>
      </c>
      <c r="BF40" s="1">
        <v>0</v>
      </c>
      <c r="BG40" s="1">
        <v>0.17239099999999999</v>
      </c>
      <c r="BH40" s="1">
        <v>0.45029400000000003</v>
      </c>
      <c r="BI40" s="1">
        <v>2.2013000000000001E-2</v>
      </c>
      <c r="BJ40" s="1">
        <v>0.16172300000000001</v>
      </c>
      <c r="BK40" s="1">
        <v>0</v>
      </c>
      <c r="BL40" s="1">
        <v>1.116987</v>
      </c>
      <c r="BM40" s="1">
        <v>1.166641</v>
      </c>
      <c r="BN40" s="1">
        <v>5.1380000000000002E-2</v>
      </c>
      <c r="BO40" s="1">
        <v>1.2543E-2</v>
      </c>
      <c r="BP40" s="1">
        <v>0</v>
      </c>
      <c r="BQ40" s="1">
        <v>8.1050090000000008</v>
      </c>
      <c r="BR40" s="1">
        <v>0.85339600000000004</v>
      </c>
      <c r="BS40" s="1">
        <v>0.59021299999999999</v>
      </c>
      <c r="BT40" s="1">
        <v>0.53708599999999995</v>
      </c>
      <c r="BU40" s="1">
        <v>0.485626</v>
      </c>
      <c r="BV40" s="1">
        <v>0</v>
      </c>
      <c r="BW40" s="1">
        <v>0.88448800000000005</v>
      </c>
      <c r="BX40" s="1">
        <v>0.71583699999999995</v>
      </c>
      <c r="BY40" s="1">
        <v>8.5031999999999996E-2</v>
      </c>
      <c r="BZ40" s="1">
        <v>0.15486</v>
      </c>
      <c r="CA40" s="1">
        <v>0.42773699999999998</v>
      </c>
      <c r="CB40" s="1">
        <v>7.2899999999999996E-3</v>
      </c>
      <c r="CC40" s="1">
        <v>0.27459299999999998</v>
      </c>
      <c r="CD40" s="1">
        <v>8.9809999999999994E-3</v>
      </c>
      <c r="CE40" s="1">
        <v>0</v>
      </c>
      <c r="CF40" s="1">
        <v>0.135771</v>
      </c>
      <c r="CG40" s="1">
        <v>0.24323600000000001</v>
      </c>
      <c r="CH40" s="1">
        <v>10.944725999999999</v>
      </c>
      <c r="CI40" s="1">
        <v>0.77313500000000002</v>
      </c>
      <c r="CJ40" s="1">
        <f t="shared" si="0"/>
        <v>627.29980200000057</v>
      </c>
      <c r="CK40" s="1">
        <v>674.60195300000055</v>
      </c>
    </row>
    <row r="41" spans="2:89" x14ac:dyDescent="0.25">
      <c r="B41">
        <v>2968</v>
      </c>
      <c r="D41">
        <v>2968</v>
      </c>
      <c r="E41" s="1">
        <v>0.10247199999999999</v>
      </c>
      <c r="F41" s="1">
        <v>0.25346800000000003</v>
      </c>
      <c r="G41" s="1">
        <v>0.111624</v>
      </c>
      <c r="H41" s="1">
        <v>0.31868999999999997</v>
      </c>
      <c r="I41" s="1">
        <v>9.9640000000000006E-3</v>
      </c>
      <c r="J41" s="1">
        <v>9.129E-3</v>
      </c>
      <c r="K41" s="1">
        <v>3.0672000000000001E-2</v>
      </c>
      <c r="L41" s="1">
        <v>5.5009000000000002E-2</v>
      </c>
      <c r="M41" s="1">
        <v>6.3702999999999996E-2</v>
      </c>
      <c r="N41" s="1">
        <v>5.2560000000000003E-3</v>
      </c>
      <c r="O41" s="1">
        <v>0</v>
      </c>
      <c r="P41" s="1">
        <v>3.741E-3</v>
      </c>
      <c r="Q41" s="1">
        <v>4.8390000000000004E-3</v>
      </c>
      <c r="R41" s="1">
        <v>0</v>
      </c>
      <c r="S41" s="1">
        <v>1.287776</v>
      </c>
      <c r="T41" s="1">
        <v>0.76204899999999998</v>
      </c>
      <c r="U41" s="1">
        <v>0.241705</v>
      </c>
      <c r="V41" s="1">
        <v>0.121613</v>
      </c>
      <c r="W41" s="1">
        <v>0.22265499999999999</v>
      </c>
      <c r="X41" s="1">
        <v>0.44635200000000003</v>
      </c>
      <c r="Y41" s="1">
        <v>5.4496999999999997E-2</v>
      </c>
      <c r="Z41" s="1">
        <v>4.0646000000000002E-2</v>
      </c>
      <c r="AA41" s="1">
        <v>4.2241000000000001E-2</v>
      </c>
      <c r="AB41" s="1">
        <v>6.9542000000000007E-2</v>
      </c>
      <c r="AC41" s="1">
        <v>7.6471999999999998E-2</v>
      </c>
      <c r="AD41" s="1">
        <v>1.0167000000000001E-2</v>
      </c>
      <c r="AE41" s="1">
        <v>4.5934999999999997E-2</v>
      </c>
      <c r="AF41" s="1">
        <v>8.9663999999999994E-2</v>
      </c>
      <c r="AG41" s="1">
        <v>0</v>
      </c>
      <c r="AH41" s="1">
        <v>0</v>
      </c>
      <c r="AI41" s="1">
        <v>1.869138</v>
      </c>
      <c r="AJ41" s="1">
        <v>0</v>
      </c>
      <c r="AK41" s="1">
        <v>1.646021</v>
      </c>
      <c r="AL41" s="1">
        <v>0.64447900000000002</v>
      </c>
      <c r="AM41" s="1">
        <v>0</v>
      </c>
      <c r="AN41" s="1">
        <v>0</v>
      </c>
      <c r="AO41" s="1">
        <v>8.4958000000000006E-2</v>
      </c>
      <c r="AP41" s="1">
        <v>5.7275E-2</v>
      </c>
      <c r="AQ41" s="1">
        <v>0</v>
      </c>
      <c r="AR41" s="1">
        <v>2.7826E-2</v>
      </c>
      <c r="AS41" s="1">
        <v>6.4021999999999996E-2</v>
      </c>
      <c r="AT41" s="1">
        <v>0</v>
      </c>
      <c r="AU41" s="1">
        <v>0</v>
      </c>
      <c r="AV41" s="1">
        <v>0</v>
      </c>
      <c r="AW41" s="1">
        <v>0</v>
      </c>
      <c r="AX41" s="1">
        <v>1.253647</v>
      </c>
      <c r="AY41" s="1">
        <v>6.7343E-2</v>
      </c>
      <c r="AZ41" s="1">
        <v>1.9123220000000001</v>
      </c>
      <c r="BA41" s="1">
        <v>0</v>
      </c>
      <c r="BB41" s="1">
        <v>3.8399000000000003E-2</v>
      </c>
      <c r="BC41" s="1">
        <v>2.1479999999999999E-2</v>
      </c>
      <c r="BD41" s="1">
        <v>0</v>
      </c>
      <c r="BE41" s="1">
        <v>0</v>
      </c>
      <c r="BF41" s="1">
        <v>2.9673999999999999E-2</v>
      </c>
      <c r="BG41" s="1">
        <v>0.30669999999999997</v>
      </c>
      <c r="BH41" s="1">
        <v>0</v>
      </c>
      <c r="BI41" s="1">
        <v>3.9128000000000003E-2</v>
      </c>
      <c r="BJ41" s="1">
        <v>4.7495999999999997E-2</v>
      </c>
      <c r="BK41" s="1">
        <v>2.3472E-2</v>
      </c>
      <c r="BL41" s="1">
        <v>0.38231500000000002</v>
      </c>
      <c r="BM41" s="1">
        <v>0.34262599999999999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0.14069799999999999</v>
      </c>
      <c r="BX41" s="1">
        <v>0.27318100000000001</v>
      </c>
      <c r="BY41" s="1">
        <v>3.6101000000000001E-2</v>
      </c>
      <c r="BZ41" s="1">
        <v>4.3997000000000001E-2</v>
      </c>
      <c r="CA41" s="1">
        <v>0.18130399999999999</v>
      </c>
      <c r="CB41" s="1">
        <v>6.2050000000000001E-2</v>
      </c>
      <c r="CC41" s="1">
        <v>0.222972</v>
      </c>
      <c r="CD41" s="1">
        <v>5.6856999999999998E-2</v>
      </c>
      <c r="CE41" s="1">
        <v>1.0625000000000001E-2</v>
      </c>
      <c r="CF41" s="1">
        <v>0</v>
      </c>
      <c r="CG41" s="1">
        <v>8.3099999999999997E-3</v>
      </c>
      <c r="CH41" s="1">
        <v>3.1806999999999999</v>
      </c>
      <c r="CI41" s="1">
        <v>0</v>
      </c>
      <c r="CJ41" s="1">
        <f t="shared" si="0"/>
        <v>346.86371599999984</v>
      </c>
      <c r="CK41" s="1">
        <v>364.41871299999985</v>
      </c>
    </row>
    <row r="42" spans="2:89" x14ac:dyDescent="0.25">
      <c r="B42">
        <v>2969</v>
      </c>
      <c r="D42">
        <v>2969</v>
      </c>
      <c r="E42" s="1">
        <v>0.101424</v>
      </c>
      <c r="F42" s="1">
        <v>0</v>
      </c>
      <c r="G42" s="1">
        <v>0</v>
      </c>
      <c r="H42" s="1">
        <v>0.45402300000000001</v>
      </c>
      <c r="I42" s="1">
        <v>0</v>
      </c>
      <c r="J42" s="1">
        <v>0</v>
      </c>
      <c r="K42" s="1">
        <v>1.6264000000000001E-2</v>
      </c>
      <c r="L42" s="1">
        <v>0.207788</v>
      </c>
      <c r="M42" s="1">
        <v>3.3778000000000002E-2</v>
      </c>
      <c r="N42" s="1">
        <v>1.9855000000000001E-2</v>
      </c>
      <c r="O42" s="1">
        <v>0</v>
      </c>
      <c r="P42" s="1">
        <v>0</v>
      </c>
      <c r="Q42" s="1">
        <v>1.0472E-2</v>
      </c>
      <c r="R42" s="1">
        <v>0</v>
      </c>
      <c r="S42" s="1">
        <v>0</v>
      </c>
      <c r="T42" s="1">
        <v>1.008276</v>
      </c>
      <c r="U42" s="1">
        <v>0</v>
      </c>
      <c r="V42" s="1">
        <v>0.26318999999999998</v>
      </c>
      <c r="W42" s="1">
        <v>0</v>
      </c>
      <c r="X42" s="1">
        <v>0.24645500000000001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1.0063000000000001E-2</v>
      </c>
      <c r="AE42" s="1">
        <v>0</v>
      </c>
      <c r="AF42" s="1">
        <v>0.22878899999999999</v>
      </c>
      <c r="AG42" s="1">
        <v>3.2106000000000003E-2</v>
      </c>
      <c r="AH42" s="1">
        <v>2.7609999999999999E-2</v>
      </c>
      <c r="AI42" s="1">
        <v>2.6856170000000001</v>
      </c>
      <c r="AJ42" s="1">
        <v>0</v>
      </c>
      <c r="AK42" s="1">
        <v>2.1778680000000001</v>
      </c>
      <c r="AL42" s="1">
        <v>6.2570000000000004E-3</v>
      </c>
      <c r="AM42" s="1">
        <v>0</v>
      </c>
      <c r="AN42" s="1">
        <v>5.7808999999999999E-2</v>
      </c>
      <c r="AO42" s="1">
        <v>0.21678</v>
      </c>
      <c r="AP42" s="1">
        <v>0</v>
      </c>
      <c r="AQ42" s="1">
        <v>2.4840000000000001E-3</v>
      </c>
      <c r="AR42" s="1">
        <v>0</v>
      </c>
      <c r="AS42" s="1">
        <v>0</v>
      </c>
      <c r="AT42" s="1">
        <v>0</v>
      </c>
      <c r="AU42" s="1">
        <v>0</v>
      </c>
      <c r="AV42" s="1">
        <v>3.2447499999999998</v>
      </c>
      <c r="AW42" s="1">
        <v>0</v>
      </c>
      <c r="AX42" s="1">
        <v>0</v>
      </c>
      <c r="AY42" s="1">
        <v>0</v>
      </c>
      <c r="AZ42" s="1">
        <v>0</v>
      </c>
      <c r="BA42" s="1">
        <v>4.2700000000000004E-3</v>
      </c>
      <c r="BB42" s="1">
        <v>0</v>
      </c>
      <c r="BC42" s="1">
        <v>0</v>
      </c>
      <c r="BD42" s="1">
        <v>7.4989999999999996E-3</v>
      </c>
      <c r="BE42" s="1">
        <v>1.5834000000000001E-2</v>
      </c>
      <c r="BF42" s="1">
        <v>0</v>
      </c>
      <c r="BG42" s="1">
        <v>7.2389999999999996E-2</v>
      </c>
      <c r="BH42" s="1">
        <v>0.188946</v>
      </c>
      <c r="BI42" s="1">
        <v>9.2350000000000002E-3</v>
      </c>
      <c r="BJ42" s="1">
        <v>6.7849000000000007E-2</v>
      </c>
      <c r="BK42" s="1">
        <v>0</v>
      </c>
      <c r="BL42" s="1">
        <v>0.46861599999999998</v>
      </c>
      <c r="BM42" s="1">
        <v>0.48944799999999999</v>
      </c>
      <c r="BN42" s="1">
        <v>2.1555999999999999E-2</v>
      </c>
      <c r="BO42" s="1">
        <v>5.2620000000000002E-3</v>
      </c>
      <c r="BP42" s="1">
        <v>0</v>
      </c>
      <c r="BQ42" s="1">
        <v>3.4030860000000001</v>
      </c>
      <c r="BR42" s="1">
        <v>0.35805599999999999</v>
      </c>
      <c r="BS42" s="1">
        <v>0.247616</v>
      </c>
      <c r="BT42" s="1">
        <v>0.225327</v>
      </c>
      <c r="BU42" s="1">
        <v>0.20383499999999999</v>
      </c>
      <c r="BV42" s="1">
        <v>0</v>
      </c>
      <c r="BW42" s="1">
        <v>0.37125999999999998</v>
      </c>
      <c r="BX42" s="1">
        <v>0.30041800000000002</v>
      </c>
      <c r="BY42" s="1">
        <v>3.5732E-2</v>
      </c>
      <c r="BZ42" s="1">
        <v>6.4968999999999999E-2</v>
      </c>
      <c r="CA42" s="1">
        <v>0.179451</v>
      </c>
      <c r="CB42" s="1">
        <v>3.058E-3</v>
      </c>
      <c r="CC42" s="1">
        <v>0.115512</v>
      </c>
      <c r="CD42" s="1">
        <v>3.934E-3</v>
      </c>
      <c r="CE42" s="1">
        <v>0</v>
      </c>
      <c r="CF42" s="1">
        <v>5.6960999999999998E-2</v>
      </c>
      <c r="CG42" s="1">
        <v>0.102086</v>
      </c>
      <c r="CH42" s="1">
        <v>4.5917070000000004</v>
      </c>
      <c r="CI42" s="1">
        <v>0.32442799999999999</v>
      </c>
      <c r="CJ42" s="1">
        <f t="shared" si="0"/>
        <v>427.86736299999978</v>
      </c>
      <c r="CK42" s="1">
        <v>450.8573619999998</v>
      </c>
    </row>
    <row r="43" spans="2:89" x14ac:dyDescent="0.25">
      <c r="B43">
        <v>2970</v>
      </c>
      <c r="D43">
        <v>2970</v>
      </c>
      <c r="E43" s="1">
        <v>0.24374299999999999</v>
      </c>
      <c r="F43" s="1">
        <v>0</v>
      </c>
      <c r="G43" s="1">
        <v>0</v>
      </c>
      <c r="H43" s="1">
        <v>1.0911029999999999</v>
      </c>
      <c r="I43" s="1">
        <v>0</v>
      </c>
      <c r="J43" s="1">
        <v>0</v>
      </c>
      <c r="K43" s="1">
        <v>3.9084000000000001E-2</v>
      </c>
      <c r="L43" s="1">
        <v>0.49935400000000002</v>
      </c>
      <c r="M43" s="1">
        <v>8.1174999999999997E-2</v>
      </c>
      <c r="N43" s="1">
        <v>4.7715E-2</v>
      </c>
      <c r="O43" s="1">
        <v>0</v>
      </c>
      <c r="P43" s="1">
        <v>0</v>
      </c>
      <c r="Q43" s="1">
        <v>2.5166999999999998E-2</v>
      </c>
      <c r="R43" s="1">
        <v>0</v>
      </c>
      <c r="S43" s="1">
        <v>0</v>
      </c>
      <c r="T43" s="1">
        <v>2.423079</v>
      </c>
      <c r="U43" s="1">
        <v>0</v>
      </c>
      <c r="V43" s="1">
        <v>0.63249599999999995</v>
      </c>
      <c r="W43" s="1">
        <v>0</v>
      </c>
      <c r="X43" s="1">
        <v>0.59227799999999997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2.4183E-2</v>
      </c>
      <c r="AE43" s="1">
        <v>0</v>
      </c>
      <c r="AF43" s="1">
        <v>0.54982399999999998</v>
      </c>
      <c r="AG43" s="1">
        <v>7.7158000000000004E-2</v>
      </c>
      <c r="AH43" s="1">
        <v>6.6351999999999994E-2</v>
      </c>
      <c r="AI43" s="1">
        <v>6.4540509999999998</v>
      </c>
      <c r="AJ43" s="1">
        <v>0</v>
      </c>
      <c r="AK43" s="1">
        <v>5.2338329999999997</v>
      </c>
      <c r="AL43" s="1">
        <v>1.5036000000000001E-2</v>
      </c>
      <c r="AM43" s="1">
        <v>0</v>
      </c>
      <c r="AN43" s="1">
        <v>0.13892699999999999</v>
      </c>
      <c r="AO43" s="1">
        <v>0.52096299999999995</v>
      </c>
      <c r="AP43" s="1">
        <v>0</v>
      </c>
      <c r="AQ43" s="1">
        <v>0.18385000000000001</v>
      </c>
      <c r="AR43" s="1">
        <v>0</v>
      </c>
      <c r="AS43" s="1">
        <v>0</v>
      </c>
      <c r="AT43" s="1">
        <v>0</v>
      </c>
      <c r="AU43" s="1">
        <v>0</v>
      </c>
      <c r="AV43" s="1">
        <v>4.9393019999999996</v>
      </c>
      <c r="AW43" s="1">
        <v>0</v>
      </c>
      <c r="AX43" s="1">
        <v>0</v>
      </c>
      <c r="AY43" s="1">
        <v>0</v>
      </c>
      <c r="AZ43" s="1">
        <v>0</v>
      </c>
      <c r="BA43" s="1">
        <v>0.27089000000000002</v>
      </c>
      <c r="BB43" s="1">
        <v>0</v>
      </c>
      <c r="BC43" s="1">
        <v>0</v>
      </c>
      <c r="BD43" s="1">
        <v>1.8022E-2</v>
      </c>
      <c r="BE43" s="1">
        <v>3.8052000000000002E-2</v>
      </c>
      <c r="BF43" s="1">
        <v>0</v>
      </c>
      <c r="BG43" s="1">
        <v>0.17396700000000001</v>
      </c>
      <c r="BH43" s="1">
        <v>0.454073</v>
      </c>
      <c r="BI43" s="1">
        <v>2.2193999999999998E-2</v>
      </c>
      <c r="BJ43" s="1">
        <v>0.163053</v>
      </c>
      <c r="BK43" s="1">
        <v>0</v>
      </c>
      <c r="BL43" s="1">
        <v>1.1261749999999999</v>
      </c>
      <c r="BM43" s="1">
        <v>1.1762379999999999</v>
      </c>
      <c r="BN43" s="1">
        <v>5.1802000000000001E-2</v>
      </c>
      <c r="BO43" s="1">
        <v>1.2645999999999999E-2</v>
      </c>
      <c r="BP43" s="1">
        <v>0</v>
      </c>
      <c r="BQ43" s="1">
        <v>8.178267</v>
      </c>
      <c r="BR43" s="1">
        <v>0.86047600000000002</v>
      </c>
      <c r="BS43" s="1">
        <v>0.59506800000000004</v>
      </c>
      <c r="BT43" s="1">
        <v>0.53821600000000003</v>
      </c>
      <c r="BU43" s="1">
        <v>0.48985400000000001</v>
      </c>
      <c r="BV43" s="1">
        <v>0</v>
      </c>
      <c r="BW43" s="1">
        <v>0.892208</v>
      </c>
      <c r="BX43" s="1">
        <v>0.72196199999999999</v>
      </c>
      <c r="BY43" s="1">
        <v>8.5872000000000004E-2</v>
      </c>
      <c r="BZ43" s="1">
        <v>0.156134</v>
      </c>
      <c r="CA43" s="1">
        <v>0.431255</v>
      </c>
      <c r="CB43" s="1">
        <v>7.3489999999999996E-3</v>
      </c>
      <c r="CC43" s="1">
        <v>0.27759800000000001</v>
      </c>
      <c r="CD43" s="1">
        <v>9.4540000000000006E-3</v>
      </c>
      <c r="CE43" s="1">
        <v>0</v>
      </c>
      <c r="CF43" s="1">
        <v>0.136601</v>
      </c>
      <c r="CG43" s="1">
        <v>0.24533199999999999</v>
      </c>
      <c r="CH43" s="1">
        <v>11.034750000000001</v>
      </c>
      <c r="CI43" s="1">
        <v>0.77966199999999997</v>
      </c>
      <c r="CJ43" s="1">
        <f t="shared" si="0"/>
        <v>537.28833799999984</v>
      </c>
      <c r="CK43" s="1">
        <v>590.1141809999998</v>
      </c>
    </row>
    <row r="44" spans="2:89" x14ac:dyDescent="0.25">
      <c r="B44">
        <v>2971</v>
      </c>
      <c r="D44">
        <v>2971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f t="shared" si="0"/>
        <v>177.75867800000003</v>
      </c>
      <c r="CK44" s="1">
        <v>177.75867800000003</v>
      </c>
    </row>
    <row r="45" spans="2:89" x14ac:dyDescent="0.25">
      <c r="B45">
        <v>2972</v>
      </c>
      <c r="D45">
        <v>2972</v>
      </c>
      <c r="E45" s="1">
        <v>61.168410999999999</v>
      </c>
      <c r="F45" s="1">
        <v>0</v>
      </c>
      <c r="G45" s="1">
        <v>7.9011550000000002</v>
      </c>
      <c r="H45" s="1">
        <v>67.199073999999996</v>
      </c>
      <c r="I45" s="1">
        <v>0</v>
      </c>
      <c r="J45" s="1">
        <v>0</v>
      </c>
      <c r="K45" s="1">
        <v>2.2073119999999999</v>
      </c>
      <c r="L45" s="1">
        <v>13.571451</v>
      </c>
      <c r="M45" s="1">
        <v>4.5844170000000002</v>
      </c>
      <c r="N45" s="1">
        <v>1.423368</v>
      </c>
      <c r="O45" s="1">
        <v>0</v>
      </c>
      <c r="P45" s="1">
        <v>0</v>
      </c>
      <c r="Q45" s="1">
        <v>1.8983680000000001</v>
      </c>
      <c r="R45" s="1">
        <v>0</v>
      </c>
      <c r="S45" s="1">
        <v>0</v>
      </c>
      <c r="T45" s="1">
        <v>855.65039100000001</v>
      </c>
      <c r="U45" s="1">
        <v>0</v>
      </c>
      <c r="V45" s="1">
        <v>47.659424000000001</v>
      </c>
      <c r="W45" s="1">
        <v>0</v>
      </c>
      <c r="X45" s="1">
        <v>29.793678</v>
      </c>
      <c r="Y45" s="1">
        <v>0</v>
      </c>
      <c r="Z45" s="1">
        <v>0</v>
      </c>
      <c r="AA45" s="1">
        <v>0</v>
      </c>
      <c r="AB45" s="1">
        <v>0</v>
      </c>
      <c r="AC45" s="1">
        <v>5.412992</v>
      </c>
      <c r="AD45" s="1">
        <v>6.2082670000000002</v>
      </c>
      <c r="AE45" s="1">
        <v>3.2514340000000002</v>
      </c>
      <c r="AF45" s="1">
        <v>106.810699</v>
      </c>
      <c r="AG45" s="1">
        <v>1.716343</v>
      </c>
      <c r="AH45" s="1">
        <v>1.2161850000000001</v>
      </c>
      <c r="AI45" s="1">
        <v>945.72692900000004</v>
      </c>
      <c r="AJ45" s="1">
        <v>7.2858910000000003</v>
      </c>
      <c r="AK45" s="1">
        <v>881.48767099999998</v>
      </c>
      <c r="AL45" s="1">
        <v>45.953156</v>
      </c>
      <c r="AM45" s="1">
        <v>1.5813950000000001</v>
      </c>
      <c r="AN45" s="1">
        <v>3.0903719999999999</v>
      </c>
      <c r="AO45" s="1">
        <v>99.420699999999997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0.611877</v>
      </c>
      <c r="BD45" s="1">
        <v>0</v>
      </c>
      <c r="BE45" s="1">
        <v>0</v>
      </c>
      <c r="BF45" s="1">
        <v>0.84527399999999997</v>
      </c>
      <c r="BG45" s="1">
        <v>61.601700000000001</v>
      </c>
      <c r="BH45" s="1">
        <v>0</v>
      </c>
      <c r="BI45" s="1">
        <v>12.108181</v>
      </c>
      <c r="BJ45" s="1">
        <v>20.893695999999998</v>
      </c>
      <c r="BK45" s="1">
        <v>0</v>
      </c>
      <c r="BL45" s="1">
        <v>117.90479999999999</v>
      </c>
      <c r="BM45" s="1">
        <v>150.67555200000001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162.780609</v>
      </c>
      <c r="BX45" s="1">
        <v>50.266025999999997</v>
      </c>
      <c r="BY45" s="1">
        <v>21.550846</v>
      </c>
      <c r="BZ45" s="1">
        <v>46.937767000000001</v>
      </c>
      <c r="CA45" s="1">
        <v>110.710556</v>
      </c>
      <c r="CB45" s="1">
        <v>8.4331230000000001</v>
      </c>
      <c r="CC45" s="1">
        <v>36.758170999999997</v>
      </c>
      <c r="CD45" s="1">
        <v>7.1276960000000003</v>
      </c>
      <c r="CE45" s="1">
        <v>1.1920729999999999</v>
      </c>
      <c r="CF45" s="1">
        <v>0</v>
      </c>
      <c r="CG45" s="1">
        <v>32.112068000000001</v>
      </c>
      <c r="CH45" s="1">
        <v>681.05383300000005</v>
      </c>
      <c r="CI45" s="1">
        <v>0</v>
      </c>
      <c r="CJ45" s="1">
        <f t="shared" si="0"/>
        <v>11038.815033999994</v>
      </c>
      <c r="CK45" s="1">
        <v>15764.597964999994</v>
      </c>
    </row>
    <row r="46" spans="2:89" x14ac:dyDescent="0.25">
      <c r="B46">
        <v>2973</v>
      </c>
      <c r="D46">
        <v>2973</v>
      </c>
      <c r="E46" s="1">
        <v>3.5005410000000001</v>
      </c>
      <c r="F46" s="1">
        <v>7.7115309999999999</v>
      </c>
      <c r="G46" s="1">
        <v>3.3507380000000002</v>
      </c>
      <c r="H46" s="1">
        <v>9.8677019999999995</v>
      </c>
      <c r="I46" s="1">
        <v>0.42779</v>
      </c>
      <c r="J46" s="1">
        <v>0.26722099999999999</v>
      </c>
      <c r="K46" s="1">
        <v>0.89723900000000001</v>
      </c>
      <c r="L46" s="1">
        <v>1.6710400000000001</v>
      </c>
      <c r="M46" s="1">
        <v>1.863496</v>
      </c>
      <c r="N46" s="1">
        <v>0.164075</v>
      </c>
      <c r="O46" s="1">
        <v>0</v>
      </c>
      <c r="P46" s="1">
        <v>0.16058800000000001</v>
      </c>
      <c r="Q46" s="1">
        <v>0.159473</v>
      </c>
      <c r="R46" s="1">
        <v>0</v>
      </c>
      <c r="S46" s="1">
        <v>41.809627999999996</v>
      </c>
      <c r="T46" s="1">
        <v>30.242122999999999</v>
      </c>
      <c r="U46" s="1">
        <v>7.7093290000000003</v>
      </c>
      <c r="V46" s="1">
        <v>4.0053729999999996</v>
      </c>
      <c r="W46" s="1">
        <v>7.095002</v>
      </c>
      <c r="X46" s="1">
        <v>12.813532</v>
      </c>
      <c r="Y46" s="1">
        <v>1.5893189999999999</v>
      </c>
      <c r="Z46" s="1">
        <v>1.2208920000000001</v>
      </c>
      <c r="AA46" s="1">
        <v>1.347315</v>
      </c>
      <c r="AB46" s="1">
        <v>2.2180979999999999</v>
      </c>
      <c r="AC46" s="1">
        <v>2.295553</v>
      </c>
      <c r="AD46" s="1">
        <v>0.35208200000000001</v>
      </c>
      <c r="AE46" s="1">
        <v>1.3788750000000001</v>
      </c>
      <c r="AF46" s="1">
        <v>3.5917539999999999</v>
      </c>
      <c r="AG46" s="1">
        <v>5.0819000000000003E-2</v>
      </c>
      <c r="AH46" s="1">
        <v>3.6894000000000003E-2</v>
      </c>
      <c r="AI46" s="1">
        <v>59.010379999999998</v>
      </c>
      <c r="AJ46" s="1">
        <v>0</v>
      </c>
      <c r="AK46" s="1">
        <v>59.466330999999997</v>
      </c>
      <c r="AL46" s="1">
        <v>19.355968000000001</v>
      </c>
      <c r="AM46" s="1">
        <v>0</v>
      </c>
      <c r="AN46" s="1">
        <v>9.1502E-2</v>
      </c>
      <c r="AO46" s="1">
        <v>3.3313290000000002</v>
      </c>
      <c r="AP46" s="1">
        <v>2.300767</v>
      </c>
      <c r="AQ46" s="1">
        <v>0</v>
      </c>
      <c r="AR46" s="1">
        <v>1.117807</v>
      </c>
      <c r="AS46" s="1">
        <v>2.5248059999999999</v>
      </c>
      <c r="AT46" s="1">
        <v>0</v>
      </c>
      <c r="AU46" s="1">
        <v>0</v>
      </c>
      <c r="AV46" s="1">
        <v>0</v>
      </c>
      <c r="AW46" s="1">
        <v>0</v>
      </c>
      <c r="AX46" s="1">
        <v>36.902794</v>
      </c>
      <c r="AY46" s="1">
        <v>1.452331</v>
      </c>
      <c r="AZ46" s="1">
        <v>0.553041</v>
      </c>
      <c r="BA46" s="1">
        <v>0</v>
      </c>
      <c r="BB46" s="1">
        <v>1.5425150000000001</v>
      </c>
      <c r="BC46" s="1">
        <v>0.62041500000000005</v>
      </c>
      <c r="BD46" s="1">
        <v>0</v>
      </c>
      <c r="BE46" s="1">
        <v>0</v>
      </c>
      <c r="BF46" s="1">
        <v>0.85706800000000005</v>
      </c>
      <c r="BG46" s="1">
        <v>9.3050320000000006</v>
      </c>
      <c r="BH46" s="1">
        <v>0</v>
      </c>
      <c r="BI46" s="1">
        <v>1.245395</v>
      </c>
      <c r="BJ46" s="1">
        <v>1.5990930000000001</v>
      </c>
      <c r="BK46" s="1">
        <v>0.92561099999999996</v>
      </c>
      <c r="BL46" s="1">
        <v>12.276308</v>
      </c>
      <c r="BM46" s="1">
        <v>11.525759000000001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5.3010210000000004</v>
      </c>
      <c r="BX46" s="1">
        <v>8.4362200000000005</v>
      </c>
      <c r="BY46" s="1">
        <v>1.2332860000000001</v>
      </c>
      <c r="BZ46" s="1">
        <v>1.701886</v>
      </c>
      <c r="CA46" s="1">
        <v>6.2785890000000002</v>
      </c>
      <c r="CB46" s="1">
        <v>1.875718</v>
      </c>
      <c r="CC46" s="1">
        <v>6.6289530000000001</v>
      </c>
      <c r="CD46" s="1">
        <v>1.677284</v>
      </c>
      <c r="CE46" s="1">
        <v>0.319851</v>
      </c>
      <c r="CF46" s="1">
        <v>0</v>
      </c>
      <c r="CG46" s="1">
        <v>0.30287399999999998</v>
      </c>
      <c r="CH46" s="1">
        <v>82.792664000000002</v>
      </c>
      <c r="CI46" s="1">
        <v>0</v>
      </c>
      <c r="CJ46" s="1">
        <f t="shared" si="0"/>
        <v>5893.0771469999872</v>
      </c>
      <c r="CK46" s="1">
        <v>6383.4277669999874</v>
      </c>
    </row>
    <row r="47" spans="2:89" x14ac:dyDescent="0.25">
      <c r="B47">
        <v>2974</v>
      </c>
      <c r="D47">
        <v>2974</v>
      </c>
      <c r="E47" s="1">
        <v>3.1629520000000002</v>
      </c>
      <c r="F47" s="1">
        <v>0</v>
      </c>
      <c r="G47" s="1">
        <v>0.39939000000000002</v>
      </c>
      <c r="H47" s="1">
        <v>3.6111439999999999</v>
      </c>
      <c r="I47" s="1">
        <v>0</v>
      </c>
      <c r="J47" s="1">
        <v>0</v>
      </c>
      <c r="K47" s="1">
        <v>0.11157599999999999</v>
      </c>
      <c r="L47" s="1">
        <v>0.752965</v>
      </c>
      <c r="M47" s="1">
        <v>0.231734</v>
      </c>
      <c r="N47" s="1">
        <v>7.1948999999999999E-2</v>
      </c>
      <c r="O47" s="1">
        <v>0</v>
      </c>
      <c r="P47" s="1">
        <v>0</v>
      </c>
      <c r="Q47" s="1">
        <v>9.5959000000000003E-2</v>
      </c>
      <c r="R47" s="1">
        <v>0</v>
      </c>
      <c r="S47" s="1">
        <v>0</v>
      </c>
      <c r="T47" s="1">
        <v>43.251640000000002</v>
      </c>
      <c r="U47" s="1">
        <v>0</v>
      </c>
      <c r="V47" s="1">
        <v>2.4116200000000001</v>
      </c>
      <c r="W47" s="1">
        <v>0</v>
      </c>
      <c r="X47" s="1">
        <v>1.9630879999999999</v>
      </c>
      <c r="Y47" s="1">
        <v>0</v>
      </c>
      <c r="Z47" s="1">
        <v>0</v>
      </c>
      <c r="AA47" s="1">
        <v>0</v>
      </c>
      <c r="AB47" s="1">
        <v>0</v>
      </c>
      <c r="AC47" s="1">
        <v>0.273617</v>
      </c>
      <c r="AD47" s="1">
        <v>0.31381700000000001</v>
      </c>
      <c r="AE47" s="1">
        <v>0.164354</v>
      </c>
      <c r="AF47" s="1">
        <v>5.3990960000000001</v>
      </c>
      <c r="AG47" s="1">
        <v>8.6758000000000002E-2</v>
      </c>
      <c r="AH47" s="1">
        <v>7.4608999999999995E-2</v>
      </c>
      <c r="AI47" s="1">
        <v>104.206512</v>
      </c>
      <c r="AJ47" s="1">
        <v>0.36828899999999998</v>
      </c>
      <c r="AK47" s="1">
        <v>93.423218000000006</v>
      </c>
      <c r="AL47" s="1">
        <v>2.3228520000000001</v>
      </c>
      <c r="AM47" s="1">
        <v>7.9936999999999994E-2</v>
      </c>
      <c r="AN47" s="1">
        <v>0.15621299999999999</v>
      </c>
      <c r="AO47" s="1">
        <v>5.1156940000000004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3.0929000000000002E-2</v>
      </c>
      <c r="BD47" s="1">
        <v>0</v>
      </c>
      <c r="BE47" s="1">
        <v>0</v>
      </c>
      <c r="BF47" s="1">
        <v>4.2727000000000001E-2</v>
      </c>
      <c r="BG47" s="1">
        <v>4.7974560000000004</v>
      </c>
      <c r="BH47" s="1">
        <v>0</v>
      </c>
      <c r="BI47" s="1">
        <v>0.61204700000000001</v>
      </c>
      <c r="BJ47" s="1">
        <v>1.0561400000000001</v>
      </c>
      <c r="BK47" s="1">
        <v>0</v>
      </c>
      <c r="BL47" s="1">
        <v>6.1570530000000003</v>
      </c>
      <c r="BM47" s="1">
        <v>7.6188209999999996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8.4721329999999995</v>
      </c>
      <c r="BX47" s="1">
        <v>2.6255700000000002</v>
      </c>
      <c r="BY47" s="1">
        <v>1.114325</v>
      </c>
      <c r="BZ47" s="1">
        <v>2.3726229999999999</v>
      </c>
      <c r="CA47" s="1">
        <v>5.5962259999999997</v>
      </c>
      <c r="CB47" s="1">
        <v>0.42627999999999999</v>
      </c>
      <c r="CC47" s="1">
        <v>3.1046659999999999</v>
      </c>
      <c r="CD47" s="1">
        <v>0.41813499999999998</v>
      </c>
      <c r="CE47" s="1">
        <v>6.0256999999999998E-2</v>
      </c>
      <c r="CF47" s="1">
        <v>0</v>
      </c>
      <c r="CG47" s="1">
        <v>2.343013</v>
      </c>
      <c r="CH47" s="1">
        <v>83.832611</v>
      </c>
      <c r="CI47" s="1">
        <v>0</v>
      </c>
      <c r="CJ47" s="1">
        <f t="shared" si="0"/>
        <v>718.33385599999883</v>
      </c>
      <c r="CK47" s="1">
        <v>1117.063850999999</v>
      </c>
    </row>
    <row r="48" spans="2:89" x14ac:dyDescent="0.25">
      <c r="B48">
        <v>2975</v>
      </c>
      <c r="D48">
        <v>2975</v>
      </c>
      <c r="E48" s="1">
        <v>4.9484700000000004</v>
      </c>
      <c r="F48" s="1">
        <v>0</v>
      </c>
      <c r="G48" s="1">
        <v>0.30529000000000001</v>
      </c>
      <c r="H48" s="1">
        <v>12.13463</v>
      </c>
      <c r="I48" s="1">
        <v>0</v>
      </c>
      <c r="J48" s="1">
        <v>0</v>
      </c>
      <c r="K48" s="1">
        <v>0.70233599999999996</v>
      </c>
      <c r="L48" s="1">
        <v>6.0468440000000001</v>
      </c>
      <c r="M48" s="1">
        <v>1.4586969999999999</v>
      </c>
      <c r="N48" s="1">
        <v>0.57779999999999998</v>
      </c>
      <c r="O48" s="1">
        <v>0</v>
      </c>
      <c r="P48" s="1">
        <v>0</v>
      </c>
      <c r="Q48" s="1">
        <v>0.35233799999999998</v>
      </c>
      <c r="R48" s="1">
        <v>0</v>
      </c>
      <c r="S48" s="1">
        <v>0</v>
      </c>
      <c r="T48" s="1">
        <v>63.404860999999997</v>
      </c>
      <c r="U48" s="1">
        <v>0</v>
      </c>
      <c r="V48" s="1">
        <v>8.8548659999999995</v>
      </c>
      <c r="W48" s="1">
        <v>0</v>
      </c>
      <c r="X48" s="1">
        <v>11.380732999999999</v>
      </c>
      <c r="Y48" s="1">
        <v>0</v>
      </c>
      <c r="Z48" s="1">
        <v>0</v>
      </c>
      <c r="AA48" s="1">
        <v>0</v>
      </c>
      <c r="AB48" s="1">
        <v>0</v>
      </c>
      <c r="AC48" s="1">
        <v>0.209151</v>
      </c>
      <c r="AD48" s="1">
        <v>0.49597599999999997</v>
      </c>
      <c r="AE48" s="1">
        <v>0.12563099999999999</v>
      </c>
      <c r="AF48" s="1">
        <v>9.2194970000000005</v>
      </c>
      <c r="AG48" s="1">
        <v>0.56782699999999997</v>
      </c>
      <c r="AH48" s="1">
        <v>0.47699999999999998</v>
      </c>
      <c r="AI48" s="1">
        <v>123.815178</v>
      </c>
      <c r="AJ48" s="1">
        <v>0.909188</v>
      </c>
      <c r="AK48" s="1">
        <v>101.894852</v>
      </c>
      <c r="AL48" s="1">
        <v>1.873302</v>
      </c>
      <c r="AM48" s="1">
        <v>0.19733800000000001</v>
      </c>
      <c r="AN48" s="1">
        <v>1.022405</v>
      </c>
      <c r="AO48" s="1">
        <v>8.6689589999999992</v>
      </c>
      <c r="AP48" s="1">
        <v>0</v>
      </c>
      <c r="AQ48" s="1">
        <v>1.148096</v>
      </c>
      <c r="AR48" s="1">
        <v>0</v>
      </c>
      <c r="AS48" s="1">
        <v>0</v>
      </c>
      <c r="AT48" s="1">
        <v>0</v>
      </c>
      <c r="AU48" s="1">
        <v>0</v>
      </c>
      <c r="AV48" s="1">
        <v>35.638260000000002</v>
      </c>
      <c r="AW48" s="1">
        <v>0</v>
      </c>
      <c r="AX48" s="1">
        <v>0</v>
      </c>
      <c r="AY48" s="1">
        <v>0</v>
      </c>
      <c r="AZ48" s="1">
        <v>0</v>
      </c>
      <c r="BA48" s="1">
        <v>1.9734430000000001</v>
      </c>
      <c r="BB48" s="1">
        <v>0</v>
      </c>
      <c r="BC48" s="1">
        <v>0</v>
      </c>
      <c r="BD48" s="1">
        <v>0.22980700000000001</v>
      </c>
      <c r="BE48" s="1">
        <v>0.48520799999999997</v>
      </c>
      <c r="BF48" s="1">
        <v>0</v>
      </c>
      <c r="BG48" s="1">
        <v>4.2532050000000003</v>
      </c>
      <c r="BH48" s="1">
        <v>5.6966539999999997</v>
      </c>
      <c r="BI48" s="1">
        <v>0.731132</v>
      </c>
      <c r="BJ48" s="1">
        <v>2.3209689999999998</v>
      </c>
      <c r="BK48" s="1">
        <v>0</v>
      </c>
      <c r="BL48" s="1">
        <v>14.993278</v>
      </c>
      <c r="BM48" s="1">
        <v>16.743092000000001</v>
      </c>
      <c r="BN48" s="1">
        <v>0.64520599999999995</v>
      </c>
      <c r="BO48" s="1">
        <v>0.15750900000000001</v>
      </c>
      <c r="BP48" s="1">
        <v>0</v>
      </c>
      <c r="BQ48" s="1">
        <v>86.538230999999996</v>
      </c>
      <c r="BR48" s="1">
        <v>11.403585</v>
      </c>
      <c r="BS48" s="1">
        <v>8.4258009999999999</v>
      </c>
      <c r="BT48" s="1">
        <v>6.1895740000000004</v>
      </c>
      <c r="BU48" s="1">
        <v>2.6926480000000002</v>
      </c>
      <c r="BV48" s="1">
        <v>0</v>
      </c>
      <c r="BW48" s="1">
        <v>15.248476</v>
      </c>
      <c r="BX48" s="1">
        <v>8.4217639999999996</v>
      </c>
      <c r="BY48" s="1">
        <v>1.7433989999999999</v>
      </c>
      <c r="BZ48" s="1">
        <v>3.427683</v>
      </c>
      <c r="CA48" s="1">
        <v>8.8446269999999991</v>
      </c>
      <c r="CB48" s="1">
        <v>0.60520399999999996</v>
      </c>
      <c r="CC48" s="1">
        <v>5.3652480000000002</v>
      </c>
      <c r="CD48" s="1">
        <v>0.53557699999999997</v>
      </c>
      <c r="CE48" s="1">
        <v>7.4807999999999999E-2</v>
      </c>
      <c r="CF48" s="1">
        <v>1.691341</v>
      </c>
      <c r="CG48" s="1">
        <v>4.5630360000000003</v>
      </c>
      <c r="CH48" s="1">
        <v>177.35638399999999</v>
      </c>
      <c r="CI48" s="1">
        <v>6.2288600000000001</v>
      </c>
      <c r="CJ48" s="1">
        <f t="shared" si="0"/>
        <v>7368.7076609999904</v>
      </c>
      <c r="CK48" s="1">
        <v>8162.7229349999898</v>
      </c>
    </row>
    <row r="49" spans="2:89" x14ac:dyDescent="0.25">
      <c r="B49">
        <v>2976</v>
      </c>
      <c r="D49">
        <v>2976</v>
      </c>
      <c r="E49" s="1">
        <v>0.859518</v>
      </c>
      <c r="F49" s="1">
        <v>0</v>
      </c>
      <c r="G49" s="1">
        <v>7.3663000000000006E-2</v>
      </c>
      <c r="H49" s="1">
        <v>0.99637900000000001</v>
      </c>
      <c r="I49" s="1">
        <v>0</v>
      </c>
      <c r="J49" s="1">
        <v>0</v>
      </c>
      <c r="K49" s="1">
        <v>0.15953999999999999</v>
      </c>
      <c r="L49" s="1">
        <v>3.8137349999999999</v>
      </c>
      <c r="M49" s="1">
        <v>0.33135199999999998</v>
      </c>
      <c r="N49" s="1">
        <v>5.4688000000000001E-2</v>
      </c>
      <c r="O49" s="1">
        <v>0</v>
      </c>
      <c r="P49" s="1">
        <v>0</v>
      </c>
      <c r="Q49" s="1">
        <v>6.3794000000000003E-2</v>
      </c>
      <c r="R49" s="1">
        <v>0</v>
      </c>
      <c r="S49" s="1">
        <v>0</v>
      </c>
      <c r="T49" s="1">
        <v>12.494469</v>
      </c>
      <c r="U49" s="1">
        <v>0</v>
      </c>
      <c r="V49" s="1">
        <v>1.6032569999999999</v>
      </c>
      <c r="W49" s="1">
        <v>0</v>
      </c>
      <c r="X49" s="1">
        <v>2.5728960000000001</v>
      </c>
      <c r="Y49" s="1">
        <v>0</v>
      </c>
      <c r="Z49" s="1">
        <v>0</v>
      </c>
      <c r="AA49" s="1">
        <v>0</v>
      </c>
      <c r="AB49" s="1">
        <v>0</v>
      </c>
      <c r="AC49" s="1">
        <v>5.0465999999999997E-2</v>
      </c>
      <c r="AD49" s="1">
        <v>8.6919999999999997E-2</v>
      </c>
      <c r="AE49" s="1">
        <v>3.0313E-2</v>
      </c>
      <c r="AF49" s="1">
        <v>1.4374070000000001</v>
      </c>
      <c r="AG49" s="1">
        <v>0</v>
      </c>
      <c r="AH49" s="1">
        <v>0</v>
      </c>
      <c r="AI49" s="1">
        <v>19.841000000000001</v>
      </c>
      <c r="AJ49" s="1">
        <v>0.21937699999999999</v>
      </c>
      <c r="AK49" s="1">
        <v>23.612857999999999</v>
      </c>
      <c r="AL49" s="1">
        <v>0.42530600000000002</v>
      </c>
      <c r="AM49" s="1">
        <v>4.7615999999999999E-2</v>
      </c>
      <c r="AN49" s="1">
        <v>0</v>
      </c>
      <c r="AO49" s="1">
        <v>1.3398380000000001</v>
      </c>
      <c r="AP49" s="1">
        <v>0</v>
      </c>
      <c r="AQ49" s="1">
        <v>8.3321999999999993E-2</v>
      </c>
      <c r="AR49" s="1">
        <v>0</v>
      </c>
      <c r="AS49" s="1">
        <v>0</v>
      </c>
      <c r="AT49" s="1">
        <v>0</v>
      </c>
      <c r="AU49" s="1">
        <v>0</v>
      </c>
      <c r="AV49" s="1">
        <v>0.80178499999999997</v>
      </c>
      <c r="AW49" s="1">
        <v>0</v>
      </c>
      <c r="AX49" s="1">
        <v>0</v>
      </c>
      <c r="AY49" s="1">
        <v>0</v>
      </c>
      <c r="AZ49" s="1">
        <v>0</v>
      </c>
      <c r="BA49" s="1">
        <v>0.14322099999999999</v>
      </c>
      <c r="BB49" s="1">
        <v>0</v>
      </c>
      <c r="BC49" s="1">
        <v>0</v>
      </c>
      <c r="BD49" s="1">
        <v>2.3446999999999999E-2</v>
      </c>
      <c r="BE49" s="1">
        <v>4.9505E-2</v>
      </c>
      <c r="BF49" s="1">
        <v>0</v>
      </c>
      <c r="BG49" s="1">
        <v>0.79339300000000001</v>
      </c>
      <c r="BH49" s="1">
        <v>0.63793900000000003</v>
      </c>
      <c r="BI49" s="1">
        <v>0.14823700000000001</v>
      </c>
      <c r="BJ49" s="1">
        <v>0.36580800000000002</v>
      </c>
      <c r="BK49" s="1">
        <v>0</v>
      </c>
      <c r="BL49" s="1">
        <v>1.9675240000000001</v>
      </c>
      <c r="BM49" s="1">
        <v>2.664841</v>
      </c>
      <c r="BN49" s="1">
        <v>9.4270000000000007E-2</v>
      </c>
      <c r="BO49" s="1">
        <v>2.3012999999999999E-2</v>
      </c>
      <c r="BP49" s="1">
        <v>0</v>
      </c>
      <c r="BQ49" s="1">
        <v>7.1762930000000003</v>
      </c>
      <c r="BR49" s="1">
        <v>1.9654769999999999</v>
      </c>
      <c r="BS49" s="1">
        <v>1.212968</v>
      </c>
      <c r="BT49" s="1">
        <v>0.111396</v>
      </c>
      <c r="BU49" s="1">
        <v>0</v>
      </c>
      <c r="BV49" s="1">
        <v>0</v>
      </c>
      <c r="BW49" s="1">
        <v>2.6050879999999998</v>
      </c>
      <c r="BX49" s="1">
        <v>0.75280199999999997</v>
      </c>
      <c r="BY49" s="1">
        <v>0.30282199999999998</v>
      </c>
      <c r="BZ49" s="1">
        <v>0.60299100000000005</v>
      </c>
      <c r="CA49" s="1">
        <v>1.5500350000000001</v>
      </c>
      <c r="CB49" s="1">
        <v>0.14432200000000001</v>
      </c>
      <c r="CC49" s="1">
        <v>0.81479199999999996</v>
      </c>
      <c r="CD49" s="1">
        <v>0.122374</v>
      </c>
      <c r="CE49" s="1">
        <v>1.805E-2</v>
      </c>
      <c r="CF49" s="1">
        <v>0.14491200000000001</v>
      </c>
      <c r="CG49" s="1">
        <v>0.75172899999999998</v>
      </c>
      <c r="CH49" s="1">
        <v>37.795906000000002</v>
      </c>
      <c r="CI49" s="1">
        <v>0.36879400000000001</v>
      </c>
      <c r="CJ49" s="1">
        <f t="shared" si="0"/>
        <v>1704.3052589999986</v>
      </c>
      <c r="CK49" s="1">
        <v>1838.6567069999985</v>
      </c>
    </row>
    <row r="50" spans="2:89" x14ac:dyDescent="0.25">
      <c r="B50">
        <v>2977</v>
      </c>
      <c r="D50">
        <v>2977</v>
      </c>
      <c r="E50" s="1">
        <v>9.0519000000000002E-2</v>
      </c>
      <c r="F50" s="1">
        <v>0</v>
      </c>
      <c r="G50" s="1">
        <v>0</v>
      </c>
      <c r="H50" s="1">
        <v>4.4207999999999997E-2</v>
      </c>
      <c r="I50" s="1">
        <v>0</v>
      </c>
      <c r="J50" s="1">
        <v>0</v>
      </c>
      <c r="K50" s="1">
        <v>4.8903000000000002E-2</v>
      </c>
      <c r="L50" s="1">
        <v>0</v>
      </c>
      <c r="M50" s="1">
        <v>0.10156900000000001</v>
      </c>
      <c r="N50" s="1">
        <v>0</v>
      </c>
      <c r="O50" s="1">
        <v>0</v>
      </c>
      <c r="P50" s="1">
        <v>0</v>
      </c>
      <c r="Q50" s="1">
        <v>1.9297000000000002E-2</v>
      </c>
      <c r="R50" s="1">
        <v>0</v>
      </c>
      <c r="S50" s="1">
        <v>0</v>
      </c>
      <c r="T50" s="1">
        <v>1.231941</v>
      </c>
      <c r="U50" s="1">
        <v>0</v>
      </c>
      <c r="V50" s="1">
        <v>0.484958</v>
      </c>
      <c r="W50" s="1">
        <v>0</v>
      </c>
      <c r="X50" s="1">
        <v>0.72238500000000005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8.9809999999999994E-3</v>
      </c>
      <c r="AE50" s="1">
        <v>0</v>
      </c>
      <c r="AF50" s="1">
        <v>0.167625</v>
      </c>
      <c r="AG50" s="1">
        <v>0</v>
      </c>
      <c r="AH50" s="1">
        <v>0</v>
      </c>
      <c r="AI50" s="1">
        <v>2.4278909999999998</v>
      </c>
      <c r="AJ50" s="1">
        <v>0</v>
      </c>
      <c r="AK50" s="1">
        <v>2.660984</v>
      </c>
      <c r="AL50" s="1">
        <v>0</v>
      </c>
      <c r="AM50" s="1">
        <v>0</v>
      </c>
      <c r="AN50" s="1">
        <v>0</v>
      </c>
      <c r="AO50" s="1">
        <v>0.15882599999999999</v>
      </c>
      <c r="AP50" s="1">
        <v>0</v>
      </c>
      <c r="AQ50" s="1">
        <v>9.8499999999999994E-3</v>
      </c>
      <c r="AR50" s="1">
        <v>0</v>
      </c>
      <c r="AS50" s="1">
        <v>0</v>
      </c>
      <c r="AT50" s="1">
        <v>0</v>
      </c>
      <c r="AU50" s="1">
        <v>0</v>
      </c>
      <c r="AV50" s="1">
        <v>2.8157939999999999</v>
      </c>
      <c r="AW50" s="1">
        <v>0</v>
      </c>
      <c r="AX50" s="1">
        <v>0</v>
      </c>
      <c r="AY50" s="1">
        <v>0</v>
      </c>
      <c r="AZ50" s="1">
        <v>0</v>
      </c>
      <c r="BA50" s="1">
        <v>1.6931000000000002E-2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7.2400999999999993E-2</v>
      </c>
      <c r="BH50" s="1">
        <v>4.9969E-2</v>
      </c>
      <c r="BI50" s="1">
        <v>9.2370000000000004E-3</v>
      </c>
      <c r="BJ50" s="1">
        <v>8.1352999999999995E-2</v>
      </c>
      <c r="BK50" s="1">
        <v>0</v>
      </c>
      <c r="BL50" s="1">
        <v>0.319658</v>
      </c>
      <c r="BM50" s="1">
        <v>0.586866</v>
      </c>
      <c r="BN50" s="1">
        <v>2.5139000000000002E-2</v>
      </c>
      <c r="BO50" s="1">
        <v>6.1370000000000001E-3</v>
      </c>
      <c r="BP50" s="1">
        <v>0</v>
      </c>
      <c r="BQ50" s="1">
        <v>6.0840290000000001</v>
      </c>
      <c r="BR50" s="1">
        <v>0.61656100000000003</v>
      </c>
      <c r="BS50" s="1">
        <v>0.34581200000000001</v>
      </c>
      <c r="BT50" s="1">
        <v>0.262791</v>
      </c>
      <c r="BU50" s="1">
        <v>0</v>
      </c>
      <c r="BV50" s="1">
        <v>0</v>
      </c>
      <c r="BW50" s="1">
        <v>0.43273800000000001</v>
      </c>
      <c r="BX50" s="1">
        <v>1.1544E-2</v>
      </c>
      <c r="BY50" s="1">
        <v>3.1890000000000002E-2</v>
      </c>
      <c r="BZ50" s="1">
        <v>4.9651000000000001E-2</v>
      </c>
      <c r="CA50" s="1">
        <v>0.16015599999999999</v>
      </c>
      <c r="CB50" s="1">
        <v>9.3259999999999992E-3</v>
      </c>
      <c r="CC50" s="1">
        <v>0.16706699999999999</v>
      </c>
      <c r="CD50" s="1">
        <v>1.1998E-2</v>
      </c>
      <c r="CE50" s="1">
        <v>0</v>
      </c>
      <c r="CF50" s="1">
        <v>6.6431000000000004E-2</v>
      </c>
      <c r="CG50" s="1">
        <v>5.3476999999999997E-2</v>
      </c>
      <c r="CH50" s="1">
        <v>6.0863490000000002</v>
      </c>
      <c r="CI50" s="1">
        <v>0.122276</v>
      </c>
      <c r="CJ50" s="1">
        <f t="shared" si="0"/>
        <v>760.18392900000094</v>
      </c>
      <c r="CK50" s="1">
        <v>786.85744700000089</v>
      </c>
    </row>
    <row r="51" spans="2:89" x14ac:dyDescent="0.25">
      <c r="B51">
        <v>2978</v>
      </c>
      <c r="D51">
        <v>2978</v>
      </c>
      <c r="E51" s="1">
        <v>0.19620899999999999</v>
      </c>
      <c r="F51" s="1">
        <v>0.487925</v>
      </c>
      <c r="G51" s="1">
        <v>0.21521399999999999</v>
      </c>
      <c r="H51" s="1">
        <v>0.61335099999999998</v>
      </c>
      <c r="I51" s="1">
        <v>1.9210999999999999E-2</v>
      </c>
      <c r="J51" s="1">
        <v>1.7600999999999999E-2</v>
      </c>
      <c r="K51" s="1">
        <v>5.9136000000000001E-2</v>
      </c>
      <c r="L51" s="1">
        <v>0.105931</v>
      </c>
      <c r="M51" s="1">
        <v>0.122821</v>
      </c>
      <c r="N51" s="1">
        <v>1.0135E-2</v>
      </c>
      <c r="O51" s="1">
        <v>0</v>
      </c>
      <c r="P51" s="1">
        <v>7.2110000000000004E-3</v>
      </c>
      <c r="Q51" s="1">
        <v>9.3299999999999998E-3</v>
      </c>
      <c r="R51" s="1">
        <v>0</v>
      </c>
      <c r="S51" s="1">
        <v>2.4819309999999999</v>
      </c>
      <c r="T51" s="1">
        <v>1.4692499999999999</v>
      </c>
      <c r="U51" s="1">
        <v>0.46601300000000001</v>
      </c>
      <c r="V51" s="1">
        <v>0.234434</v>
      </c>
      <c r="W51" s="1">
        <v>0.429284</v>
      </c>
      <c r="X51" s="1">
        <v>0.85989499999999996</v>
      </c>
      <c r="Y51" s="1">
        <v>0.105071</v>
      </c>
      <c r="Z51" s="1">
        <v>7.8322000000000003E-2</v>
      </c>
      <c r="AA51" s="1">
        <v>8.1442000000000001E-2</v>
      </c>
      <c r="AB51" s="1">
        <v>0.134079</v>
      </c>
      <c r="AC51" s="1">
        <v>0.14743999999999999</v>
      </c>
      <c r="AD51" s="1">
        <v>1.9602000000000001E-2</v>
      </c>
      <c r="AE51" s="1">
        <v>8.8563000000000003E-2</v>
      </c>
      <c r="AF51" s="1">
        <v>0.172875</v>
      </c>
      <c r="AG51" s="1">
        <v>0</v>
      </c>
      <c r="AH51" s="1">
        <v>0</v>
      </c>
      <c r="AI51" s="1">
        <v>3.5844909999999999</v>
      </c>
      <c r="AJ51" s="1">
        <v>0</v>
      </c>
      <c r="AK51" s="1">
        <v>3.1602220000000001</v>
      </c>
      <c r="AL51" s="1">
        <v>1.242572</v>
      </c>
      <c r="AM51" s="1">
        <v>0</v>
      </c>
      <c r="AN51" s="1">
        <v>0</v>
      </c>
      <c r="AO51" s="1">
        <v>0.16322400000000001</v>
      </c>
      <c r="AP51" s="1">
        <v>0.110427</v>
      </c>
      <c r="AQ51" s="1">
        <v>0</v>
      </c>
      <c r="AR51" s="1">
        <v>5.3650000000000003E-2</v>
      </c>
      <c r="AS51" s="1">
        <v>0.11072700000000001</v>
      </c>
      <c r="AT51" s="1">
        <v>0</v>
      </c>
      <c r="AU51" s="1">
        <v>0</v>
      </c>
      <c r="AV51" s="1">
        <v>0</v>
      </c>
      <c r="AW51" s="1">
        <v>0</v>
      </c>
      <c r="AX51" s="1">
        <v>2.417062</v>
      </c>
      <c r="AY51" s="1">
        <v>0.12983900000000001</v>
      </c>
      <c r="AZ51" s="1">
        <v>1.5528999999999999E-2</v>
      </c>
      <c r="BA51" s="1">
        <v>0</v>
      </c>
      <c r="BB51" s="1">
        <v>7.4034000000000003E-2</v>
      </c>
      <c r="BC51" s="1">
        <v>4.1415E-2</v>
      </c>
      <c r="BD51" s="1">
        <v>0</v>
      </c>
      <c r="BE51" s="1">
        <v>0</v>
      </c>
      <c r="BF51" s="1">
        <v>5.7211999999999999E-2</v>
      </c>
      <c r="BG51" s="1">
        <v>0.59132600000000002</v>
      </c>
      <c r="BH51" s="1">
        <v>0</v>
      </c>
      <c r="BI51" s="1">
        <v>7.5439999999999993E-2</v>
      </c>
      <c r="BJ51" s="1">
        <v>9.1573000000000002E-2</v>
      </c>
      <c r="BK51" s="1">
        <v>4.5165999999999998E-2</v>
      </c>
      <c r="BL51" s="1">
        <v>0.73303300000000005</v>
      </c>
      <c r="BM51" s="1">
        <v>0.65971599999999997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0.26954099999999998</v>
      </c>
      <c r="BX51" s="1">
        <v>0.52574799999999999</v>
      </c>
      <c r="BY51" s="1">
        <v>6.9126000000000007E-2</v>
      </c>
      <c r="BZ51" s="1">
        <v>8.4828000000000001E-2</v>
      </c>
      <c r="CA51" s="1">
        <v>0.34955799999999998</v>
      </c>
      <c r="CB51" s="1">
        <v>0.11963500000000001</v>
      </c>
      <c r="CC51" s="1">
        <v>0.42733700000000002</v>
      </c>
      <c r="CD51" s="1">
        <v>0.108233</v>
      </c>
      <c r="CE51" s="1">
        <v>2.0486000000000001E-2</v>
      </c>
      <c r="CF51" s="1">
        <v>0</v>
      </c>
      <c r="CG51" s="1">
        <v>1.5632E-2</v>
      </c>
      <c r="CH51" s="1">
        <v>6.1077469999999998</v>
      </c>
      <c r="CI51" s="1">
        <v>0</v>
      </c>
      <c r="CJ51" s="1">
        <f t="shared" si="0"/>
        <v>304.13645999999858</v>
      </c>
      <c r="CK51" s="1">
        <v>334.22326499999861</v>
      </c>
    </row>
    <row r="52" spans="2:89" x14ac:dyDescent="0.25">
      <c r="B52">
        <v>2979</v>
      </c>
      <c r="D52">
        <v>2979</v>
      </c>
      <c r="E52" s="1">
        <v>0.161663</v>
      </c>
      <c r="F52" s="1">
        <v>0</v>
      </c>
      <c r="G52" s="1">
        <v>0</v>
      </c>
      <c r="H52" s="1">
        <v>0.72526900000000005</v>
      </c>
      <c r="I52" s="1">
        <v>0</v>
      </c>
      <c r="J52" s="1">
        <v>0</v>
      </c>
      <c r="K52" s="1">
        <v>2.5989999999999999E-2</v>
      </c>
      <c r="L52" s="1">
        <v>0.33205299999999999</v>
      </c>
      <c r="M52" s="1">
        <v>5.3978999999999999E-2</v>
      </c>
      <c r="N52" s="1">
        <v>3.1729E-2</v>
      </c>
      <c r="O52" s="1">
        <v>0</v>
      </c>
      <c r="P52" s="1">
        <v>0</v>
      </c>
      <c r="Q52" s="1">
        <v>1.6735E-2</v>
      </c>
      <c r="R52" s="1">
        <v>0</v>
      </c>
      <c r="S52" s="1">
        <v>0</v>
      </c>
      <c r="T52" s="1">
        <v>1.6112649999999999</v>
      </c>
      <c r="U52" s="1">
        <v>0</v>
      </c>
      <c r="V52" s="1">
        <v>0.42058800000000002</v>
      </c>
      <c r="W52" s="1">
        <v>0</v>
      </c>
      <c r="X52" s="1">
        <v>0.393845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1.6081000000000002E-2</v>
      </c>
      <c r="AE52" s="1">
        <v>0</v>
      </c>
      <c r="AF52" s="1">
        <v>0.36561399999999999</v>
      </c>
      <c r="AG52" s="1">
        <v>5.1306999999999998E-2</v>
      </c>
      <c r="AH52" s="1">
        <v>4.4117000000000003E-2</v>
      </c>
      <c r="AI52" s="1">
        <v>4.286416</v>
      </c>
      <c r="AJ52" s="1">
        <v>0</v>
      </c>
      <c r="AK52" s="1">
        <v>3.4761489999999999</v>
      </c>
      <c r="AL52" s="1">
        <v>9.9989999999999992E-3</v>
      </c>
      <c r="AM52" s="1">
        <v>0</v>
      </c>
      <c r="AN52" s="1">
        <v>9.2382000000000006E-2</v>
      </c>
      <c r="AO52" s="1">
        <v>0.346248</v>
      </c>
      <c r="AP52" s="1">
        <v>0</v>
      </c>
      <c r="AQ52" s="1">
        <v>3.9699999999999996E-3</v>
      </c>
      <c r="AR52" s="1">
        <v>0</v>
      </c>
      <c r="AS52" s="1">
        <v>0</v>
      </c>
      <c r="AT52" s="1">
        <v>0</v>
      </c>
      <c r="AU52" s="1">
        <v>0</v>
      </c>
      <c r="AV52" s="1">
        <v>0.17130300000000001</v>
      </c>
      <c r="AW52" s="1">
        <v>0</v>
      </c>
      <c r="AX52" s="1">
        <v>0</v>
      </c>
      <c r="AY52" s="1">
        <v>0</v>
      </c>
      <c r="AZ52" s="1">
        <v>0</v>
      </c>
      <c r="BA52" s="1">
        <v>6.8240000000000002E-3</v>
      </c>
      <c r="BB52" s="1">
        <v>0</v>
      </c>
      <c r="BC52" s="1">
        <v>0</v>
      </c>
      <c r="BD52" s="1">
        <v>1.1984E-2</v>
      </c>
      <c r="BE52" s="1">
        <v>2.5302999999999999E-2</v>
      </c>
      <c r="BF52" s="1">
        <v>0</v>
      </c>
      <c r="BG52" s="1">
        <v>0.11556900000000001</v>
      </c>
      <c r="BH52" s="1">
        <v>0.30188700000000002</v>
      </c>
      <c r="BI52" s="1">
        <v>1.4759E-2</v>
      </c>
      <c r="BJ52" s="1">
        <v>0.10842499999999999</v>
      </c>
      <c r="BK52" s="1">
        <v>0</v>
      </c>
      <c r="BL52" s="1">
        <v>0.74760599999999999</v>
      </c>
      <c r="BM52" s="1">
        <v>0.78186699999999998</v>
      </c>
      <c r="BN52" s="1">
        <v>3.4446999999999998E-2</v>
      </c>
      <c r="BO52" s="1">
        <v>8.4089999999999998E-3</v>
      </c>
      <c r="BP52" s="1">
        <v>0</v>
      </c>
      <c r="BQ52" s="1">
        <v>5.4367299999999998</v>
      </c>
      <c r="BR52" s="1">
        <v>0.572133</v>
      </c>
      <c r="BS52" s="1">
        <v>0.3957</v>
      </c>
      <c r="BT52" s="1">
        <v>0.36008200000000001</v>
      </c>
      <c r="BU52" s="1">
        <v>0.325521</v>
      </c>
      <c r="BV52" s="1">
        <v>0</v>
      </c>
      <c r="BW52" s="1">
        <v>0.59277299999999999</v>
      </c>
      <c r="BX52" s="1">
        <v>0.479827</v>
      </c>
      <c r="BY52" s="1">
        <v>5.6954999999999999E-2</v>
      </c>
      <c r="BZ52" s="1">
        <v>0.103823</v>
      </c>
      <c r="CA52" s="1">
        <v>0.28677000000000002</v>
      </c>
      <c r="CB52" s="1">
        <v>4.8869999999999999E-3</v>
      </c>
      <c r="CC52" s="1">
        <v>0.183943</v>
      </c>
      <c r="CD52" s="1">
        <v>5.9319999999999998E-3</v>
      </c>
      <c r="CE52" s="1">
        <v>0</v>
      </c>
      <c r="CF52" s="1">
        <v>9.1025999999999996E-2</v>
      </c>
      <c r="CG52" s="1">
        <v>0.16304399999999999</v>
      </c>
      <c r="CH52" s="1">
        <v>7.331588</v>
      </c>
      <c r="CI52" s="1">
        <v>0.51830900000000002</v>
      </c>
      <c r="CJ52" s="1">
        <f t="shared" si="0"/>
        <v>520.46660700000086</v>
      </c>
      <c r="CK52" s="1">
        <v>552.16943200000082</v>
      </c>
    </row>
    <row r="53" spans="2:89" x14ac:dyDescent="0.25">
      <c r="B53">
        <v>2980</v>
      </c>
      <c r="D53">
        <v>2980</v>
      </c>
      <c r="E53" s="1">
        <v>3.5236000000000003E-2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0.70422200000000001</v>
      </c>
      <c r="T53" s="1">
        <v>0</v>
      </c>
      <c r="U53" s="1">
        <v>0</v>
      </c>
      <c r="V53" s="1">
        <v>0</v>
      </c>
      <c r="W53" s="1">
        <v>7.1739999999999998E-2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3.4949999999999998E-3</v>
      </c>
      <c r="AE53" s="1">
        <v>0</v>
      </c>
      <c r="AF53" s="1">
        <v>7.0061999999999999E-2</v>
      </c>
      <c r="AG53" s="1">
        <v>0</v>
      </c>
      <c r="AH53" s="1">
        <v>0</v>
      </c>
      <c r="AI53" s="1">
        <v>1.260707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6.6383999999999999E-2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1.8544670000000001</v>
      </c>
      <c r="AV53" s="1">
        <v>0</v>
      </c>
      <c r="AW53" s="1">
        <v>9.3740000000000004E-2</v>
      </c>
      <c r="AX53" s="1">
        <v>0.19112899999999999</v>
      </c>
      <c r="AY53" s="1">
        <v>4.5287000000000001E-2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5.9386000000000001E-2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0.84902</v>
      </c>
      <c r="BR53" s="1">
        <v>5.1360000000000003E-2</v>
      </c>
      <c r="BS53" s="1">
        <v>1.3528999999999999E-2</v>
      </c>
      <c r="BT53" s="1">
        <v>0</v>
      </c>
      <c r="BU53" s="1">
        <v>0</v>
      </c>
      <c r="BV53" s="1">
        <v>0</v>
      </c>
      <c r="BW53" s="1">
        <v>7.4727000000000002E-2</v>
      </c>
      <c r="BX53" s="1">
        <v>0</v>
      </c>
      <c r="BY53" s="1">
        <v>1.2414E-2</v>
      </c>
      <c r="BZ53" s="1">
        <v>3.4379E-2</v>
      </c>
      <c r="CA53" s="1">
        <v>6.2343999999999997E-2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1.2261880000000001</v>
      </c>
      <c r="CI53" s="1">
        <v>1.0186000000000001E-2</v>
      </c>
      <c r="CJ53" s="1">
        <f t="shared" si="0"/>
        <v>180.64771599999992</v>
      </c>
      <c r="CK53" s="1">
        <v>187.43771799999993</v>
      </c>
    </row>
    <row r="54" spans="2:89" x14ac:dyDescent="0.25">
      <c r="B54">
        <v>2981</v>
      </c>
      <c r="D54">
        <v>2981</v>
      </c>
      <c r="E54" s="1">
        <v>4.5240000000000002E-3</v>
      </c>
      <c r="F54" s="1">
        <v>8.9927000000000007E-2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6.8999999999999997E-4</v>
      </c>
      <c r="R54" s="1">
        <v>0</v>
      </c>
      <c r="S54" s="1">
        <v>0.44522800000000001</v>
      </c>
      <c r="T54" s="1">
        <v>0</v>
      </c>
      <c r="U54" s="1">
        <v>0</v>
      </c>
      <c r="V54" s="1">
        <v>1.7350999999999998E-2</v>
      </c>
      <c r="W54" s="1">
        <v>3.0946000000000001E-2</v>
      </c>
      <c r="X54" s="1">
        <v>3.1589999999999999E-3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4.4900000000000002E-4</v>
      </c>
      <c r="AE54" s="1">
        <v>0</v>
      </c>
      <c r="AF54" s="1">
        <v>8.9960000000000005E-3</v>
      </c>
      <c r="AG54" s="1">
        <v>0</v>
      </c>
      <c r="AH54" s="1">
        <v>0</v>
      </c>
      <c r="AI54" s="1">
        <v>0.41674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8.5229999999999993E-3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7.9987000000000003E-2</v>
      </c>
      <c r="AY54" s="1">
        <v>1.8953000000000001E-2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1.1891000000000001E-2</v>
      </c>
      <c r="BK54" s="1">
        <v>0</v>
      </c>
      <c r="BL54" s="1">
        <v>4.2729999999999997E-2</v>
      </c>
      <c r="BM54" s="1">
        <v>8.5781999999999997E-2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9.5940000000000001E-3</v>
      </c>
      <c r="BX54" s="1">
        <v>0</v>
      </c>
      <c r="BY54" s="1">
        <v>1.5939999999999999E-3</v>
      </c>
      <c r="BZ54" s="1">
        <v>4.4140000000000004E-3</v>
      </c>
      <c r="CA54" s="1">
        <v>8.005E-3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0.82051799999999997</v>
      </c>
      <c r="CI54" s="1">
        <v>0</v>
      </c>
      <c r="CJ54" s="1">
        <f t="shared" si="0"/>
        <v>51.590755000000001</v>
      </c>
      <c r="CK54" s="1">
        <v>53.700756000000005</v>
      </c>
    </row>
    <row r="55" spans="2:89" x14ac:dyDescent="0.25">
      <c r="B55">
        <v>2982</v>
      </c>
      <c r="D55">
        <v>2982</v>
      </c>
      <c r="E55" s="1">
        <v>9.5519999999999997E-3</v>
      </c>
      <c r="F55" s="1">
        <v>0.18987000000000001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1.4580000000000001E-3</v>
      </c>
      <c r="R55" s="1">
        <v>0</v>
      </c>
      <c r="S55" s="1">
        <v>0.94004200000000004</v>
      </c>
      <c r="T55" s="1">
        <v>0</v>
      </c>
      <c r="U55" s="1">
        <v>0</v>
      </c>
      <c r="V55" s="1">
        <v>3.6632999999999999E-2</v>
      </c>
      <c r="W55" s="1">
        <v>6.5337999999999993E-2</v>
      </c>
      <c r="X55" s="1">
        <v>6.6699999999999997E-3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9.4799999999999995E-4</v>
      </c>
      <c r="AE55" s="1">
        <v>0</v>
      </c>
      <c r="AF55" s="1">
        <v>1.8992999999999999E-2</v>
      </c>
      <c r="AG55" s="1">
        <v>0</v>
      </c>
      <c r="AH55" s="1">
        <v>0</v>
      </c>
      <c r="AI55" s="1">
        <v>0.87989399999999995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1.7996000000000002E-2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0.168882</v>
      </c>
      <c r="AY55" s="1">
        <v>4.0016000000000003E-2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2.5107000000000001E-2</v>
      </c>
      <c r="BK55" s="1">
        <v>0</v>
      </c>
      <c r="BL55" s="1">
        <v>9.0219999999999995E-2</v>
      </c>
      <c r="BM55" s="1">
        <v>0.181119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2.0257000000000001E-2</v>
      </c>
      <c r="BX55" s="1">
        <v>0</v>
      </c>
      <c r="BY55" s="1">
        <v>3.3649999999999999E-3</v>
      </c>
      <c r="BZ55" s="1">
        <v>9.3200000000000002E-3</v>
      </c>
      <c r="CA55" s="1">
        <v>1.6899999999999998E-2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1.732421</v>
      </c>
      <c r="CI55" s="1">
        <v>0</v>
      </c>
      <c r="CJ55" s="1">
        <f t="shared" si="0"/>
        <v>108.85851700000006</v>
      </c>
      <c r="CK55" s="1">
        <v>113.31351800000006</v>
      </c>
    </row>
    <row r="56" spans="2:89" x14ac:dyDescent="0.25">
      <c r="B56">
        <v>2983</v>
      </c>
      <c r="D56">
        <v>2983</v>
      </c>
      <c r="E56" s="1">
        <v>4.8676999999999998E-2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0.97284199999999998</v>
      </c>
      <c r="T56" s="1">
        <v>0</v>
      </c>
      <c r="U56" s="1">
        <v>0</v>
      </c>
      <c r="V56" s="1">
        <v>0</v>
      </c>
      <c r="W56" s="1">
        <v>9.9104999999999999E-2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4.829E-3</v>
      </c>
      <c r="AE56" s="1">
        <v>0</v>
      </c>
      <c r="AF56" s="1">
        <v>9.6785999999999997E-2</v>
      </c>
      <c r="AG56" s="1">
        <v>0</v>
      </c>
      <c r="AH56" s="1">
        <v>0</v>
      </c>
      <c r="AI56" s="1">
        <v>1.7415940000000001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9.1705999999999996E-2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2.5618409999999998</v>
      </c>
      <c r="AV56" s="1">
        <v>0</v>
      </c>
      <c r="AW56" s="1">
        <v>0.129497</v>
      </c>
      <c r="AX56" s="1">
        <v>0.26403300000000002</v>
      </c>
      <c r="AY56" s="1">
        <v>6.2562000000000006E-2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8.2038E-2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1.1728730000000001</v>
      </c>
      <c r="BR56" s="1">
        <v>7.0951E-2</v>
      </c>
      <c r="BS56" s="1">
        <v>1.8689000000000001E-2</v>
      </c>
      <c r="BT56" s="1">
        <v>0</v>
      </c>
      <c r="BU56" s="1">
        <v>0</v>
      </c>
      <c r="BV56" s="1">
        <v>0</v>
      </c>
      <c r="BW56" s="1">
        <v>0.103231</v>
      </c>
      <c r="BX56" s="1">
        <v>0</v>
      </c>
      <c r="BY56" s="1">
        <v>1.7149000000000001E-2</v>
      </c>
      <c r="BZ56" s="1">
        <v>4.7491999999999999E-2</v>
      </c>
      <c r="CA56" s="1">
        <v>8.6124000000000006E-2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1.6939090000000001</v>
      </c>
      <c r="CI56" s="1">
        <v>1.4071E-2</v>
      </c>
      <c r="CJ56" s="1">
        <f t="shared" si="0"/>
        <v>165.39493600000006</v>
      </c>
      <c r="CK56" s="1">
        <v>174.77493500000006</v>
      </c>
    </row>
    <row r="57" spans="2:89" x14ac:dyDescent="0.25">
      <c r="B57">
        <v>2984</v>
      </c>
      <c r="D57">
        <v>2984</v>
      </c>
      <c r="E57" s="1">
        <v>3.9077989999999998</v>
      </c>
      <c r="F57" s="1">
        <v>9.2297720000000005</v>
      </c>
      <c r="G57" s="1">
        <v>1.34633</v>
      </c>
      <c r="H57" s="1">
        <v>5.0830440000000001</v>
      </c>
      <c r="I57" s="1">
        <v>0.123113</v>
      </c>
      <c r="J57" s="1">
        <v>3.6435000000000002E-2</v>
      </c>
      <c r="K57" s="1">
        <v>0.18134500000000001</v>
      </c>
      <c r="L57" s="1">
        <v>0.31582399999999999</v>
      </c>
      <c r="M57" s="1">
        <v>0.37663999999999997</v>
      </c>
      <c r="N57" s="1">
        <v>3.0178E-2</v>
      </c>
      <c r="O57" s="1">
        <v>0</v>
      </c>
      <c r="P57" s="1">
        <v>4.6214999999999999E-2</v>
      </c>
      <c r="Q57" s="1">
        <v>0.110803</v>
      </c>
      <c r="R57" s="1">
        <v>0</v>
      </c>
      <c r="S57" s="1">
        <v>65.393623000000005</v>
      </c>
      <c r="T57" s="1">
        <v>0</v>
      </c>
      <c r="U57" s="1">
        <v>0.65257200000000004</v>
      </c>
      <c r="V57" s="1">
        <v>2.7846799999999998</v>
      </c>
      <c r="W57" s="1">
        <v>4.1603969999999997</v>
      </c>
      <c r="X57" s="1">
        <v>2.8918279999999998</v>
      </c>
      <c r="Y57" s="1">
        <v>0.217502</v>
      </c>
      <c r="Z57" s="1">
        <v>0.109739</v>
      </c>
      <c r="AA57" s="1">
        <v>0.11404599999999999</v>
      </c>
      <c r="AB57" s="1">
        <v>0.18775500000000001</v>
      </c>
      <c r="AC57" s="1">
        <v>0</v>
      </c>
      <c r="AD57" s="1">
        <v>0.38771800000000001</v>
      </c>
      <c r="AE57" s="1">
        <v>0</v>
      </c>
      <c r="AF57" s="1">
        <v>4.7808700000000002</v>
      </c>
      <c r="AG57" s="1">
        <v>0</v>
      </c>
      <c r="AH57" s="1">
        <v>0</v>
      </c>
      <c r="AI57" s="1">
        <v>141.49311800000001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4.5299189999999996</v>
      </c>
      <c r="AP57" s="1">
        <v>0.157669</v>
      </c>
      <c r="AQ57" s="1">
        <v>0.30570399999999998</v>
      </c>
      <c r="AR57" s="1">
        <v>7.6706999999999997E-2</v>
      </c>
      <c r="AS57" s="1">
        <v>0.176486</v>
      </c>
      <c r="AT57" s="1">
        <v>0</v>
      </c>
      <c r="AU57" s="1">
        <v>27.567053000000001</v>
      </c>
      <c r="AV57" s="1">
        <v>8.6732680000000002</v>
      </c>
      <c r="AW57" s="1">
        <v>4.5985069999999997</v>
      </c>
      <c r="AX57" s="1">
        <v>3.2133919999999998</v>
      </c>
      <c r="AY57" s="1">
        <v>1.6991289999999999</v>
      </c>
      <c r="AZ57" s="1">
        <v>0.43991000000000002</v>
      </c>
      <c r="BA57" s="1">
        <v>0.52546899999999996</v>
      </c>
      <c r="BB57" s="1">
        <v>0.105739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50.336956000000001</v>
      </c>
      <c r="BI57" s="1">
        <v>0</v>
      </c>
      <c r="BJ57" s="1">
        <v>1.466809</v>
      </c>
      <c r="BK57" s="1">
        <v>0.99909400000000004</v>
      </c>
      <c r="BL57" s="1">
        <v>8.5940960000000004</v>
      </c>
      <c r="BM57" s="1">
        <v>10.581315</v>
      </c>
      <c r="BN57" s="1">
        <v>0.154505</v>
      </c>
      <c r="BO57" s="1">
        <v>3.7718000000000002E-2</v>
      </c>
      <c r="BP57" s="1">
        <v>0</v>
      </c>
      <c r="BQ57" s="1">
        <v>80.340423999999999</v>
      </c>
      <c r="BR57" s="1">
        <v>0.18615200000000001</v>
      </c>
      <c r="BS57" s="1">
        <v>2.4584190000000001</v>
      </c>
      <c r="BT57" s="1">
        <v>1.6150869999999999</v>
      </c>
      <c r="BU57" s="1">
        <v>2.2590400000000002</v>
      </c>
      <c r="BV57" s="1">
        <v>0</v>
      </c>
      <c r="BW57" s="1">
        <v>12.045574</v>
      </c>
      <c r="BX57" s="1">
        <v>3.6780189999999999</v>
      </c>
      <c r="BY57" s="1">
        <v>1.3767389999999999</v>
      </c>
      <c r="BZ57" s="1">
        <v>2.2171660000000002</v>
      </c>
      <c r="CA57" s="1">
        <v>6.9140879999999996</v>
      </c>
      <c r="CB57" s="1">
        <v>1.336694</v>
      </c>
      <c r="CC57" s="1">
        <v>7.2272270000000001</v>
      </c>
      <c r="CD57" s="1">
        <v>1.318527</v>
      </c>
      <c r="CE57" s="1">
        <v>0.18554000000000001</v>
      </c>
      <c r="CF57" s="1">
        <v>0.204207</v>
      </c>
      <c r="CG57" s="1">
        <v>0</v>
      </c>
      <c r="CH57" s="1">
        <v>105.192139</v>
      </c>
      <c r="CI57" s="1">
        <v>7.1592880000000001</v>
      </c>
      <c r="CJ57" s="1">
        <f t="shared" si="0"/>
        <v>1624.0420229999991</v>
      </c>
      <c r="CK57" s="1">
        <v>2227.9571439999991</v>
      </c>
    </row>
    <row r="58" spans="2:89" x14ac:dyDescent="0.25">
      <c r="B58">
        <v>2985</v>
      </c>
      <c r="D58">
        <v>2985</v>
      </c>
      <c r="E58" s="1">
        <v>1.2382420000000001</v>
      </c>
      <c r="F58" s="1">
        <v>2.357129</v>
      </c>
      <c r="G58" s="1">
        <v>0.38200299999999998</v>
      </c>
      <c r="H58" s="1">
        <v>2.8046449999999998</v>
      </c>
      <c r="I58" s="1">
        <v>6.1247000000000003E-2</v>
      </c>
      <c r="J58" s="1">
        <v>0.104811</v>
      </c>
      <c r="K58" s="1">
        <v>2.4999E-2</v>
      </c>
      <c r="L58" s="1">
        <v>0.12801299999999999</v>
      </c>
      <c r="M58" s="1">
        <v>5.1922000000000003E-2</v>
      </c>
      <c r="N58" s="1">
        <v>1.2239E-2</v>
      </c>
      <c r="O58" s="1">
        <v>0</v>
      </c>
      <c r="P58" s="1">
        <v>2.2991999999999999E-2</v>
      </c>
      <c r="Q58" s="1">
        <v>5.6769E-2</v>
      </c>
      <c r="R58" s="1">
        <v>0</v>
      </c>
      <c r="S58" s="1">
        <v>23.403866000000001</v>
      </c>
      <c r="T58" s="1">
        <v>43.560679999999998</v>
      </c>
      <c r="U58" s="1">
        <v>2.411521</v>
      </c>
      <c r="V58" s="1">
        <v>1.4266939999999999</v>
      </c>
      <c r="W58" s="1">
        <v>2.8571469999999999</v>
      </c>
      <c r="X58" s="1">
        <v>0.42338500000000001</v>
      </c>
      <c r="Y58" s="1">
        <v>0.62548199999999998</v>
      </c>
      <c r="Z58" s="1">
        <v>0.403194</v>
      </c>
      <c r="AA58" s="1">
        <v>0.42144799999999999</v>
      </c>
      <c r="AB58" s="1">
        <v>0.69383399999999995</v>
      </c>
      <c r="AC58" s="1">
        <v>0.26170599999999999</v>
      </c>
      <c r="AD58" s="1">
        <v>0.128798</v>
      </c>
      <c r="AE58" s="1">
        <v>0.15720000000000001</v>
      </c>
      <c r="AF58" s="1">
        <v>2.0085760000000001</v>
      </c>
      <c r="AG58" s="1">
        <v>6.5619999999999998E-2</v>
      </c>
      <c r="AH58" s="1">
        <v>5.6430000000000001E-2</v>
      </c>
      <c r="AI58" s="1">
        <v>22.513548</v>
      </c>
      <c r="AJ58" s="1">
        <v>5.2875050000000003</v>
      </c>
      <c r="AK58" s="1">
        <v>122.113907</v>
      </c>
      <c r="AL58" s="1">
        <v>0</v>
      </c>
      <c r="AM58" s="1">
        <v>1.1476470000000001</v>
      </c>
      <c r="AN58" s="1">
        <v>0.11815199999999999</v>
      </c>
      <c r="AO58" s="1">
        <v>1.7962940000000001</v>
      </c>
      <c r="AP58" s="1">
        <v>0.45866000000000001</v>
      </c>
      <c r="AQ58" s="1">
        <v>0</v>
      </c>
      <c r="AR58" s="1">
        <v>0.22287799999999999</v>
      </c>
      <c r="AS58" s="1">
        <v>0.51279399999999997</v>
      </c>
      <c r="AT58" s="1">
        <v>0</v>
      </c>
      <c r="AU58" s="1">
        <v>0</v>
      </c>
      <c r="AV58" s="1">
        <v>0</v>
      </c>
      <c r="AW58" s="1">
        <v>0</v>
      </c>
      <c r="AX58" s="1">
        <v>5.8623159999999999</v>
      </c>
      <c r="AY58" s="1">
        <v>0.63785499999999995</v>
      </c>
      <c r="AZ58" s="1">
        <v>6.0346999999999998E-2</v>
      </c>
      <c r="BA58" s="1">
        <v>0</v>
      </c>
      <c r="BB58" s="1">
        <v>0.30751299999999998</v>
      </c>
      <c r="BC58" s="1">
        <v>0.121434</v>
      </c>
      <c r="BD58" s="1">
        <v>0</v>
      </c>
      <c r="BE58" s="1">
        <v>0</v>
      </c>
      <c r="BF58" s="1">
        <v>0.16775499999999999</v>
      </c>
      <c r="BG58" s="1">
        <v>53.642910000000001</v>
      </c>
      <c r="BH58" s="1">
        <v>0</v>
      </c>
      <c r="BI58" s="1">
        <v>11.450946</v>
      </c>
      <c r="BJ58" s="1">
        <v>0.73367199999999999</v>
      </c>
      <c r="BK58" s="1">
        <v>0.16423499999999999</v>
      </c>
      <c r="BL58" s="1">
        <v>4.4460519999999999</v>
      </c>
      <c r="BM58" s="1">
        <v>5.2925870000000002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3.7530589999999999</v>
      </c>
      <c r="BX58" s="1">
        <v>1.9448540000000001</v>
      </c>
      <c r="BY58" s="1">
        <v>0.436278</v>
      </c>
      <c r="BZ58" s="1">
        <v>0.88240399999999997</v>
      </c>
      <c r="CA58" s="1">
        <v>2.296834</v>
      </c>
      <c r="CB58" s="1">
        <v>0.110998</v>
      </c>
      <c r="CC58" s="1">
        <v>2.751233</v>
      </c>
      <c r="CD58" s="1">
        <v>0.112375</v>
      </c>
      <c r="CE58" s="1">
        <v>7.3330000000000001E-3</v>
      </c>
      <c r="CF58" s="1">
        <v>0</v>
      </c>
      <c r="CG58" s="1">
        <v>7.8836919999999999</v>
      </c>
      <c r="CH58" s="1">
        <v>39.990597000000001</v>
      </c>
      <c r="CI58" s="1">
        <v>0</v>
      </c>
      <c r="CJ58" s="1">
        <f t="shared" si="0"/>
        <v>4592.1106429999982</v>
      </c>
      <c r="CK58" s="1">
        <v>4975.4898989999983</v>
      </c>
    </row>
    <row r="59" spans="2:89" x14ac:dyDescent="0.25">
      <c r="B59">
        <v>2986</v>
      </c>
      <c r="D59">
        <v>2986</v>
      </c>
      <c r="E59" s="1">
        <v>0.49854700000000002</v>
      </c>
      <c r="F59" s="1">
        <v>1.1775119999999999</v>
      </c>
      <c r="G59" s="1">
        <v>0.171761</v>
      </c>
      <c r="H59" s="1">
        <v>0.648482</v>
      </c>
      <c r="I59" s="1">
        <v>1.5706000000000001E-2</v>
      </c>
      <c r="J59" s="1">
        <v>4.6480000000000002E-3</v>
      </c>
      <c r="K59" s="1">
        <v>2.3136E-2</v>
      </c>
      <c r="L59" s="1">
        <v>4.0292000000000001E-2</v>
      </c>
      <c r="M59" s="1">
        <v>4.8051000000000003E-2</v>
      </c>
      <c r="N59" s="1">
        <v>3.8500000000000001E-3</v>
      </c>
      <c r="O59" s="1">
        <v>0</v>
      </c>
      <c r="P59" s="1">
        <v>5.8970000000000003E-3</v>
      </c>
      <c r="Q59" s="1">
        <v>1.4135999999999999E-2</v>
      </c>
      <c r="R59" s="1">
        <v>0</v>
      </c>
      <c r="S59" s="1">
        <v>8.3427570000000006</v>
      </c>
      <c r="T59" s="1">
        <v>0</v>
      </c>
      <c r="U59" s="1">
        <v>8.3252999999999994E-2</v>
      </c>
      <c r="V59" s="1">
        <v>0.355263</v>
      </c>
      <c r="W59" s="1">
        <v>0.53077300000000005</v>
      </c>
      <c r="X59" s="1">
        <v>0.36893199999999998</v>
      </c>
      <c r="Y59" s="1">
        <v>2.7747999999999998E-2</v>
      </c>
      <c r="Z59" s="1">
        <v>1.4E-2</v>
      </c>
      <c r="AA59" s="1">
        <v>1.455E-2</v>
      </c>
      <c r="AB59" s="1">
        <v>2.3952999999999999E-2</v>
      </c>
      <c r="AC59" s="1">
        <v>0</v>
      </c>
      <c r="AD59" s="1">
        <v>4.9464000000000001E-2</v>
      </c>
      <c r="AE59" s="1">
        <v>0</v>
      </c>
      <c r="AF59" s="1">
        <v>0.609931</v>
      </c>
      <c r="AG59" s="1">
        <v>0</v>
      </c>
      <c r="AH59" s="1">
        <v>0</v>
      </c>
      <c r="AI59" s="1">
        <v>18.05134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0.57791599999999999</v>
      </c>
      <c r="AP59" s="1">
        <v>2.0142E-2</v>
      </c>
      <c r="AQ59" s="1">
        <v>3.9001000000000001E-2</v>
      </c>
      <c r="AR59" s="1">
        <v>9.7859999999999996E-3</v>
      </c>
      <c r="AS59" s="1">
        <v>2.2516000000000001E-2</v>
      </c>
      <c r="AT59" s="1">
        <v>0</v>
      </c>
      <c r="AU59" s="1">
        <v>11.606059</v>
      </c>
      <c r="AV59" s="1">
        <v>1.1288149999999999</v>
      </c>
      <c r="AW59" s="1">
        <v>0.58666600000000002</v>
      </c>
      <c r="AX59" s="1">
        <v>0.99609400000000003</v>
      </c>
      <c r="AY59" s="1">
        <v>0.27245999999999998</v>
      </c>
      <c r="AZ59" s="1">
        <v>5.6160000000000002E-2</v>
      </c>
      <c r="BA59" s="1">
        <v>6.7038E-2</v>
      </c>
      <c r="BB59" s="1">
        <v>1.3504E-2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13.793170999999999</v>
      </c>
      <c r="BI59" s="1">
        <v>0</v>
      </c>
      <c r="BJ59" s="1">
        <v>0.18713199999999999</v>
      </c>
      <c r="BK59" s="1">
        <v>0.163664</v>
      </c>
      <c r="BL59" s="1">
        <v>1.096414</v>
      </c>
      <c r="BM59" s="1">
        <v>1.3499380000000001</v>
      </c>
      <c r="BN59" s="1">
        <v>1.9710999999999999E-2</v>
      </c>
      <c r="BO59" s="1">
        <v>4.8120000000000003E-3</v>
      </c>
      <c r="BP59" s="1">
        <v>0</v>
      </c>
      <c r="BQ59" s="1">
        <v>9.2938460000000003</v>
      </c>
      <c r="BR59" s="1">
        <v>0.696268</v>
      </c>
      <c r="BS59" s="1">
        <v>0.32403999999999999</v>
      </c>
      <c r="BT59" s="1">
        <v>0.20604900000000001</v>
      </c>
      <c r="BU59" s="1">
        <v>0.28820200000000001</v>
      </c>
      <c r="BV59" s="1">
        <v>0</v>
      </c>
      <c r="BW59" s="1">
        <v>1.5367440000000001</v>
      </c>
      <c r="BX59" s="1">
        <v>0.46923300000000001</v>
      </c>
      <c r="BY59" s="1">
        <v>0.17564099999999999</v>
      </c>
      <c r="BZ59" s="1">
        <v>0.28286099999999997</v>
      </c>
      <c r="CA59" s="1">
        <v>0.88208200000000003</v>
      </c>
      <c r="CB59" s="1">
        <v>0.17053199999999999</v>
      </c>
      <c r="CC59" s="1">
        <v>0.92203199999999996</v>
      </c>
      <c r="CD59" s="1">
        <v>0.168214</v>
      </c>
      <c r="CE59" s="1">
        <v>2.3671000000000001E-2</v>
      </c>
      <c r="CF59" s="1">
        <v>5.2087000000000001E-2</v>
      </c>
      <c r="CG59" s="1">
        <v>0</v>
      </c>
      <c r="CH59" s="1">
        <v>13.420154999999999</v>
      </c>
      <c r="CI59" s="1">
        <v>0.91336399999999995</v>
      </c>
      <c r="CJ59" s="1">
        <f t="shared" si="0"/>
        <v>209.22761999999949</v>
      </c>
      <c r="CK59" s="1">
        <v>302.18762199999946</v>
      </c>
    </row>
    <row r="60" spans="2:89" x14ac:dyDescent="0.25">
      <c r="B60">
        <v>2987</v>
      </c>
      <c r="D60">
        <v>2987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8.5749999999999993E-3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27.197545999999999</v>
      </c>
      <c r="T60" s="1">
        <v>14.036875</v>
      </c>
      <c r="U60" s="1">
        <v>0.65780099999999997</v>
      </c>
      <c r="V60" s="1">
        <v>0</v>
      </c>
      <c r="W60" s="1">
        <v>0.74760599999999999</v>
      </c>
      <c r="X60" s="1">
        <v>0</v>
      </c>
      <c r="Y60" s="1">
        <v>5.1188999999999998E-2</v>
      </c>
      <c r="Z60" s="1">
        <v>0.110619</v>
      </c>
      <c r="AA60" s="1">
        <v>0.11496000000000001</v>
      </c>
      <c r="AB60" s="1">
        <v>0.18926000000000001</v>
      </c>
      <c r="AC60" s="1">
        <v>0</v>
      </c>
      <c r="AD60" s="1">
        <v>0</v>
      </c>
      <c r="AE60" s="1">
        <v>0</v>
      </c>
      <c r="AF60" s="1">
        <v>0</v>
      </c>
      <c r="AG60" s="1">
        <v>2.3876999999999999E-2</v>
      </c>
      <c r="AH60" s="1">
        <v>2.0532999999999999E-2</v>
      </c>
      <c r="AI60" s="1">
        <v>0</v>
      </c>
      <c r="AJ60" s="1">
        <v>0</v>
      </c>
      <c r="AK60" s="1">
        <v>30.319545999999999</v>
      </c>
      <c r="AL60" s="1">
        <v>0</v>
      </c>
      <c r="AM60" s="1">
        <v>0</v>
      </c>
      <c r="AN60" s="1">
        <v>4.2991000000000001E-2</v>
      </c>
      <c r="AO60" s="1">
        <v>0</v>
      </c>
      <c r="AP60" s="1">
        <v>0.131717</v>
      </c>
      <c r="AQ60" s="1">
        <v>5.7851E-2</v>
      </c>
      <c r="AR60" s="1">
        <v>6.3992999999999994E-2</v>
      </c>
      <c r="AS60" s="1">
        <v>0.147235</v>
      </c>
      <c r="AT60" s="1">
        <v>0</v>
      </c>
      <c r="AU60" s="1">
        <v>20.815052000000001</v>
      </c>
      <c r="AV60" s="1">
        <v>1.7296149999999999</v>
      </c>
      <c r="AW60" s="1">
        <v>1.052165</v>
      </c>
      <c r="AX60" s="1">
        <v>2.2257380000000002</v>
      </c>
      <c r="AY60" s="1">
        <v>0.43792399999999998</v>
      </c>
      <c r="AZ60" s="1">
        <v>7.3289000000000007E-2</v>
      </c>
      <c r="BA60" s="1">
        <v>9.9437999999999999E-2</v>
      </c>
      <c r="BB60" s="1">
        <v>8.8307999999999998E-2</v>
      </c>
      <c r="BC60" s="1">
        <v>1.7047E-2</v>
      </c>
      <c r="BD60" s="1">
        <v>7.3000000000000001E-3</v>
      </c>
      <c r="BE60" s="1">
        <v>1.5414000000000001E-2</v>
      </c>
      <c r="BF60" s="1">
        <v>2.3550000000000001E-2</v>
      </c>
      <c r="BG60" s="1">
        <v>1.51416</v>
      </c>
      <c r="BH60" s="1">
        <v>0.64122800000000002</v>
      </c>
      <c r="BI60" s="1">
        <v>0.19317300000000001</v>
      </c>
      <c r="BJ60" s="1">
        <v>0</v>
      </c>
      <c r="BK60" s="1">
        <v>0.211311</v>
      </c>
      <c r="BL60" s="1">
        <v>0</v>
      </c>
      <c r="BM60" s="1">
        <v>0</v>
      </c>
      <c r="BN60" s="1">
        <v>3.6752E-2</v>
      </c>
      <c r="BO60" s="1">
        <v>8.9720000000000008E-3</v>
      </c>
      <c r="BP60" s="1">
        <v>0</v>
      </c>
      <c r="BQ60" s="1">
        <v>27.667915000000001</v>
      </c>
      <c r="BR60" s="1">
        <v>2.8980610000000002</v>
      </c>
      <c r="BS60" s="1">
        <v>1.030365</v>
      </c>
      <c r="BT60" s="1">
        <v>0.38418200000000002</v>
      </c>
      <c r="BU60" s="1">
        <v>9.4153000000000001E-2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9.7117999999999996E-2</v>
      </c>
      <c r="CG60" s="1">
        <v>0.67107899999999998</v>
      </c>
      <c r="CH60" s="1">
        <v>0</v>
      </c>
      <c r="CI60" s="1">
        <v>0.67706900000000003</v>
      </c>
      <c r="CJ60" s="1">
        <f t="shared" si="0"/>
        <v>341.35129500000153</v>
      </c>
      <c r="CK60" s="1">
        <v>477.9838470000015</v>
      </c>
    </row>
    <row r="61" spans="2:89" x14ac:dyDescent="0.25">
      <c r="B61">
        <v>2988</v>
      </c>
      <c r="D61">
        <v>2988</v>
      </c>
      <c r="E61" s="1">
        <v>0.24016699999999999</v>
      </c>
      <c r="F61" s="1">
        <v>0</v>
      </c>
      <c r="G61" s="1">
        <v>0</v>
      </c>
      <c r="H61" s="1">
        <v>0.113687</v>
      </c>
      <c r="I61" s="1">
        <v>0</v>
      </c>
      <c r="J61" s="1">
        <v>0</v>
      </c>
      <c r="K61" s="1">
        <v>0.131824</v>
      </c>
      <c r="L61" s="1">
        <v>2.0044270000000002</v>
      </c>
      <c r="M61" s="1">
        <v>0.273789</v>
      </c>
      <c r="N61" s="1">
        <v>0</v>
      </c>
      <c r="O61" s="1">
        <v>0</v>
      </c>
      <c r="P61" s="1">
        <v>0</v>
      </c>
      <c r="Q61" s="1">
        <v>5.2016E-2</v>
      </c>
      <c r="R61" s="1">
        <v>0</v>
      </c>
      <c r="S61" s="1">
        <v>0</v>
      </c>
      <c r="T61" s="1">
        <v>3.9648409999999998</v>
      </c>
      <c r="U61" s="1">
        <v>0</v>
      </c>
      <c r="V61" s="1">
        <v>1.3072550000000001</v>
      </c>
      <c r="W61" s="1">
        <v>0</v>
      </c>
      <c r="X61" s="1">
        <v>1.947263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2.4209000000000001E-2</v>
      </c>
      <c r="AE61" s="1">
        <v>0</v>
      </c>
      <c r="AF61" s="1">
        <v>0.45184999999999997</v>
      </c>
      <c r="AG61" s="1">
        <v>0</v>
      </c>
      <c r="AH61" s="1">
        <v>0</v>
      </c>
      <c r="AI61" s="1">
        <v>7.1269030000000004</v>
      </c>
      <c r="AJ61" s="1">
        <v>0</v>
      </c>
      <c r="AK61" s="1">
        <v>8.3088270000000009</v>
      </c>
      <c r="AL61" s="1">
        <v>0</v>
      </c>
      <c r="AM61" s="1">
        <v>0</v>
      </c>
      <c r="AN61" s="1">
        <v>0</v>
      </c>
      <c r="AO61" s="1">
        <v>0.42641600000000002</v>
      </c>
      <c r="AP61" s="1">
        <v>0</v>
      </c>
      <c r="AQ61" s="1">
        <v>2.6551000000000002E-2</v>
      </c>
      <c r="AR61" s="1">
        <v>0</v>
      </c>
      <c r="AS61" s="1">
        <v>0</v>
      </c>
      <c r="AT61" s="1">
        <v>0</v>
      </c>
      <c r="AU61" s="1">
        <v>0</v>
      </c>
      <c r="AV61" s="1">
        <v>0.43013200000000001</v>
      </c>
      <c r="AW61" s="1">
        <v>0</v>
      </c>
      <c r="AX61" s="1">
        <v>0</v>
      </c>
      <c r="AY61" s="1">
        <v>0</v>
      </c>
      <c r="AZ61" s="1">
        <v>0</v>
      </c>
      <c r="BA61" s="1">
        <v>4.4167999999999999E-2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0.146007</v>
      </c>
      <c r="BH61" s="1">
        <v>0.11501</v>
      </c>
      <c r="BI61" s="1">
        <v>2.4899000000000001E-2</v>
      </c>
      <c r="BJ61" s="1">
        <v>0.21922800000000001</v>
      </c>
      <c r="BK61" s="1">
        <v>0</v>
      </c>
      <c r="BL61" s="1">
        <v>2.8558110000000001</v>
      </c>
      <c r="BM61" s="1">
        <v>5.4554270000000002</v>
      </c>
      <c r="BN61" s="1">
        <v>6.7766000000000007E-2</v>
      </c>
      <c r="BO61" s="1">
        <v>1.6542999999999999E-2</v>
      </c>
      <c r="BP61" s="1">
        <v>0</v>
      </c>
      <c r="BQ61" s="1">
        <v>4.052689</v>
      </c>
      <c r="BR61" s="1">
        <v>1.6151740000000001</v>
      </c>
      <c r="BS61" s="1">
        <v>0.93025599999999997</v>
      </c>
      <c r="BT61" s="1">
        <v>0.39692100000000002</v>
      </c>
      <c r="BU61" s="1">
        <v>0</v>
      </c>
      <c r="BV61" s="1">
        <v>0</v>
      </c>
      <c r="BW61" s="1">
        <v>1.162075</v>
      </c>
      <c r="BX61" s="1">
        <v>2.8781999999999999E-2</v>
      </c>
      <c r="BY61" s="1">
        <v>8.4612999999999994E-2</v>
      </c>
      <c r="BZ61" s="1">
        <v>0.13383999999999999</v>
      </c>
      <c r="CA61" s="1">
        <v>0.43171799999999999</v>
      </c>
      <c r="CB61" s="1">
        <v>2.5141E-2</v>
      </c>
      <c r="CC61" s="1">
        <v>0.43221500000000002</v>
      </c>
      <c r="CD61" s="1">
        <v>2.7323E-2</v>
      </c>
      <c r="CE61" s="1">
        <v>0</v>
      </c>
      <c r="CF61" s="1">
        <v>0.13828799999999999</v>
      </c>
      <c r="CG61" s="1">
        <v>0.140405</v>
      </c>
      <c r="CH61" s="1">
        <v>21.467365000000001</v>
      </c>
      <c r="CI61" s="1">
        <v>0.137928</v>
      </c>
      <c r="CJ61" s="1">
        <f t="shared" si="0"/>
        <v>2365.3024649999993</v>
      </c>
      <c r="CK61" s="1">
        <v>2432.2822139999994</v>
      </c>
    </row>
    <row r="62" spans="2:89" x14ac:dyDescent="0.25">
      <c r="B62">
        <v>2989</v>
      </c>
      <c r="D62">
        <v>2989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0.22067300000000001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133.34884600000001</v>
      </c>
      <c r="T62" s="1">
        <v>75.012527000000006</v>
      </c>
      <c r="U62" s="1">
        <v>6.0853529999999996</v>
      </c>
      <c r="V62" s="1">
        <v>0</v>
      </c>
      <c r="W62" s="1">
        <v>6.8589330000000004</v>
      </c>
      <c r="X62" s="1">
        <v>0</v>
      </c>
      <c r="Y62" s="1">
        <v>1.282554</v>
      </c>
      <c r="Z62" s="1">
        <v>1.009776</v>
      </c>
      <c r="AA62" s="1">
        <v>1.04941</v>
      </c>
      <c r="AB62" s="1">
        <v>1.727654</v>
      </c>
      <c r="AC62" s="1">
        <v>0</v>
      </c>
      <c r="AD62" s="1">
        <v>0</v>
      </c>
      <c r="AE62" s="1">
        <v>0</v>
      </c>
      <c r="AF62" s="1">
        <v>0</v>
      </c>
      <c r="AG62" s="1">
        <v>0.22020899999999999</v>
      </c>
      <c r="AH62" s="1">
        <v>0.18820600000000001</v>
      </c>
      <c r="AI62" s="1">
        <v>0</v>
      </c>
      <c r="AJ62" s="1">
        <v>0.26586900000000002</v>
      </c>
      <c r="AK62" s="1">
        <v>158.454071</v>
      </c>
      <c r="AL62" s="1">
        <v>0</v>
      </c>
      <c r="AM62" s="1">
        <v>5.7706E-2</v>
      </c>
      <c r="AN62" s="1">
        <v>0.39649899999999999</v>
      </c>
      <c r="AO62" s="1">
        <v>1.944E-3</v>
      </c>
      <c r="AP62" s="1">
        <v>0.91169</v>
      </c>
      <c r="AQ62" s="1">
        <v>0.49736000000000002</v>
      </c>
      <c r="AR62" s="1">
        <v>0.44293700000000003</v>
      </c>
      <c r="AS62" s="1">
        <v>1.019101</v>
      </c>
      <c r="AT62" s="1">
        <v>0</v>
      </c>
      <c r="AU62" s="1">
        <v>113.280182</v>
      </c>
      <c r="AV62" s="1">
        <v>14.188488</v>
      </c>
      <c r="AW62" s="1">
        <v>5.999657</v>
      </c>
      <c r="AX62" s="1">
        <v>13.704596</v>
      </c>
      <c r="AY62" s="1">
        <v>2.2804669999999998</v>
      </c>
      <c r="AZ62" s="1">
        <v>0.46946199999999999</v>
      </c>
      <c r="BA62" s="1">
        <v>0.85189099999999995</v>
      </c>
      <c r="BB62" s="1">
        <v>0.610286</v>
      </c>
      <c r="BC62" s="1">
        <v>6.2299E-2</v>
      </c>
      <c r="BD62" s="1">
        <v>2.6679000000000001E-2</v>
      </c>
      <c r="BE62" s="1">
        <v>5.6328999999999997E-2</v>
      </c>
      <c r="BF62" s="1">
        <v>8.6063000000000001E-2</v>
      </c>
      <c r="BG62" s="1">
        <v>7.664701</v>
      </c>
      <c r="BH62" s="1">
        <v>5.2027060000000001</v>
      </c>
      <c r="BI62" s="1">
        <v>0.97784300000000002</v>
      </c>
      <c r="BJ62" s="1">
        <v>0</v>
      </c>
      <c r="BK62" s="1">
        <v>2.2024089999999998</v>
      </c>
      <c r="BL62" s="1">
        <v>0</v>
      </c>
      <c r="BM62" s="1">
        <v>0</v>
      </c>
      <c r="BN62" s="1">
        <v>0.76655200000000001</v>
      </c>
      <c r="BO62" s="1">
        <v>0.18713199999999999</v>
      </c>
      <c r="BP62" s="1">
        <v>0</v>
      </c>
      <c r="BQ62" s="1">
        <v>149.490509</v>
      </c>
      <c r="BR62" s="1">
        <v>15.967482</v>
      </c>
      <c r="BS62" s="1">
        <v>9.7877980000000004</v>
      </c>
      <c r="BT62" s="1">
        <v>8.0130099999999995</v>
      </c>
      <c r="BU62" s="1">
        <v>0.72886200000000001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1.1750999999999999E-2</v>
      </c>
      <c r="CB62" s="1">
        <v>0</v>
      </c>
      <c r="CC62" s="1">
        <v>0</v>
      </c>
      <c r="CD62" s="1">
        <v>0</v>
      </c>
      <c r="CE62" s="1">
        <v>0</v>
      </c>
      <c r="CF62" s="1">
        <v>2.020438</v>
      </c>
      <c r="CG62" s="1">
        <v>3.8183120000000002</v>
      </c>
      <c r="CH62" s="1">
        <v>0</v>
      </c>
      <c r="CI62" s="1">
        <v>3.951724</v>
      </c>
      <c r="CJ62" s="1">
        <f t="shared" si="0"/>
        <v>3895.4901429999959</v>
      </c>
      <c r="CK62" s="1">
        <v>4646.9490889999961</v>
      </c>
    </row>
    <row r="63" spans="2:89" x14ac:dyDescent="0.25">
      <c r="B63">
        <v>2990</v>
      </c>
      <c r="D63">
        <v>2990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0.210647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195.223221</v>
      </c>
      <c r="T63" s="1">
        <v>100.75630200000001</v>
      </c>
      <c r="U63" s="1">
        <v>4.7216800000000001</v>
      </c>
      <c r="V63" s="1">
        <v>0</v>
      </c>
      <c r="W63" s="1">
        <v>7.431387</v>
      </c>
      <c r="X63" s="1">
        <v>0</v>
      </c>
      <c r="Y63" s="1">
        <v>1.2574829999999999</v>
      </c>
      <c r="Z63" s="1">
        <v>0.79401600000000006</v>
      </c>
      <c r="AA63" s="1">
        <v>0.82518100000000005</v>
      </c>
      <c r="AB63" s="1">
        <v>1.3585039999999999</v>
      </c>
      <c r="AC63" s="1">
        <v>0</v>
      </c>
      <c r="AD63" s="1">
        <v>0</v>
      </c>
      <c r="AE63" s="1">
        <v>0</v>
      </c>
      <c r="AF63" s="1">
        <v>0</v>
      </c>
      <c r="AG63" s="1">
        <v>0.17138600000000001</v>
      </c>
      <c r="AH63" s="1">
        <v>0.14738499999999999</v>
      </c>
      <c r="AI63" s="1">
        <v>0</v>
      </c>
      <c r="AJ63" s="1">
        <v>0</v>
      </c>
      <c r="AK63" s="1">
        <v>217.632858</v>
      </c>
      <c r="AL63" s="1">
        <v>0</v>
      </c>
      <c r="AM63" s="1">
        <v>0</v>
      </c>
      <c r="AN63" s="1">
        <v>0.30858999999999998</v>
      </c>
      <c r="AO63" s="1">
        <v>0</v>
      </c>
      <c r="AP63" s="1">
        <v>0.94545999999999997</v>
      </c>
      <c r="AQ63" s="1">
        <v>0.41525000000000001</v>
      </c>
      <c r="AR63" s="1">
        <v>0.459343</v>
      </c>
      <c r="AS63" s="1">
        <v>1.0568489999999999</v>
      </c>
      <c r="AT63" s="1">
        <v>0</v>
      </c>
      <c r="AU63" s="1">
        <v>149.359497</v>
      </c>
      <c r="AV63" s="1">
        <v>12.408308</v>
      </c>
      <c r="AW63" s="1">
        <v>7.5524079999999998</v>
      </c>
      <c r="AX63" s="1">
        <v>16.239332000000001</v>
      </c>
      <c r="AY63" s="1">
        <v>4.3832570000000004</v>
      </c>
      <c r="AZ63" s="1">
        <v>1.4165300000000001</v>
      </c>
      <c r="BA63" s="1">
        <v>0.71274599999999999</v>
      </c>
      <c r="BB63" s="1">
        <v>0.63367099999999998</v>
      </c>
      <c r="BC63" s="1">
        <v>0.122366</v>
      </c>
      <c r="BD63" s="1">
        <v>5.2401999999999997E-2</v>
      </c>
      <c r="BE63" s="1">
        <v>0.110641</v>
      </c>
      <c r="BF63" s="1">
        <v>0.169041</v>
      </c>
      <c r="BG63" s="1">
        <v>10.868594999999999</v>
      </c>
      <c r="BH63" s="1">
        <v>4.6027149999999999</v>
      </c>
      <c r="BI63" s="1">
        <v>1.3865890000000001</v>
      </c>
      <c r="BJ63" s="1">
        <v>0</v>
      </c>
      <c r="BK63" s="1">
        <v>7.6957019999999998</v>
      </c>
      <c r="BL63" s="1">
        <v>0</v>
      </c>
      <c r="BM63" s="1">
        <v>0</v>
      </c>
      <c r="BN63" s="1">
        <v>0.26380599999999998</v>
      </c>
      <c r="BO63" s="1">
        <v>6.4401E-2</v>
      </c>
      <c r="BP63" s="1">
        <v>0</v>
      </c>
      <c r="BQ63" s="1">
        <v>198.59956399999999</v>
      </c>
      <c r="BR63" s="1">
        <v>20.802198000000001</v>
      </c>
      <c r="BS63" s="1">
        <v>7.3959320000000002</v>
      </c>
      <c r="BT63" s="1">
        <v>2.7576459999999998</v>
      </c>
      <c r="BU63" s="1">
        <v>0.67583099999999996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0.69705700000000004</v>
      </c>
      <c r="CG63" s="1">
        <v>4.8169839999999997</v>
      </c>
      <c r="CH63" s="1">
        <v>0</v>
      </c>
      <c r="CI63" s="1">
        <v>4.8599839999999999</v>
      </c>
      <c r="CJ63" s="1">
        <f t="shared" si="0"/>
        <v>2506.0176269999929</v>
      </c>
      <c r="CK63" s="1">
        <v>3498.3803719999933</v>
      </c>
    </row>
    <row r="64" spans="2:89" x14ac:dyDescent="0.25">
      <c r="B64">
        <v>2991</v>
      </c>
      <c r="D64">
        <v>2991</v>
      </c>
      <c r="E64" s="1">
        <v>7.9305E-2</v>
      </c>
      <c r="F64" s="1">
        <v>0.76637500000000003</v>
      </c>
      <c r="G64" s="1">
        <v>0</v>
      </c>
      <c r="H64" s="1">
        <v>0.66081900000000005</v>
      </c>
      <c r="I64" s="1">
        <v>7.3099999999999998E-2</v>
      </c>
      <c r="J64" s="1">
        <v>1.0862E-2</v>
      </c>
      <c r="K64" s="1">
        <v>1.5108999999999999E-2</v>
      </c>
      <c r="L64" s="1">
        <v>0</v>
      </c>
      <c r="M64" s="1">
        <v>3.1379999999999998E-2</v>
      </c>
      <c r="N64" s="1">
        <v>0</v>
      </c>
      <c r="O64" s="1">
        <v>0</v>
      </c>
      <c r="P64" s="1">
        <v>2.7439999999999999E-2</v>
      </c>
      <c r="Q64" s="1">
        <v>2.2230000000000001E-3</v>
      </c>
      <c r="R64" s="1">
        <v>0</v>
      </c>
      <c r="S64" s="1">
        <v>1.73759</v>
      </c>
      <c r="T64" s="1">
        <v>0.95834900000000001</v>
      </c>
      <c r="U64" s="1">
        <v>0</v>
      </c>
      <c r="V64" s="1">
        <v>5.5853E-2</v>
      </c>
      <c r="W64" s="1">
        <v>0.26972699999999999</v>
      </c>
      <c r="X64" s="1">
        <v>0.222441</v>
      </c>
      <c r="Y64" s="1">
        <v>6.4839999999999995E-2</v>
      </c>
      <c r="Z64" s="1">
        <v>0</v>
      </c>
      <c r="AA64" s="1">
        <v>0</v>
      </c>
      <c r="AB64" s="1">
        <v>0</v>
      </c>
      <c r="AC64" s="1">
        <v>0</v>
      </c>
      <c r="AD64" s="1">
        <v>7.868E-3</v>
      </c>
      <c r="AE64" s="1">
        <v>0</v>
      </c>
      <c r="AF64" s="1">
        <v>9.9306000000000005E-2</v>
      </c>
      <c r="AG64" s="1">
        <v>3.7613000000000001E-2</v>
      </c>
      <c r="AH64" s="1">
        <v>3.2344999999999999E-2</v>
      </c>
      <c r="AI64" s="1">
        <v>1.5333220000000001</v>
      </c>
      <c r="AJ64" s="1">
        <v>0.250967</v>
      </c>
      <c r="AK64" s="1">
        <v>2.0700249999999998</v>
      </c>
      <c r="AL64" s="1">
        <v>7.3299999999999997E-3</v>
      </c>
      <c r="AM64" s="1">
        <v>5.4472E-2</v>
      </c>
      <c r="AN64" s="1">
        <v>6.7723000000000005E-2</v>
      </c>
      <c r="AO64" s="1">
        <v>9.4093999999999997E-2</v>
      </c>
      <c r="AP64" s="1">
        <v>7.5633000000000006E-2</v>
      </c>
      <c r="AQ64" s="1">
        <v>0</v>
      </c>
      <c r="AR64" s="1">
        <v>3.6746000000000001E-2</v>
      </c>
      <c r="AS64" s="1">
        <v>8.4543999999999994E-2</v>
      </c>
      <c r="AT64" s="1">
        <v>0</v>
      </c>
      <c r="AU64" s="1">
        <v>0</v>
      </c>
      <c r="AV64" s="1">
        <v>0</v>
      </c>
      <c r="AW64" s="1">
        <v>0</v>
      </c>
      <c r="AX64" s="1">
        <v>0.84114900000000004</v>
      </c>
      <c r="AY64" s="1">
        <v>0.109081</v>
      </c>
      <c r="AZ64" s="1">
        <v>3.5699000000000002E-2</v>
      </c>
      <c r="BA64" s="1">
        <v>0</v>
      </c>
      <c r="BB64" s="1">
        <v>5.0707000000000002E-2</v>
      </c>
      <c r="BC64" s="1">
        <v>0</v>
      </c>
      <c r="BD64" s="1">
        <v>0</v>
      </c>
      <c r="BE64" s="1">
        <v>0</v>
      </c>
      <c r="BF64" s="1">
        <v>0</v>
      </c>
      <c r="BG64" s="1">
        <v>0.17780799999999999</v>
      </c>
      <c r="BH64" s="1">
        <v>0</v>
      </c>
      <c r="BI64" s="1">
        <v>2.2683999999999999E-2</v>
      </c>
      <c r="BJ64" s="1">
        <v>3.2933999999999998E-2</v>
      </c>
      <c r="BK64" s="1">
        <v>0.104037</v>
      </c>
      <c r="BL64" s="1">
        <v>0.56049800000000005</v>
      </c>
      <c r="BM64" s="1">
        <v>0.23757800000000001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0.34813300000000003</v>
      </c>
      <c r="BX64" s="1">
        <v>0.60921599999999998</v>
      </c>
      <c r="BY64" s="1">
        <v>2.794E-2</v>
      </c>
      <c r="BZ64" s="1">
        <v>3.4876999999999998E-2</v>
      </c>
      <c r="CA64" s="1">
        <v>0.140316</v>
      </c>
      <c r="CB64" s="1">
        <v>2.8042000000000001E-2</v>
      </c>
      <c r="CC64" s="1">
        <v>0.19014600000000001</v>
      </c>
      <c r="CD64" s="1">
        <v>2.9187999999999999E-2</v>
      </c>
      <c r="CE64" s="1">
        <v>3.186E-3</v>
      </c>
      <c r="CF64" s="1">
        <v>0</v>
      </c>
      <c r="CG64" s="1">
        <v>0.23330200000000001</v>
      </c>
      <c r="CH64" s="1">
        <v>2.2810790000000001</v>
      </c>
      <c r="CI64" s="1">
        <v>0</v>
      </c>
      <c r="CJ64" s="1">
        <f t="shared" si="0"/>
        <v>145.47505699999999</v>
      </c>
      <c r="CK64" s="1">
        <v>161.000058</v>
      </c>
    </row>
    <row r="65" spans="2:89" x14ac:dyDescent="0.25">
      <c r="B65">
        <v>2992</v>
      </c>
      <c r="D65">
        <v>2992</v>
      </c>
      <c r="E65" s="1">
        <v>1.9359999999999999E-2</v>
      </c>
      <c r="F65" s="1">
        <v>0.18708900000000001</v>
      </c>
      <c r="G65" s="1">
        <v>0</v>
      </c>
      <c r="H65" s="1">
        <v>0.16132099999999999</v>
      </c>
      <c r="I65" s="1">
        <v>1.7845E-2</v>
      </c>
      <c r="J65" s="1">
        <v>2.6519999999999998E-3</v>
      </c>
      <c r="K65" s="1">
        <v>3.6879999999999999E-3</v>
      </c>
      <c r="L65" s="1">
        <v>0</v>
      </c>
      <c r="M65" s="1">
        <v>7.6600000000000001E-3</v>
      </c>
      <c r="N65" s="1">
        <v>0</v>
      </c>
      <c r="O65" s="1">
        <v>0</v>
      </c>
      <c r="P65" s="1">
        <v>6.6990000000000001E-3</v>
      </c>
      <c r="Q65" s="1">
        <v>5.4299999999999997E-4</v>
      </c>
      <c r="R65" s="1">
        <v>0</v>
      </c>
      <c r="S65" s="1">
        <v>0.42418499999999998</v>
      </c>
      <c r="T65" s="1">
        <v>0.233954</v>
      </c>
      <c r="U65" s="1">
        <v>0</v>
      </c>
      <c r="V65" s="1">
        <v>1.3635E-2</v>
      </c>
      <c r="W65" s="1">
        <v>6.5846000000000002E-2</v>
      </c>
      <c r="X65" s="1">
        <v>5.4302999999999997E-2</v>
      </c>
      <c r="Y65" s="1">
        <v>1.5828999999999999E-2</v>
      </c>
      <c r="Z65" s="1">
        <v>0</v>
      </c>
      <c r="AA65" s="1">
        <v>0</v>
      </c>
      <c r="AB65" s="1">
        <v>0</v>
      </c>
      <c r="AC65" s="1">
        <v>0</v>
      </c>
      <c r="AD65" s="1">
        <v>1.921E-3</v>
      </c>
      <c r="AE65" s="1">
        <v>0</v>
      </c>
      <c r="AF65" s="1">
        <v>2.4243000000000001E-2</v>
      </c>
      <c r="AG65" s="1">
        <v>9.1819999999999992E-3</v>
      </c>
      <c r="AH65" s="1">
        <v>7.8960000000000002E-3</v>
      </c>
      <c r="AI65" s="1">
        <v>0.37431799999999998</v>
      </c>
      <c r="AJ65" s="1">
        <v>6.1267000000000002E-2</v>
      </c>
      <c r="AK65" s="1">
        <v>0.50534000000000001</v>
      </c>
      <c r="AL65" s="1">
        <v>1.789E-3</v>
      </c>
      <c r="AM65" s="1">
        <v>1.3298000000000001E-2</v>
      </c>
      <c r="AN65" s="1">
        <v>1.6532999999999999E-2</v>
      </c>
      <c r="AO65" s="1">
        <v>2.2970000000000001E-2</v>
      </c>
      <c r="AP65" s="1">
        <v>1.8464000000000001E-2</v>
      </c>
      <c r="AQ65" s="1">
        <v>0</v>
      </c>
      <c r="AR65" s="1">
        <v>8.9700000000000005E-3</v>
      </c>
      <c r="AS65" s="1">
        <v>2.0639000000000001E-2</v>
      </c>
      <c r="AT65" s="1">
        <v>0</v>
      </c>
      <c r="AU65" s="1">
        <v>0</v>
      </c>
      <c r="AV65" s="1">
        <v>0</v>
      </c>
      <c r="AW65" s="1">
        <v>0</v>
      </c>
      <c r="AX65" s="1">
        <v>0.205343</v>
      </c>
      <c r="AY65" s="1">
        <v>2.6629E-2</v>
      </c>
      <c r="AZ65" s="1">
        <v>8.7150000000000005E-3</v>
      </c>
      <c r="BA65" s="1">
        <v>0</v>
      </c>
      <c r="BB65" s="1">
        <v>1.2378999999999999E-2</v>
      </c>
      <c r="BC65" s="1">
        <v>0</v>
      </c>
      <c r="BD65" s="1">
        <v>0</v>
      </c>
      <c r="BE65" s="1">
        <v>0</v>
      </c>
      <c r="BF65" s="1">
        <v>0</v>
      </c>
      <c r="BG65" s="1">
        <v>4.3407000000000001E-2</v>
      </c>
      <c r="BH65" s="1">
        <v>0</v>
      </c>
      <c r="BI65" s="1">
        <v>5.5380000000000004E-3</v>
      </c>
      <c r="BJ65" s="1">
        <v>8.0400000000000003E-3</v>
      </c>
      <c r="BK65" s="1">
        <v>2.5398E-2</v>
      </c>
      <c r="BL65" s="1">
        <v>0.13683000000000001</v>
      </c>
      <c r="BM65" s="1">
        <v>5.7998000000000001E-2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8.4986999999999993E-2</v>
      </c>
      <c r="BX65" s="1">
        <v>0.14872299999999999</v>
      </c>
      <c r="BY65" s="1">
        <v>6.8209999999999998E-3</v>
      </c>
      <c r="BZ65" s="1">
        <v>8.5140000000000007E-3</v>
      </c>
      <c r="CA65" s="1">
        <v>3.4254E-2</v>
      </c>
      <c r="CB65" s="1">
        <v>6.8459999999999997E-3</v>
      </c>
      <c r="CC65" s="1">
        <v>4.6419000000000002E-2</v>
      </c>
      <c r="CD65" s="1">
        <v>7.1250000000000003E-3</v>
      </c>
      <c r="CE65" s="1">
        <v>7.7800000000000005E-4</v>
      </c>
      <c r="CF65" s="1">
        <v>0</v>
      </c>
      <c r="CG65" s="1">
        <v>5.6953999999999998E-2</v>
      </c>
      <c r="CH65" s="1">
        <v>0.55686199999999997</v>
      </c>
      <c r="CI65" s="1">
        <v>0</v>
      </c>
      <c r="CJ65" s="1">
        <f t="shared" si="0"/>
        <v>41.205059000000048</v>
      </c>
      <c r="CK65" s="1">
        <v>44.99505800000005</v>
      </c>
    </row>
    <row r="66" spans="2:89" x14ac:dyDescent="0.25">
      <c r="B66">
        <v>2993</v>
      </c>
      <c r="D66">
        <v>2993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0.16945199999999999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0.103542</v>
      </c>
      <c r="BS66" s="1">
        <v>0</v>
      </c>
      <c r="BT66" s="1">
        <v>0</v>
      </c>
      <c r="BU66" s="1">
        <v>1.318624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9.2183820000000001</v>
      </c>
      <c r="CJ66" s="1">
        <f t="shared" si="0"/>
        <v>42.684999999999988</v>
      </c>
      <c r="CK66" s="1">
        <v>53.49499999999999</v>
      </c>
    </row>
    <row r="67" spans="2:89" x14ac:dyDescent="0.25">
      <c r="B67">
        <v>2994</v>
      </c>
      <c r="D67">
        <v>2994</v>
      </c>
      <c r="E67" s="1">
        <v>32.012314000000003</v>
      </c>
      <c r="F67" s="1">
        <v>78.909912000000006</v>
      </c>
      <c r="G67" s="1">
        <v>6.1337429999999999</v>
      </c>
      <c r="H67" s="1">
        <v>75.028671000000003</v>
      </c>
      <c r="I67" s="1">
        <v>7.8326650000000004</v>
      </c>
      <c r="J67" s="1">
        <v>1.119197</v>
      </c>
      <c r="K67" s="1">
        <v>1.9545110000000001</v>
      </c>
      <c r="L67" s="1">
        <v>16.813521999999999</v>
      </c>
      <c r="M67" s="1">
        <v>4.0593680000000001</v>
      </c>
      <c r="N67" s="1">
        <v>1.619113</v>
      </c>
      <c r="O67" s="1">
        <v>0</v>
      </c>
      <c r="P67" s="1">
        <v>2.940296</v>
      </c>
      <c r="Q67" s="1">
        <v>2.243789</v>
      </c>
      <c r="R67" s="1">
        <v>0</v>
      </c>
      <c r="S67" s="1">
        <v>214.21777299999999</v>
      </c>
      <c r="T67" s="1">
        <v>726.29827899999998</v>
      </c>
      <c r="U67" s="1">
        <v>27.287447</v>
      </c>
      <c r="V67" s="1">
        <v>56.390293</v>
      </c>
      <c r="W67" s="1">
        <v>31.696708999999998</v>
      </c>
      <c r="X67" s="1">
        <v>26.560257</v>
      </c>
      <c r="Y67" s="1">
        <v>6.5905389999999997</v>
      </c>
      <c r="Z67" s="1">
        <v>3.4587840000000001</v>
      </c>
      <c r="AA67" s="1">
        <v>4.7688709999999999</v>
      </c>
      <c r="AB67" s="1">
        <v>7.8510400000000002</v>
      </c>
      <c r="AC67" s="1">
        <v>4.202159</v>
      </c>
      <c r="AD67" s="1">
        <v>3.2760579999999999</v>
      </c>
      <c r="AE67" s="1">
        <v>2.5241199999999999</v>
      </c>
      <c r="AF67" s="1">
        <v>49.639301000000003</v>
      </c>
      <c r="AG67" s="1">
        <v>3.2099250000000001</v>
      </c>
      <c r="AH67" s="1">
        <v>2.6283759999999998</v>
      </c>
      <c r="AI67" s="1">
        <v>538.87182600000006</v>
      </c>
      <c r="AJ67" s="1">
        <v>0</v>
      </c>
      <c r="AK67" s="1">
        <v>1508.236572</v>
      </c>
      <c r="AL67" s="1">
        <v>36.039771999999999</v>
      </c>
      <c r="AM67" s="1">
        <v>0</v>
      </c>
      <c r="AN67" s="1">
        <v>5.7796510000000003</v>
      </c>
      <c r="AO67" s="1">
        <v>45.547989000000001</v>
      </c>
      <c r="AP67" s="1">
        <v>7.4071879999999997</v>
      </c>
      <c r="AQ67" s="1">
        <v>0</v>
      </c>
      <c r="AR67" s="1">
        <v>3.6021179999999999</v>
      </c>
      <c r="AS67" s="1">
        <v>8.2876930000000009</v>
      </c>
      <c r="AT67" s="1">
        <v>0</v>
      </c>
      <c r="AU67" s="1">
        <v>0</v>
      </c>
      <c r="AV67" s="1">
        <v>0</v>
      </c>
      <c r="AW67" s="1">
        <v>0</v>
      </c>
      <c r="AX67" s="1">
        <v>90.882942</v>
      </c>
      <c r="AY67" s="1">
        <v>7.7453770000000004</v>
      </c>
      <c r="AZ67" s="1">
        <v>4.8871789999999997</v>
      </c>
      <c r="BA67" s="1">
        <v>0</v>
      </c>
      <c r="BB67" s="1">
        <v>4.9697329999999997</v>
      </c>
      <c r="BC67" s="1">
        <v>1.492137</v>
      </c>
      <c r="BD67" s="1">
        <v>0</v>
      </c>
      <c r="BE67" s="1">
        <v>0</v>
      </c>
      <c r="BF67" s="1">
        <v>2.0613030000000001</v>
      </c>
      <c r="BG67" s="1">
        <v>59.864635</v>
      </c>
      <c r="BH67" s="1">
        <v>0</v>
      </c>
      <c r="BI67" s="1">
        <v>10.094977999999999</v>
      </c>
      <c r="BJ67" s="1">
        <v>26.540167</v>
      </c>
      <c r="BK67" s="1">
        <v>2.8015819999999998</v>
      </c>
      <c r="BL67" s="1">
        <v>143.86056500000001</v>
      </c>
      <c r="BM67" s="1">
        <v>193.903198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91.129738000000003</v>
      </c>
      <c r="BX67" s="1">
        <v>58.066718999999999</v>
      </c>
      <c r="BY67" s="1">
        <v>11.278733000000001</v>
      </c>
      <c r="BZ67" s="1">
        <v>21.682831</v>
      </c>
      <c r="CA67" s="1">
        <v>58.421173000000003</v>
      </c>
      <c r="CB67" s="1">
        <v>6.459848</v>
      </c>
      <c r="CC67" s="1">
        <v>40.095481999999997</v>
      </c>
      <c r="CD67" s="1">
        <v>5.418571</v>
      </c>
      <c r="CE67" s="1">
        <v>0.87892300000000001</v>
      </c>
      <c r="CF67" s="1">
        <v>0</v>
      </c>
      <c r="CG67" s="1">
        <v>34.066535999999999</v>
      </c>
      <c r="CH67" s="1">
        <v>798.97705099999996</v>
      </c>
      <c r="CI67" s="1">
        <v>0</v>
      </c>
      <c r="CJ67" s="1">
        <f t="shared" si="0"/>
        <v>9011.3677809999972</v>
      </c>
      <c r="CK67" s="1">
        <v>14241.987022999998</v>
      </c>
    </row>
    <row r="68" spans="2:89" x14ac:dyDescent="0.25">
      <c r="B68">
        <v>2995</v>
      </c>
      <c r="D68">
        <v>2995</v>
      </c>
      <c r="E68" s="1">
        <v>3.2302789999999999</v>
      </c>
      <c r="F68" s="1">
        <v>14.224422000000001</v>
      </c>
      <c r="G68" s="1">
        <v>0.55674599999999996</v>
      </c>
      <c r="H68" s="1">
        <v>8.0000909999999994</v>
      </c>
      <c r="I68" s="1">
        <v>0.80272600000000005</v>
      </c>
      <c r="J68" s="1">
        <v>0.124899</v>
      </c>
      <c r="K68" s="1">
        <v>0.19071199999999999</v>
      </c>
      <c r="L68" s="1">
        <v>1.7972950000000001</v>
      </c>
      <c r="M68" s="1">
        <v>0.396094</v>
      </c>
      <c r="N68" s="1">
        <v>0.17177000000000001</v>
      </c>
      <c r="O68" s="1">
        <v>0</v>
      </c>
      <c r="P68" s="1">
        <v>0.30133500000000002</v>
      </c>
      <c r="Q68" s="1">
        <v>0.23577300000000001</v>
      </c>
      <c r="R68" s="1">
        <v>0</v>
      </c>
      <c r="S68" s="1">
        <v>33.915965999999997</v>
      </c>
      <c r="T68" s="1">
        <v>57.872154000000002</v>
      </c>
      <c r="U68" s="1">
        <v>2.5516260000000002</v>
      </c>
      <c r="V68" s="1">
        <v>5.9253879999999999</v>
      </c>
      <c r="W68" s="1">
        <v>3.8181080000000001</v>
      </c>
      <c r="X68" s="1">
        <v>2.9943749999999998</v>
      </c>
      <c r="Y68" s="1">
        <v>0.74521499999999996</v>
      </c>
      <c r="Z68" s="1">
        <v>0.423655</v>
      </c>
      <c r="AA68" s="1">
        <v>0.44593300000000002</v>
      </c>
      <c r="AB68" s="1">
        <v>0.73414400000000002</v>
      </c>
      <c r="AC68" s="1">
        <v>0.38141999999999998</v>
      </c>
      <c r="AD68" s="1">
        <v>0.32092900000000002</v>
      </c>
      <c r="AE68" s="1">
        <v>0.22910800000000001</v>
      </c>
      <c r="AF68" s="1">
        <v>4.7718439999999998</v>
      </c>
      <c r="AG68" s="1">
        <v>0.29158800000000001</v>
      </c>
      <c r="AH68" s="1">
        <v>0.25059399999999998</v>
      </c>
      <c r="AI68" s="1">
        <v>94.577636999999996</v>
      </c>
      <c r="AJ68" s="1">
        <v>0</v>
      </c>
      <c r="AK68" s="1">
        <v>125.031021</v>
      </c>
      <c r="AL68" s="1">
        <v>3.2712910000000002</v>
      </c>
      <c r="AM68" s="1">
        <v>0</v>
      </c>
      <c r="AN68" s="1">
        <v>0.52502099999999996</v>
      </c>
      <c r="AO68" s="1">
        <v>4.5175039999999997</v>
      </c>
      <c r="AP68" s="1">
        <v>0.77480099999999996</v>
      </c>
      <c r="AQ68" s="1">
        <v>0</v>
      </c>
      <c r="AR68" s="1">
        <v>0.37647199999999997</v>
      </c>
      <c r="AS68" s="1">
        <v>0.86617999999999995</v>
      </c>
      <c r="AT68" s="1">
        <v>0</v>
      </c>
      <c r="AU68" s="1">
        <v>0</v>
      </c>
      <c r="AV68" s="1">
        <v>0</v>
      </c>
      <c r="AW68" s="1">
        <v>0</v>
      </c>
      <c r="AX68" s="1">
        <v>11.635103000000001</v>
      </c>
      <c r="AY68" s="1">
        <v>1.8382229999999999</v>
      </c>
      <c r="AZ68" s="1">
        <v>0.51014599999999999</v>
      </c>
      <c r="BA68" s="1">
        <v>0</v>
      </c>
      <c r="BB68" s="1">
        <v>0.51946999999999999</v>
      </c>
      <c r="BC68" s="1">
        <v>8.0819000000000002E-2</v>
      </c>
      <c r="BD68" s="1">
        <v>0</v>
      </c>
      <c r="BE68" s="1">
        <v>0</v>
      </c>
      <c r="BF68" s="1">
        <v>0.111646</v>
      </c>
      <c r="BG68" s="1">
        <v>5.545795</v>
      </c>
      <c r="BH68" s="1">
        <v>0</v>
      </c>
      <c r="BI68" s="1">
        <v>0.74246000000000001</v>
      </c>
      <c r="BJ68" s="1">
        <v>2.7905790000000001</v>
      </c>
      <c r="BK68" s="1">
        <v>1.4458409999999999</v>
      </c>
      <c r="BL68" s="1">
        <v>15.28722</v>
      </c>
      <c r="BM68" s="1">
        <v>20.416546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9.6235009999999992</v>
      </c>
      <c r="BX68" s="1">
        <v>6.2021819999999996</v>
      </c>
      <c r="BY68" s="1">
        <v>1.1380459999999999</v>
      </c>
      <c r="BZ68" s="1">
        <v>2.070154</v>
      </c>
      <c r="CA68" s="1">
        <v>5.7230549999999996</v>
      </c>
      <c r="CB68" s="1">
        <v>0.66317700000000002</v>
      </c>
      <c r="CC68" s="1">
        <v>5.8616299999999999</v>
      </c>
      <c r="CD68" s="1">
        <v>0.65958099999999997</v>
      </c>
      <c r="CE68" s="1">
        <v>8.8644000000000001E-2</v>
      </c>
      <c r="CF68" s="1">
        <v>0</v>
      </c>
      <c r="CG68" s="1">
        <v>3.3720870000000001</v>
      </c>
      <c r="CH68" s="1">
        <v>178.786316</v>
      </c>
      <c r="CI68" s="1">
        <v>0</v>
      </c>
      <c r="CJ68" s="1">
        <f t="shared" ref="CJ68:CJ86" si="1">CK68-SUM(E68:CI68)</f>
        <v>1732.3735690000017</v>
      </c>
      <c r="CK68" s="1">
        <v>2383.1299060000015</v>
      </c>
    </row>
    <row r="69" spans="2:89" x14ac:dyDescent="0.25">
      <c r="B69">
        <v>2996</v>
      </c>
      <c r="D69">
        <v>2996</v>
      </c>
      <c r="E69" s="1">
        <v>1.423357</v>
      </c>
      <c r="F69" s="1">
        <v>9.275029</v>
      </c>
      <c r="G69" s="1">
        <v>0.14815999999999999</v>
      </c>
      <c r="H69" s="1">
        <v>6.8034319999999999</v>
      </c>
      <c r="I69" s="1">
        <v>0.73115600000000003</v>
      </c>
      <c r="J69" s="1">
        <v>0.11060499999999999</v>
      </c>
      <c r="K69" s="1">
        <v>0.158445</v>
      </c>
      <c r="L69" s="1">
        <v>0.48631400000000002</v>
      </c>
      <c r="M69" s="1">
        <v>0.32907799999999998</v>
      </c>
      <c r="N69" s="1">
        <v>4.6469000000000003E-2</v>
      </c>
      <c r="O69" s="1">
        <v>0</v>
      </c>
      <c r="P69" s="1">
        <v>0.27446799999999999</v>
      </c>
      <c r="Q69" s="1">
        <v>7.9319000000000001E-2</v>
      </c>
      <c r="R69" s="1">
        <v>0</v>
      </c>
      <c r="S69" s="1">
        <v>21.617920000000002</v>
      </c>
      <c r="T69" s="1">
        <v>23.084582999999999</v>
      </c>
      <c r="U69" s="1">
        <v>0.69029499999999999</v>
      </c>
      <c r="V69" s="1">
        <v>1.9934240000000001</v>
      </c>
      <c r="W69" s="1">
        <v>2.9403790000000001</v>
      </c>
      <c r="X69" s="1">
        <v>2.3854419999999998</v>
      </c>
      <c r="Y69" s="1">
        <v>0.66027100000000005</v>
      </c>
      <c r="Z69" s="1">
        <v>0.11608300000000001</v>
      </c>
      <c r="AA69" s="1">
        <v>0.120639</v>
      </c>
      <c r="AB69" s="1">
        <v>0.19860900000000001</v>
      </c>
      <c r="AC69" s="1">
        <v>0.101503</v>
      </c>
      <c r="AD69" s="1">
        <v>0.14158499999999999</v>
      </c>
      <c r="AE69" s="1">
        <v>6.0970000000000003E-2</v>
      </c>
      <c r="AF69" s="1">
        <v>1.9767619999999999</v>
      </c>
      <c r="AG69" s="1">
        <v>0.34488600000000003</v>
      </c>
      <c r="AH69" s="1">
        <v>0.29658800000000002</v>
      </c>
      <c r="AI69" s="1">
        <v>36.208629999999999</v>
      </c>
      <c r="AJ69" s="1">
        <v>1.774883</v>
      </c>
      <c r="AK69" s="1">
        <v>49.887999999999998</v>
      </c>
      <c r="AL69" s="1">
        <v>0.92263899999999999</v>
      </c>
      <c r="AM69" s="1">
        <v>0.38523600000000002</v>
      </c>
      <c r="AN69" s="1">
        <v>0.62098600000000004</v>
      </c>
      <c r="AO69" s="1">
        <v>1.8713949999999999</v>
      </c>
      <c r="AP69" s="1">
        <v>0.73362499999999997</v>
      </c>
      <c r="AQ69" s="1">
        <v>0</v>
      </c>
      <c r="AR69" s="1">
        <v>0.35642499999999999</v>
      </c>
      <c r="AS69" s="1">
        <v>0.82005600000000001</v>
      </c>
      <c r="AT69" s="1">
        <v>0</v>
      </c>
      <c r="AU69" s="1">
        <v>0</v>
      </c>
      <c r="AV69" s="1">
        <v>0</v>
      </c>
      <c r="AW69" s="1">
        <v>0</v>
      </c>
      <c r="AX69" s="1">
        <v>9.0403319999999994</v>
      </c>
      <c r="AY69" s="1">
        <v>1.275169</v>
      </c>
      <c r="AZ69" s="1">
        <v>0.388463</v>
      </c>
      <c r="BA69" s="1">
        <v>0</v>
      </c>
      <c r="BB69" s="1">
        <v>0.49184800000000001</v>
      </c>
      <c r="BC69" s="1">
        <v>2.1864000000000001E-2</v>
      </c>
      <c r="BD69" s="1">
        <v>0</v>
      </c>
      <c r="BE69" s="1">
        <v>0</v>
      </c>
      <c r="BF69" s="1">
        <v>3.0204000000000002E-2</v>
      </c>
      <c r="BG69" s="1">
        <v>2.8522829999999999</v>
      </c>
      <c r="BH69" s="1">
        <v>0</v>
      </c>
      <c r="BI69" s="1">
        <v>0.36519699999999999</v>
      </c>
      <c r="BJ69" s="1">
        <v>0.98558299999999999</v>
      </c>
      <c r="BK69" s="1">
        <v>1.1320840000000001</v>
      </c>
      <c r="BL69" s="1">
        <v>8.0654950000000003</v>
      </c>
      <c r="BM69" s="1">
        <v>7.1871419999999997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5.0255489999999998</v>
      </c>
      <c r="BX69" s="1">
        <v>5.9567009999999998</v>
      </c>
      <c r="BY69" s="1">
        <v>0.50145700000000004</v>
      </c>
      <c r="BZ69" s="1">
        <v>0.80143699999999995</v>
      </c>
      <c r="CA69" s="1">
        <v>2.524851</v>
      </c>
      <c r="CB69" s="1">
        <v>0.376996</v>
      </c>
      <c r="CC69" s="1">
        <v>2.6843330000000001</v>
      </c>
      <c r="CD69" s="1">
        <v>0.38288100000000003</v>
      </c>
      <c r="CE69" s="1">
        <v>4.6511999999999998E-2</v>
      </c>
      <c r="CF69" s="1">
        <v>0</v>
      </c>
      <c r="CG69" s="1">
        <v>2.563787</v>
      </c>
      <c r="CH69" s="1">
        <v>64.682365000000004</v>
      </c>
      <c r="CI69" s="1">
        <v>0</v>
      </c>
      <c r="CJ69" s="1">
        <f t="shared" si="1"/>
        <v>1805.7015490000003</v>
      </c>
      <c r="CK69" s="1">
        <v>2093.2617280000004</v>
      </c>
    </row>
    <row r="70" spans="2:89" x14ac:dyDescent="0.25">
      <c r="B70">
        <v>2997</v>
      </c>
      <c r="D70">
        <v>2997</v>
      </c>
      <c r="E70" s="1">
        <v>0.83412699999999995</v>
      </c>
      <c r="F70" s="1">
        <v>6.7854780000000003</v>
      </c>
      <c r="G70" s="1">
        <v>0</v>
      </c>
      <c r="H70" s="1">
        <v>6.9504060000000001</v>
      </c>
      <c r="I70" s="1">
        <v>0.76885899999999996</v>
      </c>
      <c r="J70" s="1">
        <v>0.114242</v>
      </c>
      <c r="K70" s="1">
        <v>0.158911</v>
      </c>
      <c r="L70" s="1">
        <v>0</v>
      </c>
      <c r="M70" s="1">
        <v>0.33004600000000001</v>
      </c>
      <c r="N70" s="1">
        <v>0</v>
      </c>
      <c r="O70" s="1">
        <v>0</v>
      </c>
      <c r="P70" s="1">
        <v>0.28862100000000002</v>
      </c>
      <c r="Q70" s="1">
        <v>2.3375E-2</v>
      </c>
      <c r="R70" s="1">
        <v>0</v>
      </c>
      <c r="S70" s="1">
        <v>13.824938</v>
      </c>
      <c r="T70" s="1">
        <v>10.079789</v>
      </c>
      <c r="U70" s="1">
        <v>0</v>
      </c>
      <c r="V70" s="1">
        <v>0.58745700000000001</v>
      </c>
      <c r="W70" s="1">
        <v>2.7119360000000001</v>
      </c>
      <c r="X70" s="1">
        <v>2.2585459999999999</v>
      </c>
      <c r="Y70" s="1">
        <v>0.67906599999999995</v>
      </c>
      <c r="Z70" s="1">
        <v>0</v>
      </c>
      <c r="AA70" s="1">
        <v>0</v>
      </c>
      <c r="AB70" s="1">
        <v>0</v>
      </c>
      <c r="AC70" s="1">
        <v>0</v>
      </c>
      <c r="AD70" s="1">
        <v>8.2758999999999999E-2</v>
      </c>
      <c r="AE70" s="1">
        <v>0</v>
      </c>
      <c r="AF70" s="1">
        <v>1.0444929999999999</v>
      </c>
      <c r="AG70" s="1">
        <v>0.39560299999999998</v>
      </c>
      <c r="AH70" s="1">
        <v>0.34020299999999998</v>
      </c>
      <c r="AI70" s="1">
        <v>16.127285000000001</v>
      </c>
      <c r="AJ70" s="1">
        <v>2.6396389999999998</v>
      </c>
      <c r="AK70" s="1">
        <v>21.772265999999998</v>
      </c>
      <c r="AL70" s="1">
        <v>7.7093999999999996E-2</v>
      </c>
      <c r="AM70" s="1">
        <v>0.57293099999999997</v>
      </c>
      <c r="AN70" s="1">
        <v>0.71230499999999997</v>
      </c>
      <c r="AO70" s="1">
        <v>0.98966699999999996</v>
      </c>
      <c r="AP70" s="1">
        <v>0.79549800000000004</v>
      </c>
      <c r="AQ70" s="1">
        <v>0</v>
      </c>
      <c r="AR70" s="1">
        <v>0.38648500000000002</v>
      </c>
      <c r="AS70" s="1">
        <v>0.88506399999999996</v>
      </c>
      <c r="AT70" s="1">
        <v>0</v>
      </c>
      <c r="AU70" s="1">
        <v>0</v>
      </c>
      <c r="AV70" s="1">
        <v>0</v>
      </c>
      <c r="AW70" s="1">
        <v>0</v>
      </c>
      <c r="AX70" s="1">
        <v>8.5249050000000004</v>
      </c>
      <c r="AY70" s="1">
        <v>0.28261799999999998</v>
      </c>
      <c r="AZ70" s="1">
        <v>0.37490000000000001</v>
      </c>
      <c r="BA70" s="1">
        <v>0</v>
      </c>
      <c r="BB70" s="1">
        <v>0.53332999999999997</v>
      </c>
      <c r="BC70" s="1">
        <v>0</v>
      </c>
      <c r="BD70" s="1">
        <v>0</v>
      </c>
      <c r="BE70" s="1">
        <v>0</v>
      </c>
      <c r="BF70" s="1">
        <v>0</v>
      </c>
      <c r="BG70" s="1">
        <v>1.8701639999999999</v>
      </c>
      <c r="BH70" s="1">
        <v>0</v>
      </c>
      <c r="BI70" s="1">
        <v>0.238591</v>
      </c>
      <c r="BJ70" s="1">
        <v>0.346391</v>
      </c>
      <c r="BK70" s="1">
        <v>0.64099099999999998</v>
      </c>
      <c r="BL70" s="1">
        <v>5.8952520000000002</v>
      </c>
      <c r="BM70" s="1">
        <v>2.4988100000000002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3.6616149999999998</v>
      </c>
      <c r="BX70" s="1">
        <v>6.407654</v>
      </c>
      <c r="BY70" s="1">
        <v>0.29386699999999999</v>
      </c>
      <c r="BZ70" s="1">
        <v>0.36683300000000002</v>
      </c>
      <c r="CA70" s="1">
        <v>1.4758249999999999</v>
      </c>
      <c r="CB70" s="1">
        <v>0.29494100000000001</v>
      </c>
      <c r="CC70" s="1">
        <v>1.9999309999999999</v>
      </c>
      <c r="CD70" s="1">
        <v>0.30699300000000002</v>
      </c>
      <c r="CE70" s="1">
        <v>3.3508000000000003E-2</v>
      </c>
      <c r="CF70" s="1">
        <v>0</v>
      </c>
      <c r="CG70" s="1">
        <v>2.4538410000000002</v>
      </c>
      <c r="CH70" s="1">
        <v>23.992107000000001</v>
      </c>
      <c r="CI70" s="1">
        <v>0</v>
      </c>
      <c r="CJ70" s="1">
        <f t="shared" si="1"/>
        <v>1625.6150160000029</v>
      </c>
      <c r="CK70" s="1">
        <v>1781.325172000003</v>
      </c>
    </row>
    <row r="71" spans="2:89" x14ac:dyDescent="0.25">
      <c r="B71">
        <v>2998</v>
      </c>
      <c r="D71">
        <v>2998</v>
      </c>
      <c r="E71" s="1">
        <v>0.419761</v>
      </c>
      <c r="F71" s="1">
        <v>0.71906899999999996</v>
      </c>
      <c r="G71" s="1">
        <v>0.11978800000000001</v>
      </c>
      <c r="H71" s="1">
        <v>1.506966</v>
      </c>
      <c r="I71" s="1">
        <v>0.121875</v>
      </c>
      <c r="J71" s="1">
        <v>7.6790000000000001E-3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4.5749999999999999E-2</v>
      </c>
      <c r="Q71" s="1">
        <v>1.0307999999999999E-2</v>
      </c>
      <c r="R71" s="1">
        <v>0</v>
      </c>
      <c r="S71" s="1">
        <v>0</v>
      </c>
      <c r="T71" s="1">
        <v>3.9750610000000002</v>
      </c>
      <c r="U71" s="1">
        <v>0.17418900000000001</v>
      </c>
      <c r="V71" s="1">
        <v>0.25906400000000002</v>
      </c>
      <c r="W71" s="1">
        <v>0.229043</v>
      </c>
      <c r="X71" s="1">
        <v>0</v>
      </c>
      <c r="Y71" s="1">
        <v>4.3608000000000001E-2</v>
      </c>
      <c r="Z71" s="1">
        <v>6.7739999999999996E-3</v>
      </c>
      <c r="AA71" s="1">
        <v>3.0442E-2</v>
      </c>
      <c r="AB71" s="1">
        <v>5.0117000000000002E-2</v>
      </c>
      <c r="AC71" s="1">
        <v>8.2066E-2</v>
      </c>
      <c r="AD71" s="1">
        <v>4.2924999999999998E-2</v>
      </c>
      <c r="AE71" s="1">
        <v>4.9293999999999998E-2</v>
      </c>
      <c r="AF71" s="1">
        <v>0.77617199999999997</v>
      </c>
      <c r="AG71" s="1">
        <v>0</v>
      </c>
      <c r="AH71" s="1">
        <v>0</v>
      </c>
      <c r="AI71" s="1">
        <v>8.7451109999999996</v>
      </c>
      <c r="AJ71" s="1">
        <v>0.40509400000000001</v>
      </c>
      <c r="AK71" s="1">
        <v>8.5861029999999996</v>
      </c>
      <c r="AL71" s="1">
        <v>0.69161899999999998</v>
      </c>
      <c r="AM71" s="1">
        <v>8.7925000000000003E-2</v>
      </c>
      <c r="AN71" s="1">
        <v>0</v>
      </c>
      <c r="AO71" s="1">
        <v>0.72110200000000002</v>
      </c>
      <c r="AP71" s="1">
        <v>0.46981499999999998</v>
      </c>
      <c r="AQ71" s="1">
        <v>0</v>
      </c>
      <c r="AR71" s="1">
        <v>0.228408</v>
      </c>
      <c r="AS71" s="1">
        <v>0.52551700000000001</v>
      </c>
      <c r="AT71" s="1">
        <v>0</v>
      </c>
      <c r="AU71" s="1">
        <v>0</v>
      </c>
      <c r="AV71" s="1">
        <v>0</v>
      </c>
      <c r="AW71" s="1">
        <v>0</v>
      </c>
      <c r="AX71" s="1">
        <v>3.001852</v>
      </c>
      <c r="AY71" s="1">
        <v>0</v>
      </c>
      <c r="AZ71" s="1">
        <v>8.3380999999999997E-2</v>
      </c>
      <c r="BA71" s="1">
        <v>0</v>
      </c>
      <c r="BB71" s="1">
        <v>0.315029</v>
      </c>
      <c r="BC71" s="1">
        <v>0</v>
      </c>
      <c r="BD71" s="1">
        <v>0</v>
      </c>
      <c r="BE71" s="1">
        <v>0</v>
      </c>
      <c r="BF71" s="1">
        <v>0</v>
      </c>
      <c r="BG71" s="1">
        <v>2.235007</v>
      </c>
      <c r="BH71" s="1">
        <v>0</v>
      </c>
      <c r="BI71" s="1">
        <v>0.28513699999999997</v>
      </c>
      <c r="BJ71" s="1">
        <v>0.130911</v>
      </c>
      <c r="BK71" s="1">
        <v>0</v>
      </c>
      <c r="BL71" s="1">
        <v>1.459246</v>
      </c>
      <c r="BM71" s="1">
        <v>0.94437199999999999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1.756853</v>
      </c>
      <c r="BX71" s="1">
        <v>1.2676339999999999</v>
      </c>
      <c r="BY71" s="1">
        <v>0.14788999999999999</v>
      </c>
      <c r="BZ71" s="1">
        <v>0.26539099999999999</v>
      </c>
      <c r="CA71" s="1">
        <v>0.76547600000000005</v>
      </c>
      <c r="CB71" s="1">
        <v>3.4417999999999997E-2</v>
      </c>
      <c r="CC71" s="1">
        <v>10.168323000000001</v>
      </c>
      <c r="CD71" s="1">
        <v>3.1822000000000003E-2</v>
      </c>
      <c r="CE71" s="1">
        <v>0</v>
      </c>
      <c r="CF71" s="1">
        <v>0</v>
      </c>
      <c r="CG71" s="1">
        <v>0.53144899999999995</v>
      </c>
      <c r="CH71" s="1">
        <v>2.7830029999999999</v>
      </c>
      <c r="CI71" s="1">
        <v>0</v>
      </c>
      <c r="CJ71" s="1">
        <f t="shared" si="1"/>
        <v>1930.0822110000017</v>
      </c>
      <c r="CK71" s="1">
        <v>1985.4200500000018</v>
      </c>
    </row>
    <row r="72" spans="2:89" x14ac:dyDescent="0.25">
      <c r="B72">
        <v>2999</v>
      </c>
      <c r="D72">
        <v>2999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5.672E-3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f t="shared" si="1"/>
        <v>389.24668500000024</v>
      </c>
      <c r="CK72" s="1">
        <v>389.25235700000025</v>
      </c>
    </row>
    <row r="73" spans="2:89" x14ac:dyDescent="0.25">
      <c r="B73">
        <v>3000</v>
      </c>
      <c r="D73">
        <v>3000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4.7833000000000001E-2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73.146895999999998</v>
      </c>
      <c r="T73" s="1">
        <v>90.111243999999999</v>
      </c>
      <c r="U73" s="1">
        <v>3.0049139999999999</v>
      </c>
      <c r="V73" s="1">
        <v>0</v>
      </c>
      <c r="W73" s="1">
        <v>5.0727719999999996</v>
      </c>
      <c r="X73" s="1">
        <v>0</v>
      </c>
      <c r="Y73" s="1">
        <v>0.27638499999999999</v>
      </c>
      <c r="Z73" s="1">
        <v>0.49373699999999998</v>
      </c>
      <c r="AA73" s="1">
        <v>0.51809400000000005</v>
      </c>
      <c r="AB73" s="1">
        <v>0.85294400000000004</v>
      </c>
      <c r="AC73" s="1">
        <v>0</v>
      </c>
      <c r="AD73" s="1">
        <v>0</v>
      </c>
      <c r="AE73" s="1">
        <v>0</v>
      </c>
      <c r="AF73" s="1">
        <v>0</v>
      </c>
      <c r="AG73" s="1">
        <v>4.8554719999999998</v>
      </c>
      <c r="AH73" s="1">
        <v>1.1821390000000001</v>
      </c>
      <c r="AI73" s="1">
        <v>0</v>
      </c>
      <c r="AJ73" s="1">
        <v>0.35300999999999999</v>
      </c>
      <c r="AK73" s="1">
        <v>192.93026699999999</v>
      </c>
      <c r="AL73" s="1">
        <v>0</v>
      </c>
      <c r="AM73" s="1">
        <v>2.8186070000000001</v>
      </c>
      <c r="AN73" s="1">
        <v>8.7425479999999993</v>
      </c>
      <c r="AO73" s="1">
        <v>0</v>
      </c>
      <c r="AP73" s="1">
        <v>0.92035599999999995</v>
      </c>
      <c r="AQ73" s="1">
        <v>0.16148100000000001</v>
      </c>
      <c r="AR73" s="1">
        <v>0.44735599999999998</v>
      </c>
      <c r="AS73" s="1">
        <v>1.029269</v>
      </c>
      <c r="AT73" s="1">
        <v>0</v>
      </c>
      <c r="AU73" s="1">
        <v>157.05548099999999</v>
      </c>
      <c r="AV73" s="1">
        <v>5.4126640000000004</v>
      </c>
      <c r="AW73" s="1">
        <v>8.1676870000000008</v>
      </c>
      <c r="AX73" s="1">
        <v>15.698429000000001</v>
      </c>
      <c r="AY73" s="1">
        <v>2.693937</v>
      </c>
      <c r="AZ73" s="1">
        <v>0.49657800000000002</v>
      </c>
      <c r="BA73" s="1">
        <v>0.27630100000000002</v>
      </c>
      <c r="BB73" s="1">
        <v>0.61700900000000003</v>
      </c>
      <c r="BC73" s="1">
        <v>3.9691999999999998E-2</v>
      </c>
      <c r="BD73" s="1">
        <v>1.7624999999999998E-2</v>
      </c>
      <c r="BE73" s="1">
        <v>3.7212000000000002E-2</v>
      </c>
      <c r="BF73" s="1">
        <v>5.4833E-2</v>
      </c>
      <c r="BG73" s="1">
        <v>10.248315</v>
      </c>
      <c r="BH73" s="1">
        <v>6.9376369999999996</v>
      </c>
      <c r="BI73" s="1">
        <v>1.307455</v>
      </c>
      <c r="BJ73" s="1">
        <v>0</v>
      </c>
      <c r="BK73" s="1">
        <v>1.4356279999999999</v>
      </c>
      <c r="BL73" s="1">
        <v>0</v>
      </c>
      <c r="BM73" s="1">
        <v>0</v>
      </c>
      <c r="BN73" s="1">
        <v>0.34709099999999998</v>
      </c>
      <c r="BO73" s="1">
        <v>8.4733000000000003E-2</v>
      </c>
      <c r="BP73" s="1">
        <v>0</v>
      </c>
      <c r="BQ73" s="1">
        <v>90.628540000000001</v>
      </c>
      <c r="BR73" s="1">
        <v>9.1815789999999993</v>
      </c>
      <c r="BS73" s="1">
        <v>4.9127479999999997</v>
      </c>
      <c r="BT73" s="1">
        <v>3.628253</v>
      </c>
      <c r="BU73" s="1">
        <v>2.24675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0.91320800000000002</v>
      </c>
      <c r="CG73" s="1">
        <v>12.895562</v>
      </c>
      <c r="CH73" s="1">
        <v>0</v>
      </c>
      <c r="CI73" s="1">
        <v>4.4329919999999996</v>
      </c>
      <c r="CJ73" s="1">
        <f t="shared" si="1"/>
        <v>7151.3273199999949</v>
      </c>
      <c r="CK73" s="1">
        <v>7878.0605829999949</v>
      </c>
    </row>
    <row r="74" spans="2:89" x14ac:dyDescent="0.25">
      <c r="B74">
        <v>3001</v>
      </c>
      <c r="D74">
        <v>3001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0.24703700000000001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41.366306000000002</v>
      </c>
      <c r="T74" s="1">
        <v>26.4499</v>
      </c>
      <c r="U74" s="1">
        <v>7.7422959999999996</v>
      </c>
      <c r="V74" s="1">
        <v>0</v>
      </c>
      <c r="W74" s="1">
        <v>5.3056549999999998</v>
      </c>
      <c r="X74" s="1">
        <v>0</v>
      </c>
      <c r="Y74" s="1">
        <v>4.1163860000000003</v>
      </c>
      <c r="Z74" s="1">
        <v>7.8752209999999998</v>
      </c>
      <c r="AA74" s="1">
        <v>0.77891299999999997</v>
      </c>
      <c r="AB74" s="1">
        <v>1.2823329999999999</v>
      </c>
      <c r="AC74" s="1">
        <v>0</v>
      </c>
      <c r="AD74" s="1">
        <v>0</v>
      </c>
      <c r="AE74" s="1">
        <v>0</v>
      </c>
      <c r="AF74" s="1">
        <v>0</v>
      </c>
      <c r="AG74" s="1">
        <v>5.8958999999999998E-2</v>
      </c>
      <c r="AH74" s="1">
        <v>5.0473999999999998E-2</v>
      </c>
      <c r="AI74" s="1">
        <v>0</v>
      </c>
      <c r="AJ74" s="1">
        <v>0.11790200000000001</v>
      </c>
      <c r="AK74" s="1">
        <v>54.132080000000002</v>
      </c>
      <c r="AL74" s="1">
        <v>0</v>
      </c>
      <c r="AM74" s="1">
        <v>2.5590000000000002E-2</v>
      </c>
      <c r="AN74" s="1">
        <v>0.106159</v>
      </c>
      <c r="AO74" s="1">
        <v>0</v>
      </c>
      <c r="AP74" s="1">
        <v>0.58510499999999999</v>
      </c>
      <c r="AQ74" s="1">
        <v>0.39003300000000002</v>
      </c>
      <c r="AR74" s="1">
        <v>0.28434599999999999</v>
      </c>
      <c r="AS74" s="1">
        <v>0.65422000000000002</v>
      </c>
      <c r="AT74" s="1">
        <v>0</v>
      </c>
      <c r="AU74" s="1">
        <v>44.740943999999999</v>
      </c>
      <c r="AV74" s="1">
        <v>10.778979</v>
      </c>
      <c r="AW74" s="1">
        <v>2.3257330000000001</v>
      </c>
      <c r="AX74" s="1">
        <v>7.2415269999999996</v>
      </c>
      <c r="AY74" s="1">
        <v>0.98670800000000003</v>
      </c>
      <c r="AZ74" s="1">
        <v>0.260494</v>
      </c>
      <c r="BA74" s="1">
        <v>0.66966499999999995</v>
      </c>
      <c r="BB74" s="1">
        <v>0.39223599999999997</v>
      </c>
      <c r="BC74" s="1">
        <v>0</v>
      </c>
      <c r="BD74" s="1">
        <v>0</v>
      </c>
      <c r="BE74" s="1">
        <v>0</v>
      </c>
      <c r="BF74" s="1">
        <v>0</v>
      </c>
      <c r="BG74" s="1">
        <v>2.1515089999999999</v>
      </c>
      <c r="BH74" s="1">
        <v>3.9290790000000002</v>
      </c>
      <c r="BI74" s="1">
        <v>0.27448400000000001</v>
      </c>
      <c r="BJ74" s="1">
        <v>0</v>
      </c>
      <c r="BK74" s="1">
        <v>2.1190829999999998</v>
      </c>
      <c r="BL74" s="1">
        <v>0</v>
      </c>
      <c r="BM74" s="1">
        <v>0</v>
      </c>
      <c r="BN74" s="1">
        <v>0.61606700000000003</v>
      </c>
      <c r="BO74" s="1">
        <v>0.150396</v>
      </c>
      <c r="BP74" s="1">
        <v>0</v>
      </c>
      <c r="BQ74" s="1">
        <v>64.369452999999993</v>
      </c>
      <c r="BR74" s="1">
        <v>6.6398729999999997</v>
      </c>
      <c r="BS74" s="1">
        <v>6.2410649999999999</v>
      </c>
      <c r="BT74" s="1">
        <v>6.4399470000000001</v>
      </c>
      <c r="BU74" s="1">
        <v>0.38533899999999999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4.6439999999999997E-3</v>
      </c>
      <c r="CB74" s="1">
        <v>0</v>
      </c>
      <c r="CC74" s="1">
        <v>0</v>
      </c>
      <c r="CD74" s="1">
        <v>0</v>
      </c>
      <c r="CE74" s="1">
        <v>0</v>
      </c>
      <c r="CF74" s="1">
        <v>1.626959</v>
      </c>
      <c r="CG74" s="1">
        <v>0.80187799999999998</v>
      </c>
      <c r="CH74" s="1">
        <v>0</v>
      </c>
      <c r="CI74" s="1">
        <v>4.3345209999999996</v>
      </c>
      <c r="CJ74" s="1">
        <f t="shared" si="1"/>
        <v>4312.3671499999882</v>
      </c>
      <c r="CK74" s="1">
        <v>4631.4166479999885</v>
      </c>
    </row>
    <row r="75" spans="2:89" x14ac:dyDescent="0.25">
      <c r="B75">
        <v>3002</v>
      </c>
      <c r="D75">
        <v>3002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7.7270000000000004E-3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9.3995350000000002</v>
      </c>
      <c r="T75" s="1">
        <v>11.846574</v>
      </c>
      <c r="U75" s="1">
        <v>0.378326</v>
      </c>
      <c r="V75" s="1">
        <v>0</v>
      </c>
      <c r="W75" s="1">
        <v>0.64147100000000001</v>
      </c>
      <c r="X75" s="1">
        <v>0</v>
      </c>
      <c r="Y75" s="1">
        <v>4.2812000000000003E-2</v>
      </c>
      <c r="Z75" s="1">
        <v>6.2047999999999999E-2</v>
      </c>
      <c r="AA75" s="1">
        <v>6.5026E-2</v>
      </c>
      <c r="AB75" s="1">
        <v>0.107053</v>
      </c>
      <c r="AC75" s="1">
        <v>0</v>
      </c>
      <c r="AD75" s="1">
        <v>0</v>
      </c>
      <c r="AE75" s="1">
        <v>0</v>
      </c>
      <c r="AF75" s="1">
        <v>0</v>
      </c>
      <c r="AG75" s="1">
        <v>0.16734099999999999</v>
      </c>
      <c r="AH75" s="1">
        <v>8.3549999999999996E-3</v>
      </c>
      <c r="AI75" s="1">
        <v>0</v>
      </c>
      <c r="AJ75" s="1">
        <v>5.6953999999999998E-2</v>
      </c>
      <c r="AK75" s="1">
        <v>24.971150999999999</v>
      </c>
      <c r="AL75" s="1">
        <v>0</v>
      </c>
      <c r="AM75" s="1">
        <v>9.2383999999999994E-2</v>
      </c>
      <c r="AN75" s="1">
        <v>0.30130800000000002</v>
      </c>
      <c r="AO75" s="1">
        <v>0</v>
      </c>
      <c r="AP75" s="1">
        <v>0.10184600000000001</v>
      </c>
      <c r="AQ75" s="1">
        <v>4.3395999999999997E-2</v>
      </c>
      <c r="AR75" s="1">
        <v>4.9544999999999999E-2</v>
      </c>
      <c r="AS75" s="1">
        <v>0.113993</v>
      </c>
      <c r="AT75" s="1">
        <v>0</v>
      </c>
      <c r="AU75" s="1">
        <v>21.096492999999999</v>
      </c>
      <c r="AV75" s="1">
        <v>1.3185770000000001</v>
      </c>
      <c r="AW75" s="1">
        <v>1.0967439999999999</v>
      </c>
      <c r="AX75" s="1">
        <v>1.782232</v>
      </c>
      <c r="AY75" s="1">
        <v>0.269897</v>
      </c>
      <c r="AZ75" s="1">
        <v>3.3487000000000003E-2</v>
      </c>
      <c r="BA75" s="1">
        <v>7.4180999999999997E-2</v>
      </c>
      <c r="BB75" s="1">
        <v>6.8276000000000003E-2</v>
      </c>
      <c r="BC75" s="1">
        <v>6.5630000000000003E-3</v>
      </c>
      <c r="BD75" s="1">
        <v>2.9139999999999999E-3</v>
      </c>
      <c r="BE75" s="1">
        <v>6.1529999999999996E-3</v>
      </c>
      <c r="BF75" s="1">
        <v>9.0659999999999994E-3</v>
      </c>
      <c r="BG75" s="1">
        <v>1.3944799999999999</v>
      </c>
      <c r="BH75" s="1">
        <v>0.74790900000000005</v>
      </c>
      <c r="BI75" s="1">
        <v>0.17790500000000001</v>
      </c>
      <c r="BJ75" s="1">
        <v>0</v>
      </c>
      <c r="BK75" s="1">
        <v>9.3565999999999996E-2</v>
      </c>
      <c r="BL75" s="1">
        <v>0</v>
      </c>
      <c r="BM75" s="1">
        <v>0</v>
      </c>
      <c r="BN75" s="1">
        <v>2.8731E-2</v>
      </c>
      <c r="BO75" s="1">
        <v>7.0140000000000003E-3</v>
      </c>
      <c r="BP75" s="1">
        <v>0</v>
      </c>
      <c r="BQ75" s="1">
        <v>11.301067</v>
      </c>
      <c r="BR75" s="1">
        <v>1.0990359999999999</v>
      </c>
      <c r="BS75" s="1">
        <v>0.49536400000000003</v>
      </c>
      <c r="BT75" s="1">
        <v>0.30033399999999999</v>
      </c>
      <c r="BU75" s="1">
        <v>0.18535499999999999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7.5523999999999994E-2</v>
      </c>
      <c r="CG75" s="1">
        <v>1.177834</v>
      </c>
      <c r="CH75" s="1">
        <v>0</v>
      </c>
      <c r="CI75" s="1">
        <v>0.42778699999999997</v>
      </c>
      <c r="CJ75" s="1">
        <f t="shared" si="1"/>
        <v>679.16631700000073</v>
      </c>
      <c r="CK75" s="1">
        <v>770.89965100000074</v>
      </c>
    </row>
    <row r="76" spans="2:89" x14ac:dyDescent="0.25">
      <c r="B76">
        <v>3003</v>
      </c>
      <c r="D76">
        <v>3003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1.3768000000000001E-2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17.382431</v>
      </c>
      <c r="T76" s="1">
        <v>26.729804999999999</v>
      </c>
      <c r="U76" s="1">
        <v>0.49451299999999998</v>
      </c>
      <c r="V76" s="1">
        <v>0</v>
      </c>
      <c r="W76" s="1">
        <v>1.1947589999999999</v>
      </c>
      <c r="X76" s="1">
        <v>0</v>
      </c>
      <c r="Y76" s="1">
        <v>8.2192000000000001E-2</v>
      </c>
      <c r="Z76" s="1">
        <v>8.3158999999999997E-2</v>
      </c>
      <c r="AA76" s="1">
        <v>8.6423E-2</v>
      </c>
      <c r="AB76" s="1">
        <v>0.14227899999999999</v>
      </c>
      <c r="AC76" s="1">
        <v>0</v>
      </c>
      <c r="AD76" s="1">
        <v>0</v>
      </c>
      <c r="AE76" s="1">
        <v>0</v>
      </c>
      <c r="AF76" s="1">
        <v>0</v>
      </c>
      <c r="AG76" s="1">
        <v>8.3241029999999991</v>
      </c>
      <c r="AH76" s="1">
        <v>0</v>
      </c>
      <c r="AI76" s="1">
        <v>0</v>
      </c>
      <c r="AJ76" s="1">
        <v>9.8493999999999998E-2</v>
      </c>
      <c r="AK76" s="1">
        <v>54.943629999999999</v>
      </c>
      <c r="AL76" s="1">
        <v>0</v>
      </c>
      <c r="AM76" s="1">
        <v>0</v>
      </c>
      <c r="AN76" s="1">
        <v>14.988016</v>
      </c>
      <c r="AO76" s="1">
        <v>0</v>
      </c>
      <c r="AP76" s="1">
        <v>0.151897</v>
      </c>
      <c r="AQ76" s="1">
        <v>4.6257E-2</v>
      </c>
      <c r="AR76" s="1">
        <v>7.3798000000000002E-2</v>
      </c>
      <c r="AS76" s="1">
        <v>0.169792</v>
      </c>
      <c r="AT76" s="1">
        <v>0</v>
      </c>
      <c r="AU76" s="1">
        <v>46.589621999999999</v>
      </c>
      <c r="AV76" s="1">
        <v>1.5920859999999999</v>
      </c>
      <c r="AW76" s="1">
        <v>2.3550249999999999</v>
      </c>
      <c r="AX76" s="1">
        <v>3.1359159999999999</v>
      </c>
      <c r="AY76" s="1">
        <v>0.51585400000000003</v>
      </c>
      <c r="AZ76" s="1">
        <v>3.6219000000000001E-2</v>
      </c>
      <c r="BA76" s="1">
        <v>7.9510999999999998E-2</v>
      </c>
      <c r="BB76" s="1">
        <v>0.101837</v>
      </c>
      <c r="BC76" s="1">
        <v>1.7781000000000002E-2</v>
      </c>
      <c r="BD76" s="1">
        <v>7.8949999999999992E-3</v>
      </c>
      <c r="BE76" s="1">
        <v>1.6670000000000001E-2</v>
      </c>
      <c r="BF76" s="1">
        <v>2.4563000000000001E-2</v>
      </c>
      <c r="BG76" s="1">
        <v>2.3785319999999999</v>
      </c>
      <c r="BH76" s="1">
        <v>0.76400900000000005</v>
      </c>
      <c r="BI76" s="1">
        <v>0.30344700000000002</v>
      </c>
      <c r="BJ76" s="1">
        <v>0</v>
      </c>
      <c r="BK76" s="1">
        <v>0.10555100000000001</v>
      </c>
      <c r="BL76" s="1">
        <v>0</v>
      </c>
      <c r="BM76" s="1">
        <v>0</v>
      </c>
      <c r="BN76" s="1">
        <v>3.9203000000000002E-2</v>
      </c>
      <c r="BO76" s="1">
        <v>9.5700000000000004E-3</v>
      </c>
      <c r="BP76" s="1">
        <v>0</v>
      </c>
      <c r="BQ76" s="1">
        <v>21.054746999999999</v>
      </c>
      <c r="BR76" s="1">
        <v>1.966361</v>
      </c>
      <c r="BS76" s="1">
        <v>0.80008900000000005</v>
      </c>
      <c r="BT76" s="1">
        <v>0.409802</v>
      </c>
      <c r="BU76" s="1">
        <v>0.23438700000000001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0.10359400000000001</v>
      </c>
      <c r="CG76" s="1">
        <v>2.6118519999999998</v>
      </c>
      <c r="CH76" s="1">
        <v>0</v>
      </c>
      <c r="CI76" s="1">
        <v>0.66698100000000005</v>
      </c>
      <c r="CJ76" s="1">
        <f t="shared" si="1"/>
        <v>508.40852899999811</v>
      </c>
      <c r="CK76" s="1">
        <v>719.33494899999812</v>
      </c>
    </row>
    <row r="77" spans="2:89" x14ac:dyDescent="0.25">
      <c r="B77">
        <v>3004</v>
      </c>
      <c r="D77">
        <v>3004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3.8807000000000001E-2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47.61636</v>
      </c>
      <c r="T77" s="1">
        <v>59.494419000000001</v>
      </c>
      <c r="U77" s="1">
        <v>1.8999839999999999</v>
      </c>
      <c r="V77" s="1">
        <v>0</v>
      </c>
      <c r="W77" s="1">
        <v>3.2443900000000001</v>
      </c>
      <c r="X77" s="1">
        <v>0</v>
      </c>
      <c r="Y77" s="1">
        <v>0.23166200000000001</v>
      </c>
      <c r="Z77" s="1">
        <v>0.31423200000000001</v>
      </c>
      <c r="AA77" s="1">
        <v>0.32656600000000002</v>
      </c>
      <c r="AB77" s="1">
        <v>0.53762799999999999</v>
      </c>
      <c r="AC77" s="1">
        <v>0</v>
      </c>
      <c r="AD77" s="1">
        <v>0</v>
      </c>
      <c r="AE77" s="1">
        <v>0</v>
      </c>
      <c r="AF77" s="1">
        <v>0</v>
      </c>
      <c r="AG77" s="1">
        <v>0.84040300000000001</v>
      </c>
      <c r="AH77" s="1">
        <v>4.4491000000000003E-2</v>
      </c>
      <c r="AI77" s="1">
        <v>0</v>
      </c>
      <c r="AJ77" s="1">
        <v>0.28602499999999997</v>
      </c>
      <c r="AK77" s="1">
        <v>128.507507</v>
      </c>
      <c r="AL77" s="1">
        <v>0</v>
      </c>
      <c r="AM77" s="1">
        <v>0.46396300000000001</v>
      </c>
      <c r="AN77" s="1">
        <v>1.5131920000000001</v>
      </c>
      <c r="AO77" s="1">
        <v>0</v>
      </c>
      <c r="AP77" s="1">
        <v>0.51214199999999999</v>
      </c>
      <c r="AQ77" s="1">
        <v>0.21793799999999999</v>
      </c>
      <c r="AR77" s="1">
        <v>0.24882000000000001</v>
      </c>
      <c r="AS77" s="1">
        <v>0.57247999999999999</v>
      </c>
      <c r="AT77" s="1">
        <v>0</v>
      </c>
      <c r="AU77" s="1">
        <v>108.963852</v>
      </c>
      <c r="AV77" s="1">
        <v>6.675033</v>
      </c>
      <c r="AW77" s="1">
        <v>5.5079330000000004</v>
      </c>
      <c r="AX77" s="1">
        <v>9.0568589999999993</v>
      </c>
      <c r="AY77" s="1">
        <v>1.439681</v>
      </c>
      <c r="AZ77" s="1">
        <v>0.16817199999999999</v>
      </c>
      <c r="BA77" s="1">
        <v>0.37461</v>
      </c>
      <c r="BB77" s="1">
        <v>0.343358</v>
      </c>
      <c r="BC77" s="1">
        <v>3.2959000000000002E-2</v>
      </c>
      <c r="BD77" s="1">
        <v>1.4635E-2</v>
      </c>
      <c r="BE77" s="1">
        <v>3.0898999999999999E-2</v>
      </c>
      <c r="BF77" s="1">
        <v>4.5530000000000001E-2</v>
      </c>
      <c r="BG77" s="1">
        <v>7.0031879999999997</v>
      </c>
      <c r="BH77" s="1">
        <v>3.8422209999999999</v>
      </c>
      <c r="BI77" s="1">
        <v>0.89344900000000005</v>
      </c>
      <c r="BJ77" s="1">
        <v>0</v>
      </c>
      <c r="BK77" s="1">
        <v>0.49009900000000001</v>
      </c>
      <c r="BL77" s="1">
        <v>0</v>
      </c>
      <c r="BM77" s="1">
        <v>0</v>
      </c>
      <c r="BN77" s="1">
        <v>0.144289</v>
      </c>
      <c r="BO77" s="1">
        <v>3.5223999999999998E-2</v>
      </c>
      <c r="BP77" s="1">
        <v>0</v>
      </c>
      <c r="BQ77" s="1">
        <v>58.666530999999999</v>
      </c>
      <c r="BR77" s="1">
        <v>5.5253639999999997</v>
      </c>
      <c r="BS77" s="1">
        <v>2.4944899999999999</v>
      </c>
      <c r="BT77" s="1">
        <v>1.5083</v>
      </c>
      <c r="BU77" s="1">
        <v>0.943971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0.38128499999999999</v>
      </c>
      <c r="CG77" s="1">
        <v>6.0531969999999999</v>
      </c>
      <c r="CH77" s="1">
        <v>0</v>
      </c>
      <c r="CI77" s="1">
        <v>2.168876</v>
      </c>
      <c r="CJ77" s="1">
        <f t="shared" si="1"/>
        <v>3451.5571459999851</v>
      </c>
      <c r="CK77" s="1">
        <v>3921.272159999985</v>
      </c>
    </row>
    <row r="78" spans="2:89" x14ac:dyDescent="0.25">
      <c r="B78">
        <v>3005</v>
      </c>
      <c r="D78">
        <v>3005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5.9008779999999996</v>
      </c>
      <c r="T78" s="1">
        <v>4.7208180000000004</v>
      </c>
      <c r="U78" s="1">
        <v>0.35538900000000001</v>
      </c>
      <c r="V78" s="1">
        <v>0</v>
      </c>
      <c r="W78" s="1">
        <v>0.32197599999999998</v>
      </c>
      <c r="X78" s="1">
        <v>0</v>
      </c>
      <c r="Y78" s="1">
        <v>0</v>
      </c>
      <c r="Z78" s="1">
        <v>5.9762999999999997E-2</v>
      </c>
      <c r="AA78" s="1">
        <v>6.2108999999999998E-2</v>
      </c>
      <c r="AB78" s="1">
        <v>0.10225099999999999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10.196934000000001</v>
      </c>
      <c r="AL78" s="1">
        <v>0</v>
      </c>
      <c r="AM78" s="1">
        <v>0.131074</v>
      </c>
      <c r="AN78" s="1">
        <v>0</v>
      </c>
      <c r="AO78" s="1">
        <v>0</v>
      </c>
      <c r="AP78" s="1">
        <v>3.6977999999999997E-2</v>
      </c>
      <c r="AQ78" s="1">
        <v>8.1296999999999994E-2</v>
      </c>
      <c r="AR78" s="1">
        <v>1.7965999999999999E-2</v>
      </c>
      <c r="AS78" s="1">
        <v>4.1334999999999997E-2</v>
      </c>
      <c r="AT78" s="1">
        <v>0</v>
      </c>
      <c r="AU78" s="1">
        <v>6.7498690000000003</v>
      </c>
      <c r="AV78" s="1">
        <v>2.2389700000000001</v>
      </c>
      <c r="AW78" s="1">
        <v>0.341194</v>
      </c>
      <c r="AX78" s="1">
        <v>0.72284599999999999</v>
      </c>
      <c r="AY78" s="1">
        <v>0.11570900000000001</v>
      </c>
      <c r="AZ78" s="1">
        <v>8.6180000000000007E-3</v>
      </c>
      <c r="BA78" s="1">
        <v>0.139741</v>
      </c>
      <c r="BB78" s="1">
        <v>2.4792000000000002E-2</v>
      </c>
      <c r="BC78" s="1">
        <v>0</v>
      </c>
      <c r="BD78" s="1">
        <v>0</v>
      </c>
      <c r="BE78" s="1">
        <v>0</v>
      </c>
      <c r="BF78" s="1">
        <v>0</v>
      </c>
      <c r="BG78" s="1">
        <v>1.3501030000000001</v>
      </c>
      <c r="BH78" s="1">
        <v>1.2439389999999999</v>
      </c>
      <c r="BI78" s="1">
        <v>0.17224300000000001</v>
      </c>
      <c r="BJ78" s="1">
        <v>0</v>
      </c>
      <c r="BK78" s="1">
        <v>2.5114000000000001E-2</v>
      </c>
      <c r="BL78" s="1">
        <v>0</v>
      </c>
      <c r="BM78" s="1">
        <v>0</v>
      </c>
      <c r="BN78" s="1">
        <v>2.5599E-2</v>
      </c>
      <c r="BO78" s="1">
        <v>6.2490000000000002E-3</v>
      </c>
      <c r="BP78" s="1">
        <v>0</v>
      </c>
      <c r="BQ78" s="1">
        <v>6.1131380000000002</v>
      </c>
      <c r="BR78" s="1">
        <v>0.60978500000000002</v>
      </c>
      <c r="BS78" s="1">
        <v>0.34666200000000003</v>
      </c>
      <c r="BT78" s="1">
        <v>0.267594</v>
      </c>
      <c r="BU78" s="1">
        <v>0.14391200000000001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6.7645999999999998E-2</v>
      </c>
      <c r="CG78" s="1">
        <v>0.28679399999999999</v>
      </c>
      <c r="CH78" s="1">
        <v>0</v>
      </c>
      <c r="CI78" s="1">
        <v>0.25571300000000002</v>
      </c>
      <c r="CJ78" s="1">
        <f t="shared" si="1"/>
        <v>1367.7851529999989</v>
      </c>
      <c r="CK78" s="1">
        <v>1411.070150999999</v>
      </c>
    </row>
    <row r="79" spans="2:89" x14ac:dyDescent="0.25">
      <c r="B79">
        <v>3006</v>
      </c>
      <c r="D79">
        <v>3006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4.6130999999999998E-2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27.988731000000001</v>
      </c>
      <c r="T79" s="1">
        <v>25.873149999999999</v>
      </c>
      <c r="U79" s="1">
        <v>2.7608920000000001</v>
      </c>
      <c r="V79" s="1">
        <v>0</v>
      </c>
      <c r="W79" s="1">
        <v>2.646998</v>
      </c>
      <c r="X79" s="1">
        <v>0</v>
      </c>
      <c r="Y79" s="1">
        <v>0.23754800000000001</v>
      </c>
      <c r="Z79" s="1">
        <v>0.42873099999999997</v>
      </c>
      <c r="AA79" s="1">
        <v>0.46346399999999999</v>
      </c>
      <c r="AB79" s="1">
        <v>0.76300599999999996</v>
      </c>
      <c r="AC79" s="1">
        <v>0</v>
      </c>
      <c r="AD79" s="1">
        <v>0</v>
      </c>
      <c r="AE79" s="1">
        <v>0</v>
      </c>
      <c r="AF79" s="1">
        <v>0</v>
      </c>
      <c r="AG79" s="1">
        <v>0.17963899999999999</v>
      </c>
      <c r="AH79" s="1">
        <v>0.15448200000000001</v>
      </c>
      <c r="AI79" s="1">
        <v>0</v>
      </c>
      <c r="AJ79" s="1">
        <v>0.35922700000000002</v>
      </c>
      <c r="AK79" s="1">
        <v>19.777386</v>
      </c>
      <c r="AL79" s="1">
        <v>0</v>
      </c>
      <c r="AM79" s="1">
        <v>1.3516710000000001</v>
      </c>
      <c r="AN79" s="1">
        <v>0.32344899999999999</v>
      </c>
      <c r="AO79" s="1">
        <v>0</v>
      </c>
      <c r="AP79" s="1">
        <v>0.39943099999999998</v>
      </c>
      <c r="AQ79" s="1">
        <v>0.29526000000000002</v>
      </c>
      <c r="AR79" s="1">
        <v>0.19444900000000001</v>
      </c>
      <c r="AS79" s="1">
        <v>0.44738499999999998</v>
      </c>
      <c r="AT79" s="1">
        <v>0</v>
      </c>
      <c r="AU79" s="1">
        <v>34.250275000000002</v>
      </c>
      <c r="AV79" s="1">
        <v>8.1983119999999996</v>
      </c>
      <c r="AW79" s="1">
        <v>2.8448440000000002</v>
      </c>
      <c r="AX79" s="1">
        <v>6.4142359999999998</v>
      </c>
      <c r="AY79" s="1">
        <v>0.80923900000000004</v>
      </c>
      <c r="AZ79" s="1">
        <v>0.21796199999999999</v>
      </c>
      <c r="BA79" s="1">
        <v>0.50447799999999998</v>
      </c>
      <c r="BB79" s="1">
        <v>0.26780999999999999</v>
      </c>
      <c r="BC79" s="1">
        <v>0</v>
      </c>
      <c r="BD79" s="1">
        <v>0</v>
      </c>
      <c r="BE79" s="1">
        <v>0</v>
      </c>
      <c r="BF79" s="1">
        <v>0</v>
      </c>
      <c r="BG79" s="1">
        <v>6.3035129999999997</v>
      </c>
      <c r="BH79" s="1">
        <v>6.0368209999999998</v>
      </c>
      <c r="BI79" s="1">
        <v>0.80418599999999996</v>
      </c>
      <c r="BJ79" s="1">
        <v>0</v>
      </c>
      <c r="BK79" s="1">
        <v>0.58261700000000005</v>
      </c>
      <c r="BL79" s="1">
        <v>0</v>
      </c>
      <c r="BM79" s="1">
        <v>0</v>
      </c>
      <c r="BN79" s="1">
        <v>0.18088099999999999</v>
      </c>
      <c r="BO79" s="1">
        <v>4.4157000000000002E-2</v>
      </c>
      <c r="BP79" s="1">
        <v>0</v>
      </c>
      <c r="BQ79" s="1">
        <v>39.886744999999998</v>
      </c>
      <c r="BR79" s="1">
        <v>5.6193039999999996</v>
      </c>
      <c r="BS79" s="1">
        <v>2.5962239999999999</v>
      </c>
      <c r="BT79" s="1">
        <v>1.8908039999999999</v>
      </c>
      <c r="BU79" s="1">
        <v>10.255815999999999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0.468972</v>
      </c>
      <c r="CG79" s="1">
        <v>3.143497</v>
      </c>
      <c r="CH79" s="1">
        <v>0</v>
      </c>
      <c r="CI79" s="1">
        <v>13.87684</v>
      </c>
      <c r="CJ79" s="1">
        <f t="shared" si="1"/>
        <v>6629.4800610000111</v>
      </c>
      <c r="CK79" s="1">
        <v>6859.3686240000116</v>
      </c>
    </row>
    <row r="80" spans="2:89" x14ac:dyDescent="0.25">
      <c r="B80">
        <v>3007</v>
      </c>
      <c r="D80">
        <v>3007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5.1449879999999997</v>
      </c>
      <c r="T80" s="1">
        <v>2.6822849999999998</v>
      </c>
      <c r="U80" s="1">
        <v>0.349966</v>
      </c>
      <c r="V80" s="1">
        <v>0</v>
      </c>
      <c r="W80" s="1">
        <v>0.28864000000000001</v>
      </c>
      <c r="X80" s="1">
        <v>0</v>
      </c>
      <c r="Y80" s="1">
        <v>0</v>
      </c>
      <c r="Z80" s="1">
        <v>5.5828000000000003E-2</v>
      </c>
      <c r="AA80" s="1">
        <v>6.1161E-2</v>
      </c>
      <c r="AB80" s="1">
        <v>0.100691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5.5034789999999996</v>
      </c>
      <c r="AL80" s="1">
        <v>0</v>
      </c>
      <c r="AM80" s="1">
        <v>0.17011399999999999</v>
      </c>
      <c r="AN80" s="1">
        <v>0</v>
      </c>
      <c r="AO80" s="1">
        <v>0</v>
      </c>
      <c r="AP80" s="1">
        <v>3.3603000000000001E-2</v>
      </c>
      <c r="AQ80" s="1">
        <v>7.5155E-2</v>
      </c>
      <c r="AR80" s="1">
        <v>1.6608000000000001E-2</v>
      </c>
      <c r="AS80" s="1">
        <v>3.8212000000000003E-2</v>
      </c>
      <c r="AT80" s="1">
        <v>0</v>
      </c>
      <c r="AU80" s="1">
        <v>4.9269550000000004</v>
      </c>
      <c r="AV80" s="1">
        <v>2.0395970000000001</v>
      </c>
      <c r="AW80" s="1">
        <v>0.33652799999999999</v>
      </c>
      <c r="AX80" s="1">
        <v>0.61287000000000003</v>
      </c>
      <c r="AY80" s="1">
        <v>2.1534000000000001E-2</v>
      </c>
      <c r="AZ80" s="1">
        <v>1.1185E-2</v>
      </c>
      <c r="BA80" s="1">
        <v>0.12717899999999999</v>
      </c>
      <c r="BB80" s="1">
        <v>2.2544999999999999E-2</v>
      </c>
      <c r="BC80" s="1">
        <v>0</v>
      </c>
      <c r="BD80" s="1">
        <v>0</v>
      </c>
      <c r="BE80" s="1">
        <v>0</v>
      </c>
      <c r="BF80" s="1">
        <v>0</v>
      </c>
      <c r="BG80" s="1">
        <v>1.2135929999999999</v>
      </c>
      <c r="BH80" s="1">
        <v>1.2198020000000001</v>
      </c>
      <c r="BI80" s="1">
        <v>0.15482699999999999</v>
      </c>
      <c r="BJ80" s="1">
        <v>0</v>
      </c>
      <c r="BK80" s="1">
        <v>5.8060000000000004E-3</v>
      </c>
      <c r="BL80" s="1">
        <v>0</v>
      </c>
      <c r="BM80" s="1">
        <v>0</v>
      </c>
      <c r="BN80" s="1">
        <v>2.7015000000000001E-2</v>
      </c>
      <c r="BO80" s="1">
        <v>6.5950000000000002E-3</v>
      </c>
      <c r="BP80" s="1">
        <v>0</v>
      </c>
      <c r="BQ80" s="1">
        <v>4.6262150000000002</v>
      </c>
      <c r="BR80" s="1">
        <v>0.61229900000000004</v>
      </c>
      <c r="BS80" s="1">
        <v>0.35522700000000001</v>
      </c>
      <c r="BT80" s="1">
        <v>0.28240100000000001</v>
      </c>
      <c r="BU80" s="1">
        <v>0.142953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7.0324999999999999E-2</v>
      </c>
      <c r="CG80" s="1">
        <v>0.27844600000000003</v>
      </c>
      <c r="CH80" s="1">
        <v>0</v>
      </c>
      <c r="CI80" s="1">
        <v>0.26610099999999998</v>
      </c>
      <c r="CJ80" s="1">
        <f t="shared" si="1"/>
        <v>1325.182277999998</v>
      </c>
      <c r="CK80" s="1">
        <v>1357.063005999998</v>
      </c>
    </row>
    <row r="81" spans="2:96" x14ac:dyDescent="0.25">
      <c r="B81">
        <v>3008</v>
      </c>
      <c r="D81">
        <v>3008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0.81377900000000003</v>
      </c>
      <c r="T81" s="1">
        <v>0.35809000000000002</v>
      </c>
      <c r="U81" s="1">
        <v>4.9918999999999998E-2</v>
      </c>
      <c r="V81" s="1">
        <v>0</v>
      </c>
      <c r="W81" s="1">
        <v>4.2917999999999998E-2</v>
      </c>
      <c r="X81" s="1">
        <v>0</v>
      </c>
      <c r="Y81" s="1">
        <v>0</v>
      </c>
      <c r="Z81" s="1">
        <v>8.3949999999999997E-3</v>
      </c>
      <c r="AA81" s="1">
        <v>8.7240000000000009E-3</v>
      </c>
      <c r="AB81" s="1">
        <v>1.4363000000000001E-2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0.77347299999999997</v>
      </c>
      <c r="AL81" s="1">
        <v>0</v>
      </c>
      <c r="AM81" s="1">
        <v>0</v>
      </c>
      <c r="AN81" s="1">
        <v>0</v>
      </c>
      <c r="AO81" s="1">
        <v>0</v>
      </c>
      <c r="AP81" s="1">
        <v>6.1939999999999999E-3</v>
      </c>
      <c r="AQ81" s="1">
        <v>1.3618E-2</v>
      </c>
      <c r="AR81" s="1">
        <v>3.009E-3</v>
      </c>
      <c r="AS81" s="1">
        <v>6.9239999999999996E-3</v>
      </c>
      <c r="AT81" s="1">
        <v>0</v>
      </c>
      <c r="AU81" s="1">
        <v>0.94331799999999999</v>
      </c>
      <c r="AV81" s="1">
        <v>0.37348999999999999</v>
      </c>
      <c r="AW81" s="1">
        <v>4.7683000000000003E-2</v>
      </c>
      <c r="AX81" s="1">
        <v>9.9838999999999997E-2</v>
      </c>
      <c r="AY81" s="1">
        <v>1.2477E-2</v>
      </c>
      <c r="AZ81" s="1">
        <v>0</v>
      </c>
      <c r="BA81" s="1">
        <v>2.3408000000000002E-2</v>
      </c>
      <c r="BB81" s="1">
        <v>4.1529999999999996E-3</v>
      </c>
      <c r="BC81" s="1">
        <v>0</v>
      </c>
      <c r="BD81" s="1">
        <v>0</v>
      </c>
      <c r="BE81" s="1">
        <v>0</v>
      </c>
      <c r="BF81" s="1">
        <v>0</v>
      </c>
      <c r="BG81" s="1">
        <v>0.18682399999999999</v>
      </c>
      <c r="BH81" s="1">
        <v>0.17476700000000001</v>
      </c>
      <c r="BI81" s="1">
        <v>2.3834000000000001E-2</v>
      </c>
      <c r="BJ81" s="1">
        <v>0</v>
      </c>
      <c r="BK81" s="1">
        <v>0</v>
      </c>
      <c r="BL81" s="1">
        <v>0</v>
      </c>
      <c r="BM81" s="1">
        <v>0</v>
      </c>
      <c r="BN81" s="1">
        <v>2.7850000000000001E-3</v>
      </c>
      <c r="BO81" s="1">
        <v>6.8000000000000005E-4</v>
      </c>
      <c r="BP81" s="1">
        <v>0</v>
      </c>
      <c r="BQ81" s="1">
        <v>0.81445500000000004</v>
      </c>
      <c r="BR81" s="1">
        <v>7.9268000000000005E-2</v>
      </c>
      <c r="BS81" s="1">
        <v>4.1197999999999999E-2</v>
      </c>
      <c r="BT81" s="1">
        <v>2.9113E-2</v>
      </c>
      <c r="BU81" s="1">
        <v>1.538E-2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7.3600000000000002E-3</v>
      </c>
      <c r="CG81" s="1">
        <v>4.2065999999999999E-2</v>
      </c>
      <c r="CH81" s="1">
        <v>0</v>
      </c>
      <c r="CI81" s="1">
        <v>2.8496E-2</v>
      </c>
      <c r="CJ81" s="1">
        <f t="shared" si="1"/>
        <v>189.47416999999984</v>
      </c>
      <c r="CK81" s="1">
        <v>194.52416999999986</v>
      </c>
    </row>
    <row r="82" spans="2:96" x14ac:dyDescent="0.25">
      <c r="B82">
        <v>3009</v>
      </c>
      <c r="D82">
        <v>3009</v>
      </c>
      <c r="E82" s="1">
        <v>0.209427</v>
      </c>
      <c r="F82" s="1">
        <v>2.0250050000000002</v>
      </c>
      <c r="G82" s="1">
        <v>0</v>
      </c>
      <c r="H82" s="1">
        <v>1.7461720000000001</v>
      </c>
      <c r="I82" s="1">
        <v>0.19316800000000001</v>
      </c>
      <c r="J82" s="1">
        <v>2.8701999999999998E-2</v>
      </c>
      <c r="K82" s="1">
        <v>3.9925000000000002E-2</v>
      </c>
      <c r="L82" s="1">
        <v>0</v>
      </c>
      <c r="M82" s="1">
        <v>8.2920999999999995E-2</v>
      </c>
      <c r="N82" s="1">
        <v>0</v>
      </c>
      <c r="O82" s="1">
        <v>0</v>
      </c>
      <c r="P82" s="1">
        <v>7.2512999999999994E-2</v>
      </c>
      <c r="Q82" s="1">
        <v>5.8729999999999997E-3</v>
      </c>
      <c r="R82" s="1">
        <v>0</v>
      </c>
      <c r="S82" s="1">
        <v>4.5904689999999997</v>
      </c>
      <c r="T82" s="1">
        <v>2.5320269999999998</v>
      </c>
      <c r="U82" s="1">
        <v>0</v>
      </c>
      <c r="V82" s="1">
        <v>0.14758399999999999</v>
      </c>
      <c r="W82" s="1">
        <v>0.71273200000000003</v>
      </c>
      <c r="X82" s="1">
        <v>0.5877</v>
      </c>
      <c r="Y82" s="1">
        <v>0.171321</v>
      </c>
      <c r="Z82" s="1">
        <v>0</v>
      </c>
      <c r="AA82" s="1">
        <v>0</v>
      </c>
      <c r="AB82" s="1">
        <v>0</v>
      </c>
      <c r="AC82" s="1">
        <v>0</v>
      </c>
      <c r="AD82" s="1">
        <v>2.0792000000000001E-2</v>
      </c>
      <c r="AE82" s="1">
        <v>0</v>
      </c>
      <c r="AF82" s="1">
        <v>0.26241799999999998</v>
      </c>
      <c r="AG82" s="1">
        <v>9.9390999999999993E-2</v>
      </c>
      <c r="AH82" s="1">
        <v>8.5472999999999993E-2</v>
      </c>
      <c r="AI82" s="1">
        <v>4.0499070000000001</v>
      </c>
      <c r="AJ82" s="1">
        <v>0.66318299999999997</v>
      </c>
      <c r="AK82" s="1">
        <v>5.4700670000000002</v>
      </c>
      <c r="AL82" s="1">
        <v>1.9369000000000001E-2</v>
      </c>
      <c r="AM82" s="1">
        <v>0.14394299999999999</v>
      </c>
      <c r="AN82" s="1">
        <v>0.17896000000000001</v>
      </c>
      <c r="AO82" s="1">
        <v>0.248584</v>
      </c>
      <c r="AP82" s="1">
        <v>0.19986100000000001</v>
      </c>
      <c r="AQ82" s="1">
        <v>0</v>
      </c>
      <c r="AR82" s="1">
        <v>9.7101000000000007E-2</v>
      </c>
      <c r="AS82" s="1">
        <v>0.223408</v>
      </c>
      <c r="AT82" s="1">
        <v>0</v>
      </c>
      <c r="AU82" s="1">
        <v>0</v>
      </c>
      <c r="AV82" s="1">
        <v>0</v>
      </c>
      <c r="AW82" s="1">
        <v>0</v>
      </c>
      <c r="AX82" s="1">
        <v>2.222747</v>
      </c>
      <c r="AY82" s="1">
        <v>0.28824699999999998</v>
      </c>
      <c r="AZ82" s="1">
        <v>9.4336000000000003E-2</v>
      </c>
      <c r="BA82" s="1">
        <v>0</v>
      </c>
      <c r="BB82" s="1">
        <v>0.133994</v>
      </c>
      <c r="BC82" s="1">
        <v>0</v>
      </c>
      <c r="BD82" s="1">
        <v>0</v>
      </c>
      <c r="BE82" s="1">
        <v>0</v>
      </c>
      <c r="BF82" s="1">
        <v>0</v>
      </c>
      <c r="BG82" s="1">
        <v>0.46884700000000001</v>
      </c>
      <c r="BH82" s="1">
        <v>0</v>
      </c>
      <c r="BI82" s="1">
        <v>5.9943999999999997E-2</v>
      </c>
      <c r="BJ82" s="1">
        <v>8.7026999999999993E-2</v>
      </c>
      <c r="BK82" s="1">
        <v>0.27423599999999998</v>
      </c>
      <c r="BL82" s="1">
        <v>1.4809300000000001</v>
      </c>
      <c r="BM82" s="1">
        <v>0.62775700000000001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0.91976500000000005</v>
      </c>
      <c r="BX82" s="1">
        <v>1.6098250000000001</v>
      </c>
      <c r="BY82" s="1">
        <v>7.3782E-2</v>
      </c>
      <c r="BZ82" s="1">
        <v>9.2162999999999995E-2</v>
      </c>
      <c r="CA82" s="1">
        <v>0.37078699999999998</v>
      </c>
      <c r="CB82" s="1">
        <v>7.4101E-2</v>
      </c>
      <c r="CC82" s="1">
        <v>0.50232500000000002</v>
      </c>
      <c r="CD82" s="1">
        <v>7.7068999999999999E-2</v>
      </c>
      <c r="CE82" s="1">
        <v>8.4189999999999994E-3</v>
      </c>
      <c r="CF82" s="1">
        <v>0</v>
      </c>
      <c r="CG82" s="1">
        <v>0.61650300000000002</v>
      </c>
      <c r="CH82" s="1">
        <v>6.0263609999999996</v>
      </c>
      <c r="CI82" s="1">
        <v>0</v>
      </c>
      <c r="CJ82" s="1">
        <f t="shared" si="1"/>
        <v>425.54778800000025</v>
      </c>
      <c r="CK82" s="1">
        <v>466.56494900000024</v>
      </c>
    </row>
    <row r="83" spans="2:96" x14ac:dyDescent="0.25">
      <c r="B83">
        <v>3010</v>
      </c>
      <c r="D83">
        <v>3010</v>
      </c>
      <c r="E83" s="1">
        <v>3.7188159999999999</v>
      </c>
      <c r="F83" s="1">
        <v>3.5093030000000001</v>
      </c>
      <c r="G83" s="1">
        <v>0.91330500000000003</v>
      </c>
      <c r="H83" s="1">
        <v>3.1133259999999998</v>
      </c>
      <c r="I83" s="1">
        <v>0.116618</v>
      </c>
      <c r="J83" s="1">
        <v>7.8759999999999993E-3</v>
      </c>
      <c r="K83" s="1">
        <v>0.18235299999999999</v>
      </c>
      <c r="L83" s="1">
        <v>7.1012000000000006E-2</v>
      </c>
      <c r="M83" s="1">
        <v>0.37873299999999999</v>
      </c>
      <c r="N83" s="1">
        <v>6.8019999999999999E-3</v>
      </c>
      <c r="O83" s="1">
        <v>0</v>
      </c>
      <c r="P83" s="1">
        <v>4.3777000000000003E-2</v>
      </c>
      <c r="Q83" s="1">
        <v>5.2180999999999998E-2</v>
      </c>
      <c r="R83" s="1">
        <v>0</v>
      </c>
      <c r="S83" s="1">
        <v>31.216518000000001</v>
      </c>
      <c r="T83" s="1">
        <v>0</v>
      </c>
      <c r="U83" s="1">
        <v>0.125109</v>
      </c>
      <c r="V83" s="1">
        <v>1.311401</v>
      </c>
      <c r="W83" s="1">
        <v>2.0649989999999998</v>
      </c>
      <c r="X83" s="1">
        <v>2.7087110000000001</v>
      </c>
      <c r="Y83" s="1">
        <v>3.7605E-2</v>
      </c>
      <c r="Z83" s="1">
        <v>6.2249999999999996E-3</v>
      </c>
      <c r="AA83" s="1">
        <v>2.1864000000000001E-2</v>
      </c>
      <c r="AB83" s="1">
        <v>3.5996E-2</v>
      </c>
      <c r="AC83" s="1">
        <v>0</v>
      </c>
      <c r="AD83" s="1">
        <v>0.18062300000000001</v>
      </c>
      <c r="AE83" s="1">
        <v>0</v>
      </c>
      <c r="AF83" s="1">
        <v>7.1829809999999998</v>
      </c>
      <c r="AG83" s="1">
        <v>0</v>
      </c>
      <c r="AH83" s="1">
        <v>0</v>
      </c>
      <c r="AI83" s="1">
        <v>129.69717399999999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6.8059430000000001</v>
      </c>
      <c r="AP83" s="1">
        <v>0.242725</v>
      </c>
      <c r="AQ83" s="1">
        <v>2.0369000000000002E-2</v>
      </c>
      <c r="AR83" s="1">
        <v>0.117969</v>
      </c>
      <c r="AS83" s="1">
        <v>0.271422</v>
      </c>
      <c r="AT83" s="1">
        <v>0</v>
      </c>
      <c r="AU83" s="1">
        <v>28.453522</v>
      </c>
      <c r="AV83" s="1">
        <v>0.64368499999999995</v>
      </c>
      <c r="AW83" s="1">
        <v>2.5467789999999999</v>
      </c>
      <c r="AX83" s="1">
        <v>4.3058199999999998</v>
      </c>
      <c r="AY83" s="1">
        <v>0.77498100000000003</v>
      </c>
      <c r="AZ83" s="1">
        <v>4.6436999999999999E-2</v>
      </c>
      <c r="BA83" s="1">
        <v>3.4673000000000002E-2</v>
      </c>
      <c r="BB83" s="1">
        <v>0.16270200000000001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5.331277</v>
      </c>
      <c r="BI83" s="1">
        <v>0</v>
      </c>
      <c r="BJ83" s="1">
        <v>0.54997300000000005</v>
      </c>
      <c r="BK83" s="1">
        <v>0.13041800000000001</v>
      </c>
      <c r="BL83" s="1">
        <v>3.9117869999999999</v>
      </c>
      <c r="BM83" s="1">
        <v>3.9674119999999999</v>
      </c>
      <c r="BN83" s="1">
        <v>0.20074</v>
      </c>
      <c r="BO83" s="1">
        <v>4.9005E-2</v>
      </c>
      <c r="BP83" s="1">
        <v>0</v>
      </c>
      <c r="BQ83" s="1">
        <v>26.069935000000001</v>
      </c>
      <c r="BR83" s="1">
        <v>3.3104840000000002</v>
      </c>
      <c r="BS83" s="1">
        <v>2.3397380000000001</v>
      </c>
      <c r="BT83" s="1">
        <v>2.098395</v>
      </c>
      <c r="BU83" s="1">
        <v>0.40095799999999998</v>
      </c>
      <c r="BV83" s="1">
        <v>0</v>
      </c>
      <c r="BW83" s="1">
        <v>13.092433</v>
      </c>
      <c r="BX83" s="1">
        <v>1.609899</v>
      </c>
      <c r="BY83" s="1">
        <v>1.3101769999999999</v>
      </c>
      <c r="BZ83" s="1">
        <v>4.989719</v>
      </c>
      <c r="CA83" s="1">
        <v>6.633038</v>
      </c>
      <c r="CB83" s="1">
        <v>0.22056600000000001</v>
      </c>
      <c r="CC83" s="1">
        <v>3.2941910000000001</v>
      </c>
      <c r="CD83" s="1">
        <v>0.21226200000000001</v>
      </c>
      <c r="CE83" s="1">
        <v>3.3071000000000003E-2</v>
      </c>
      <c r="CF83" s="1">
        <v>0.51608299999999996</v>
      </c>
      <c r="CG83" s="1">
        <v>0</v>
      </c>
      <c r="CH83" s="1">
        <v>32.139811999999999</v>
      </c>
      <c r="CI83" s="1">
        <v>1.0092270000000001</v>
      </c>
      <c r="CJ83" s="1">
        <f t="shared" si="1"/>
        <v>1310.7332559999979</v>
      </c>
      <c r="CK83" s="1">
        <v>1655.2841909999979</v>
      </c>
    </row>
    <row r="84" spans="2:96" x14ac:dyDescent="0.25">
      <c r="B84">
        <v>3011</v>
      </c>
      <c r="D84">
        <v>3011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1.429605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2072.3732909999999</v>
      </c>
      <c r="T84" s="1">
        <v>1011.119446</v>
      </c>
      <c r="U84" s="1">
        <v>56.152718</v>
      </c>
      <c r="V84" s="1">
        <v>0</v>
      </c>
      <c r="W84" s="1">
        <v>91.830841000000007</v>
      </c>
      <c r="X84" s="1">
        <v>0</v>
      </c>
      <c r="Y84" s="1">
        <v>8.5342070000000003</v>
      </c>
      <c r="Z84" s="1">
        <v>9.3295600000000007</v>
      </c>
      <c r="AA84" s="1">
        <v>9.695748</v>
      </c>
      <c r="AB84" s="1">
        <v>15.962206999999999</v>
      </c>
      <c r="AC84" s="1">
        <v>0</v>
      </c>
      <c r="AD84" s="1">
        <v>0</v>
      </c>
      <c r="AE84" s="1">
        <v>0</v>
      </c>
      <c r="AF84" s="1">
        <v>0</v>
      </c>
      <c r="AG84" s="1">
        <v>2.705924</v>
      </c>
      <c r="AH84" s="1">
        <v>2.2062659999999998</v>
      </c>
      <c r="AI84" s="1">
        <v>0</v>
      </c>
      <c r="AJ84" s="1">
        <v>2.2212939999999999</v>
      </c>
      <c r="AK84" s="1">
        <v>1520.843018</v>
      </c>
      <c r="AL84" s="1">
        <v>0</v>
      </c>
      <c r="AM84" s="1">
        <v>0.48212899999999997</v>
      </c>
      <c r="AN84" s="1">
        <v>4.8721680000000003</v>
      </c>
      <c r="AO84" s="1">
        <v>0</v>
      </c>
      <c r="AP84" s="1">
        <v>9.094023</v>
      </c>
      <c r="AQ84" s="1">
        <v>3.8386589999999998</v>
      </c>
      <c r="AR84" s="1">
        <v>4.4182499999999996</v>
      </c>
      <c r="AS84" s="1">
        <v>10.165433999999999</v>
      </c>
      <c r="AT84" s="1">
        <v>0</v>
      </c>
      <c r="AU84" s="1">
        <v>643.13317900000004</v>
      </c>
      <c r="AV84" s="1">
        <v>100.75552399999999</v>
      </c>
      <c r="AW84" s="1">
        <v>82.943557999999996</v>
      </c>
      <c r="AX84" s="1">
        <v>178.70469700000001</v>
      </c>
      <c r="AY84" s="1">
        <v>39.536864999999999</v>
      </c>
      <c r="AZ84" s="1">
        <v>5.0629090000000003</v>
      </c>
      <c r="BA84" s="1">
        <v>6.5801959999999999</v>
      </c>
      <c r="BB84" s="1">
        <v>6.0919790000000003</v>
      </c>
      <c r="BC84" s="1">
        <v>1.1457820000000001</v>
      </c>
      <c r="BD84" s="1">
        <v>0.45272099999999998</v>
      </c>
      <c r="BE84" s="1">
        <v>0.95586400000000005</v>
      </c>
      <c r="BF84" s="1">
        <v>1.5828329999999999</v>
      </c>
      <c r="BG84" s="1">
        <v>107.75831599999999</v>
      </c>
      <c r="BH84" s="1">
        <v>30.427807000000001</v>
      </c>
      <c r="BI84" s="1">
        <v>13.747540000000001</v>
      </c>
      <c r="BJ84" s="1">
        <v>0</v>
      </c>
      <c r="BK84" s="1">
        <v>14.743957999999999</v>
      </c>
      <c r="BL84" s="1">
        <v>0</v>
      </c>
      <c r="BM84" s="1">
        <v>0</v>
      </c>
      <c r="BN84" s="1">
        <v>2.527034</v>
      </c>
      <c r="BO84" s="1">
        <v>0.61690500000000004</v>
      </c>
      <c r="BP84" s="1">
        <v>0</v>
      </c>
      <c r="BQ84" s="1">
        <v>793.63989300000003</v>
      </c>
      <c r="BR84" s="1">
        <v>185.73123200000001</v>
      </c>
      <c r="BS84" s="1">
        <v>68.908691000000005</v>
      </c>
      <c r="BT84" s="1">
        <v>26.415887999999999</v>
      </c>
      <c r="BU84" s="1">
        <v>5.2966309999999996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0.12206500000000001</v>
      </c>
      <c r="CB84" s="1">
        <v>0</v>
      </c>
      <c r="CC84" s="1">
        <v>0</v>
      </c>
      <c r="CD84" s="1">
        <v>0</v>
      </c>
      <c r="CE84" s="1">
        <v>0</v>
      </c>
      <c r="CF84" s="1">
        <v>5.9691229999999997</v>
      </c>
      <c r="CG84" s="1">
        <v>46.691963000000001</v>
      </c>
      <c r="CH84" s="1">
        <v>0</v>
      </c>
      <c r="CI84" s="1">
        <v>44.270583999999999</v>
      </c>
      <c r="CJ84" s="1">
        <f t="shared" si="1"/>
        <v>12611.58743</v>
      </c>
      <c r="CK84" s="1">
        <v>19862.675954999999</v>
      </c>
    </row>
    <row r="85" spans="2:96" x14ac:dyDescent="0.25">
      <c r="B85">
        <v>3012</v>
      </c>
      <c r="D85">
        <v>3012</v>
      </c>
      <c r="E85" s="1">
        <v>1.140598</v>
      </c>
      <c r="F85" s="1">
        <v>4.4912970000000003</v>
      </c>
      <c r="G85" s="1">
        <v>0.257716</v>
      </c>
      <c r="H85" s="1">
        <v>3.5286620000000002</v>
      </c>
      <c r="I85" s="1">
        <v>0.31532700000000002</v>
      </c>
      <c r="J85" s="1">
        <v>3.0001E-2</v>
      </c>
      <c r="K85" s="1">
        <v>3.5326000000000003E-2</v>
      </c>
      <c r="L85" s="1">
        <v>0.332015</v>
      </c>
      <c r="M85" s="1">
        <v>7.3368000000000003E-2</v>
      </c>
      <c r="N85" s="1">
        <v>3.1816999999999998E-2</v>
      </c>
      <c r="O85" s="1">
        <v>0</v>
      </c>
      <c r="P85" s="1">
        <v>0.11837</v>
      </c>
      <c r="Q85" s="1">
        <v>5.6412999999999998E-2</v>
      </c>
      <c r="R85" s="1">
        <v>0</v>
      </c>
      <c r="S85" s="1">
        <v>9.142493</v>
      </c>
      <c r="T85" s="1">
        <v>16.25141</v>
      </c>
      <c r="U85" s="1">
        <v>0.628386</v>
      </c>
      <c r="V85" s="1">
        <v>1.4177679999999999</v>
      </c>
      <c r="W85" s="1">
        <v>1.0268839999999999</v>
      </c>
      <c r="X85" s="1">
        <v>0.55524700000000005</v>
      </c>
      <c r="Y85" s="1">
        <v>0.17799400000000001</v>
      </c>
      <c r="Z85" s="1">
        <v>8.9102000000000001E-2</v>
      </c>
      <c r="AA85" s="1">
        <v>0.109819</v>
      </c>
      <c r="AB85" s="1">
        <v>0.18079700000000001</v>
      </c>
      <c r="AC85" s="1">
        <v>0.17655799999999999</v>
      </c>
      <c r="AD85" s="1">
        <v>0.114899</v>
      </c>
      <c r="AE85" s="1">
        <v>0.106054</v>
      </c>
      <c r="AF85" s="1">
        <v>1.89646</v>
      </c>
      <c r="AG85" s="1">
        <v>5.4011000000000003E-2</v>
      </c>
      <c r="AH85" s="1">
        <v>4.6447000000000002E-2</v>
      </c>
      <c r="AI85" s="1">
        <v>26.679863000000001</v>
      </c>
      <c r="AJ85" s="1">
        <v>0.36220799999999997</v>
      </c>
      <c r="AK85" s="1">
        <v>35.102921000000002</v>
      </c>
      <c r="AL85" s="1">
        <v>1.4972840000000001</v>
      </c>
      <c r="AM85" s="1">
        <v>7.8617000000000006E-2</v>
      </c>
      <c r="AN85" s="1">
        <v>9.7250000000000003E-2</v>
      </c>
      <c r="AO85" s="1">
        <v>1.7683230000000001</v>
      </c>
      <c r="AP85" s="1">
        <v>0.77424899999999997</v>
      </c>
      <c r="AQ85" s="1">
        <v>0</v>
      </c>
      <c r="AR85" s="1">
        <v>0.37626999999999999</v>
      </c>
      <c r="AS85" s="1">
        <v>0.86571600000000004</v>
      </c>
      <c r="AT85" s="1">
        <v>0</v>
      </c>
      <c r="AU85" s="1">
        <v>0</v>
      </c>
      <c r="AV85" s="1">
        <v>0</v>
      </c>
      <c r="AW85" s="1">
        <v>0</v>
      </c>
      <c r="AX85" s="1">
        <v>6.7400330000000004</v>
      </c>
      <c r="AY85" s="1">
        <v>0.44917299999999999</v>
      </c>
      <c r="AZ85" s="1">
        <v>0.20884800000000001</v>
      </c>
      <c r="BA85" s="1">
        <v>0</v>
      </c>
      <c r="BB85" s="1">
        <v>0.51910999999999996</v>
      </c>
      <c r="BC85" s="1">
        <v>1.4970000000000001E-2</v>
      </c>
      <c r="BD85" s="1">
        <v>0</v>
      </c>
      <c r="BE85" s="1">
        <v>0</v>
      </c>
      <c r="BF85" s="1">
        <v>2.068E-2</v>
      </c>
      <c r="BG85" s="1">
        <v>3.128063</v>
      </c>
      <c r="BH85" s="1">
        <v>0</v>
      </c>
      <c r="BI85" s="1">
        <v>0.39907100000000001</v>
      </c>
      <c r="BJ85" s="1">
        <v>0.67778400000000005</v>
      </c>
      <c r="BK85" s="1">
        <v>0.488647</v>
      </c>
      <c r="BL85" s="1">
        <v>4.7611650000000001</v>
      </c>
      <c r="BM85" s="1">
        <v>4.9423579999999996</v>
      </c>
      <c r="BN85" s="1">
        <v>0</v>
      </c>
      <c r="BO85" s="1">
        <v>0</v>
      </c>
      <c r="BP85" s="1">
        <v>10.809393999999999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8.4139879999999998</v>
      </c>
      <c r="BX85" s="1">
        <v>2.8598349999999999</v>
      </c>
      <c r="BY85" s="1">
        <v>0.40184999999999998</v>
      </c>
      <c r="BZ85" s="1">
        <v>0.72243500000000005</v>
      </c>
      <c r="CA85" s="1">
        <v>2.0489649999999999</v>
      </c>
      <c r="CB85" s="1">
        <v>0.16774500000000001</v>
      </c>
      <c r="CC85" s="1">
        <v>14.956621</v>
      </c>
      <c r="CD85" s="1">
        <v>0.17754900000000001</v>
      </c>
      <c r="CE85" s="1">
        <v>1.6420000000000001E-2</v>
      </c>
      <c r="CF85" s="1">
        <v>0</v>
      </c>
      <c r="CG85" s="1">
        <v>1.117245</v>
      </c>
      <c r="CH85" s="1">
        <v>44.245598000000001</v>
      </c>
      <c r="CI85" s="1">
        <v>0</v>
      </c>
      <c r="CJ85" s="1">
        <f t="shared" si="1"/>
        <v>2889.7839989999961</v>
      </c>
      <c r="CK85" s="1">
        <v>3108.059485999996</v>
      </c>
    </row>
    <row r="86" spans="2:96" x14ac:dyDescent="0.25">
      <c r="B86" t="s">
        <v>3</v>
      </c>
      <c r="D86" t="s">
        <v>1</v>
      </c>
      <c r="E86" s="1">
        <f>E87-SUM(E3:E85)</f>
        <v>1923.8224299999968</v>
      </c>
      <c r="F86" s="1">
        <f t="shared" ref="F86:BQ86" si="2">F87-SUM(F3:F85)</f>
        <v>6034.0421730000062</v>
      </c>
      <c r="G86" s="1">
        <f t="shared" si="2"/>
        <v>207.22499599999935</v>
      </c>
      <c r="H86" s="1">
        <f t="shared" si="2"/>
        <v>4754.2529180000001</v>
      </c>
      <c r="I86" s="1">
        <f t="shared" si="2"/>
        <v>481.82499699999909</v>
      </c>
      <c r="J86" s="1">
        <f t="shared" si="2"/>
        <v>151.07998400000008</v>
      </c>
      <c r="K86" s="1">
        <f t="shared" si="2"/>
        <v>79.785035000000093</v>
      </c>
      <c r="L86" s="1">
        <f t="shared" si="2"/>
        <v>1125.0784439999991</v>
      </c>
      <c r="M86" s="1">
        <f t="shared" si="2"/>
        <v>209.51498100000069</v>
      </c>
      <c r="N86" s="1">
        <f t="shared" si="2"/>
        <v>71.770042000000004</v>
      </c>
      <c r="O86" s="1">
        <f t="shared" si="2"/>
        <v>85.499997999999991</v>
      </c>
      <c r="P86" s="1">
        <f t="shared" si="2"/>
        <v>180.86502799999946</v>
      </c>
      <c r="Q86" s="1">
        <f t="shared" si="2"/>
        <v>42.327537000000007</v>
      </c>
      <c r="R86" s="1">
        <f t="shared" si="2"/>
        <v>250.87513300000006</v>
      </c>
      <c r="S86" s="1">
        <f t="shared" si="2"/>
        <v>5654.1967820000036</v>
      </c>
      <c r="T86" s="1">
        <f t="shared" si="2"/>
        <v>4584.0055419999908</v>
      </c>
      <c r="U86" s="1">
        <f t="shared" si="2"/>
        <v>1793.2322969999998</v>
      </c>
      <c r="V86" s="1">
        <f t="shared" si="2"/>
        <v>1035.8137169999995</v>
      </c>
      <c r="W86" s="1">
        <f t="shared" si="2"/>
        <v>3022.4077369999986</v>
      </c>
      <c r="X86" s="1">
        <f t="shared" si="2"/>
        <v>1281.3238210000004</v>
      </c>
      <c r="Y86" s="1">
        <f t="shared" si="2"/>
        <v>1075.1201299999987</v>
      </c>
      <c r="Z86" s="1">
        <f t="shared" si="2"/>
        <v>307.44905500000016</v>
      </c>
      <c r="AA86" s="1">
        <f t="shared" si="2"/>
        <v>334.89061899999905</v>
      </c>
      <c r="AB86" s="1">
        <f t="shared" si="2"/>
        <v>754.12659399999814</v>
      </c>
      <c r="AC86" s="1">
        <f t="shared" si="2"/>
        <v>95.644981999999715</v>
      </c>
      <c r="AD86" s="1">
        <f t="shared" si="2"/>
        <v>193.77885100000083</v>
      </c>
      <c r="AE86" s="1">
        <f t="shared" si="2"/>
        <v>60.27505600000012</v>
      </c>
      <c r="AF86" s="1">
        <f t="shared" si="2"/>
        <v>1377.2300229999955</v>
      </c>
      <c r="AG86" s="1">
        <f t="shared" si="2"/>
        <v>188.14028299999984</v>
      </c>
      <c r="AH86" s="1">
        <f t="shared" si="2"/>
        <v>121.98306800000009</v>
      </c>
      <c r="AI86" s="1">
        <f t="shared" si="2"/>
        <v>12904.123347999986</v>
      </c>
      <c r="AJ86" s="1">
        <f t="shared" si="2"/>
        <v>520.90890199999978</v>
      </c>
      <c r="AK86" s="1">
        <f t="shared" si="2"/>
        <v>8362.1573340000014</v>
      </c>
      <c r="AL86" s="1">
        <f t="shared" si="2"/>
        <v>930.06403300000193</v>
      </c>
      <c r="AM86" s="1">
        <f t="shared" si="2"/>
        <v>325.36834999999991</v>
      </c>
      <c r="AN86" s="1">
        <f t="shared" si="2"/>
        <v>340.03328599999975</v>
      </c>
      <c r="AO86" s="1">
        <f t="shared" si="2"/>
        <v>1286.0927359999973</v>
      </c>
      <c r="AP86" s="1">
        <f t="shared" si="2"/>
        <v>627.45205900000065</v>
      </c>
      <c r="AQ86" s="1">
        <f t="shared" si="2"/>
        <v>344.92466399999972</v>
      </c>
      <c r="AR86" s="1">
        <f t="shared" si="2"/>
        <v>427.77800200000001</v>
      </c>
      <c r="AS86" s="1">
        <f t="shared" si="2"/>
        <v>537.39466400000038</v>
      </c>
      <c r="AT86" s="1">
        <f t="shared" si="2"/>
        <v>177.74825799999996</v>
      </c>
      <c r="AU86" s="1">
        <f t="shared" si="2"/>
        <v>11081.703068999985</v>
      </c>
      <c r="AV86" s="1">
        <f t="shared" si="2"/>
        <v>5854.2846129999998</v>
      </c>
      <c r="AW86" s="1">
        <f t="shared" si="2"/>
        <v>718.38674899999955</v>
      </c>
      <c r="AX86" s="1">
        <f t="shared" si="2"/>
        <v>7351.9343939999962</v>
      </c>
      <c r="AY86" s="1">
        <f t="shared" si="2"/>
        <v>1688.130035999998</v>
      </c>
      <c r="AZ86" s="1">
        <f t="shared" si="2"/>
        <v>754.72259000000088</v>
      </c>
      <c r="BA86" s="1">
        <f t="shared" si="2"/>
        <v>304.29409999999922</v>
      </c>
      <c r="BB86" s="1">
        <f t="shared" si="2"/>
        <v>516.80860700000039</v>
      </c>
      <c r="BC86" s="1">
        <f t="shared" si="2"/>
        <v>179.85520700000001</v>
      </c>
      <c r="BD86" s="1">
        <f t="shared" si="2"/>
        <v>51.587981999999997</v>
      </c>
      <c r="BE86" s="1">
        <f t="shared" si="2"/>
        <v>108.85574300000009</v>
      </c>
      <c r="BF86" s="1">
        <f t="shared" si="2"/>
        <v>165.39491000000004</v>
      </c>
      <c r="BG86" s="1">
        <f t="shared" si="2"/>
        <v>1446.2648949999975</v>
      </c>
      <c r="BH86" s="1">
        <f t="shared" si="2"/>
        <v>4597.7300309999991</v>
      </c>
      <c r="BI86" s="1">
        <f t="shared" si="2"/>
        <v>206.78950199999963</v>
      </c>
      <c r="BJ86" s="1">
        <f t="shared" si="2"/>
        <v>340.87215800000092</v>
      </c>
      <c r="BK86" s="1">
        <f t="shared" si="2"/>
        <v>2364.1582870000007</v>
      </c>
      <c r="BL86" s="1">
        <f t="shared" si="2"/>
        <v>3891.8961400000085</v>
      </c>
      <c r="BM86" s="1">
        <f t="shared" si="2"/>
        <v>2500.2314659999934</v>
      </c>
      <c r="BN86" s="1">
        <f t="shared" si="2"/>
        <v>144.6065829999998</v>
      </c>
      <c r="BO86" s="1">
        <f t="shared" si="2"/>
        <v>41.205059000000034</v>
      </c>
      <c r="BP86" s="1">
        <f t="shared" si="2"/>
        <v>42.684999999999995</v>
      </c>
      <c r="BQ86" s="1">
        <f t="shared" si="2"/>
        <v>9048.8382540000057</v>
      </c>
      <c r="BR86" s="1">
        <f t="shared" ref="BR86:CI86" si="3">BR87-SUM(BR3:BR85)</f>
        <v>1731.1707110000029</v>
      </c>
      <c r="BS86" s="1">
        <f t="shared" si="3"/>
        <v>1797.2168399999985</v>
      </c>
      <c r="BT86" s="1">
        <f t="shared" si="3"/>
        <v>1628.390168000001</v>
      </c>
      <c r="BU86" s="1">
        <f t="shared" si="3"/>
        <v>1913.4824890000009</v>
      </c>
      <c r="BV86" s="1">
        <f t="shared" si="3"/>
        <v>389.23507999999998</v>
      </c>
      <c r="BW86" s="1">
        <f t="shared" si="3"/>
        <v>7157.4467630000036</v>
      </c>
      <c r="BX86" s="1">
        <f t="shared" si="3"/>
        <v>4315.7693609999951</v>
      </c>
      <c r="BY86" s="1">
        <f t="shared" si="3"/>
        <v>677.77001500000028</v>
      </c>
      <c r="BZ86" s="1">
        <f t="shared" si="3"/>
        <v>514.77968599999906</v>
      </c>
      <c r="CA86" s="1">
        <f t="shared" si="3"/>
        <v>3407.4857369999836</v>
      </c>
      <c r="CB86" s="1">
        <f t="shared" si="3"/>
        <v>1396.5173940000004</v>
      </c>
      <c r="CC86" s="1">
        <f t="shared" si="3"/>
        <v>6623.5416430000114</v>
      </c>
      <c r="CD86" s="1">
        <f t="shared" si="3"/>
        <v>1325.1090100000006</v>
      </c>
      <c r="CE86" s="1">
        <f t="shared" si="3"/>
        <v>189.19351399999985</v>
      </c>
      <c r="CF86" s="1">
        <f t="shared" si="3"/>
        <v>424.22584799999987</v>
      </c>
      <c r="CG86" s="1">
        <f t="shared" si="3"/>
        <v>1292.5277459999979</v>
      </c>
      <c r="CH86" s="1">
        <f t="shared" si="3"/>
        <v>12578.983881000016</v>
      </c>
      <c r="CI86" s="1">
        <f t="shared" si="3"/>
        <v>2896.3003240000012</v>
      </c>
      <c r="CJ86" s="1">
        <f t="shared" si="1"/>
        <v>2.9103830456733704E-10</v>
      </c>
      <c r="CK86" s="1">
        <f>CK87-SUM(CK3:CK85)</f>
        <v>167922.00947400025</v>
      </c>
    </row>
    <row r="87" spans="2:96" x14ac:dyDescent="0.25">
      <c r="D87" t="s">
        <v>2</v>
      </c>
      <c r="E87" s="1">
        <v>2185.1312219999968</v>
      </c>
      <c r="F87" s="1">
        <v>6478.7915240000066</v>
      </c>
      <c r="G87" s="1">
        <v>273.49261499999938</v>
      </c>
      <c r="H87" s="1">
        <v>5165.7531690000005</v>
      </c>
      <c r="I87" s="1">
        <v>499.49936199999911</v>
      </c>
      <c r="J87" s="1">
        <v>158.9822650000001</v>
      </c>
      <c r="K87" s="1">
        <v>93.499475000000089</v>
      </c>
      <c r="L87" s="1">
        <v>1228.012680999999</v>
      </c>
      <c r="M87" s="1">
        <v>237.9988120000007</v>
      </c>
      <c r="N87" s="1">
        <v>79.999693000000008</v>
      </c>
      <c r="O87" s="1">
        <v>85.499997999999991</v>
      </c>
      <c r="P87" s="1">
        <v>187.49979099999945</v>
      </c>
      <c r="Q87" s="1">
        <v>54.13207100000001</v>
      </c>
      <c r="R87" s="1">
        <v>250.87513300000006</v>
      </c>
      <c r="S87" s="1">
        <v>11345.192598000005</v>
      </c>
      <c r="T87" s="1">
        <v>10452.826017999989</v>
      </c>
      <c r="U87" s="1">
        <v>2003.7521639999998</v>
      </c>
      <c r="V87" s="1">
        <v>1302.6769509999995</v>
      </c>
      <c r="W87" s="1">
        <v>3420.8807469999988</v>
      </c>
      <c r="X87" s="1">
        <v>1490.6348400000004</v>
      </c>
      <c r="Y87" s="1">
        <v>1123.0853799999986</v>
      </c>
      <c r="Z87" s="1">
        <v>345.23656900000015</v>
      </c>
      <c r="AA87" s="1">
        <v>369.44791399999906</v>
      </c>
      <c r="AB87" s="1">
        <v>823.46784199999809</v>
      </c>
      <c r="AC87" s="1">
        <v>113.49914599999971</v>
      </c>
      <c r="AD87" s="1">
        <v>219.92384000000084</v>
      </c>
      <c r="AE87" s="1">
        <v>70.999554000000117</v>
      </c>
      <c r="AF87" s="1">
        <v>1809.9585559999955</v>
      </c>
      <c r="AG87" s="1">
        <v>227.70162699999986</v>
      </c>
      <c r="AH87" s="1">
        <v>143.42238100000009</v>
      </c>
      <c r="AI87" s="1">
        <v>20526.693530999986</v>
      </c>
      <c r="AJ87" s="1">
        <v>554.76393399999984</v>
      </c>
      <c r="AK87" s="1">
        <v>18739.46686</v>
      </c>
      <c r="AL87" s="1">
        <v>1080.4953780000019</v>
      </c>
      <c r="AM87" s="1">
        <v>337.25302499999992</v>
      </c>
      <c r="AN87" s="1">
        <v>411.26570299999975</v>
      </c>
      <c r="AO87" s="1">
        <v>1691.3504169999972</v>
      </c>
      <c r="AP87" s="1">
        <v>674.75302400000066</v>
      </c>
      <c r="AQ87" s="1">
        <v>362.48017199999975</v>
      </c>
      <c r="AR87" s="1">
        <v>450.768373</v>
      </c>
      <c r="AS87" s="1">
        <v>590.22663400000033</v>
      </c>
      <c r="AT87" s="1">
        <v>177.74825799999996</v>
      </c>
      <c r="AU87" s="1">
        <v>15621.854540999986</v>
      </c>
      <c r="AV87" s="1">
        <v>6375.6789920000001</v>
      </c>
      <c r="AW87" s="1">
        <v>1117.1293389999996</v>
      </c>
      <c r="AX87" s="1">
        <v>8137.9417609999964</v>
      </c>
      <c r="AY87" s="1">
        <v>1830.242822999998</v>
      </c>
      <c r="AZ87" s="1">
        <v>781.37714900000083</v>
      </c>
      <c r="BA87" s="1">
        <v>334.35801399999923</v>
      </c>
      <c r="BB87" s="1">
        <v>548.51414100000034</v>
      </c>
      <c r="BC87" s="1">
        <v>186.64519200000001</v>
      </c>
      <c r="BD87" s="1">
        <v>53.698025999999999</v>
      </c>
      <c r="BE87" s="1">
        <v>113.31083800000009</v>
      </c>
      <c r="BF87" s="1">
        <v>174.77489200000005</v>
      </c>
      <c r="BG87" s="1">
        <v>2083.6058789999975</v>
      </c>
      <c r="BH87" s="1">
        <v>4969.1650139999992</v>
      </c>
      <c r="BI87" s="1">
        <v>299.75049199999961</v>
      </c>
      <c r="BJ87" s="1">
        <v>477.50321200000093</v>
      </c>
      <c r="BK87" s="1">
        <v>2431.4854650000007</v>
      </c>
      <c r="BL87" s="1">
        <v>4645.7409560000087</v>
      </c>
      <c r="BM87" s="1">
        <v>3492.5689219999936</v>
      </c>
      <c r="BN87" s="1">
        <v>160.1319569999998</v>
      </c>
      <c r="BO87" s="1">
        <v>44.995149000000033</v>
      </c>
      <c r="BP87" s="1">
        <v>53.494393999999993</v>
      </c>
      <c r="BQ87" s="1">
        <v>14259.747389000007</v>
      </c>
      <c r="BR87" s="1">
        <v>2377.8869730000029</v>
      </c>
      <c r="BS87" s="1">
        <v>2084.7011419999985</v>
      </c>
      <c r="BT87" s="1">
        <v>1785.507217000001</v>
      </c>
      <c r="BU87" s="1">
        <v>1974.2987910000008</v>
      </c>
      <c r="BV87" s="1">
        <v>389.23507999999998</v>
      </c>
      <c r="BW87" s="1">
        <v>7877.5283930000032</v>
      </c>
      <c r="BX87" s="1">
        <v>4631.5633299999954</v>
      </c>
      <c r="BY87" s="1">
        <v>769.83301100000028</v>
      </c>
      <c r="BZ87" s="1">
        <v>726.70273099999906</v>
      </c>
      <c r="CA87" s="1">
        <v>3877.3212379999836</v>
      </c>
      <c r="CB87" s="1">
        <v>1439.8006970000004</v>
      </c>
      <c r="CC87" s="1">
        <v>6874.5320040000115</v>
      </c>
      <c r="CD87" s="1">
        <v>1356.7993560000007</v>
      </c>
      <c r="CE87" s="1">
        <v>194.24330299999986</v>
      </c>
      <c r="CF87" s="1">
        <v>463.01252899999986</v>
      </c>
      <c r="CG87" s="1">
        <v>1662.967813999998</v>
      </c>
      <c r="CH87" s="1">
        <v>19870.204814000015</v>
      </c>
      <c r="CI87" s="1">
        <v>3116.030909000001</v>
      </c>
      <c r="CJ87" s="1">
        <f>CK87-SUM(E87:CI87)</f>
        <v>168184.34807700026</v>
      </c>
      <c r="CK87" s="1">
        <v>395689.37119300029</v>
      </c>
    </row>
    <row r="90" spans="2:96" ht="18.75" x14ac:dyDescent="0.3">
      <c r="D90" s="30" t="s">
        <v>18</v>
      </c>
    </row>
    <row r="91" spans="2:96" x14ac:dyDescent="0.25">
      <c r="E91">
        <v>2930</v>
      </c>
      <c r="F91">
        <v>2931</v>
      </c>
      <c r="G91">
        <v>2932</v>
      </c>
      <c r="H91">
        <v>2933</v>
      </c>
      <c r="I91">
        <v>2934</v>
      </c>
      <c r="J91">
        <v>2935</v>
      </c>
      <c r="K91">
        <v>2936</v>
      </c>
      <c r="L91">
        <v>2937</v>
      </c>
      <c r="M91">
        <v>2938</v>
      </c>
      <c r="N91">
        <v>2939</v>
      </c>
      <c r="O91">
        <v>2940</v>
      </c>
      <c r="P91">
        <v>2941</v>
      </c>
      <c r="Q91">
        <v>2942</v>
      </c>
      <c r="R91">
        <v>2943</v>
      </c>
      <c r="S91">
        <v>2944</v>
      </c>
      <c r="T91">
        <v>2945</v>
      </c>
      <c r="U91">
        <v>2946</v>
      </c>
      <c r="V91">
        <v>2947</v>
      </c>
      <c r="W91">
        <v>2948</v>
      </c>
      <c r="X91">
        <v>2949</v>
      </c>
      <c r="Y91">
        <v>2950</v>
      </c>
      <c r="Z91">
        <v>2951</v>
      </c>
      <c r="AA91">
        <v>2952</v>
      </c>
      <c r="AB91">
        <v>2953</v>
      </c>
      <c r="AC91">
        <v>2954</v>
      </c>
      <c r="AD91">
        <v>2955</v>
      </c>
      <c r="AE91">
        <v>2956</v>
      </c>
      <c r="AF91">
        <v>2957</v>
      </c>
      <c r="AG91">
        <v>2958</v>
      </c>
      <c r="AH91">
        <v>2959</v>
      </c>
      <c r="AI91">
        <v>2960</v>
      </c>
      <c r="AJ91">
        <v>2961</v>
      </c>
      <c r="AK91">
        <v>2962</v>
      </c>
      <c r="AL91">
        <v>2963</v>
      </c>
      <c r="AM91">
        <v>2964</v>
      </c>
      <c r="AN91">
        <v>2965</v>
      </c>
      <c r="AO91">
        <v>2966</v>
      </c>
      <c r="AP91">
        <v>2967</v>
      </c>
      <c r="AQ91">
        <v>2968</v>
      </c>
      <c r="AR91">
        <v>2969</v>
      </c>
      <c r="AS91">
        <v>2970</v>
      </c>
      <c r="AT91">
        <v>2971</v>
      </c>
      <c r="AU91">
        <v>2972</v>
      </c>
      <c r="AV91">
        <v>2973</v>
      </c>
      <c r="AW91">
        <v>2974</v>
      </c>
      <c r="AX91">
        <v>2975</v>
      </c>
      <c r="AY91">
        <v>2976</v>
      </c>
      <c r="AZ91">
        <v>2977</v>
      </c>
      <c r="BA91">
        <v>2978</v>
      </c>
      <c r="BB91">
        <v>2979</v>
      </c>
      <c r="BC91">
        <v>2980</v>
      </c>
      <c r="BD91">
        <v>2981</v>
      </c>
      <c r="BE91">
        <v>2982</v>
      </c>
      <c r="BF91">
        <v>2983</v>
      </c>
      <c r="BG91">
        <v>2984</v>
      </c>
      <c r="BH91">
        <v>2985</v>
      </c>
      <c r="BI91">
        <v>2986</v>
      </c>
      <c r="BJ91">
        <v>2987</v>
      </c>
      <c r="BK91">
        <v>2988</v>
      </c>
      <c r="BL91">
        <v>2989</v>
      </c>
      <c r="BM91">
        <v>2990</v>
      </c>
      <c r="BN91">
        <v>2991</v>
      </c>
      <c r="BO91">
        <v>2992</v>
      </c>
      <c r="BP91">
        <v>2993</v>
      </c>
      <c r="BQ91">
        <v>2994</v>
      </c>
      <c r="BR91">
        <v>2995</v>
      </c>
      <c r="BS91">
        <v>2996</v>
      </c>
      <c r="BT91">
        <v>2997</v>
      </c>
      <c r="BU91">
        <v>2998</v>
      </c>
      <c r="BV91">
        <v>2999</v>
      </c>
      <c r="BW91">
        <v>3000</v>
      </c>
      <c r="BX91">
        <v>3001</v>
      </c>
      <c r="BY91">
        <v>3002</v>
      </c>
      <c r="BZ91">
        <v>3003</v>
      </c>
      <c r="CA91">
        <v>3004</v>
      </c>
      <c r="CB91">
        <v>3005</v>
      </c>
      <c r="CC91">
        <v>3006</v>
      </c>
      <c r="CD91">
        <v>3007</v>
      </c>
      <c r="CE91">
        <v>3008</v>
      </c>
      <c r="CF91">
        <v>3009</v>
      </c>
      <c r="CG91">
        <v>3010</v>
      </c>
      <c r="CH91">
        <v>3011</v>
      </c>
      <c r="CI91">
        <v>3012</v>
      </c>
      <c r="CJ91" t="s">
        <v>1</v>
      </c>
      <c r="CK91" t="s">
        <v>2</v>
      </c>
      <c r="CQ91" s="2"/>
      <c r="CR91" s="2"/>
    </row>
    <row r="92" spans="2:96" x14ac:dyDescent="0.25">
      <c r="B92">
        <v>2930</v>
      </c>
      <c r="D92">
        <v>2930</v>
      </c>
      <c r="E92" s="1">
        <f>E3*VLOOKUP($D92,ExtTrip_Adjust!$B$3:$H$85,6,FALSE)*VLOOKUP(E$91,ExtTrip_Adjust!$B$3:$H$85,7,FALSE)</f>
        <v>0</v>
      </c>
      <c r="F92" s="1">
        <f>F3*VLOOKUP($D92,ExtTrip_Adjust!$B$3:$H$85,6,FALSE)*VLOOKUP(F$91,ExtTrip_Adjust!$B$3:$H$85,7,FALSE)</f>
        <v>0</v>
      </c>
      <c r="G92" s="1">
        <f>G3*VLOOKUP($D92,ExtTrip_Adjust!$B$3:$H$85,6,FALSE)*VLOOKUP(G$91,ExtTrip_Adjust!$B$3:$H$85,7,FALSE)</f>
        <v>0</v>
      </c>
      <c r="H92" s="1">
        <f>H3*VLOOKUP($D92,ExtTrip_Adjust!$B$3:$H$85,6,FALSE)*VLOOKUP(H$91,ExtTrip_Adjust!$B$3:$H$85,7,FALSE)</f>
        <v>0</v>
      </c>
      <c r="I92" s="1">
        <f>I3*VLOOKUP($D92,ExtTrip_Adjust!$B$3:$H$85,6,FALSE)*VLOOKUP(I$91,ExtTrip_Adjust!$B$3:$H$85,7,FALSE)</f>
        <v>0</v>
      </c>
      <c r="J92" s="1">
        <f>J3*VLOOKUP($D92,ExtTrip_Adjust!$B$3:$H$85,6,FALSE)*VLOOKUP(J$91,ExtTrip_Adjust!$B$3:$H$85,7,FALSE)</f>
        <v>2.3333296837099414E-3</v>
      </c>
      <c r="K92" s="1">
        <f>K3*VLOOKUP($D92,ExtTrip_Adjust!$B$3:$H$85,6,FALSE)*VLOOKUP(K$91,ExtTrip_Adjust!$B$3:$H$85,7,FALSE)</f>
        <v>0</v>
      </c>
      <c r="L92" s="1">
        <f>L3*VLOOKUP($D92,ExtTrip_Adjust!$B$3:$H$85,6,FALSE)*VLOOKUP(L$91,ExtTrip_Adjust!$B$3:$H$85,7,FALSE)</f>
        <v>0</v>
      </c>
      <c r="M92" s="1">
        <f>M3*VLOOKUP($D92,ExtTrip_Adjust!$B$3:$H$85,6,FALSE)*VLOOKUP(M$91,ExtTrip_Adjust!$B$3:$H$85,7,FALSE)</f>
        <v>0</v>
      </c>
      <c r="N92" s="1">
        <f>N3*VLOOKUP($D92,ExtTrip_Adjust!$B$3:$H$85,6,FALSE)*VLOOKUP(N$91,ExtTrip_Adjust!$B$3:$H$85,7,FALSE)</f>
        <v>0</v>
      </c>
      <c r="O92" s="1">
        <f>O3*VLOOKUP($D92,ExtTrip_Adjust!$B$3:$H$85,6,FALSE)*VLOOKUP(O$91,ExtTrip_Adjust!$B$3:$H$85,7,FALSE)</f>
        <v>0</v>
      </c>
      <c r="P92" s="1">
        <f>P3*VLOOKUP($D92,ExtTrip_Adjust!$B$3:$H$85,6,FALSE)*VLOOKUP(P$91,ExtTrip_Adjust!$B$3:$H$85,7,FALSE)</f>
        <v>0</v>
      </c>
      <c r="Q92" s="1">
        <f>Q3*VLOOKUP($D92,ExtTrip_Adjust!$B$3:$H$85,6,FALSE)*VLOOKUP(Q$91,ExtTrip_Adjust!$B$3:$H$85,7,FALSE)</f>
        <v>0</v>
      </c>
      <c r="R92" s="1">
        <f>R3*VLOOKUP($D92,ExtTrip_Adjust!$B$3:$H$85,6,FALSE)*VLOOKUP(R$91,ExtTrip_Adjust!$B$3:$H$85,7,FALSE)</f>
        <v>0</v>
      </c>
      <c r="S92" s="1">
        <f>S3*VLOOKUP($D92,ExtTrip_Adjust!$B$3:$H$85,6,FALSE)*VLOOKUP(S$91,ExtTrip_Adjust!$B$3:$H$85,7,FALSE)</f>
        <v>21.028323506338413</v>
      </c>
      <c r="T92" s="1">
        <f>T3*VLOOKUP($D92,ExtTrip_Adjust!$B$3:$H$85,6,FALSE)*VLOOKUP(T$91,ExtTrip_Adjust!$B$3:$H$85,7,FALSE)</f>
        <v>10.512701875852519</v>
      </c>
      <c r="U92" s="1">
        <f>U3*VLOOKUP($D92,ExtTrip_Adjust!$B$3:$H$85,6,FALSE)*VLOOKUP(U$91,ExtTrip_Adjust!$B$3:$H$85,7,FALSE)</f>
        <v>0.18604777856960109</v>
      </c>
      <c r="V92" s="1">
        <f>V3*VLOOKUP($D92,ExtTrip_Adjust!$B$3:$H$85,6,FALSE)*VLOOKUP(V$91,ExtTrip_Adjust!$B$3:$H$85,7,FALSE)</f>
        <v>0</v>
      </c>
      <c r="W92" s="1">
        <f>W3*VLOOKUP($D92,ExtTrip_Adjust!$B$3:$H$85,6,FALSE)*VLOOKUP(W$91,ExtTrip_Adjust!$B$3:$H$85,7,FALSE)</f>
        <v>0.56067268167495976</v>
      </c>
      <c r="X92" s="1">
        <f>X3*VLOOKUP($D92,ExtTrip_Adjust!$B$3:$H$85,6,FALSE)*VLOOKUP(X$91,ExtTrip_Adjust!$B$3:$H$85,7,FALSE)</f>
        <v>0</v>
      </c>
      <c r="Y92" s="1">
        <f>Y3*VLOOKUP($D92,ExtTrip_Adjust!$B$3:$H$85,6,FALSE)*VLOOKUP(Y$91,ExtTrip_Adjust!$B$3:$H$85,7,FALSE)</f>
        <v>4.1712431251149859E-2</v>
      </c>
      <c r="Z92" s="1">
        <f>Z3*VLOOKUP($D92,ExtTrip_Adjust!$B$3:$H$85,6,FALSE)*VLOOKUP(Z$91,ExtTrip_Adjust!$B$3:$H$85,7,FALSE)</f>
        <v>4.9764081594784335E-2</v>
      </c>
      <c r="AA92" s="1">
        <f>AA3*VLOOKUP($D92,ExtTrip_Adjust!$B$3:$H$85,6,FALSE)*VLOOKUP(AA$91,ExtTrip_Adjust!$B$3:$H$85,7,FALSE)</f>
        <v>2.623355534087812E-2</v>
      </c>
      <c r="AB92" s="1">
        <f>AB3*VLOOKUP($D92,ExtTrip_Adjust!$B$3:$H$85,6,FALSE)*VLOOKUP(AB$91,ExtTrip_Adjust!$B$3:$H$85,7,FALSE)</f>
        <v>4.4672412853959391E-2</v>
      </c>
      <c r="AC92" s="1">
        <f>AC3*VLOOKUP($D92,ExtTrip_Adjust!$B$3:$H$85,6,FALSE)*VLOOKUP(AC$91,ExtTrip_Adjust!$B$3:$H$85,7,FALSE)</f>
        <v>0</v>
      </c>
      <c r="AD92" s="1">
        <f>AD3*VLOOKUP($D92,ExtTrip_Adjust!$B$3:$H$85,6,FALSE)*VLOOKUP(AD$91,ExtTrip_Adjust!$B$3:$H$85,7,FALSE)</f>
        <v>0</v>
      </c>
      <c r="AE92" s="1">
        <f>AE3*VLOOKUP($D92,ExtTrip_Adjust!$B$3:$H$85,6,FALSE)*VLOOKUP(AE$91,ExtTrip_Adjust!$B$3:$H$85,7,FALSE)</f>
        <v>0</v>
      </c>
      <c r="AF92" s="1">
        <f>AF3*VLOOKUP($D92,ExtTrip_Adjust!$B$3:$H$85,6,FALSE)*VLOOKUP(AF$91,ExtTrip_Adjust!$B$3:$H$85,7,FALSE)</f>
        <v>0</v>
      </c>
      <c r="AG92" s="1">
        <f>AG3*VLOOKUP($D92,ExtTrip_Adjust!$B$3:$H$85,6,FALSE)*VLOOKUP(AG$91,ExtTrip_Adjust!$B$3:$H$85,7,FALSE)</f>
        <v>0.1743780257369392</v>
      </c>
      <c r="AH92" s="1">
        <f>AH3*VLOOKUP($D92,ExtTrip_Adjust!$B$3:$H$85,6,FALSE)*VLOOKUP(AH$91,ExtTrip_Adjust!$B$3:$H$85,7,FALSE)</f>
        <v>1.4608748458350275E-3</v>
      </c>
      <c r="AI92" s="1">
        <f>AI3*VLOOKUP($D92,ExtTrip_Adjust!$B$3:$H$85,6,FALSE)*VLOOKUP(AI$91,ExtTrip_Adjust!$B$3:$H$85,7,FALSE)</f>
        <v>0</v>
      </c>
      <c r="AJ92" s="1">
        <f>AJ3*VLOOKUP($D92,ExtTrip_Adjust!$B$3:$H$85,6,FALSE)*VLOOKUP(AJ$91,ExtTrip_Adjust!$B$3:$H$85,7,FALSE)</f>
        <v>0.37077474883247358</v>
      </c>
      <c r="AK92" s="1">
        <f>AK3*VLOOKUP($D92,ExtTrip_Adjust!$B$3:$H$85,6,FALSE)*VLOOKUP(AK$91,ExtTrip_Adjust!$B$3:$H$85,7,FALSE)</f>
        <v>77.315050178725727</v>
      </c>
      <c r="AL92" s="1">
        <f>AL3*VLOOKUP($D92,ExtTrip_Adjust!$B$3:$H$85,6,FALSE)*VLOOKUP(AL$91,ExtTrip_Adjust!$B$3:$H$85,7,FALSE)</f>
        <v>0</v>
      </c>
      <c r="AM92" s="1">
        <f>AM3*VLOOKUP($D92,ExtTrip_Adjust!$B$3:$H$85,6,FALSE)*VLOOKUP(AM$91,ExtTrip_Adjust!$B$3:$H$85,7,FALSE)</f>
        <v>5.1874910635896825E-2</v>
      </c>
      <c r="AN92" s="1">
        <f>AN3*VLOOKUP($D92,ExtTrip_Adjust!$B$3:$H$85,6,FALSE)*VLOOKUP(AN$91,ExtTrip_Adjust!$B$3:$H$85,7,FALSE)</f>
        <v>0.48891786637504725</v>
      </c>
      <c r="AO92" s="1">
        <f>AO3*VLOOKUP($D92,ExtTrip_Adjust!$B$3:$H$85,6,FALSE)*VLOOKUP(AO$91,ExtTrip_Adjust!$B$3:$H$85,7,FALSE)</f>
        <v>0</v>
      </c>
      <c r="AP92" s="1">
        <f>AP3*VLOOKUP($D92,ExtTrip_Adjust!$B$3:$H$85,6,FALSE)*VLOOKUP(AP$91,ExtTrip_Adjust!$B$3:$H$85,7,FALSE)</f>
        <v>8.1920115192350637E-2</v>
      </c>
      <c r="AQ92" s="1">
        <f>AQ3*VLOOKUP($D92,ExtTrip_Adjust!$B$3:$H$85,6,FALSE)*VLOOKUP(AQ$91,ExtTrip_Adjust!$B$3:$H$85,7,FALSE)</f>
        <v>0.28251394130198498</v>
      </c>
      <c r="AR92" s="1">
        <f>AR3*VLOOKUP($D92,ExtTrip_Adjust!$B$3:$H$85,6,FALSE)*VLOOKUP(AR$91,ExtTrip_Adjust!$B$3:$H$85,7,FALSE)</f>
        <v>1.1216042566634922E-2</v>
      </c>
      <c r="AS92" s="1">
        <f>AS3*VLOOKUP($D92,ExtTrip_Adjust!$B$3:$H$85,6,FALSE)*VLOOKUP(AS$91,ExtTrip_Adjust!$B$3:$H$85,7,FALSE)</f>
        <v>0.27641368231255342</v>
      </c>
      <c r="AT92" s="1">
        <f>AT3*VLOOKUP($D92,ExtTrip_Adjust!$B$3:$H$85,6,FALSE)*VLOOKUP(AT$91,ExtTrip_Adjust!$B$3:$H$85,7,FALSE)</f>
        <v>0</v>
      </c>
      <c r="AU92" s="1">
        <f>AU3*VLOOKUP($D92,ExtTrip_Adjust!$B$3:$H$85,6,FALSE)*VLOOKUP(AU$91,ExtTrip_Adjust!$B$3:$H$85,7,FALSE)</f>
        <v>56.278235907297095</v>
      </c>
      <c r="AV92" s="1">
        <f>AV3*VLOOKUP($D92,ExtTrip_Adjust!$B$3:$H$85,6,FALSE)*VLOOKUP(AV$91,ExtTrip_Adjust!$B$3:$H$85,7,FALSE)</f>
        <v>2.6360884115068934</v>
      </c>
      <c r="AW92" s="1">
        <f>AW3*VLOOKUP($D92,ExtTrip_Adjust!$B$3:$H$85,6,FALSE)*VLOOKUP(AW$91,ExtTrip_Adjust!$B$3:$H$85,7,FALSE)</f>
        <v>3.1225504436205034</v>
      </c>
      <c r="AX92" s="1">
        <f>AX3*VLOOKUP($D92,ExtTrip_Adjust!$B$3:$H$85,6,FALSE)*VLOOKUP(AX$91,ExtTrip_Adjust!$B$3:$H$85,7,FALSE)</f>
        <v>1.1039026485989953</v>
      </c>
      <c r="AY92" s="1">
        <f>AY3*VLOOKUP($D92,ExtTrip_Adjust!$B$3:$H$85,6,FALSE)*VLOOKUP(AY$91,ExtTrip_Adjust!$B$3:$H$85,7,FALSE)</f>
        <v>0.76350811496618154</v>
      </c>
      <c r="AZ92" s="1">
        <f>AZ3*VLOOKUP($D92,ExtTrip_Adjust!$B$3:$H$85,6,FALSE)*VLOOKUP(AZ$91,ExtTrip_Adjust!$B$3:$H$85,7,FALSE)</f>
        <v>2.937663959325696E-2</v>
      </c>
      <c r="BA92" s="1">
        <f>BA3*VLOOKUP($D92,ExtTrip_Adjust!$B$3:$H$85,6,FALSE)*VLOOKUP(BA$91,ExtTrip_Adjust!$B$3:$H$85,7,FALSE)</f>
        <v>4.4116861440846526E-2</v>
      </c>
      <c r="BB92" s="1">
        <f>BB3*VLOOKUP($D92,ExtTrip_Adjust!$B$3:$H$85,6,FALSE)*VLOOKUP(BB$91,ExtTrip_Adjust!$B$3:$H$85,7,FALSE)</f>
        <v>3.0921490195770111E-2</v>
      </c>
      <c r="BC92" s="1">
        <f>BC3*VLOOKUP($D92,ExtTrip_Adjust!$B$3:$H$85,6,FALSE)*VLOOKUP(BC$91,ExtTrip_Adjust!$B$3:$H$85,7,FALSE)</f>
        <v>8.0466630627954241E-3</v>
      </c>
      <c r="BD92" s="1">
        <f>BD3*VLOOKUP($D92,ExtTrip_Adjust!$B$3:$H$85,6,FALSE)*VLOOKUP(BD$91,ExtTrip_Adjust!$B$3:$H$85,7,FALSE)</f>
        <v>1.541394177731141E-3</v>
      </c>
      <c r="BE92" s="1">
        <f>BE3*VLOOKUP($D92,ExtTrip_Adjust!$B$3:$H$85,6,FALSE)*VLOOKUP(BE$91,ExtTrip_Adjust!$B$3:$H$85,7,FALSE)</f>
        <v>6.8675391219753645E-3</v>
      </c>
      <c r="BF92" s="1">
        <f>BF3*VLOOKUP($D92,ExtTrip_Adjust!$B$3:$H$85,6,FALSE)*VLOOKUP(BF$91,ExtTrip_Adjust!$B$3:$H$85,7,FALSE)</f>
        <v>4.3456841610468519E-2</v>
      </c>
      <c r="BG92" s="1">
        <f>BG3*VLOOKUP($D92,ExtTrip_Adjust!$B$3:$H$85,6,FALSE)*VLOOKUP(BG$91,ExtTrip_Adjust!$B$3:$H$85,7,FALSE)</f>
        <v>1.2770201124207847</v>
      </c>
      <c r="BH92" s="1">
        <f>BH3*VLOOKUP($D92,ExtTrip_Adjust!$B$3:$H$85,6,FALSE)*VLOOKUP(BH$91,ExtTrip_Adjust!$B$3:$H$85,7,FALSE)</f>
        <v>1.1893450687548359</v>
      </c>
      <c r="BI92" s="1">
        <f>BI3*VLOOKUP($D92,ExtTrip_Adjust!$B$3:$H$85,6,FALSE)*VLOOKUP(BI$91,ExtTrip_Adjust!$B$3:$H$85,7,FALSE)</f>
        <v>3.6613797147211129E-2</v>
      </c>
      <c r="BJ92" s="1">
        <f>BJ3*VLOOKUP($D92,ExtTrip_Adjust!$B$3:$H$85,6,FALSE)*VLOOKUP(BJ$91,ExtTrip_Adjust!$B$3:$H$85,7,FALSE)</f>
        <v>0</v>
      </c>
      <c r="BK92" s="1">
        <f>BK3*VLOOKUP($D92,ExtTrip_Adjust!$B$3:$H$85,6,FALSE)*VLOOKUP(BK$91,ExtTrip_Adjust!$B$3:$H$85,7,FALSE)</f>
        <v>0.10284969958917189</v>
      </c>
      <c r="BL92" s="1">
        <f>BL3*VLOOKUP($D92,ExtTrip_Adjust!$B$3:$H$85,6,FALSE)*VLOOKUP(BL$91,ExtTrip_Adjust!$B$3:$H$85,7,FALSE)</f>
        <v>0</v>
      </c>
      <c r="BM92" s="1">
        <f>BM3*VLOOKUP($D92,ExtTrip_Adjust!$B$3:$H$85,6,FALSE)*VLOOKUP(BM$91,ExtTrip_Adjust!$B$3:$H$85,7,FALSE)</f>
        <v>0</v>
      </c>
      <c r="BN92" s="1">
        <f>BN3*VLOOKUP($D92,ExtTrip_Adjust!$B$3:$H$85,6,FALSE)*VLOOKUP(BN$91,ExtTrip_Adjust!$B$3:$H$85,7,FALSE)</f>
        <v>5.987278652659335E-2</v>
      </c>
      <c r="BO92" s="1">
        <f>BO3*VLOOKUP($D92,ExtTrip_Adjust!$B$3:$H$85,6,FALSE)*VLOOKUP(BO$91,ExtTrip_Adjust!$B$3:$H$85,7,FALSE)</f>
        <v>9.1325004787926635E-3</v>
      </c>
      <c r="BP92" s="1">
        <f>BP3*VLOOKUP($D92,ExtTrip_Adjust!$B$3:$H$85,6,FALSE)*VLOOKUP(BP$91,ExtTrip_Adjust!$B$3:$H$85,7,FALSE)</f>
        <v>0</v>
      </c>
      <c r="BQ92" s="1">
        <f>BQ3*VLOOKUP($D92,ExtTrip_Adjust!$B$3:$H$85,6,FALSE)*VLOOKUP(BQ$91,ExtTrip_Adjust!$B$3:$H$85,7,FALSE)</f>
        <v>20.533556204081215</v>
      </c>
      <c r="BR92" s="1">
        <f>BR3*VLOOKUP($D92,ExtTrip_Adjust!$B$3:$H$85,6,FALSE)*VLOOKUP(BR$91,ExtTrip_Adjust!$B$3:$H$85,7,FALSE)</f>
        <v>0.98420803379610511</v>
      </c>
      <c r="BS92" s="1">
        <f>BS3*VLOOKUP($D92,ExtTrip_Adjust!$B$3:$H$85,6,FALSE)*VLOOKUP(BS$91,ExtTrip_Adjust!$B$3:$H$85,7,FALSE)</f>
        <v>0.58933682491125627</v>
      </c>
      <c r="BT92" s="1">
        <f>BT3*VLOOKUP($D92,ExtTrip_Adjust!$B$3:$H$85,6,FALSE)*VLOOKUP(BT$91,ExtTrip_Adjust!$B$3:$H$85,7,FALSE)</f>
        <v>0.55542174561590363</v>
      </c>
      <c r="BU92" s="1">
        <f>BU3*VLOOKUP($D92,ExtTrip_Adjust!$B$3:$H$85,6,FALSE)*VLOOKUP(BU$91,ExtTrip_Adjust!$B$3:$H$85,7,FALSE)</f>
        <v>0.95606562046645227</v>
      </c>
      <c r="BV92" s="1">
        <f>BV3*VLOOKUP($D92,ExtTrip_Adjust!$B$3:$H$85,6,FALSE)*VLOOKUP(BV$91,ExtTrip_Adjust!$B$3:$H$85,7,FALSE)</f>
        <v>0</v>
      </c>
      <c r="BW92" s="1">
        <f>BW3*VLOOKUP($D92,ExtTrip_Adjust!$B$3:$H$85,6,FALSE)*VLOOKUP(BW$91,ExtTrip_Adjust!$B$3:$H$85,7,FALSE)</f>
        <v>0</v>
      </c>
      <c r="BX92" s="1">
        <f>BX3*VLOOKUP($D92,ExtTrip_Adjust!$B$3:$H$85,6,FALSE)*VLOOKUP(BX$91,ExtTrip_Adjust!$B$3:$H$85,7,FALSE)</f>
        <v>0</v>
      </c>
      <c r="BY92" s="1">
        <f>BY3*VLOOKUP($D92,ExtTrip_Adjust!$B$3:$H$85,6,FALSE)*VLOOKUP(BY$91,ExtTrip_Adjust!$B$3:$H$85,7,FALSE)</f>
        <v>0</v>
      </c>
      <c r="BZ92" s="1">
        <f>BZ3*VLOOKUP($D92,ExtTrip_Adjust!$B$3:$H$85,6,FALSE)*VLOOKUP(BZ$91,ExtTrip_Adjust!$B$3:$H$85,7,FALSE)</f>
        <v>0</v>
      </c>
      <c r="CA92" s="1">
        <f>CA3*VLOOKUP($D92,ExtTrip_Adjust!$B$3:$H$85,6,FALSE)*VLOOKUP(CA$91,ExtTrip_Adjust!$B$3:$H$85,7,FALSE)</f>
        <v>0</v>
      </c>
      <c r="CB92" s="1">
        <f>CB3*VLOOKUP($D92,ExtTrip_Adjust!$B$3:$H$85,6,FALSE)*VLOOKUP(CB$91,ExtTrip_Adjust!$B$3:$H$85,7,FALSE)</f>
        <v>0</v>
      </c>
      <c r="CC92" s="1">
        <f>CC3*VLOOKUP($D92,ExtTrip_Adjust!$B$3:$H$85,6,FALSE)*VLOOKUP(CC$91,ExtTrip_Adjust!$B$3:$H$85,7,FALSE)</f>
        <v>0</v>
      </c>
      <c r="CD92" s="1">
        <f>CD3*VLOOKUP($D92,ExtTrip_Adjust!$B$3:$H$85,6,FALSE)*VLOOKUP(CD$91,ExtTrip_Adjust!$B$3:$H$85,7,FALSE)</f>
        <v>0</v>
      </c>
      <c r="CE92" s="1">
        <f>CE3*VLOOKUP($D92,ExtTrip_Adjust!$B$3:$H$85,6,FALSE)*VLOOKUP(CE$91,ExtTrip_Adjust!$B$3:$H$85,7,FALSE)</f>
        <v>0</v>
      </c>
      <c r="CF92" s="1">
        <f>CF3*VLOOKUP($D92,ExtTrip_Adjust!$B$3:$H$85,6,FALSE)*VLOOKUP(CF$91,ExtTrip_Adjust!$B$3:$H$85,7,FALSE)</f>
        <v>3.7014241831100442E-2</v>
      </c>
      <c r="CG92" s="1">
        <f>CG3*VLOOKUP($D92,ExtTrip_Adjust!$B$3:$H$85,6,FALSE)*VLOOKUP(CG$91,ExtTrip_Adjust!$B$3:$H$85,7,FALSE)</f>
        <v>3.8128421617347859</v>
      </c>
      <c r="CH92" s="1">
        <f>CH3*VLOOKUP($D92,ExtTrip_Adjust!$B$3:$H$85,6,FALSE)*VLOOKUP(CH$91,ExtTrip_Adjust!$B$3:$H$85,7,FALSE)</f>
        <v>0</v>
      </c>
      <c r="CI92" s="1">
        <f>CI3*VLOOKUP($D92,ExtTrip_Adjust!$B$3:$H$85,6,FALSE)*VLOOKUP(CI$91,ExtTrip_Adjust!$B$3:$H$85,7,FALSE)</f>
        <v>0.2573939862152711</v>
      </c>
      <c r="CJ92" s="1">
        <f>CJ3*VLOOKUP($D92,ExtTrip_Adjust!$B$3:$H$85,6,FALSE)*1</f>
        <v>884.31418822797582</v>
      </c>
      <c r="CK92" s="1">
        <f t="shared" ref="CK92:CK111" si="4">SUM(E92:CJ92)</f>
        <v>1090.2904560064233</v>
      </c>
      <c r="CN92" s="1"/>
      <c r="CO92" s="1"/>
      <c r="CP92" s="1"/>
      <c r="CQ92" s="8"/>
      <c r="CR92" s="8"/>
    </row>
    <row r="93" spans="2:96" x14ac:dyDescent="0.25">
      <c r="B93">
        <v>2931</v>
      </c>
      <c r="D93">
        <v>2931</v>
      </c>
      <c r="E93" s="1">
        <f>E4*VLOOKUP($D93,ExtTrip_Adjust!$B$3:$H$85,6,FALSE)*VLOOKUP(E$91,ExtTrip_Adjust!$B$3:$H$85,7,FALSE)</f>
        <v>0</v>
      </c>
      <c r="F93" s="1">
        <f>F4*VLOOKUP($D93,ExtTrip_Adjust!$B$3:$H$85,6,FALSE)*VLOOKUP(F$91,ExtTrip_Adjust!$B$3:$H$85,7,FALSE)</f>
        <v>0</v>
      </c>
      <c r="G93" s="1">
        <f>G4*VLOOKUP($D93,ExtTrip_Adjust!$B$3:$H$85,6,FALSE)*VLOOKUP(G$91,ExtTrip_Adjust!$B$3:$H$85,7,FALSE)</f>
        <v>0</v>
      </c>
      <c r="H93" s="1">
        <f>H4*VLOOKUP($D93,ExtTrip_Adjust!$B$3:$H$85,6,FALSE)*VLOOKUP(H$91,ExtTrip_Adjust!$B$3:$H$85,7,FALSE)</f>
        <v>0</v>
      </c>
      <c r="I93" s="1">
        <f>I4*VLOOKUP($D93,ExtTrip_Adjust!$B$3:$H$85,6,FALSE)*VLOOKUP(I$91,ExtTrip_Adjust!$B$3:$H$85,7,FALSE)</f>
        <v>0</v>
      </c>
      <c r="J93" s="1">
        <f>J4*VLOOKUP($D93,ExtTrip_Adjust!$B$3:$H$85,6,FALSE)*VLOOKUP(J$91,ExtTrip_Adjust!$B$3:$H$85,7,FALSE)</f>
        <v>0</v>
      </c>
      <c r="K93" s="1">
        <f>K4*VLOOKUP($D93,ExtTrip_Adjust!$B$3:$H$85,6,FALSE)*VLOOKUP(K$91,ExtTrip_Adjust!$B$3:$H$85,7,FALSE)</f>
        <v>0</v>
      </c>
      <c r="L93" s="1">
        <f>L4*VLOOKUP($D93,ExtTrip_Adjust!$B$3:$H$85,6,FALSE)*VLOOKUP(L$91,ExtTrip_Adjust!$B$3:$H$85,7,FALSE)</f>
        <v>0</v>
      </c>
      <c r="M93" s="1">
        <f>M4*VLOOKUP($D93,ExtTrip_Adjust!$B$3:$H$85,6,FALSE)*VLOOKUP(M$91,ExtTrip_Adjust!$B$3:$H$85,7,FALSE)</f>
        <v>0</v>
      </c>
      <c r="N93" s="1">
        <f>N4*VLOOKUP($D93,ExtTrip_Adjust!$B$3:$H$85,6,FALSE)*VLOOKUP(N$91,ExtTrip_Adjust!$B$3:$H$85,7,FALSE)</f>
        <v>0</v>
      </c>
      <c r="O93" s="1">
        <f>O4*VLOOKUP($D93,ExtTrip_Adjust!$B$3:$H$85,6,FALSE)*VLOOKUP(O$91,ExtTrip_Adjust!$B$3:$H$85,7,FALSE)</f>
        <v>0</v>
      </c>
      <c r="P93" s="1">
        <f>P4*VLOOKUP($D93,ExtTrip_Adjust!$B$3:$H$85,6,FALSE)*VLOOKUP(P$91,ExtTrip_Adjust!$B$3:$H$85,7,FALSE)</f>
        <v>0</v>
      </c>
      <c r="Q93" s="1">
        <f>Q4*VLOOKUP($D93,ExtTrip_Adjust!$B$3:$H$85,6,FALSE)*VLOOKUP(Q$91,ExtTrip_Adjust!$B$3:$H$85,7,FALSE)</f>
        <v>0</v>
      </c>
      <c r="R93" s="1">
        <f>R4*VLOOKUP($D93,ExtTrip_Adjust!$B$3:$H$85,6,FALSE)*VLOOKUP(R$91,ExtTrip_Adjust!$B$3:$H$85,7,FALSE)</f>
        <v>0</v>
      </c>
      <c r="S93" s="1">
        <f>S4*VLOOKUP($D93,ExtTrip_Adjust!$B$3:$H$85,6,FALSE)*VLOOKUP(S$91,ExtTrip_Adjust!$B$3:$H$85,7,FALSE)</f>
        <v>0</v>
      </c>
      <c r="T93" s="1">
        <f>T4*VLOOKUP($D93,ExtTrip_Adjust!$B$3:$H$85,6,FALSE)*VLOOKUP(T$91,ExtTrip_Adjust!$B$3:$H$85,7,FALSE)</f>
        <v>60.718250582431175</v>
      </c>
      <c r="U93" s="1">
        <f>U4*VLOOKUP($D93,ExtTrip_Adjust!$B$3:$H$85,6,FALSE)*VLOOKUP(U$91,ExtTrip_Adjust!$B$3:$H$85,7,FALSE)</f>
        <v>0</v>
      </c>
      <c r="V93" s="1">
        <f>V4*VLOOKUP($D93,ExtTrip_Adjust!$B$3:$H$85,6,FALSE)*VLOOKUP(V$91,ExtTrip_Adjust!$B$3:$H$85,7,FALSE)</f>
        <v>0</v>
      </c>
      <c r="W93" s="1">
        <f>W4*VLOOKUP($D93,ExtTrip_Adjust!$B$3:$H$85,6,FALSE)*VLOOKUP(W$91,ExtTrip_Adjust!$B$3:$H$85,7,FALSE)</f>
        <v>0</v>
      </c>
      <c r="X93" s="1">
        <f>X4*VLOOKUP($D93,ExtTrip_Adjust!$B$3:$H$85,6,FALSE)*VLOOKUP(X$91,ExtTrip_Adjust!$B$3:$H$85,7,FALSE)</f>
        <v>0</v>
      </c>
      <c r="Y93" s="1">
        <f>Y4*VLOOKUP($D93,ExtTrip_Adjust!$B$3:$H$85,6,FALSE)*VLOOKUP(Y$91,ExtTrip_Adjust!$B$3:$H$85,7,FALSE)</f>
        <v>0</v>
      </c>
      <c r="Z93" s="1">
        <f>Z4*VLOOKUP($D93,ExtTrip_Adjust!$B$3:$H$85,6,FALSE)*VLOOKUP(Z$91,ExtTrip_Adjust!$B$3:$H$85,7,FALSE)</f>
        <v>0</v>
      </c>
      <c r="AA93" s="1">
        <f>AA4*VLOOKUP($D93,ExtTrip_Adjust!$B$3:$H$85,6,FALSE)*VLOOKUP(AA$91,ExtTrip_Adjust!$B$3:$H$85,7,FALSE)</f>
        <v>0</v>
      </c>
      <c r="AB93" s="1">
        <f>AB4*VLOOKUP($D93,ExtTrip_Adjust!$B$3:$H$85,6,FALSE)*VLOOKUP(AB$91,ExtTrip_Adjust!$B$3:$H$85,7,FALSE)</f>
        <v>2.4342455451298781E-3</v>
      </c>
      <c r="AC93" s="1">
        <f>AC4*VLOOKUP($D93,ExtTrip_Adjust!$B$3:$H$85,6,FALSE)*VLOOKUP(AC$91,ExtTrip_Adjust!$B$3:$H$85,7,FALSE)</f>
        <v>0</v>
      </c>
      <c r="AD93" s="1">
        <f>AD4*VLOOKUP($D93,ExtTrip_Adjust!$B$3:$H$85,6,FALSE)*VLOOKUP(AD$91,ExtTrip_Adjust!$B$3:$H$85,7,FALSE)</f>
        <v>0</v>
      </c>
      <c r="AE93" s="1">
        <f>AE4*VLOOKUP($D93,ExtTrip_Adjust!$B$3:$H$85,6,FALSE)*VLOOKUP(AE$91,ExtTrip_Adjust!$B$3:$H$85,7,FALSE)</f>
        <v>0</v>
      </c>
      <c r="AF93" s="1">
        <f>AF4*VLOOKUP($D93,ExtTrip_Adjust!$B$3:$H$85,6,FALSE)*VLOOKUP(AF$91,ExtTrip_Adjust!$B$3:$H$85,7,FALSE)</f>
        <v>0</v>
      </c>
      <c r="AG93" s="1">
        <f>AG4*VLOOKUP($D93,ExtTrip_Adjust!$B$3:$H$85,6,FALSE)*VLOOKUP(AG$91,ExtTrip_Adjust!$B$3:$H$85,7,FALSE)</f>
        <v>0.10316548233040215</v>
      </c>
      <c r="AH93" s="1">
        <f>AH4*VLOOKUP($D93,ExtTrip_Adjust!$B$3:$H$85,6,FALSE)*VLOOKUP(AH$91,ExtTrip_Adjust!$B$3:$H$85,7,FALSE)</f>
        <v>1.429415207711169E-2</v>
      </c>
      <c r="AI93" s="1">
        <f>AI4*VLOOKUP($D93,ExtTrip_Adjust!$B$3:$H$85,6,FALSE)*VLOOKUP(AI$91,ExtTrip_Adjust!$B$3:$H$85,7,FALSE)</f>
        <v>0</v>
      </c>
      <c r="AJ93" s="1">
        <f>AJ4*VLOOKUP($D93,ExtTrip_Adjust!$B$3:$H$85,6,FALSE)*VLOOKUP(AJ$91,ExtTrip_Adjust!$B$3:$H$85,7,FALSE)</f>
        <v>0</v>
      </c>
      <c r="AK93" s="1">
        <f>AK4*VLOOKUP($D93,ExtTrip_Adjust!$B$3:$H$85,6,FALSE)*VLOOKUP(AK$91,ExtTrip_Adjust!$B$3:$H$85,7,FALSE)</f>
        <v>438.88878948279535</v>
      </c>
      <c r="AL93" s="1">
        <f>AL4*VLOOKUP($D93,ExtTrip_Adjust!$B$3:$H$85,6,FALSE)*VLOOKUP(AL$91,ExtTrip_Adjust!$B$3:$H$85,7,FALSE)</f>
        <v>0</v>
      </c>
      <c r="AM93" s="1">
        <f>AM4*VLOOKUP($D93,ExtTrip_Adjust!$B$3:$H$85,6,FALSE)*VLOOKUP(AM$91,ExtTrip_Adjust!$B$3:$H$85,7,FALSE)</f>
        <v>0</v>
      </c>
      <c r="AN93" s="1">
        <f>AN4*VLOOKUP($D93,ExtTrip_Adjust!$B$3:$H$85,6,FALSE)*VLOOKUP(AN$91,ExtTrip_Adjust!$B$3:$H$85,7,FALSE)</f>
        <v>0.28925279657693848</v>
      </c>
      <c r="AO93" s="1">
        <f>AO4*VLOOKUP($D93,ExtTrip_Adjust!$B$3:$H$85,6,FALSE)*VLOOKUP(AO$91,ExtTrip_Adjust!$B$3:$H$85,7,FALSE)</f>
        <v>0</v>
      </c>
      <c r="AP93" s="1">
        <f>AP4*VLOOKUP($D93,ExtTrip_Adjust!$B$3:$H$85,6,FALSE)*VLOOKUP(AP$91,ExtTrip_Adjust!$B$3:$H$85,7,FALSE)</f>
        <v>0</v>
      </c>
      <c r="AQ93" s="1">
        <f>AQ4*VLOOKUP($D93,ExtTrip_Adjust!$B$3:$H$85,6,FALSE)*VLOOKUP(AQ$91,ExtTrip_Adjust!$B$3:$H$85,7,FALSE)</f>
        <v>0.8050451603310278</v>
      </c>
      <c r="AR93" s="1">
        <f>AR4*VLOOKUP($D93,ExtTrip_Adjust!$B$3:$H$85,6,FALSE)*VLOOKUP(AR$91,ExtTrip_Adjust!$B$3:$H$85,7,FALSE)</f>
        <v>0</v>
      </c>
      <c r="AS93" s="1">
        <f>AS4*VLOOKUP($D93,ExtTrip_Adjust!$B$3:$H$85,6,FALSE)*VLOOKUP(AS$91,ExtTrip_Adjust!$B$3:$H$85,7,FALSE)</f>
        <v>0</v>
      </c>
      <c r="AT93" s="1">
        <f>AT4*VLOOKUP($D93,ExtTrip_Adjust!$B$3:$H$85,6,FALSE)*VLOOKUP(AT$91,ExtTrip_Adjust!$B$3:$H$85,7,FALSE)</f>
        <v>0</v>
      </c>
      <c r="AU93" s="1">
        <f>AU4*VLOOKUP($D93,ExtTrip_Adjust!$B$3:$H$85,6,FALSE)*VLOOKUP(AU$91,ExtTrip_Adjust!$B$3:$H$85,7,FALSE)</f>
        <v>0</v>
      </c>
      <c r="AV93" s="1">
        <f>AV4*VLOOKUP($D93,ExtTrip_Adjust!$B$3:$H$85,6,FALSE)*VLOOKUP(AV$91,ExtTrip_Adjust!$B$3:$H$85,7,FALSE)</f>
        <v>7.2674840337592244</v>
      </c>
      <c r="AW93" s="1">
        <f>AW4*VLOOKUP($D93,ExtTrip_Adjust!$B$3:$H$85,6,FALSE)*VLOOKUP(AW$91,ExtTrip_Adjust!$B$3:$H$85,7,FALSE)</f>
        <v>0</v>
      </c>
      <c r="AX93" s="1">
        <f>AX4*VLOOKUP($D93,ExtTrip_Adjust!$B$3:$H$85,6,FALSE)*VLOOKUP(AX$91,ExtTrip_Adjust!$B$3:$H$85,7,FALSE)</f>
        <v>0</v>
      </c>
      <c r="AY93" s="1">
        <f>AY4*VLOOKUP($D93,ExtTrip_Adjust!$B$3:$H$85,6,FALSE)*VLOOKUP(AY$91,ExtTrip_Adjust!$B$3:$H$85,7,FALSE)</f>
        <v>0</v>
      </c>
      <c r="AZ93" s="1">
        <f>AZ4*VLOOKUP($D93,ExtTrip_Adjust!$B$3:$H$85,6,FALSE)*VLOOKUP(AZ$91,ExtTrip_Adjust!$B$3:$H$85,7,FALSE)</f>
        <v>0</v>
      </c>
      <c r="BA93" s="1">
        <f>BA4*VLOOKUP($D93,ExtTrip_Adjust!$B$3:$H$85,6,FALSE)*VLOOKUP(BA$91,ExtTrip_Adjust!$B$3:$H$85,7,FALSE)</f>
        <v>0.12620656288301599</v>
      </c>
      <c r="BB93" s="1">
        <f>BB4*VLOOKUP($D93,ExtTrip_Adjust!$B$3:$H$85,6,FALSE)*VLOOKUP(BB$91,ExtTrip_Adjust!$B$3:$H$85,7,FALSE)</f>
        <v>0</v>
      </c>
      <c r="BC93" s="1">
        <f>BC4*VLOOKUP($D93,ExtTrip_Adjust!$B$3:$H$85,6,FALSE)*VLOOKUP(BC$91,ExtTrip_Adjust!$B$3:$H$85,7,FALSE)</f>
        <v>8.9719296614158436E-2</v>
      </c>
      <c r="BD93" s="1">
        <f>BD4*VLOOKUP($D93,ExtTrip_Adjust!$B$3:$H$85,6,FALSE)*VLOOKUP(BD$91,ExtTrip_Adjust!$B$3:$H$85,7,FALSE)</f>
        <v>9.3367816045973832E-3</v>
      </c>
      <c r="BE93" s="1">
        <f>BE4*VLOOKUP($D93,ExtTrip_Adjust!$B$3:$H$85,6,FALSE)*VLOOKUP(BE$91,ExtTrip_Adjust!$B$3:$H$85,7,FALSE)</f>
        <v>4.1597925639399666E-2</v>
      </c>
      <c r="BF93" s="1">
        <f>BF4*VLOOKUP($D93,ExtTrip_Adjust!$B$3:$H$85,6,FALSE)*VLOOKUP(BF$91,ExtTrip_Adjust!$B$3:$H$85,7,FALSE)</f>
        <v>0.48453226280661993</v>
      </c>
      <c r="BG93" s="1">
        <f>BG4*VLOOKUP($D93,ExtTrip_Adjust!$B$3:$H$85,6,FALSE)*VLOOKUP(BG$91,ExtTrip_Adjust!$B$3:$H$85,7,FALSE)</f>
        <v>6.0458076270503982</v>
      </c>
      <c r="BH93" s="1">
        <f>BH4*VLOOKUP($D93,ExtTrip_Adjust!$B$3:$H$85,6,FALSE)*VLOOKUP(BH$91,ExtTrip_Adjust!$B$3:$H$85,7,FALSE)</f>
        <v>2.0646774484926325</v>
      </c>
      <c r="BI93" s="1">
        <f>BI4*VLOOKUP($D93,ExtTrip_Adjust!$B$3:$H$85,6,FALSE)*VLOOKUP(BI$91,ExtTrip_Adjust!$B$3:$H$85,7,FALSE)</f>
        <v>0.17334105278937845</v>
      </c>
      <c r="BJ93" s="1">
        <f>BJ4*VLOOKUP($D93,ExtTrip_Adjust!$B$3:$H$85,6,FALSE)*VLOOKUP(BJ$91,ExtTrip_Adjust!$B$3:$H$85,7,FALSE)</f>
        <v>0</v>
      </c>
      <c r="BK93" s="1">
        <f>BK4*VLOOKUP($D93,ExtTrip_Adjust!$B$3:$H$85,6,FALSE)*VLOOKUP(BK$91,ExtTrip_Adjust!$B$3:$H$85,7,FALSE)</f>
        <v>0</v>
      </c>
      <c r="BL93" s="1">
        <f>BL4*VLOOKUP($D93,ExtTrip_Adjust!$B$3:$H$85,6,FALSE)*VLOOKUP(BL$91,ExtTrip_Adjust!$B$3:$H$85,7,FALSE)</f>
        <v>0</v>
      </c>
      <c r="BM93" s="1">
        <f>BM4*VLOOKUP($D93,ExtTrip_Adjust!$B$3:$H$85,6,FALSE)*VLOOKUP(BM$91,ExtTrip_Adjust!$B$3:$H$85,7,FALSE)</f>
        <v>0</v>
      </c>
      <c r="BN93" s="1">
        <f>BN4*VLOOKUP($D93,ExtTrip_Adjust!$B$3:$H$85,6,FALSE)*VLOOKUP(BN$91,ExtTrip_Adjust!$B$3:$H$85,7,FALSE)</f>
        <v>0.87265007591811761</v>
      </c>
      <c r="BO93" s="1">
        <f>BO4*VLOOKUP($D93,ExtTrip_Adjust!$B$3:$H$85,6,FALSE)*VLOOKUP(BO$91,ExtTrip_Adjust!$B$3:$H$85,7,FALSE)</f>
        <v>0.13310314976071227</v>
      </c>
      <c r="BP93" s="1">
        <f>BP4*VLOOKUP($D93,ExtTrip_Adjust!$B$3:$H$85,6,FALSE)*VLOOKUP(BP$91,ExtTrip_Adjust!$B$3:$H$85,7,FALSE)</f>
        <v>0</v>
      </c>
      <c r="BQ93" s="1">
        <f>BQ4*VLOOKUP($D93,ExtTrip_Adjust!$B$3:$H$85,6,FALSE)*VLOOKUP(BQ$91,ExtTrip_Adjust!$B$3:$H$85,7,FALSE)</f>
        <v>98.758645987267514</v>
      </c>
      <c r="BR93" s="1">
        <f>BR4*VLOOKUP($D93,ExtTrip_Adjust!$B$3:$H$85,6,FALSE)*VLOOKUP(BR$91,ExtTrip_Adjust!$B$3:$H$85,7,FALSE)</f>
        <v>8.8580962457156645</v>
      </c>
      <c r="BS93" s="1">
        <f>BS4*VLOOKUP($D93,ExtTrip_Adjust!$B$3:$H$85,6,FALSE)*VLOOKUP(BS$91,ExtTrip_Adjust!$B$3:$H$85,7,FALSE)</f>
        <v>6.7286047062015193</v>
      </c>
      <c r="BT93" s="1">
        <f>BT4*VLOOKUP($D93,ExtTrip_Adjust!$B$3:$H$85,6,FALSE)*VLOOKUP(BT$91,ExtTrip_Adjust!$B$3:$H$85,7,FALSE)</f>
        <v>6.1913986645980588</v>
      </c>
      <c r="BU93" s="1">
        <f>BU4*VLOOKUP($D93,ExtTrip_Adjust!$B$3:$H$85,6,FALSE)*VLOOKUP(BU$91,ExtTrip_Adjust!$B$3:$H$85,7,FALSE)</f>
        <v>3.5268040178964686</v>
      </c>
      <c r="BV93" s="1">
        <f>BV4*VLOOKUP($D93,ExtTrip_Adjust!$B$3:$H$85,6,FALSE)*VLOOKUP(BV$91,ExtTrip_Adjust!$B$3:$H$85,7,FALSE)</f>
        <v>0</v>
      </c>
      <c r="BW93" s="1">
        <f>BW4*VLOOKUP($D93,ExtTrip_Adjust!$B$3:$H$85,6,FALSE)*VLOOKUP(BW$91,ExtTrip_Adjust!$B$3:$H$85,7,FALSE)</f>
        <v>0</v>
      </c>
      <c r="BX93" s="1">
        <f>BX4*VLOOKUP($D93,ExtTrip_Adjust!$B$3:$H$85,6,FALSE)*VLOOKUP(BX$91,ExtTrip_Adjust!$B$3:$H$85,7,FALSE)</f>
        <v>0</v>
      </c>
      <c r="BY93" s="1">
        <f>BY4*VLOOKUP($D93,ExtTrip_Adjust!$B$3:$H$85,6,FALSE)*VLOOKUP(BY$91,ExtTrip_Adjust!$B$3:$H$85,7,FALSE)</f>
        <v>0</v>
      </c>
      <c r="BZ93" s="1">
        <f>BZ4*VLOOKUP($D93,ExtTrip_Adjust!$B$3:$H$85,6,FALSE)*VLOOKUP(BZ$91,ExtTrip_Adjust!$B$3:$H$85,7,FALSE)</f>
        <v>0</v>
      </c>
      <c r="CA93" s="1">
        <f>CA4*VLOOKUP($D93,ExtTrip_Adjust!$B$3:$H$85,6,FALSE)*VLOOKUP(CA$91,ExtTrip_Adjust!$B$3:$H$85,7,FALSE)</f>
        <v>0</v>
      </c>
      <c r="CB93" s="1">
        <f>CB4*VLOOKUP($D93,ExtTrip_Adjust!$B$3:$H$85,6,FALSE)*VLOOKUP(CB$91,ExtTrip_Adjust!$B$3:$H$85,7,FALSE)</f>
        <v>0</v>
      </c>
      <c r="CC93" s="1">
        <f>CC4*VLOOKUP($D93,ExtTrip_Adjust!$B$3:$H$85,6,FALSE)*VLOOKUP(CC$91,ExtTrip_Adjust!$B$3:$H$85,7,FALSE)</f>
        <v>0</v>
      </c>
      <c r="CD93" s="1">
        <f>CD4*VLOOKUP($D93,ExtTrip_Adjust!$B$3:$H$85,6,FALSE)*VLOOKUP(CD$91,ExtTrip_Adjust!$B$3:$H$85,7,FALSE)</f>
        <v>0</v>
      </c>
      <c r="CE93" s="1">
        <f>CE4*VLOOKUP($D93,ExtTrip_Adjust!$B$3:$H$85,6,FALSE)*VLOOKUP(CE$91,ExtTrip_Adjust!$B$3:$H$85,7,FALSE)</f>
        <v>0</v>
      </c>
      <c r="CF93" s="1">
        <f>CF4*VLOOKUP($D93,ExtTrip_Adjust!$B$3:$H$85,6,FALSE)*VLOOKUP(CF$91,ExtTrip_Adjust!$B$3:$H$85,7,FALSE)</f>
        <v>0.50548906753432921</v>
      </c>
      <c r="CG93" s="1">
        <f>CG4*VLOOKUP($D93,ExtTrip_Adjust!$B$3:$H$85,6,FALSE)*VLOOKUP(CG$91,ExtTrip_Adjust!$B$3:$H$85,7,FALSE)</f>
        <v>7.0612715398332293</v>
      </c>
      <c r="CH93" s="1">
        <f>CH4*VLOOKUP($D93,ExtTrip_Adjust!$B$3:$H$85,6,FALSE)*VLOOKUP(CH$91,ExtTrip_Adjust!$B$3:$H$85,7,FALSE)</f>
        <v>0</v>
      </c>
      <c r="CI93" s="1">
        <f>CI4*VLOOKUP($D93,ExtTrip_Adjust!$B$3:$H$85,6,FALSE)*VLOOKUP(CI$91,ExtTrip_Adjust!$B$3:$H$85,7,FALSE)</f>
        <v>2.0650524296970469</v>
      </c>
      <c r="CJ93" s="1">
        <f>CJ4*VLOOKUP($D93,ExtTrip_Adjust!$B$3:$H$85,6,FALSE)*1</f>
        <v>5360.0990843397321</v>
      </c>
      <c r="CK93" s="1">
        <f t="shared" si="4"/>
        <v>6011.9241351178807</v>
      </c>
      <c r="CN93" s="1"/>
      <c r="CO93" s="1"/>
      <c r="CP93" s="1"/>
      <c r="CQ93" s="8"/>
      <c r="CR93" s="8"/>
    </row>
    <row r="94" spans="2:96" x14ac:dyDescent="0.25">
      <c r="B94">
        <v>2932</v>
      </c>
      <c r="D94">
        <v>2932</v>
      </c>
      <c r="E94" s="1">
        <f>E5*VLOOKUP($D94,ExtTrip_Adjust!$B$3:$H$85,6,FALSE)*VLOOKUP(E$91,ExtTrip_Adjust!$B$3:$H$85,7,FALSE)</f>
        <v>0</v>
      </c>
      <c r="F94" s="1">
        <f>F5*VLOOKUP($D94,ExtTrip_Adjust!$B$3:$H$85,6,FALSE)*VLOOKUP(F$91,ExtTrip_Adjust!$B$3:$H$85,7,FALSE)</f>
        <v>0</v>
      </c>
      <c r="G94" s="1">
        <f>G5*VLOOKUP($D94,ExtTrip_Adjust!$B$3:$H$85,6,FALSE)*VLOOKUP(G$91,ExtTrip_Adjust!$B$3:$H$85,7,FALSE)</f>
        <v>0</v>
      </c>
      <c r="H94" s="1">
        <f>H5*VLOOKUP($D94,ExtTrip_Adjust!$B$3:$H$85,6,FALSE)*VLOOKUP(H$91,ExtTrip_Adjust!$B$3:$H$85,7,FALSE)</f>
        <v>0</v>
      </c>
      <c r="I94" s="1">
        <f>I5*VLOOKUP($D94,ExtTrip_Adjust!$B$3:$H$85,6,FALSE)*VLOOKUP(I$91,ExtTrip_Adjust!$B$3:$H$85,7,FALSE)</f>
        <v>0</v>
      </c>
      <c r="J94" s="1">
        <f>J5*VLOOKUP($D94,ExtTrip_Adjust!$B$3:$H$85,6,FALSE)*VLOOKUP(J$91,ExtTrip_Adjust!$B$3:$H$85,7,FALSE)</f>
        <v>0</v>
      </c>
      <c r="K94" s="1">
        <f>K5*VLOOKUP($D94,ExtTrip_Adjust!$B$3:$H$85,6,FALSE)*VLOOKUP(K$91,ExtTrip_Adjust!$B$3:$H$85,7,FALSE)</f>
        <v>0</v>
      </c>
      <c r="L94" s="1">
        <f>L5*VLOOKUP($D94,ExtTrip_Adjust!$B$3:$H$85,6,FALSE)*VLOOKUP(L$91,ExtTrip_Adjust!$B$3:$H$85,7,FALSE)</f>
        <v>0</v>
      </c>
      <c r="M94" s="1">
        <f>M5*VLOOKUP($D94,ExtTrip_Adjust!$B$3:$H$85,6,FALSE)*VLOOKUP(M$91,ExtTrip_Adjust!$B$3:$H$85,7,FALSE)</f>
        <v>0</v>
      </c>
      <c r="N94" s="1">
        <f>N5*VLOOKUP($D94,ExtTrip_Adjust!$B$3:$H$85,6,FALSE)*VLOOKUP(N$91,ExtTrip_Adjust!$B$3:$H$85,7,FALSE)</f>
        <v>0</v>
      </c>
      <c r="O94" s="1">
        <f>O5*VLOOKUP($D94,ExtTrip_Adjust!$B$3:$H$85,6,FALSE)*VLOOKUP(O$91,ExtTrip_Adjust!$B$3:$H$85,7,FALSE)</f>
        <v>0</v>
      </c>
      <c r="P94" s="1">
        <f>P5*VLOOKUP($D94,ExtTrip_Adjust!$B$3:$H$85,6,FALSE)*VLOOKUP(P$91,ExtTrip_Adjust!$B$3:$H$85,7,FALSE)</f>
        <v>0</v>
      </c>
      <c r="Q94" s="1">
        <f>Q5*VLOOKUP($D94,ExtTrip_Adjust!$B$3:$H$85,6,FALSE)*VLOOKUP(Q$91,ExtTrip_Adjust!$B$3:$H$85,7,FALSE)</f>
        <v>0</v>
      </c>
      <c r="R94" s="1">
        <f>R5*VLOOKUP($D94,ExtTrip_Adjust!$B$3:$H$85,6,FALSE)*VLOOKUP(R$91,ExtTrip_Adjust!$B$3:$H$85,7,FALSE)</f>
        <v>0</v>
      </c>
      <c r="S94" s="1">
        <f>S5*VLOOKUP($D94,ExtTrip_Adjust!$B$3:$H$85,6,FALSE)*VLOOKUP(S$91,ExtTrip_Adjust!$B$3:$H$85,7,FALSE)</f>
        <v>8.3807053628074648</v>
      </c>
      <c r="T94" s="1">
        <f>T5*VLOOKUP($D94,ExtTrip_Adjust!$B$3:$H$85,6,FALSE)*VLOOKUP(T$91,ExtTrip_Adjust!$B$3:$H$85,7,FALSE)</f>
        <v>7.3028529325447975</v>
      </c>
      <c r="U94" s="1">
        <f>U5*VLOOKUP($D94,ExtTrip_Adjust!$B$3:$H$85,6,FALSE)*VLOOKUP(U$91,ExtTrip_Adjust!$B$3:$H$85,7,FALSE)</f>
        <v>0.31699214574759471</v>
      </c>
      <c r="V94" s="1">
        <f>V5*VLOOKUP($D94,ExtTrip_Adjust!$B$3:$H$85,6,FALSE)*VLOOKUP(V$91,ExtTrip_Adjust!$B$3:$H$85,7,FALSE)</f>
        <v>0</v>
      </c>
      <c r="W94" s="1">
        <f>W5*VLOOKUP($D94,ExtTrip_Adjust!$B$3:$H$85,6,FALSE)*VLOOKUP(W$91,ExtTrip_Adjust!$B$3:$H$85,7,FALSE)</f>
        <v>0.1616538095762283</v>
      </c>
      <c r="X94" s="1">
        <f>X5*VLOOKUP($D94,ExtTrip_Adjust!$B$3:$H$85,6,FALSE)*VLOOKUP(X$91,ExtTrip_Adjust!$B$3:$H$85,7,FALSE)</f>
        <v>0</v>
      </c>
      <c r="Y94" s="1">
        <f>Y5*VLOOKUP($D94,ExtTrip_Adjust!$B$3:$H$85,6,FALSE)*VLOOKUP(Y$91,ExtTrip_Adjust!$B$3:$H$85,7,FALSE)</f>
        <v>0</v>
      </c>
      <c r="Z94" s="1">
        <f>Z5*VLOOKUP($D94,ExtTrip_Adjust!$B$3:$H$85,6,FALSE)*VLOOKUP(Z$91,ExtTrip_Adjust!$B$3:$H$85,7,FALSE)</f>
        <v>8.6939755877263353E-2</v>
      </c>
      <c r="AA94" s="1">
        <f>AA5*VLOOKUP($D94,ExtTrip_Adjust!$B$3:$H$85,6,FALSE)*VLOOKUP(AA$91,ExtTrip_Adjust!$B$3:$H$85,7,FALSE)</f>
        <v>4.5448134057233178E-2</v>
      </c>
      <c r="AB94" s="1">
        <f>AB5*VLOOKUP($D94,ExtTrip_Adjust!$B$3:$H$85,6,FALSE)*VLOOKUP(AB$91,ExtTrip_Adjust!$B$3:$H$85,7,FALSE)</f>
        <v>7.739167481734073E-2</v>
      </c>
      <c r="AC94" s="1">
        <f>AC5*VLOOKUP($D94,ExtTrip_Adjust!$B$3:$H$85,6,FALSE)*VLOOKUP(AC$91,ExtTrip_Adjust!$B$3:$H$85,7,FALSE)</f>
        <v>0</v>
      </c>
      <c r="AD94" s="1">
        <f>AD5*VLOOKUP($D94,ExtTrip_Adjust!$B$3:$H$85,6,FALSE)*VLOOKUP(AD$91,ExtTrip_Adjust!$B$3:$H$85,7,FALSE)</f>
        <v>0</v>
      </c>
      <c r="AE94" s="1">
        <f>AE5*VLOOKUP($D94,ExtTrip_Adjust!$B$3:$H$85,6,FALSE)*VLOOKUP(AE$91,ExtTrip_Adjust!$B$3:$H$85,7,FALSE)</f>
        <v>0</v>
      </c>
      <c r="AF94" s="1">
        <f>AF5*VLOOKUP($D94,ExtTrip_Adjust!$B$3:$H$85,6,FALSE)*VLOOKUP(AF$91,ExtTrip_Adjust!$B$3:$H$85,7,FALSE)</f>
        <v>0</v>
      </c>
      <c r="AG94" s="1">
        <f>AG5*VLOOKUP($D94,ExtTrip_Adjust!$B$3:$H$85,6,FALSE)*VLOOKUP(AG$91,ExtTrip_Adjust!$B$3:$H$85,7,FALSE)</f>
        <v>0.5683428452075211</v>
      </c>
      <c r="AH94" s="1">
        <f>AH5*VLOOKUP($D94,ExtTrip_Adjust!$B$3:$H$85,6,FALSE)*VLOOKUP(AH$91,ExtTrip_Adjust!$B$3:$H$85,7,FALSE)</f>
        <v>4.1694174175632523E-2</v>
      </c>
      <c r="AI94" s="1">
        <f>AI5*VLOOKUP($D94,ExtTrip_Adjust!$B$3:$H$85,6,FALSE)*VLOOKUP(AI$91,ExtTrip_Adjust!$B$3:$H$85,7,FALSE)</f>
        <v>0</v>
      </c>
      <c r="AJ94" s="1">
        <f>AJ5*VLOOKUP($D94,ExtTrip_Adjust!$B$3:$H$85,6,FALSE)*VLOOKUP(AJ$91,ExtTrip_Adjust!$B$3:$H$85,7,FALSE)</f>
        <v>0</v>
      </c>
      <c r="AK94" s="1">
        <f>AK5*VLOOKUP($D94,ExtTrip_Adjust!$B$3:$H$85,6,FALSE)*VLOOKUP(AK$91,ExtTrip_Adjust!$B$3:$H$85,7,FALSE)</f>
        <v>55.037156825486768</v>
      </c>
      <c r="AL94" s="1">
        <f>AL5*VLOOKUP($D94,ExtTrip_Adjust!$B$3:$H$85,6,FALSE)*VLOOKUP(AL$91,ExtTrip_Adjust!$B$3:$H$85,7,FALSE)</f>
        <v>0</v>
      </c>
      <c r="AM94" s="1">
        <f>AM5*VLOOKUP($D94,ExtTrip_Adjust!$B$3:$H$85,6,FALSE)*VLOOKUP(AM$91,ExtTrip_Adjust!$B$3:$H$85,7,FALSE)</f>
        <v>0</v>
      </c>
      <c r="AN94" s="1">
        <f>AN5*VLOOKUP($D94,ExtTrip_Adjust!$B$3:$H$85,6,FALSE)*VLOOKUP(AN$91,ExtTrip_Adjust!$B$3:$H$85,7,FALSE)</f>
        <v>1.5935061223090017</v>
      </c>
      <c r="AO94" s="1">
        <f>AO5*VLOOKUP($D94,ExtTrip_Adjust!$B$3:$H$85,6,FALSE)*VLOOKUP(AO$91,ExtTrip_Adjust!$B$3:$H$85,7,FALSE)</f>
        <v>0</v>
      </c>
      <c r="AP94" s="1">
        <f>AP5*VLOOKUP($D94,ExtTrip_Adjust!$B$3:$H$85,6,FALSE)*VLOOKUP(AP$91,ExtTrip_Adjust!$B$3:$H$85,7,FALSE)</f>
        <v>0</v>
      </c>
      <c r="AQ94" s="1">
        <f>AQ5*VLOOKUP($D94,ExtTrip_Adjust!$B$3:$H$85,6,FALSE)*VLOOKUP(AQ$91,ExtTrip_Adjust!$B$3:$H$85,7,FALSE)</f>
        <v>0.53681500000000004</v>
      </c>
      <c r="AR94" s="1">
        <f>AR5*VLOOKUP($D94,ExtTrip_Adjust!$B$3:$H$85,6,FALSE)*VLOOKUP(AR$91,ExtTrip_Adjust!$B$3:$H$85,7,FALSE)</f>
        <v>0</v>
      </c>
      <c r="AS94" s="1">
        <f>AS5*VLOOKUP($D94,ExtTrip_Adjust!$B$3:$H$85,6,FALSE)*VLOOKUP(AS$91,ExtTrip_Adjust!$B$3:$H$85,7,FALSE)</f>
        <v>0</v>
      </c>
      <c r="AT94" s="1">
        <f>AT5*VLOOKUP($D94,ExtTrip_Adjust!$B$3:$H$85,6,FALSE)*VLOOKUP(AT$91,ExtTrip_Adjust!$B$3:$H$85,7,FALSE)</f>
        <v>0</v>
      </c>
      <c r="AU94" s="1">
        <f>AU5*VLOOKUP($D94,ExtTrip_Adjust!$B$3:$H$85,6,FALSE)*VLOOKUP(AU$91,ExtTrip_Adjust!$B$3:$H$85,7,FALSE)</f>
        <v>14.470837515510562</v>
      </c>
      <c r="AV94" s="1">
        <f>AV5*VLOOKUP($D94,ExtTrip_Adjust!$B$3:$H$85,6,FALSE)*VLOOKUP(AV$91,ExtTrip_Adjust!$B$3:$H$85,7,FALSE)</f>
        <v>4.493660492610668</v>
      </c>
      <c r="AW94" s="1">
        <f>AW5*VLOOKUP($D94,ExtTrip_Adjust!$B$3:$H$85,6,FALSE)*VLOOKUP(AW$91,ExtTrip_Adjust!$B$3:$H$85,7,FALSE)</f>
        <v>0.78064531725581354</v>
      </c>
      <c r="AX94" s="1">
        <f>AX5*VLOOKUP($D94,ExtTrip_Adjust!$B$3:$H$85,6,FALSE)*VLOOKUP(AX$91,ExtTrip_Adjust!$B$3:$H$85,7,FALSE)</f>
        <v>0.18110791825253908</v>
      </c>
      <c r="AY94" s="1">
        <f>AY5*VLOOKUP($D94,ExtTrip_Adjust!$B$3:$H$85,6,FALSE)*VLOOKUP(AY$91,ExtTrip_Adjust!$B$3:$H$85,7,FALSE)</f>
        <v>0.1959893324208688</v>
      </c>
      <c r="AZ94" s="1">
        <f>AZ5*VLOOKUP($D94,ExtTrip_Adjust!$B$3:$H$85,6,FALSE)*VLOOKUP(AZ$91,ExtTrip_Adjust!$B$3:$H$85,7,FALSE)</f>
        <v>0</v>
      </c>
      <c r="BA94" s="1">
        <f>BA5*VLOOKUP($D94,ExtTrip_Adjust!$B$3:$H$85,6,FALSE)*VLOOKUP(BA$91,ExtTrip_Adjust!$B$3:$H$85,7,FALSE)</f>
        <v>8.4292854756074828E-2</v>
      </c>
      <c r="BB94" s="1">
        <f>BB5*VLOOKUP($D94,ExtTrip_Adjust!$B$3:$H$85,6,FALSE)*VLOOKUP(BB$91,ExtTrip_Adjust!$B$3:$H$85,7,FALSE)</f>
        <v>0</v>
      </c>
      <c r="BC94" s="1">
        <f>BC5*VLOOKUP($D94,ExtTrip_Adjust!$B$3:$H$85,6,FALSE)*VLOOKUP(BC$91,ExtTrip_Adjust!$B$3:$H$85,7,FALSE)</f>
        <v>0</v>
      </c>
      <c r="BD94" s="1">
        <f>BD5*VLOOKUP($D94,ExtTrip_Adjust!$B$3:$H$85,6,FALSE)*VLOOKUP(BD$91,ExtTrip_Adjust!$B$3:$H$85,7,FALSE)</f>
        <v>0</v>
      </c>
      <c r="BE94" s="1">
        <f>BE5*VLOOKUP($D94,ExtTrip_Adjust!$B$3:$H$85,6,FALSE)*VLOOKUP(BE$91,ExtTrip_Adjust!$B$3:$H$85,7,FALSE)</f>
        <v>0</v>
      </c>
      <c r="BF94" s="1">
        <f>BF5*VLOOKUP($D94,ExtTrip_Adjust!$B$3:$H$85,6,FALSE)*VLOOKUP(BF$91,ExtTrip_Adjust!$B$3:$H$85,7,FALSE)</f>
        <v>0</v>
      </c>
      <c r="BG94" s="1">
        <f>BG5*VLOOKUP($D94,ExtTrip_Adjust!$B$3:$H$85,6,FALSE)*VLOOKUP(BG$91,ExtTrip_Adjust!$B$3:$H$85,7,FALSE)</f>
        <v>2.1227190196671799</v>
      </c>
      <c r="BH94" s="1">
        <f>BH5*VLOOKUP($D94,ExtTrip_Adjust!$B$3:$H$85,6,FALSE)*VLOOKUP(BH$91,ExtTrip_Adjust!$B$3:$H$85,7,FALSE)</f>
        <v>0.12658708967971716</v>
      </c>
      <c r="BI94" s="1">
        <f>BI5*VLOOKUP($D94,ExtTrip_Adjust!$B$3:$H$85,6,FALSE)*VLOOKUP(BI$91,ExtTrip_Adjust!$B$3:$H$85,7,FALSE)</f>
        <v>6.0861083694587696E-2</v>
      </c>
      <c r="BJ94" s="1">
        <f>BJ5*VLOOKUP($D94,ExtTrip_Adjust!$B$3:$H$85,6,FALSE)*VLOOKUP(BJ$91,ExtTrip_Adjust!$B$3:$H$85,7,FALSE)</f>
        <v>0</v>
      </c>
      <c r="BK94" s="1">
        <f>BK5*VLOOKUP($D94,ExtTrip_Adjust!$B$3:$H$85,6,FALSE)*VLOOKUP(BK$91,ExtTrip_Adjust!$B$3:$H$85,7,FALSE)</f>
        <v>0</v>
      </c>
      <c r="BL94" s="1">
        <f>BL5*VLOOKUP($D94,ExtTrip_Adjust!$B$3:$H$85,6,FALSE)*VLOOKUP(BL$91,ExtTrip_Adjust!$B$3:$H$85,7,FALSE)</f>
        <v>0</v>
      </c>
      <c r="BM94" s="1">
        <f>BM5*VLOOKUP($D94,ExtTrip_Adjust!$B$3:$H$85,6,FALSE)*VLOOKUP(BM$91,ExtTrip_Adjust!$B$3:$H$85,7,FALSE)</f>
        <v>0</v>
      </c>
      <c r="BN94" s="1">
        <f>BN5*VLOOKUP($D94,ExtTrip_Adjust!$B$3:$H$85,6,FALSE)*VLOOKUP(BN$91,ExtTrip_Adjust!$B$3:$H$85,7,FALSE)</f>
        <v>4.1176465942598592E-2</v>
      </c>
      <c r="BO94" s="1">
        <f>BO5*VLOOKUP($D94,ExtTrip_Adjust!$B$3:$H$85,6,FALSE)*VLOOKUP(BO$91,ExtTrip_Adjust!$B$3:$H$85,7,FALSE)</f>
        <v>6.28E-3</v>
      </c>
      <c r="BP94" s="1">
        <f>BP5*VLOOKUP($D94,ExtTrip_Adjust!$B$3:$H$85,6,FALSE)*VLOOKUP(BP$91,ExtTrip_Adjust!$B$3:$H$85,7,FALSE)</f>
        <v>0</v>
      </c>
      <c r="BQ94" s="1">
        <f>BQ5*VLOOKUP($D94,ExtTrip_Adjust!$B$3:$H$85,6,FALSE)*VLOOKUP(BQ$91,ExtTrip_Adjust!$B$3:$H$85,7,FALSE)</f>
        <v>8.6726385822287373</v>
      </c>
      <c r="BR94" s="1">
        <f>BR5*VLOOKUP($D94,ExtTrip_Adjust!$B$3:$H$85,6,FALSE)*VLOOKUP(BR$91,ExtTrip_Adjust!$B$3:$H$85,7,FALSE)</f>
        <v>0.41137670982172325</v>
      </c>
      <c r="BS94" s="1">
        <f>BS5*VLOOKUP($D94,ExtTrip_Adjust!$B$3:$H$85,6,FALSE)*VLOOKUP(BS$91,ExtTrip_Adjust!$B$3:$H$85,7,FALSE)</f>
        <v>0.31305785541758302</v>
      </c>
      <c r="BT94" s="1">
        <f>BT5*VLOOKUP($D94,ExtTrip_Adjust!$B$3:$H$85,6,FALSE)*VLOOKUP(BT$91,ExtTrip_Adjust!$B$3:$H$85,7,FALSE)</f>
        <v>0.38197650977686781</v>
      </c>
      <c r="BU94" s="1">
        <f>BU5*VLOOKUP($D94,ExtTrip_Adjust!$B$3:$H$85,6,FALSE)*VLOOKUP(BU$91,ExtTrip_Adjust!$B$3:$H$85,7,FALSE)</f>
        <v>0.50225577281802114</v>
      </c>
      <c r="BV94" s="1">
        <f>BV5*VLOOKUP($D94,ExtTrip_Adjust!$B$3:$H$85,6,FALSE)*VLOOKUP(BV$91,ExtTrip_Adjust!$B$3:$H$85,7,FALSE)</f>
        <v>0</v>
      </c>
      <c r="BW94" s="1">
        <f>BW5*VLOOKUP($D94,ExtTrip_Adjust!$B$3:$H$85,6,FALSE)*VLOOKUP(BW$91,ExtTrip_Adjust!$B$3:$H$85,7,FALSE)</f>
        <v>0</v>
      </c>
      <c r="BX94" s="1">
        <f>BX5*VLOOKUP($D94,ExtTrip_Adjust!$B$3:$H$85,6,FALSE)*VLOOKUP(BX$91,ExtTrip_Adjust!$B$3:$H$85,7,FALSE)</f>
        <v>0</v>
      </c>
      <c r="BY94" s="1">
        <f>BY5*VLOOKUP($D94,ExtTrip_Adjust!$B$3:$H$85,6,FALSE)*VLOOKUP(BY$91,ExtTrip_Adjust!$B$3:$H$85,7,FALSE)</f>
        <v>0</v>
      </c>
      <c r="BZ94" s="1">
        <f>BZ5*VLOOKUP($D94,ExtTrip_Adjust!$B$3:$H$85,6,FALSE)*VLOOKUP(BZ$91,ExtTrip_Adjust!$B$3:$H$85,7,FALSE)</f>
        <v>0</v>
      </c>
      <c r="CA94" s="1">
        <f>CA5*VLOOKUP($D94,ExtTrip_Adjust!$B$3:$H$85,6,FALSE)*VLOOKUP(CA$91,ExtTrip_Adjust!$B$3:$H$85,7,FALSE)</f>
        <v>0</v>
      </c>
      <c r="CB94" s="1">
        <f>CB5*VLOOKUP($D94,ExtTrip_Adjust!$B$3:$H$85,6,FALSE)*VLOOKUP(CB$91,ExtTrip_Adjust!$B$3:$H$85,7,FALSE)</f>
        <v>0</v>
      </c>
      <c r="CC94" s="1">
        <f>CC5*VLOOKUP($D94,ExtTrip_Adjust!$B$3:$H$85,6,FALSE)*VLOOKUP(CC$91,ExtTrip_Adjust!$B$3:$H$85,7,FALSE)</f>
        <v>0</v>
      </c>
      <c r="CD94" s="1">
        <f>CD5*VLOOKUP($D94,ExtTrip_Adjust!$B$3:$H$85,6,FALSE)*VLOOKUP(CD$91,ExtTrip_Adjust!$B$3:$H$85,7,FALSE)</f>
        <v>0</v>
      </c>
      <c r="CE94" s="1">
        <f>CE5*VLOOKUP($D94,ExtTrip_Adjust!$B$3:$H$85,6,FALSE)*VLOOKUP(CE$91,ExtTrip_Adjust!$B$3:$H$85,7,FALSE)</f>
        <v>0</v>
      </c>
      <c r="CF94" s="1">
        <f>CF5*VLOOKUP($D94,ExtTrip_Adjust!$B$3:$H$85,6,FALSE)*VLOOKUP(CF$91,ExtTrip_Adjust!$B$3:$H$85,7,FALSE)</f>
        <v>2.5589922489136666E-2</v>
      </c>
      <c r="CG94" s="1">
        <f>CG5*VLOOKUP($D94,ExtTrip_Adjust!$B$3:$H$85,6,FALSE)*VLOOKUP(CG$91,ExtTrip_Adjust!$B$3:$H$85,7,FALSE)</f>
        <v>2.6809016254407814</v>
      </c>
      <c r="CH94" s="1">
        <f>CH5*VLOOKUP($D94,ExtTrip_Adjust!$B$3:$H$85,6,FALSE)*VLOOKUP(CH$91,ExtTrip_Adjust!$B$3:$H$85,7,FALSE)</f>
        <v>0</v>
      </c>
      <c r="CI94" s="1">
        <f>CI5*VLOOKUP($D94,ExtTrip_Adjust!$B$3:$H$85,6,FALSE)*VLOOKUP(CI$91,ExtTrip_Adjust!$B$3:$H$85,7,FALSE)</f>
        <v>0.12923446158472543</v>
      </c>
      <c r="CJ94" s="1">
        <f>CJ5*VLOOKUP($D94,ExtTrip_Adjust!$B$3:$H$85,6,FALSE)*1</f>
        <v>207.22499599999958</v>
      </c>
      <c r="CK94" s="1">
        <f t="shared" si="4"/>
        <v>317.05568331197458</v>
      </c>
      <c r="CN94" s="1"/>
      <c r="CO94" s="1"/>
      <c r="CP94" s="1"/>
      <c r="CQ94" s="8"/>
      <c r="CR94" s="8"/>
    </row>
    <row r="95" spans="2:96" x14ac:dyDescent="0.25">
      <c r="B95">
        <v>2933</v>
      </c>
      <c r="D95">
        <v>2933</v>
      </c>
      <c r="E95" s="1">
        <f>E6*VLOOKUP($D95,ExtTrip_Adjust!$B$3:$H$85,6,FALSE)*VLOOKUP(E$91,ExtTrip_Adjust!$B$3:$H$85,7,FALSE)</f>
        <v>0</v>
      </c>
      <c r="F95" s="1">
        <f>F6*VLOOKUP($D95,ExtTrip_Adjust!$B$3:$H$85,6,FALSE)*VLOOKUP(F$91,ExtTrip_Adjust!$B$3:$H$85,7,FALSE)</f>
        <v>0</v>
      </c>
      <c r="G95" s="1">
        <f>G6*VLOOKUP($D95,ExtTrip_Adjust!$B$3:$H$85,6,FALSE)*VLOOKUP(G$91,ExtTrip_Adjust!$B$3:$H$85,7,FALSE)</f>
        <v>0</v>
      </c>
      <c r="H95" s="1">
        <f>H6*VLOOKUP($D95,ExtTrip_Adjust!$B$3:$H$85,6,FALSE)*VLOOKUP(H$91,ExtTrip_Adjust!$B$3:$H$85,7,FALSE)</f>
        <v>0</v>
      </c>
      <c r="I95" s="1">
        <f>I6*VLOOKUP($D95,ExtTrip_Adjust!$B$3:$H$85,6,FALSE)*VLOOKUP(I$91,ExtTrip_Adjust!$B$3:$H$85,7,FALSE)</f>
        <v>0</v>
      </c>
      <c r="J95" s="1">
        <f>J6*VLOOKUP($D95,ExtTrip_Adjust!$B$3:$H$85,6,FALSE)*VLOOKUP(J$91,ExtTrip_Adjust!$B$3:$H$85,7,FALSE)</f>
        <v>4.5962025921393111E-2</v>
      </c>
      <c r="K95" s="1">
        <f>K6*VLOOKUP($D95,ExtTrip_Adjust!$B$3:$H$85,6,FALSE)*VLOOKUP(K$91,ExtTrip_Adjust!$B$3:$H$85,7,FALSE)</f>
        <v>0</v>
      </c>
      <c r="L95" s="1">
        <f>L6*VLOOKUP($D95,ExtTrip_Adjust!$B$3:$H$85,6,FALSE)*VLOOKUP(L$91,ExtTrip_Adjust!$B$3:$H$85,7,FALSE)</f>
        <v>0</v>
      </c>
      <c r="M95" s="1">
        <f>M6*VLOOKUP($D95,ExtTrip_Adjust!$B$3:$H$85,6,FALSE)*VLOOKUP(M$91,ExtTrip_Adjust!$B$3:$H$85,7,FALSE)</f>
        <v>0</v>
      </c>
      <c r="N95" s="1">
        <f>N6*VLOOKUP($D95,ExtTrip_Adjust!$B$3:$H$85,6,FALSE)*VLOOKUP(N$91,ExtTrip_Adjust!$B$3:$H$85,7,FALSE)</f>
        <v>0</v>
      </c>
      <c r="O95" s="1">
        <f>O6*VLOOKUP($D95,ExtTrip_Adjust!$B$3:$H$85,6,FALSE)*VLOOKUP(O$91,ExtTrip_Adjust!$B$3:$H$85,7,FALSE)</f>
        <v>0</v>
      </c>
      <c r="P95" s="1">
        <f>P6*VLOOKUP($D95,ExtTrip_Adjust!$B$3:$H$85,6,FALSE)*VLOOKUP(P$91,ExtTrip_Adjust!$B$3:$H$85,7,FALSE)</f>
        <v>0</v>
      </c>
      <c r="Q95" s="1">
        <f>Q6*VLOOKUP($D95,ExtTrip_Adjust!$B$3:$H$85,6,FALSE)*VLOOKUP(Q$91,ExtTrip_Adjust!$B$3:$H$85,7,FALSE)</f>
        <v>0</v>
      </c>
      <c r="R95" s="1">
        <f>R6*VLOOKUP($D95,ExtTrip_Adjust!$B$3:$H$85,6,FALSE)*VLOOKUP(R$91,ExtTrip_Adjust!$B$3:$H$85,7,FALSE)</f>
        <v>0</v>
      </c>
      <c r="S95" s="1">
        <f>S6*VLOOKUP($D95,ExtTrip_Adjust!$B$3:$H$85,6,FALSE)*VLOOKUP(S$91,ExtTrip_Adjust!$B$3:$H$85,7,FALSE)</f>
        <v>60.691190159181971</v>
      </c>
      <c r="T95" s="1">
        <f>T6*VLOOKUP($D95,ExtTrip_Adjust!$B$3:$H$85,6,FALSE)*VLOOKUP(T$91,ExtTrip_Adjust!$B$3:$H$85,7,FALSE)</f>
        <v>17.178921271756206</v>
      </c>
      <c r="U95" s="1">
        <f>U6*VLOOKUP($D95,ExtTrip_Adjust!$B$3:$H$85,6,FALSE)*VLOOKUP(U$91,ExtTrip_Adjust!$B$3:$H$85,7,FALSE)</f>
        <v>1.4653906018725111</v>
      </c>
      <c r="V95" s="1">
        <f>V6*VLOOKUP($D95,ExtTrip_Adjust!$B$3:$H$85,6,FALSE)*VLOOKUP(V$91,ExtTrip_Adjust!$B$3:$H$85,7,FALSE)</f>
        <v>0</v>
      </c>
      <c r="W95" s="1">
        <f>W6*VLOOKUP($D95,ExtTrip_Adjust!$B$3:$H$85,6,FALSE)*VLOOKUP(W$91,ExtTrip_Adjust!$B$3:$H$85,7,FALSE)</f>
        <v>2.9211744043485615</v>
      </c>
      <c r="X95" s="1">
        <f>X6*VLOOKUP($D95,ExtTrip_Adjust!$B$3:$H$85,6,FALSE)*VLOOKUP(X$91,ExtTrip_Adjust!$B$3:$H$85,7,FALSE)</f>
        <v>0</v>
      </c>
      <c r="Y95" s="1">
        <f>Y6*VLOOKUP($D95,ExtTrip_Adjust!$B$3:$H$85,6,FALSE)*VLOOKUP(Y$91,ExtTrip_Adjust!$B$3:$H$85,7,FALSE)</f>
        <v>0.87804507326196091</v>
      </c>
      <c r="Z95" s="1">
        <f>Z6*VLOOKUP($D95,ExtTrip_Adjust!$B$3:$H$85,6,FALSE)*VLOOKUP(Z$91,ExtTrip_Adjust!$B$3:$H$85,7,FALSE)</f>
        <v>0.39155871642096474</v>
      </c>
      <c r="AA95" s="1">
        <f>AA6*VLOOKUP($D95,ExtTrip_Adjust!$B$3:$H$85,6,FALSE)*VLOOKUP(AA$91,ExtTrip_Adjust!$B$3:$H$85,7,FALSE)</f>
        <v>0.20520640097633591</v>
      </c>
      <c r="AB95" s="1">
        <f>AB6*VLOOKUP($D95,ExtTrip_Adjust!$B$3:$H$85,6,FALSE)*VLOOKUP(AB$91,ExtTrip_Adjust!$B$3:$H$85,7,FALSE)</f>
        <v>0.34943797893349648</v>
      </c>
      <c r="AC95" s="1">
        <f>AC6*VLOOKUP($D95,ExtTrip_Adjust!$B$3:$H$85,6,FALSE)*VLOOKUP(AC$91,ExtTrip_Adjust!$B$3:$H$85,7,FALSE)</f>
        <v>0</v>
      </c>
      <c r="AD95" s="1">
        <f>AD6*VLOOKUP($D95,ExtTrip_Adjust!$B$3:$H$85,6,FALSE)*VLOOKUP(AD$91,ExtTrip_Adjust!$B$3:$H$85,7,FALSE)</f>
        <v>0</v>
      </c>
      <c r="AE95" s="1">
        <f>AE6*VLOOKUP($D95,ExtTrip_Adjust!$B$3:$H$85,6,FALSE)*VLOOKUP(AE$91,ExtTrip_Adjust!$B$3:$H$85,7,FALSE)</f>
        <v>0</v>
      </c>
      <c r="AF95" s="1">
        <f>AF6*VLOOKUP($D95,ExtTrip_Adjust!$B$3:$H$85,6,FALSE)*VLOOKUP(AF$91,ExtTrip_Adjust!$B$3:$H$85,7,FALSE)</f>
        <v>0</v>
      </c>
      <c r="AG95" s="1">
        <f>AG6*VLOOKUP($D95,ExtTrip_Adjust!$B$3:$H$85,6,FALSE)*VLOOKUP(AG$91,ExtTrip_Adjust!$B$3:$H$85,7,FALSE)</f>
        <v>0.11917649466333942</v>
      </c>
      <c r="AH95" s="1">
        <f>AH6*VLOOKUP($D95,ExtTrip_Adjust!$B$3:$H$85,6,FALSE)*VLOOKUP(AH$91,ExtTrip_Adjust!$B$3:$H$85,7,FALSE)</f>
        <v>1.7189796355305809E-2</v>
      </c>
      <c r="AI95" s="1">
        <f>AI6*VLOOKUP($D95,ExtTrip_Adjust!$B$3:$H$85,6,FALSE)*VLOOKUP(AI$91,ExtTrip_Adjust!$B$3:$H$85,7,FALSE)</f>
        <v>0</v>
      </c>
      <c r="AJ95" s="1">
        <f>AJ6*VLOOKUP($D95,ExtTrip_Adjust!$B$3:$H$85,6,FALSE)*VLOOKUP(AJ$91,ExtTrip_Adjust!$B$3:$H$85,7,FALSE)</f>
        <v>1.4888939578866014</v>
      </c>
      <c r="AK95" s="1">
        <f>AK6*VLOOKUP($D95,ExtTrip_Adjust!$B$3:$H$85,6,FALSE)*VLOOKUP(AK$91,ExtTrip_Adjust!$B$3:$H$85,7,FALSE)</f>
        <v>127.01961408742355</v>
      </c>
      <c r="AL95" s="1">
        <f>AL6*VLOOKUP($D95,ExtTrip_Adjust!$B$3:$H$85,6,FALSE)*VLOOKUP(AL$91,ExtTrip_Adjust!$B$3:$H$85,7,FALSE)</f>
        <v>0</v>
      </c>
      <c r="AM95" s="1">
        <f>AM6*VLOOKUP($D95,ExtTrip_Adjust!$B$3:$H$85,6,FALSE)*VLOOKUP(AM$91,ExtTrip_Adjust!$B$3:$H$85,7,FALSE)</f>
        <v>2.7873313727023959E-2</v>
      </c>
      <c r="AN95" s="1">
        <f>AN6*VLOOKUP($D95,ExtTrip_Adjust!$B$3:$H$85,6,FALSE)*VLOOKUP(AN$91,ExtTrip_Adjust!$B$3:$H$85,7,FALSE)</f>
        <v>0.33414368431466296</v>
      </c>
      <c r="AO95" s="1">
        <f>AO6*VLOOKUP($D95,ExtTrip_Adjust!$B$3:$H$85,6,FALSE)*VLOOKUP(AO$91,ExtTrip_Adjust!$B$3:$H$85,7,FALSE)</f>
        <v>0</v>
      </c>
      <c r="AP95" s="1">
        <f>AP6*VLOOKUP($D95,ExtTrip_Adjust!$B$3:$H$85,6,FALSE)*VLOOKUP(AP$91,ExtTrip_Adjust!$B$3:$H$85,7,FALSE)</f>
        <v>0.27683521790403304</v>
      </c>
      <c r="AQ95" s="1">
        <f>AQ6*VLOOKUP($D95,ExtTrip_Adjust!$B$3:$H$85,6,FALSE)*VLOOKUP(AQ$91,ExtTrip_Adjust!$B$3:$H$85,7,FALSE)</f>
        <v>1.4893170787471244</v>
      </c>
      <c r="AR95" s="1">
        <f>AR6*VLOOKUP($D95,ExtTrip_Adjust!$B$3:$H$85,6,FALSE)*VLOOKUP(AR$91,ExtTrip_Adjust!$B$3:$H$85,7,FALSE)</f>
        <v>3.7878491890831499E-2</v>
      </c>
      <c r="AS95" s="1">
        <f>AS6*VLOOKUP($D95,ExtTrip_Adjust!$B$3:$H$85,6,FALSE)*VLOOKUP(AS$91,ExtTrip_Adjust!$B$3:$H$85,7,FALSE)</f>
        <v>0.93349386970870507</v>
      </c>
      <c r="AT95" s="1">
        <f>AT6*VLOOKUP($D95,ExtTrip_Adjust!$B$3:$H$85,6,FALSE)*VLOOKUP(AT$91,ExtTrip_Adjust!$B$3:$H$85,7,FALSE)</f>
        <v>0</v>
      </c>
      <c r="AU95" s="1">
        <f>AU6*VLOOKUP($D95,ExtTrip_Adjust!$B$3:$H$85,6,FALSE)*VLOOKUP(AU$91,ExtTrip_Adjust!$B$3:$H$85,7,FALSE)</f>
        <v>82.249736655363009</v>
      </c>
      <c r="AV95" s="1">
        <f>AV6*VLOOKUP($D95,ExtTrip_Adjust!$B$3:$H$85,6,FALSE)*VLOOKUP(AV$91,ExtTrip_Adjust!$B$3:$H$85,7,FALSE)</f>
        <v>12.681048713292068</v>
      </c>
      <c r="AW95" s="1">
        <f>AW6*VLOOKUP($D95,ExtTrip_Adjust!$B$3:$H$85,6,FALSE)*VLOOKUP(AW$91,ExtTrip_Adjust!$B$3:$H$85,7,FALSE)</f>
        <v>4.825140138876697</v>
      </c>
      <c r="AX95" s="1">
        <f>AX6*VLOOKUP($D95,ExtTrip_Adjust!$B$3:$H$85,6,FALSE)*VLOOKUP(AX$91,ExtTrip_Adjust!$B$3:$H$85,7,FALSE)</f>
        <v>2.8270108272727277</v>
      </c>
      <c r="AY95" s="1">
        <f>AY6*VLOOKUP($D95,ExtTrip_Adjust!$B$3:$H$85,6,FALSE)*VLOOKUP(AY$91,ExtTrip_Adjust!$B$3:$H$85,7,FALSE)</f>
        <v>1.7571216959171601</v>
      </c>
      <c r="AZ95" s="1">
        <f>AZ6*VLOOKUP($D95,ExtTrip_Adjust!$B$3:$H$85,6,FALSE)*VLOOKUP(AZ$91,ExtTrip_Adjust!$B$3:$H$85,7,FALSE)</f>
        <v>0.14234682458477887</v>
      </c>
      <c r="BA95" s="1">
        <f>BA6*VLOOKUP($D95,ExtTrip_Adjust!$B$3:$H$85,6,FALSE)*VLOOKUP(BA$91,ExtTrip_Adjust!$B$3:$H$85,7,FALSE)</f>
        <v>0.23349845203698097</v>
      </c>
      <c r="BB95" s="1">
        <f>BB6*VLOOKUP($D95,ExtTrip_Adjust!$B$3:$H$85,6,FALSE)*VLOOKUP(BB$91,ExtTrip_Adjust!$B$3:$H$85,7,FALSE)</f>
        <v>0.10450714661951231</v>
      </c>
      <c r="BC95" s="1">
        <f>BC6*VLOOKUP($D95,ExtTrip_Adjust!$B$3:$H$85,6,FALSE)*VLOOKUP(BC$91,ExtTrip_Adjust!$B$3:$H$85,7,FALSE)</f>
        <v>0</v>
      </c>
      <c r="BD95" s="1">
        <f>BD6*VLOOKUP($D95,ExtTrip_Adjust!$B$3:$H$85,6,FALSE)*VLOOKUP(BD$91,ExtTrip_Adjust!$B$3:$H$85,7,FALSE)</f>
        <v>0</v>
      </c>
      <c r="BE95" s="1">
        <f>BE6*VLOOKUP($D95,ExtTrip_Adjust!$B$3:$H$85,6,FALSE)*VLOOKUP(BE$91,ExtTrip_Adjust!$B$3:$H$85,7,FALSE)</f>
        <v>0</v>
      </c>
      <c r="BF95" s="1">
        <f>BF6*VLOOKUP($D95,ExtTrip_Adjust!$B$3:$H$85,6,FALSE)*VLOOKUP(BF$91,ExtTrip_Adjust!$B$3:$H$85,7,FALSE)</f>
        <v>0</v>
      </c>
      <c r="BG95" s="1">
        <f>BG6*VLOOKUP($D95,ExtTrip_Adjust!$B$3:$H$85,6,FALSE)*VLOOKUP(BG$91,ExtTrip_Adjust!$B$3:$H$85,7,FALSE)</f>
        <v>1.6066913879984541</v>
      </c>
      <c r="BH95" s="1">
        <f>BH6*VLOOKUP($D95,ExtTrip_Adjust!$B$3:$H$85,6,FALSE)*VLOOKUP(BH$91,ExtTrip_Adjust!$B$3:$H$85,7,FALSE)</f>
        <v>3.7157214352406145</v>
      </c>
      <c r="BI95" s="1">
        <f>BI6*VLOOKUP($D95,ExtTrip_Adjust!$B$3:$H$85,6,FALSE)*VLOOKUP(BI$91,ExtTrip_Adjust!$B$3:$H$85,7,FALSE)</f>
        <v>4.6065869343122644E-2</v>
      </c>
      <c r="BJ95" s="1">
        <f>BJ6*VLOOKUP($D95,ExtTrip_Adjust!$B$3:$H$85,6,FALSE)*VLOOKUP(BJ$91,ExtTrip_Adjust!$B$3:$H$85,7,FALSE)</f>
        <v>0</v>
      </c>
      <c r="BK95" s="1">
        <f>BK6*VLOOKUP($D95,ExtTrip_Adjust!$B$3:$H$85,6,FALSE)*VLOOKUP(BK$91,ExtTrip_Adjust!$B$3:$H$85,7,FALSE)</f>
        <v>1.3057757413112181</v>
      </c>
      <c r="BL95" s="1">
        <f>BL6*VLOOKUP($D95,ExtTrip_Adjust!$B$3:$H$85,6,FALSE)*VLOOKUP(BL$91,ExtTrip_Adjust!$B$3:$H$85,7,FALSE)</f>
        <v>0</v>
      </c>
      <c r="BM95" s="1">
        <f>BM6*VLOOKUP($D95,ExtTrip_Adjust!$B$3:$H$85,6,FALSE)*VLOOKUP(BM$91,ExtTrip_Adjust!$B$3:$H$85,7,FALSE)</f>
        <v>0</v>
      </c>
      <c r="BN95" s="1">
        <f>BN6*VLOOKUP($D95,ExtTrip_Adjust!$B$3:$H$85,6,FALSE)*VLOOKUP(BN$91,ExtTrip_Adjust!$B$3:$H$85,7,FALSE)</f>
        <v>0.70521685856943739</v>
      </c>
      <c r="BO95" s="1">
        <f>BO6*VLOOKUP($D95,ExtTrip_Adjust!$B$3:$H$85,6,FALSE)*VLOOKUP(BO$91,ExtTrip_Adjust!$B$3:$H$85,7,FALSE)</f>
        <v>0.10756448325174607</v>
      </c>
      <c r="BP95" s="1">
        <f>BP6*VLOOKUP($D95,ExtTrip_Adjust!$B$3:$H$85,6,FALSE)*VLOOKUP(BP$91,ExtTrip_Adjust!$B$3:$H$85,7,FALSE)</f>
        <v>0</v>
      </c>
      <c r="BQ95" s="1">
        <f>BQ6*VLOOKUP($D95,ExtTrip_Adjust!$B$3:$H$85,6,FALSE)*VLOOKUP(BQ$91,ExtTrip_Adjust!$B$3:$H$85,7,FALSE)</f>
        <v>72.583286066017152</v>
      </c>
      <c r="BR95" s="1">
        <f>BR6*VLOOKUP($D95,ExtTrip_Adjust!$B$3:$H$85,6,FALSE)*VLOOKUP(BR$91,ExtTrip_Adjust!$B$3:$H$85,7,FALSE)</f>
        <v>3.8982574132595622</v>
      </c>
      <c r="BS95" s="1">
        <f>BS6*VLOOKUP($D95,ExtTrip_Adjust!$B$3:$H$85,6,FALSE)*VLOOKUP(BS$91,ExtTrip_Adjust!$B$3:$H$85,7,FALSE)</f>
        <v>4.2973369808448032</v>
      </c>
      <c r="BT95" s="1">
        <f>BT6*VLOOKUP($D95,ExtTrip_Adjust!$B$3:$H$85,6,FALSE)*VLOOKUP(BT$91,ExtTrip_Adjust!$B$3:$H$85,7,FALSE)</f>
        <v>6.5420562610036699</v>
      </c>
      <c r="BU95" s="1">
        <f>BU6*VLOOKUP($D95,ExtTrip_Adjust!$B$3:$H$85,6,FALSE)*VLOOKUP(BU$91,ExtTrip_Adjust!$B$3:$H$85,7,FALSE)</f>
        <v>1.7236382264251462</v>
      </c>
      <c r="BV95" s="1">
        <f>BV6*VLOOKUP($D95,ExtTrip_Adjust!$B$3:$H$85,6,FALSE)*VLOOKUP(BV$91,ExtTrip_Adjust!$B$3:$H$85,7,FALSE)</f>
        <v>0</v>
      </c>
      <c r="BW95" s="1">
        <f>BW6*VLOOKUP($D95,ExtTrip_Adjust!$B$3:$H$85,6,FALSE)*VLOOKUP(BW$91,ExtTrip_Adjust!$B$3:$H$85,7,FALSE)</f>
        <v>0</v>
      </c>
      <c r="BX95" s="1">
        <f>BX6*VLOOKUP($D95,ExtTrip_Adjust!$B$3:$H$85,6,FALSE)*VLOOKUP(BX$91,ExtTrip_Adjust!$B$3:$H$85,7,FALSE)</f>
        <v>0</v>
      </c>
      <c r="BY95" s="1">
        <f>BY6*VLOOKUP($D95,ExtTrip_Adjust!$B$3:$H$85,6,FALSE)*VLOOKUP(BY$91,ExtTrip_Adjust!$B$3:$H$85,7,FALSE)</f>
        <v>0</v>
      </c>
      <c r="BZ95" s="1">
        <f>BZ6*VLOOKUP($D95,ExtTrip_Adjust!$B$3:$H$85,6,FALSE)*VLOOKUP(BZ$91,ExtTrip_Adjust!$B$3:$H$85,7,FALSE)</f>
        <v>0</v>
      </c>
      <c r="CA95" s="1">
        <f>CA6*VLOOKUP($D95,ExtTrip_Adjust!$B$3:$H$85,6,FALSE)*VLOOKUP(CA$91,ExtTrip_Adjust!$B$3:$H$85,7,FALSE)</f>
        <v>0</v>
      </c>
      <c r="CB95" s="1">
        <f>CB6*VLOOKUP($D95,ExtTrip_Adjust!$B$3:$H$85,6,FALSE)*VLOOKUP(CB$91,ExtTrip_Adjust!$B$3:$H$85,7,FALSE)</f>
        <v>0</v>
      </c>
      <c r="CC95" s="1">
        <f>CC6*VLOOKUP($D95,ExtTrip_Adjust!$B$3:$H$85,6,FALSE)*VLOOKUP(CC$91,ExtTrip_Adjust!$B$3:$H$85,7,FALSE)</f>
        <v>0</v>
      </c>
      <c r="CD95" s="1">
        <f>CD6*VLOOKUP($D95,ExtTrip_Adjust!$B$3:$H$85,6,FALSE)*VLOOKUP(CD$91,ExtTrip_Adjust!$B$3:$H$85,7,FALSE)</f>
        <v>0</v>
      </c>
      <c r="CE95" s="1">
        <f>CE6*VLOOKUP($D95,ExtTrip_Adjust!$B$3:$H$85,6,FALSE)*VLOOKUP(CE$91,ExtTrip_Adjust!$B$3:$H$85,7,FALSE)</f>
        <v>0</v>
      </c>
      <c r="CF95" s="1">
        <f>CF6*VLOOKUP($D95,ExtTrip_Adjust!$B$3:$H$85,6,FALSE)*VLOOKUP(CF$91,ExtTrip_Adjust!$B$3:$H$85,7,FALSE)</f>
        <v>0.43695266615651251</v>
      </c>
      <c r="CG95" s="1">
        <f>CG6*VLOOKUP($D95,ExtTrip_Adjust!$B$3:$H$85,6,FALSE)*VLOOKUP(CG$91,ExtTrip_Adjust!$B$3:$H$85,7,FALSE)</f>
        <v>3.9117005677412382</v>
      </c>
      <c r="CH95" s="1">
        <f>CH6*VLOOKUP($D95,ExtTrip_Adjust!$B$3:$H$85,6,FALSE)*VLOOKUP(CH$91,ExtTrip_Adjust!$B$3:$H$85,7,FALSE)</f>
        <v>0</v>
      </c>
      <c r="CI95" s="1">
        <f>CI6*VLOOKUP($D95,ExtTrip_Adjust!$B$3:$H$85,6,FALSE)*VLOOKUP(CI$91,ExtTrip_Adjust!$B$3:$H$85,7,FALSE)</f>
        <v>0.73438726077835792</v>
      </c>
      <c r="CJ95" s="1">
        <f>CJ6*VLOOKUP($D95,ExtTrip_Adjust!$B$3:$H$85,6,FALSE)*1</f>
        <v>3104.7233107634643</v>
      </c>
      <c r="CK95" s="1">
        <f t="shared" si="4"/>
        <v>3527.0296750606626</v>
      </c>
      <c r="CN95" s="1"/>
      <c r="CO95" s="1"/>
      <c r="CP95" s="1"/>
      <c r="CQ95" s="8"/>
      <c r="CR95" s="8"/>
    </row>
    <row r="96" spans="2:96" x14ac:dyDescent="0.25">
      <c r="B96">
        <v>2934</v>
      </c>
      <c r="D96">
        <v>2934</v>
      </c>
      <c r="E96" s="1">
        <f>E7*VLOOKUP($D96,ExtTrip_Adjust!$B$3:$H$85,6,FALSE)*VLOOKUP(E$91,ExtTrip_Adjust!$B$3:$H$85,7,FALSE)</f>
        <v>0</v>
      </c>
      <c r="F96" s="1">
        <f>F7*VLOOKUP($D96,ExtTrip_Adjust!$B$3:$H$85,6,FALSE)*VLOOKUP(F$91,ExtTrip_Adjust!$B$3:$H$85,7,FALSE)</f>
        <v>0</v>
      </c>
      <c r="G96" s="1">
        <f>G7*VLOOKUP($D96,ExtTrip_Adjust!$B$3:$H$85,6,FALSE)*VLOOKUP(G$91,ExtTrip_Adjust!$B$3:$H$85,7,FALSE)</f>
        <v>0</v>
      </c>
      <c r="H96" s="1">
        <f>H7*VLOOKUP($D96,ExtTrip_Adjust!$B$3:$H$85,6,FALSE)*VLOOKUP(H$91,ExtTrip_Adjust!$B$3:$H$85,7,FALSE)</f>
        <v>0</v>
      </c>
      <c r="I96" s="1">
        <f>I7*VLOOKUP($D96,ExtTrip_Adjust!$B$3:$H$85,6,FALSE)*VLOOKUP(I$91,ExtTrip_Adjust!$B$3:$H$85,7,FALSE)</f>
        <v>0</v>
      </c>
      <c r="J96" s="1">
        <f>J7*VLOOKUP($D96,ExtTrip_Adjust!$B$3:$H$85,6,FALSE)*VLOOKUP(J$91,ExtTrip_Adjust!$B$3:$H$85,7,FALSE)</f>
        <v>0</v>
      </c>
      <c r="K96" s="1">
        <f>K7*VLOOKUP($D96,ExtTrip_Adjust!$B$3:$H$85,6,FALSE)*VLOOKUP(K$91,ExtTrip_Adjust!$B$3:$H$85,7,FALSE)</f>
        <v>0</v>
      </c>
      <c r="L96" s="1">
        <f>L7*VLOOKUP($D96,ExtTrip_Adjust!$B$3:$H$85,6,FALSE)*VLOOKUP(L$91,ExtTrip_Adjust!$B$3:$H$85,7,FALSE)</f>
        <v>0</v>
      </c>
      <c r="M96" s="1">
        <f>M7*VLOOKUP($D96,ExtTrip_Adjust!$B$3:$H$85,6,FALSE)*VLOOKUP(M$91,ExtTrip_Adjust!$B$3:$H$85,7,FALSE)</f>
        <v>0</v>
      </c>
      <c r="N96" s="1">
        <f>N7*VLOOKUP($D96,ExtTrip_Adjust!$B$3:$H$85,6,FALSE)*VLOOKUP(N$91,ExtTrip_Adjust!$B$3:$H$85,7,FALSE)</f>
        <v>0</v>
      </c>
      <c r="O96" s="1">
        <f>O7*VLOOKUP($D96,ExtTrip_Adjust!$B$3:$H$85,6,FALSE)*VLOOKUP(O$91,ExtTrip_Adjust!$B$3:$H$85,7,FALSE)</f>
        <v>0</v>
      </c>
      <c r="P96" s="1">
        <f>P7*VLOOKUP($D96,ExtTrip_Adjust!$B$3:$H$85,6,FALSE)*VLOOKUP(P$91,ExtTrip_Adjust!$B$3:$H$85,7,FALSE)</f>
        <v>0</v>
      </c>
      <c r="Q96" s="1">
        <f>Q7*VLOOKUP($D96,ExtTrip_Adjust!$B$3:$H$85,6,FALSE)*VLOOKUP(Q$91,ExtTrip_Adjust!$B$3:$H$85,7,FALSE)</f>
        <v>0</v>
      </c>
      <c r="R96" s="1">
        <f>R7*VLOOKUP($D96,ExtTrip_Adjust!$B$3:$H$85,6,FALSE)*VLOOKUP(R$91,ExtTrip_Adjust!$B$3:$H$85,7,FALSE)</f>
        <v>0</v>
      </c>
      <c r="S96" s="1">
        <f>S7*VLOOKUP($D96,ExtTrip_Adjust!$B$3:$H$85,6,FALSE)*VLOOKUP(S$91,ExtTrip_Adjust!$B$3:$H$85,7,FALSE)</f>
        <v>0</v>
      </c>
      <c r="T96" s="1">
        <f>T7*VLOOKUP($D96,ExtTrip_Adjust!$B$3:$H$85,6,FALSE)*VLOOKUP(T$91,ExtTrip_Adjust!$B$3:$H$85,7,FALSE)</f>
        <v>0</v>
      </c>
      <c r="U96" s="1">
        <f>U7*VLOOKUP($D96,ExtTrip_Adjust!$B$3:$H$85,6,FALSE)*VLOOKUP(U$91,ExtTrip_Adjust!$B$3:$H$85,7,FALSE)</f>
        <v>0</v>
      </c>
      <c r="V96" s="1">
        <f>V7*VLOOKUP($D96,ExtTrip_Adjust!$B$3:$H$85,6,FALSE)*VLOOKUP(V$91,ExtTrip_Adjust!$B$3:$H$85,7,FALSE)</f>
        <v>0</v>
      </c>
      <c r="W96" s="1">
        <f>W7*VLOOKUP($D96,ExtTrip_Adjust!$B$3:$H$85,6,FALSE)*VLOOKUP(W$91,ExtTrip_Adjust!$B$3:$H$85,7,FALSE)</f>
        <v>0</v>
      </c>
      <c r="X96" s="1">
        <f>X7*VLOOKUP($D96,ExtTrip_Adjust!$B$3:$H$85,6,FALSE)*VLOOKUP(X$91,ExtTrip_Adjust!$B$3:$H$85,7,FALSE)</f>
        <v>0</v>
      </c>
      <c r="Y96" s="1">
        <f>Y7*VLOOKUP($D96,ExtTrip_Adjust!$B$3:$H$85,6,FALSE)*VLOOKUP(Y$91,ExtTrip_Adjust!$B$3:$H$85,7,FALSE)</f>
        <v>0</v>
      </c>
      <c r="Z96" s="1">
        <f>Z7*VLOOKUP($D96,ExtTrip_Adjust!$B$3:$H$85,6,FALSE)*VLOOKUP(Z$91,ExtTrip_Adjust!$B$3:$H$85,7,FALSE)</f>
        <v>0</v>
      </c>
      <c r="AA96" s="1">
        <f>AA7*VLOOKUP($D96,ExtTrip_Adjust!$B$3:$H$85,6,FALSE)*VLOOKUP(AA$91,ExtTrip_Adjust!$B$3:$H$85,7,FALSE)</f>
        <v>0</v>
      </c>
      <c r="AB96" s="1">
        <f>AB7*VLOOKUP($D96,ExtTrip_Adjust!$B$3:$H$85,6,FALSE)*VLOOKUP(AB$91,ExtTrip_Adjust!$B$3:$H$85,7,FALSE)</f>
        <v>0</v>
      </c>
      <c r="AC96" s="1">
        <f>AC7*VLOOKUP($D96,ExtTrip_Adjust!$B$3:$H$85,6,FALSE)*VLOOKUP(AC$91,ExtTrip_Adjust!$B$3:$H$85,7,FALSE)</f>
        <v>0</v>
      </c>
      <c r="AD96" s="1">
        <f>AD7*VLOOKUP($D96,ExtTrip_Adjust!$B$3:$H$85,6,FALSE)*VLOOKUP(AD$91,ExtTrip_Adjust!$B$3:$H$85,7,FALSE)</f>
        <v>0</v>
      </c>
      <c r="AE96" s="1">
        <f>AE7*VLOOKUP($D96,ExtTrip_Adjust!$B$3:$H$85,6,FALSE)*VLOOKUP(AE$91,ExtTrip_Adjust!$B$3:$H$85,7,FALSE)</f>
        <v>0</v>
      </c>
      <c r="AF96" s="1">
        <f>AF7*VLOOKUP($D96,ExtTrip_Adjust!$B$3:$H$85,6,FALSE)*VLOOKUP(AF$91,ExtTrip_Adjust!$B$3:$H$85,7,FALSE)</f>
        <v>0</v>
      </c>
      <c r="AG96" s="1">
        <f>AG7*VLOOKUP($D96,ExtTrip_Adjust!$B$3:$H$85,6,FALSE)*VLOOKUP(AG$91,ExtTrip_Adjust!$B$3:$H$85,7,FALSE)</f>
        <v>0</v>
      </c>
      <c r="AH96" s="1">
        <f>AH7*VLOOKUP($D96,ExtTrip_Adjust!$B$3:$H$85,6,FALSE)*VLOOKUP(AH$91,ExtTrip_Adjust!$B$3:$H$85,7,FALSE)</f>
        <v>0</v>
      </c>
      <c r="AI96" s="1">
        <f>AI7*VLOOKUP($D96,ExtTrip_Adjust!$B$3:$H$85,6,FALSE)*VLOOKUP(AI$91,ExtTrip_Adjust!$B$3:$H$85,7,FALSE)</f>
        <v>0</v>
      </c>
      <c r="AJ96" s="1">
        <f>AJ7*VLOOKUP($D96,ExtTrip_Adjust!$B$3:$H$85,6,FALSE)*VLOOKUP(AJ$91,ExtTrip_Adjust!$B$3:$H$85,7,FALSE)</f>
        <v>0</v>
      </c>
      <c r="AK96" s="1">
        <f>AK7*VLOOKUP($D96,ExtTrip_Adjust!$B$3:$H$85,6,FALSE)*VLOOKUP(AK$91,ExtTrip_Adjust!$B$3:$H$85,7,FALSE)</f>
        <v>0</v>
      </c>
      <c r="AL96" s="1">
        <f>AL7*VLOOKUP($D96,ExtTrip_Adjust!$B$3:$H$85,6,FALSE)*VLOOKUP(AL$91,ExtTrip_Adjust!$B$3:$H$85,7,FALSE)</f>
        <v>0</v>
      </c>
      <c r="AM96" s="1">
        <f>AM7*VLOOKUP($D96,ExtTrip_Adjust!$B$3:$H$85,6,FALSE)*VLOOKUP(AM$91,ExtTrip_Adjust!$B$3:$H$85,7,FALSE)</f>
        <v>0</v>
      </c>
      <c r="AN96" s="1">
        <f>AN7*VLOOKUP($D96,ExtTrip_Adjust!$B$3:$H$85,6,FALSE)*VLOOKUP(AN$91,ExtTrip_Adjust!$B$3:$H$85,7,FALSE)</f>
        <v>0</v>
      </c>
      <c r="AO96" s="1">
        <f>AO7*VLOOKUP($D96,ExtTrip_Adjust!$B$3:$H$85,6,FALSE)*VLOOKUP(AO$91,ExtTrip_Adjust!$B$3:$H$85,7,FALSE)</f>
        <v>0</v>
      </c>
      <c r="AP96" s="1">
        <f>AP7*VLOOKUP($D96,ExtTrip_Adjust!$B$3:$H$85,6,FALSE)*VLOOKUP(AP$91,ExtTrip_Adjust!$B$3:$H$85,7,FALSE)</f>
        <v>0</v>
      </c>
      <c r="AQ96" s="1">
        <f>AQ7*VLOOKUP($D96,ExtTrip_Adjust!$B$3:$H$85,6,FALSE)*VLOOKUP(AQ$91,ExtTrip_Adjust!$B$3:$H$85,7,FALSE)</f>
        <v>0</v>
      </c>
      <c r="AR96" s="1">
        <f>AR7*VLOOKUP($D96,ExtTrip_Adjust!$B$3:$H$85,6,FALSE)*VLOOKUP(AR$91,ExtTrip_Adjust!$B$3:$H$85,7,FALSE)</f>
        <v>0</v>
      </c>
      <c r="AS96" s="1">
        <f>AS7*VLOOKUP($D96,ExtTrip_Adjust!$B$3:$H$85,6,FALSE)*VLOOKUP(AS$91,ExtTrip_Adjust!$B$3:$H$85,7,FALSE)</f>
        <v>0</v>
      </c>
      <c r="AT96" s="1">
        <f>AT7*VLOOKUP($D96,ExtTrip_Adjust!$B$3:$H$85,6,FALSE)*VLOOKUP(AT$91,ExtTrip_Adjust!$B$3:$H$85,7,FALSE)</f>
        <v>0</v>
      </c>
      <c r="AU96" s="1">
        <f>AU7*VLOOKUP($D96,ExtTrip_Adjust!$B$3:$H$85,6,FALSE)*VLOOKUP(AU$91,ExtTrip_Adjust!$B$3:$H$85,7,FALSE)</f>
        <v>0</v>
      </c>
      <c r="AV96" s="1">
        <f>AV7*VLOOKUP($D96,ExtTrip_Adjust!$B$3:$H$85,6,FALSE)*VLOOKUP(AV$91,ExtTrip_Adjust!$B$3:$H$85,7,FALSE)</f>
        <v>0</v>
      </c>
      <c r="AW96" s="1">
        <f>AW7*VLOOKUP($D96,ExtTrip_Adjust!$B$3:$H$85,6,FALSE)*VLOOKUP(AW$91,ExtTrip_Adjust!$B$3:$H$85,7,FALSE)</f>
        <v>0</v>
      </c>
      <c r="AX96" s="1">
        <f>AX7*VLOOKUP($D96,ExtTrip_Adjust!$B$3:$H$85,6,FALSE)*VLOOKUP(AX$91,ExtTrip_Adjust!$B$3:$H$85,7,FALSE)</f>
        <v>0</v>
      </c>
      <c r="AY96" s="1">
        <f>AY7*VLOOKUP($D96,ExtTrip_Adjust!$B$3:$H$85,6,FALSE)*VLOOKUP(AY$91,ExtTrip_Adjust!$B$3:$H$85,7,FALSE)</f>
        <v>0</v>
      </c>
      <c r="AZ96" s="1">
        <f>AZ7*VLOOKUP($D96,ExtTrip_Adjust!$B$3:$H$85,6,FALSE)*VLOOKUP(AZ$91,ExtTrip_Adjust!$B$3:$H$85,7,FALSE)</f>
        <v>0</v>
      </c>
      <c r="BA96" s="1">
        <f>BA7*VLOOKUP($D96,ExtTrip_Adjust!$B$3:$H$85,6,FALSE)*VLOOKUP(BA$91,ExtTrip_Adjust!$B$3:$H$85,7,FALSE)</f>
        <v>0</v>
      </c>
      <c r="BB96" s="1">
        <f>BB7*VLOOKUP($D96,ExtTrip_Adjust!$B$3:$H$85,6,FALSE)*VLOOKUP(BB$91,ExtTrip_Adjust!$B$3:$H$85,7,FALSE)</f>
        <v>0</v>
      </c>
      <c r="BC96" s="1">
        <f>BC7*VLOOKUP($D96,ExtTrip_Adjust!$B$3:$H$85,6,FALSE)*VLOOKUP(BC$91,ExtTrip_Adjust!$B$3:$H$85,7,FALSE)</f>
        <v>0</v>
      </c>
      <c r="BD96" s="1">
        <f>BD7*VLOOKUP($D96,ExtTrip_Adjust!$B$3:$H$85,6,FALSE)*VLOOKUP(BD$91,ExtTrip_Adjust!$B$3:$H$85,7,FALSE)</f>
        <v>0</v>
      </c>
      <c r="BE96" s="1">
        <f>BE7*VLOOKUP($D96,ExtTrip_Adjust!$B$3:$H$85,6,FALSE)*VLOOKUP(BE$91,ExtTrip_Adjust!$B$3:$H$85,7,FALSE)</f>
        <v>0</v>
      </c>
      <c r="BF96" s="1">
        <f>BF7*VLOOKUP($D96,ExtTrip_Adjust!$B$3:$H$85,6,FALSE)*VLOOKUP(BF$91,ExtTrip_Adjust!$B$3:$H$85,7,FALSE)</f>
        <v>0</v>
      </c>
      <c r="BG96" s="1">
        <f>BG7*VLOOKUP($D96,ExtTrip_Adjust!$B$3:$H$85,6,FALSE)*VLOOKUP(BG$91,ExtTrip_Adjust!$B$3:$H$85,7,FALSE)</f>
        <v>0</v>
      </c>
      <c r="BH96" s="1">
        <f>BH7*VLOOKUP($D96,ExtTrip_Adjust!$B$3:$H$85,6,FALSE)*VLOOKUP(BH$91,ExtTrip_Adjust!$B$3:$H$85,7,FALSE)</f>
        <v>0</v>
      </c>
      <c r="BI96" s="1">
        <f>BI7*VLOOKUP($D96,ExtTrip_Adjust!$B$3:$H$85,6,FALSE)*VLOOKUP(BI$91,ExtTrip_Adjust!$B$3:$H$85,7,FALSE)</f>
        <v>0</v>
      </c>
      <c r="BJ96" s="1">
        <f>BJ7*VLOOKUP($D96,ExtTrip_Adjust!$B$3:$H$85,6,FALSE)*VLOOKUP(BJ$91,ExtTrip_Adjust!$B$3:$H$85,7,FALSE)</f>
        <v>0</v>
      </c>
      <c r="BK96" s="1">
        <f>BK7*VLOOKUP($D96,ExtTrip_Adjust!$B$3:$H$85,6,FALSE)*VLOOKUP(BK$91,ExtTrip_Adjust!$B$3:$H$85,7,FALSE)</f>
        <v>0</v>
      </c>
      <c r="BL96" s="1">
        <f>BL7*VLOOKUP($D96,ExtTrip_Adjust!$B$3:$H$85,6,FALSE)*VLOOKUP(BL$91,ExtTrip_Adjust!$B$3:$H$85,7,FALSE)</f>
        <v>0</v>
      </c>
      <c r="BM96" s="1">
        <f>BM7*VLOOKUP($D96,ExtTrip_Adjust!$B$3:$H$85,6,FALSE)*VLOOKUP(BM$91,ExtTrip_Adjust!$B$3:$H$85,7,FALSE)</f>
        <v>0</v>
      </c>
      <c r="BN96" s="1">
        <f>BN7*VLOOKUP($D96,ExtTrip_Adjust!$B$3:$H$85,6,FALSE)*VLOOKUP(BN$91,ExtTrip_Adjust!$B$3:$H$85,7,FALSE)</f>
        <v>0</v>
      </c>
      <c r="BO96" s="1">
        <f>BO7*VLOOKUP($D96,ExtTrip_Adjust!$B$3:$H$85,6,FALSE)*VLOOKUP(BO$91,ExtTrip_Adjust!$B$3:$H$85,7,FALSE)</f>
        <v>0</v>
      </c>
      <c r="BP96" s="1">
        <f>BP7*VLOOKUP($D96,ExtTrip_Adjust!$B$3:$H$85,6,FALSE)*VLOOKUP(BP$91,ExtTrip_Adjust!$B$3:$H$85,7,FALSE)</f>
        <v>0</v>
      </c>
      <c r="BQ96" s="1">
        <f>BQ7*VLOOKUP($D96,ExtTrip_Adjust!$B$3:$H$85,6,FALSE)*VLOOKUP(BQ$91,ExtTrip_Adjust!$B$3:$H$85,7,FALSE)</f>
        <v>0</v>
      </c>
      <c r="BR96" s="1">
        <f>BR7*VLOOKUP($D96,ExtTrip_Adjust!$B$3:$H$85,6,FALSE)*VLOOKUP(BR$91,ExtTrip_Adjust!$B$3:$H$85,7,FALSE)</f>
        <v>0</v>
      </c>
      <c r="BS96" s="1">
        <f>BS7*VLOOKUP($D96,ExtTrip_Adjust!$B$3:$H$85,6,FALSE)*VLOOKUP(BS$91,ExtTrip_Adjust!$B$3:$H$85,7,FALSE)</f>
        <v>0</v>
      </c>
      <c r="BT96" s="1">
        <f>BT7*VLOOKUP($D96,ExtTrip_Adjust!$B$3:$H$85,6,FALSE)*VLOOKUP(BT$91,ExtTrip_Adjust!$B$3:$H$85,7,FALSE)</f>
        <v>0</v>
      </c>
      <c r="BU96" s="1">
        <f>BU7*VLOOKUP($D96,ExtTrip_Adjust!$B$3:$H$85,6,FALSE)*VLOOKUP(BU$91,ExtTrip_Adjust!$B$3:$H$85,7,FALSE)</f>
        <v>0</v>
      </c>
      <c r="BV96" s="1">
        <f>BV7*VLOOKUP($D96,ExtTrip_Adjust!$B$3:$H$85,6,FALSE)*VLOOKUP(BV$91,ExtTrip_Adjust!$B$3:$H$85,7,FALSE)</f>
        <v>0</v>
      </c>
      <c r="BW96" s="1">
        <f>BW7*VLOOKUP($D96,ExtTrip_Adjust!$B$3:$H$85,6,FALSE)*VLOOKUP(BW$91,ExtTrip_Adjust!$B$3:$H$85,7,FALSE)</f>
        <v>0</v>
      </c>
      <c r="BX96" s="1">
        <f>BX7*VLOOKUP($D96,ExtTrip_Adjust!$B$3:$H$85,6,FALSE)*VLOOKUP(BX$91,ExtTrip_Adjust!$B$3:$H$85,7,FALSE)</f>
        <v>0</v>
      </c>
      <c r="BY96" s="1">
        <f>BY7*VLOOKUP($D96,ExtTrip_Adjust!$B$3:$H$85,6,FALSE)*VLOOKUP(BY$91,ExtTrip_Adjust!$B$3:$H$85,7,FALSE)</f>
        <v>0</v>
      </c>
      <c r="BZ96" s="1">
        <f>BZ7*VLOOKUP($D96,ExtTrip_Adjust!$B$3:$H$85,6,FALSE)*VLOOKUP(BZ$91,ExtTrip_Adjust!$B$3:$H$85,7,FALSE)</f>
        <v>0</v>
      </c>
      <c r="CA96" s="1">
        <f>CA7*VLOOKUP($D96,ExtTrip_Adjust!$B$3:$H$85,6,FALSE)*VLOOKUP(CA$91,ExtTrip_Adjust!$B$3:$H$85,7,FALSE)</f>
        <v>0</v>
      </c>
      <c r="CB96" s="1">
        <f>CB7*VLOOKUP($D96,ExtTrip_Adjust!$B$3:$H$85,6,FALSE)*VLOOKUP(CB$91,ExtTrip_Adjust!$B$3:$H$85,7,FALSE)</f>
        <v>0</v>
      </c>
      <c r="CC96" s="1">
        <f>CC7*VLOOKUP($D96,ExtTrip_Adjust!$B$3:$H$85,6,FALSE)*VLOOKUP(CC$91,ExtTrip_Adjust!$B$3:$H$85,7,FALSE)</f>
        <v>0</v>
      </c>
      <c r="CD96" s="1">
        <f>CD7*VLOOKUP($D96,ExtTrip_Adjust!$B$3:$H$85,6,FALSE)*VLOOKUP(CD$91,ExtTrip_Adjust!$B$3:$H$85,7,FALSE)</f>
        <v>0</v>
      </c>
      <c r="CE96" s="1">
        <f>CE7*VLOOKUP($D96,ExtTrip_Adjust!$B$3:$H$85,6,FALSE)*VLOOKUP(CE$91,ExtTrip_Adjust!$B$3:$H$85,7,FALSE)</f>
        <v>0</v>
      </c>
      <c r="CF96" s="1">
        <f>CF7*VLOOKUP($D96,ExtTrip_Adjust!$B$3:$H$85,6,FALSE)*VLOOKUP(CF$91,ExtTrip_Adjust!$B$3:$H$85,7,FALSE)</f>
        <v>0</v>
      </c>
      <c r="CG96" s="1">
        <f>CG7*VLOOKUP($D96,ExtTrip_Adjust!$B$3:$H$85,6,FALSE)*VLOOKUP(CG$91,ExtTrip_Adjust!$B$3:$H$85,7,FALSE)</f>
        <v>0</v>
      </c>
      <c r="CH96" s="1">
        <f>CH7*VLOOKUP($D96,ExtTrip_Adjust!$B$3:$H$85,6,FALSE)*VLOOKUP(CH$91,ExtTrip_Adjust!$B$3:$H$85,7,FALSE)</f>
        <v>0</v>
      </c>
      <c r="CI96" s="1">
        <f>CI7*VLOOKUP($D96,ExtTrip_Adjust!$B$3:$H$85,6,FALSE)*VLOOKUP(CI$91,ExtTrip_Adjust!$B$3:$H$85,7,FALSE)</f>
        <v>0</v>
      </c>
      <c r="CJ96" s="1">
        <f>CJ7*VLOOKUP($D96,ExtTrip_Adjust!$B$3:$H$85,6,FALSE)*1</f>
        <v>0</v>
      </c>
      <c r="CK96" s="1">
        <f t="shared" si="4"/>
        <v>0</v>
      </c>
      <c r="CN96" s="1"/>
      <c r="CO96" s="1"/>
      <c r="CP96" s="1"/>
      <c r="CQ96" s="8"/>
      <c r="CR96" s="8"/>
    </row>
    <row r="97" spans="2:89" x14ac:dyDescent="0.25">
      <c r="B97">
        <v>2935</v>
      </c>
      <c r="D97">
        <v>2935</v>
      </c>
      <c r="E97" s="1">
        <f>E8*VLOOKUP($D97,ExtTrip_Adjust!$B$3:$H$85,6,FALSE)*VLOOKUP(E$91,ExtTrip_Adjust!$B$3:$H$85,7,FALSE)</f>
        <v>3.0320602758184849E-3</v>
      </c>
      <c r="F97" s="1">
        <f>F8*VLOOKUP($D97,ExtTrip_Adjust!$B$3:$H$85,6,FALSE)*VLOOKUP(F$91,ExtTrip_Adjust!$B$3:$H$85,7,FALSE)</f>
        <v>0</v>
      </c>
      <c r="G97" s="1">
        <f>G8*VLOOKUP($D97,ExtTrip_Adjust!$B$3:$H$85,6,FALSE)*VLOOKUP(G$91,ExtTrip_Adjust!$B$3:$H$85,7,FALSE)</f>
        <v>0</v>
      </c>
      <c r="H97" s="1">
        <f>H8*VLOOKUP($D97,ExtTrip_Adjust!$B$3:$H$85,6,FALSE)*VLOOKUP(H$91,ExtTrip_Adjust!$B$3:$H$85,7,FALSE)</f>
        <v>2.002239572480987E-2</v>
      </c>
      <c r="I97" s="1">
        <f>I8*VLOOKUP($D97,ExtTrip_Adjust!$B$3:$H$85,6,FALSE)*VLOOKUP(I$91,ExtTrip_Adjust!$B$3:$H$85,7,FALSE)</f>
        <v>0</v>
      </c>
      <c r="J97" s="1">
        <f>J8*VLOOKUP($D97,ExtTrip_Adjust!$B$3:$H$85,6,FALSE)*VLOOKUP(J$91,ExtTrip_Adjust!$B$3:$H$85,7,FALSE)</f>
        <v>0</v>
      </c>
      <c r="K97" s="1">
        <f>K8*VLOOKUP($D97,ExtTrip_Adjust!$B$3:$H$85,6,FALSE)*VLOOKUP(K$91,ExtTrip_Adjust!$B$3:$H$85,7,FALSE)</f>
        <v>1.0977216057373963E-2</v>
      </c>
      <c r="L97" s="1">
        <f>L8*VLOOKUP($D97,ExtTrip_Adjust!$B$3:$H$85,6,FALSE)*VLOOKUP(L$91,ExtTrip_Adjust!$B$3:$H$85,7,FALSE)</f>
        <v>1.2246283905582857E-2</v>
      </c>
      <c r="M97" s="1">
        <f>M8*VLOOKUP($D97,ExtTrip_Adjust!$B$3:$H$85,6,FALSE)*VLOOKUP(M$91,ExtTrip_Adjust!$B$3:$H$85,7,FALSE)</f>
        <v>0</v>
      </c>
      <c r="N97" s="1">
        <f>N8*VLOOKUP($D97,ExtTrip_Adjust!$B$3:$H$85,6,FALSE)*VLOOKUP(N$91,ExtTrip_Adjust!$B$3:$H$85,7,FALSE)</f>
        <v>2.6304708617859666E-3</v>
      </c>
      <c r="O97" s="1">
        <f>O8*VLOOKUP($D97,ExtTrip_Adjust!$B$3:$H$85,6,FALSE)*VLOOKUP(O$91,ExtTrip_Adjust!$B$3:$H$85,7,FALSE)</f>
        <v>0</v>
      </c>
      <c r="P97" s="1">
        <f>P8*VLOOKUP($D97,ExtTrip_Adjust!$B$3:$H$85,6,FALSE)*VLOOKUP(P$91,ExtTrip_Adjust!$B$3:$H$85,7,FALSE)</f>
        <v>0</v>
      </c>
      <c r="Q97" s="1">
        <f>Q8*VLOOKUP($D97,ExtTrip_Adjust!$B$3:$H$85,6,FALSE)*VLOOKUP(Q$91,ExtTrip_Adjust!$B$3:$H$85,7,FALSE)</f>
        <v>3.978546187020658E-3</v>
      </c>
      <c r="R97" s="1">
        <f>R8*VLOOKUP($D97,ExtTrip_Adjust!$B$3:$H$85,6,FALSE)*VLOOKUP(R$91,ExtTrip_Adjust!$B$3:$H$85,7,FALSE)</f>
        <v>0</v>
      </c>
      <c r="S97" s="1">
        <f>S8*VLOOKUP($D97,ExtTrip_Adjust!$B$3:$H$85,6,FALSE)*VLOOKUP(S$91,ExtTrip_Adjust!$B$3:$H$85,7,FALSE)</f>
        <v>0</v>
      </c>
      <c r="T97" s="1">
        <f>T8*VLOOKUP($D97,ExtTrip_Adjust!$B$3:$H$85,6,FALSE)*VLOOKUP(T$91,ExtTrip_Adjust!$B$3:$H$85,7,FALSE)</f>
        <v>5.944321237719892E-2</v>
      </c>
      <c r="U97" s="1">
        <f>U8*VLOOKUP($D97,ExtTrip_Adjust!$B$3:$H$85,6,FALSE)*VLOOKUP(U$91,ExtTrip_Adjust!$B$3:$H$85,7,FALSE)</f>
        <v>0</v>
      </c>
      <c r="V97" s="1">
        <f>V8*VLOOKUP($D97,ExtTrip_Adjust!$B$3:$H$85,6,FALSE)*VLOOKUP(V$91,ExtTrip_Adjust!$B$3:$H$85,7,FALSE)</f>
        <v>2.6084617902923747E-2</v>
      </c>
      <c r="W97" s="1">
        <f>W8*VLOOKUP($D97,ExtTrip_Adjust!$B$3:$H$85,6,FALSE)*VLOOKUP(W$91,ExtTrip_Adjust!$B$3:$H$85,7,FALSE)</f>
        <v>0</v>
      </c>
      <c r="X97" s="1">
        <f>X8*VLOOKUP($D97,ExtTrip_Adjust!$B$3:$H$85,6,FALSE)*VLOOKUP(X$91,ExtTrip_Adjust!$B$3:$H$85,7,FALSE)</f>
        <v>0.27574123698800157</v>
      </c>
      <c r="Y97" s="1">
        <f>Y8*VLOOKUP($D97,ExtTrip_Adjust!$B$3:$H$85,6,FALSE)*VLOOKUP(Y$91,ExtTrip_Adjust!$B$3:$H$85,7,FALSE)</f>
        <v>0</v>
      </c>
      <c r="Z97" s="1">
        <f>Z8*VLOOKUP($D97,ExtTrip_Adjust!$B$3:$H$85,6,FALSE)*VLOOKUP(Z$91,ExtTrip_Adjust!$B$3:$H$85,7,FALSE)</f>
        <v>0</v>
      </c>
      <c r="AA97" s="1">
        <f>AA8*VLOOKUP($D97,ExtTrip_Adjust!$B$3:$H$85,6,FALSE)*VLOOKUP(AA$91,ExtTrip_Adjust!$B$3:$H$85,7,FALSE)</f>
        <v>0</v>
      </c>
      <c r="AB97" s="1">
        <f>AB8*VLOOKUP($D97,ExtTrip_Adjust!$B$3:$H$85,6,FALSE)*VLOOKUP(AB$91,ExtTrip_Adjust!$B$3:$H$85,7,FALSE)</f>
        <v>0</v>
      </c>
      <c r="AC97" s="1">
        <f>AC8*VLOOKUP($D97,ExtTrip_Adjust!$B$3:$H$85,6,FALSE)*VLOOKUP(AC$91,ExtTrip_Adjust!$B$3:$H$85,7,FALSE)</f>
        <v>0</v>
      </c>
      <c r="AD97" s="1">
        <f>AD8*VLOOKUP($D97,ExtTrip_Adjust!$B$3:$H$85,6,FALSE)*VLOOKUP(AD$91,ExtTrip_Adjust!$B$3:$H$85,7,FALSE)</f>
        <v>2.6835527292874261E-3</v>
      </c>
      <c r="AE97" s="1">
        <f>AE8*VLOOKUP($D97,ExtTrip_Adjust!$B$3:$H$85,6,FALSE)*VLOOKUP(AE$91,ExtTrip_Adjust!$B$3:$H$85,7,FALSE)</f>
        <v>0</v>
      </c>
      <c r="AF97" s="1">
        <f>AF8*VLOOKUP($D97,ExtTrip_Adjust!$B$3:$H$85,6,FALSE)*VLOOKUP(AF$91,ExtTrip_Adjust!$B$3:$H$85,7,FALSE)</f>
        <v>9.4821716440664089E-3</v>
      </c>
      <c r="AG97" s="1">
        <f>AG8*VLOOKUP($D97,ExtTrip_Adjust!$B$3:$H$85,6,FALSE)*VLOOKUP(AG$91,ExtTrip_Adjust!$B$3:$H$85,7,FALSE)</f>
        <v>0</v>
      </c>
      <c r="AH97" s="1">
        <f>AH8*VLOOKUP($D97,ExtTrip_Adjust!$B$3:$H$85,6,FALSE)*VLOOKUP(AH$91,ExtTrip_Adjust!$B$3:$H$85,7,FALSE)</f>
        <v>0</v>
      </c>
      <c r="AI97" s="1">
        <f>AI8*VLOOKUP($D97,ExtTrip_Adjust!$B$3:$H$85,6,FALSE)*VLOOKUP(AI$91,ExtTrip_Adjust!$B$3:$H$85,7,FALSE)</f>
        <v>0.17827006478657301</v>
      </c>
      <c r="AJ97" s="1">
        <f>AJ8*VLOOKUP($D97,ExtTrip_Adjust!$B$3:$H$85,6,FALSE)*VLOOKUP(AJ$91,ExtTrip_Adjust!$B$3:$H$85,7,FALSE)</f>
        <v>0</v>
      </c>
      <c r="AK97" s="1">
        <f>AK8*VLOOKUP($D97,ExtTrip_Adjust!$B$3:$H$85,6,FALSE)*VLOOKUP(AK$91,ExtTrip_Adjust!$B$3:$H$85,7,FALSE)</f>
        <v>0.44798666864305203</v>
      </c>
      <c r="AL97" s="1">
        <f>AL8*VLOOKUP($D97,ExtTrip_Adjust!$B$3:$H$85,6,FALSE)*VLOOKUP(AL$91,ExtTrip_Adjust!$B$3:$H$85,7,FALSE)</f>
        <v>0</v>
      </c>
      <c r="AM97" s="1">
        <f>AM8*VLOOKUP($D97,ExtTrip_Adjust!$B$3:$H$85,6,FALSE)*VLOOKUP(AM$91,ExtTrip_Adjust!$B$3:$H$85,7,FALSE)</f>
        <v>0</v>
      </c>
      <c r="AN97" s="1">
        <f>AN8*VLOOKUP($D97,ExtTrip_Adjust!$B$3:$H$85,6,FALSE)*VLOOKUP(AN$91,ExtTrip_Adjust!$B$3:$H$85,7,FALSE)</f>
        <v>0</v>
      </c>
      <c r="AO97" s="1">
        <f>AO8*VLOOKUP($D97,ExtTrip_Adjust!$B$3:$H$85,6,FALSE)*VLOOKUP(AO$91,ExtTrip_Adjust!$B$3:$H$85,7,FALSE)</f>
        <v>2.4823559501090096E-3</v>
      </c>
      <c r="AP97" s="1">
        <f>AP8*VLOOKUP($D97,ExtTrip_Adjust!$B$3:$H$85,6,FALSE)*VLOOKUP(AP$91,ExtTrip_Adjust!$B$3:$H$85,7,FALSE)</f>
        <v>0</v>
      </c>
      <c r="AQ97" s="1">
        <f>AQ8*VLOOKUP($D97,ExtTrip_Adjust!$B$3:$H$85,6,FALSE)*VLOOKUP(AQ$91,ExtTrip_Adjust!$B$3:$H$85,7,FALSE)</f>
        <v>1.1253351280367771E-2</v>
      </c>
      <c r="AR97" s="1">
        <f>AR8*VLOOKUP($D97,ExtTrip_Adjust!$B$3:$H$85,6,FALSE)*VLOOKUP(AR$91,ExtTrip_Adjust!$B$3:$H$85,7,FALSE)</f>
        <v>0</v>
      </c>
      <c r="AS97" s="1">
        <f>AS8*VLOOKUP($D97,ExtTrip_Adjust!$B$3:$H$85,6,FALSE)*VLOOKUP(AS$91,ExtTrip_Adjust!$B$3:$H$85,7,FALSE)</f>
        <v>0</v>
      </c>
      <c r="AT97" s="1">
        <f>AT8*VLOOKUP($D97,ExtTrip_Adjust!$B$3:$H$85,6,FALSE)*VLOOKUP(AT$91,ExtTrip_Adjust!$B$3:$H$85,7,FALSE)</f>
        <v>0</v>
      </c>
      <c r="AU97" s="1">
        <f>AU8*VLOOKUP($D97,ExtTrip_Adjust!$B$3:$H$85,6,FALSE)*VLOOKUP(AU$91,ExtTrip_Adjust!$B$3:$H$85,7,FALSE)</f>
        <v>0</v>
      </c>
      <c r="AV97" s="1">
        <f>AV8*VLOOKUP($D97,ExtTrip_Adjust!$B$3:$H$85,6,FALSE)*VLOOKUP(AV$91,ExtTrip_Adjust!$B$3:$H$85,7,FALSE)</f>
        <v>9.4113899253763122E-2</v>
      </c>
      <c r="AW97" s="1">
        <f>AW8*VLOOKUP($D97,ExtTrip_Adjust!$B$3:$H$85,6,FALSE)*VLOOKUP(AW$91,ExtTrip_Adjust!$B$3:$H$85,7,FALSE)</f>
        <v>0</v>
      </c>
      <c r="AX97" s="1">
        <f>AX8*VLOOKUP($D97,ExtTrip_Adjust!$B$3:$H$85,6,FALSE)*VLOOKUP(AX$91,ExtTrip_Adjust!$B$3:$H$85,7,FALSE)</f>
        <v>0</v>
      </c>
      <c r="AY97" s="1">
        <f>AY8*VLOOKUP($D97,ExtTrip_Adjust!$B$3:$H$85,6,FALSE)*VLOOKUP(AY$91,ExtTrip_Adjust!$B$3:$H$85,7,FALSE)</f>
        <v>0</v>
      </c>
      <c r="AZ97" s="1">
        <f>AZ8*VLOOKUP($D97,ExtTrip_Adjust!$B$3:$H$85,6,FALSE)*VLOOKUP(AZ$91,ExtTrip_Adjust!$B$3:$H$85,7,FALSE)</f>
        <v>0</v>
      </c>
      <c r="BA97" s="1">
        <f>BA8*VLOOKUP($D97,ExtTrip_Adjust!$B$3:$H$85,6,FALSE)*VLOOKUP(BA$91,ExtTrip_Adjust!$B$3:$H$85,7,FALSE)</f>
        <v>1.767044116035882E-3</v>
      </c>
      <c r="BB97" s="1">
        <f>BB8*VLOOKUP($D97,ExtTrip_Adjust!$B$3:$H$85,6,FALSE)*VLOOKUP(BB$91,ExtTrip_Adjust!$B$3:$H$85,7,FALSE)</f>
        <v>0</v>
      </c>
      <c r="BC97" s="1">
        <f>BC8*VLOOKUP($D97,ExtTrip_Adjust!$B$3:$H$85,6,FALSE)*VLOOKUP(BC$91,ExtTrip_Adjust!$B$3:$H$85,7,FALSE)</f>
        <v>0</v>
      </c>
      <c r="BD97" s="1">
        <f>BD8*VLOOKUP($D97,ExtTrip_Adjust!$B$3:$H$85,6,FALSE)*VLOOKUP(BD$91,ExtTrip_Adjust!$B$3:$H$85,7,FALSE)</f>
        <v>0</v>
      </c>
      <c r="BE97" s="1">
        <f>BE8*VLOOKUP($D97,ExtTrip_Adjust!$B$3:$H$85,6,FALSE)*VLOOKUP(BE$91,ExtTrip_Adjust!$B$3:$H$85,7,FALSE)</f>
        <v>0</v>
      </c>
      <c r="BF97" s="1">
        <f>BF8*VLOOKUP($D97,ExtTrip_Adjust!$B$3:$H$85,6,FALSE)*VLOOKUP(BF$91,ExtTrip_Adjust!$B$3:$H$85,7,FALSE)</f>
        <v>0</v>
      </c>
      <c r="BG97" s="1">
        <f>BG8*VLOOKUP($D97,ExtTrip_Adjust!$B$3:$H$85,6,FALSE)*VLOOKUP(BG$91,ExtTrip_Adjust!$B$3:$H$85,7,FALSE)</f>
        <v>4.9702652184537063E-3</v>
      </c>
      <c r="BH97" s="1">
        <f>BH8*VLOOKUP($D97,ExtTrip_Adjust!$B$3:$H$85,6,FALSE)*VLOOKUP(BH$91,ExtTrip_Adjust!$B$3:$H$85,7,FALSE)</f>
        <v>9.3400890777829912E-2</v>
      </c>
      <c r="BI97" s="1">
        <f>BI8*VLOOKUP($D97,ExtTrip_Adjust!$B$3:$H$85,6,FALSE)*VLOOKUP(BI$91,ExtTrip_Adjust!$B$3:$H$85,7,FALSE)</f>
        <v>1.424947135475027E-4</v>
      </c>
      <c r="BJ97" s="1">
        <f>BJ8*VLOOKUP($D97,ExtTrip_Adjust!$B$3:$H$85,6,FALSE)*VLOOKUP(BJ$91,ExtTrip_Adjust!$B$3:$H$85,7,FALSE)</f>
        <v>4.4552343708759989E-3</v>
      </c>
      <c r="BK97" s="1">
        <f>BK8*VLOOKUP($D97,ExtTrip_Adjust!$B$3:$H$85,6,FALSE)*VLOOKUP(BK$91,ExtTrip_Adjust!$B$3:$H$85,7,FALSE)</f>
        <v>0</v>
      </c>
      <c r="BL97" s="1">
        <f>BL8*VLOOKUP($D97,ExtTrip_Adjust!$B$3:$H$85,6,FALSE)*VLOOKUP(BL$91,ExtTrip_Adjust!$B$3:$H$85,7,FALSE)</f>
        <v>6.0870497141890911E-2</v>
      </c>
      <c r="BM97" s="1">
        <f>BM8*VLOOKUP($D97,ExtTrip_Adjust!$B$3:$H$85,6,FALSE)*VLOOKUP(BM$91,ExtTrip_Adjust!$B$3:$H$85,7,FALSE)</f>
        <v>6.5939417604517492E-2</v>
      </c>
      <c r="BN97" s="1">
        <f>BN8*VLOOKUP($D97,ExtTrip_Adjust!$B$3:$H$85,6,FALSE)*VLOOKUP(BN$91,ExtTrip_Adjust!$B$3:$H$85,7,FALSE)</f>
        <v>4.5967624839599562E-3</v>
      </c>
      <c r="BO97" s="1">
        <f>BO8*VLOOKUP($D97,ExtTrip_Adjust!$B$3:$H$85,6,FALSE)*VLOOKUP(BO$91,ExtTrip_Adjust!$B$3:$H$85,7,FALSE)</f>
        <v>7.0119387189900256E-4</v>
      </c>
      <c r="BP97" s="1">
        <f>BP8*VLOOKUP($D97,ExtTrip_Adjust!$B$3:$H$85,6,FALSE)*VLOOKUP(BP$91,ExtTrip_Adjust!$B$3:$H$85,7,FALSE)</f>
        <v>0</v>
      </c>
      <c r="BQ97" s="1">
        <f>BQ8*VLOOKUP($D97,ExtTrip_Adjust!$B$3:$H$85,6,FALSE)*VLOOKUP(BQ$91,ExtTrip_Adjust!$B$3:$H$85,7,FALSE)</f>
        <v>0.5146254093098136</v>
      </c>
      <c r="BR97" s="1">
        <f>BR8*VLOOKUP($D97,ExtTrip_Adjust!$B$3:$H$85,6,FALSE)*VLOOKUP(BR$91,ExtTrip_Adjust!$B$3:$H$85,7,FALSE)</f>
        <v>2.6433910816054618E-2</v>
      </c>
      <c r="BS97" s="1">
        <f>BS8*VLOOKUP($D97,ExtTrip_Adjust!$B$3:$H$85,6,FALSE)*VLOOKUP(BS$91,ExtTrip_Adjust!$B$3:$H$85,7,FALSE)</f>
        <v>2.839571762231732E-2</v>
      </c>
      <c r="BT97" s="1">
        <f>BT8*VLOOKUP($D97,ExtTrip_Adjust!$B$3:$H$85,6,FALSE)*VLOOKUP(BT$91,ExtTrip_Adjust!$B$3:$H$85,7,FALSE)</f>
        <v>4.2642793003607335E-2</v>
      </c>
      <c r="BU97" s="1">
        <f>BU8*VLOOKUP($D97,ExtTrip_Adjust!$B$3:$H$85,6,FALSE)*VLOOKUP(BU$91,ExtTrip_Adjust!$B$3:$H$85,7,FALSE)</f>
        <v>2.7089405145302257E-2</v>
      </c>
      <c r="BV97" s="1">
        <f>BV8*VLOOKUP($D97,ExtTrip_Adjust!$B$3:$H$85,6,FALSE)*VLOOKUP(BV$91,ExtTrip_Adjust!$B$3:$H$85,7,FALSE)</f>
        <v>0</v>
      </c>
      <c r="BW97" s="1">
        <f>BW8*VLOOKUP($D97,ExtTrip_Adjust!$B$3:$H$85,6,FALSE)*VLOOKUP(BW$91,ExtTrip_Adjust!$B$3:$H$85,7,FALSE)</f>
        <v>7.5541592099510144E-3</v>
      </c>
      <c r="BX97" s="1">
        <f>BX8*VLOOKUP($D97,ExtTrip_Adjust!$B$3:$H$85,6,FALSE)*VLOOKUP(BX$91,ExtTrip_Adjust!$B$3:$H$85,7,FALSE)</f>
        <v>2.7710211350825717E-3</v>
      </c>
      <c r="BY97" s="1">
        <f>BY8*VLOOKUP($D97,ExtTrip_Adjust!$B$3:$H$85,6,FALSE)*VLOOKUP(BY$91,ExtTrip_Adjust!$B$3:$H$85,7,FALSE)</f>
        <v>3.7600164690949114E-4</v>
      </c>
      <c r="BZ97" s="1">
        <f>BZ8*VLOOKUP($D97,ExtTrip_Adjust!$B$3:$H$85,6,FALSE)*VLOOKUP(BZ$91,ExtTrip_Adjust!$B$3:$H$85,7,FALSE)</f>
        <v>2.3263551593858098E-2</v>
      </c>
      <c r="CA97" s="1">
        <f>CA8*VLOOKUP($D97,ExtTrip_Adjust!$B$3:$H$85,6,FALSE)*VLOOKUP(CA$91,ExtTrip_Adjust!$B$3:$H$85,7,FALSE)</f>
        <v>1.4786457081495579E-2</v>
      </c>
      <c r="CB97" s="1">
        <f>CB8*VLOOKUP($D97,ExtTrip_Adjust!$B$3:$H$85,6,FALSE)*VLOOKUP(CB$91,ExtTrip_Adjust!$B$3:$H$85,7,FALSE)</f>
        <v>0</v>
      </c>
      <c r="CC97" s="1">
        <f>CC8*VLOOKUP($D97,ExtTrip_Adjust!$B$3:$H$85,6,FALSE)*VLOOKUP(CC$91,ExtTrip_Adjust!$B$3:$H$85,7,FALSE)</f>
        <v>7.885128032836447E-3</v>
      </c>
      <c r="CD97" s="1">
        <f>CD8*VLOOKUP($D97,ExtTrip_Adjust!$B$3:$H$85,6,FALSE)*VLOOKUP(CD$91,ExtTrip_Adjust!$B$3:$H$85,7,FALSE)</f>
        <v>0</v>
      </c>
      <c r="CE97" s="1">
        <f>CE8*VLOOKUP($D97,ExtTrip_Adjust!$B$3:$H$85,6,FALSE)*VLOOKUP(CE$91,ExtTrip_Adjust!$B$3:$H$85,7,FALSE)</f>
        <v>0</v>
      </c>
      <c r="CF97" s="1">
        <f>CF8*VLOOKUP($D97,ExtTrip_Adjust!$B$3:$H$85,6,FALSE)*VLOOKUP(CF$91,ExtTrip_Adjust!$B$3:$H$85,7,FALSE)</f>
        <v>2.8567318862786199E-3</v>
      </c>
      <c r="CG97" s="1">
        <f>CG8*VLOOKUP($D97,ExtTrip_Adjust!$B$3:$H$85,6,FALSE)*VLOOKUP(CG$91,ExtTrip_Adjust!$B$3:$H$85,7,FALSE)</f>
        <v>0</v>
      </c>
      <c r="CH97" s="1">
        <f>CH8*VLOOKUP($D97,ExtTrip_Adjust!$B$3:$H$85,6,FALSE)*VLOOKUP(CH$91,ExtTrip_Adjust!$B$3:$H$85,7,FALSE)</f>
        <v>1.2019101018919651</v>
      </c>
      <c r="CI97" s="1">
        <f>CI8*VLOOKUP($D97,ExtTrip_Adjust!$B$3:$H$85,6,FALSE)*VLOOKUP(CI$91,ExtTrip_Adjust!$B$3:$H$85,7,FALSE)</f>
        <v>6.1470830331110645E-3</v>
      </c>
      <c r="CJ97" s="1">
        <f>CJ8*VLOOKUP($D97,ExtTrip_Adjust!$B$3:$H$85,6,FALSE)*1</f>
        <v>46.210984929942313</v>
      </c>
      <c r="CK97" s="1">
        <f t="shared" si="4"/>
        <v>49.514994306217645</v>
      </c>
    </row>
    <row r="98" spans="2:89" x14ac:dyDescent="0.25">
      <c r="B98">
        <v>2936</v>
      </c>
      <c r="D98">
        <v>2936</v>
      </c>
      <c r="E98" s="1">
        <f>E9*VLOOKUP($D98,ExtTrip_Adjust!$B$3:$H$85,6,FALSE)*VLOOKUP(E$91,ExtTrip_Adjust!$B$3:$H$85,7,FALSE)</f>
        <v>0</v>
      </c>
      <c r="F98" s="1">
        <f>F9*VLOOKUP($D98,ExtTrip_Adjust!$B$3:$H$85,6,FALSE)*VLOOKUP(F$91,ExtTrip_Adjust!$B$3:$H$85,7,FALSE)</f>
        <v>0</v>
      </c>
      <c r="G98" s="1">
        <f>G9*VLOOKUP($D98,ExtTrip_Adjust!$B$3:$H$85,6,FALSE)*VLOOKUP(G$91,ExtTrip_Adjust!$B$3:$H$85,7,FALSE)</f>
        <v>0</v>
      </c>
      <c r="H98" s="1">
        <f>H9*VLOOKUP($D98,ExtTrip_Adjust!$B$3:$H$85,6,FALSE)*VLOOKUP(H$91,ExtTrip_Adjust!$B$3:$H$85,7,FALSE)</f>
        <v>0</v>
      </c>
      <c r="I98" s="1">
        <f>I9*VLOOKUP($D98,ExtTrip_Adjust!$B$3:$H$85,6,FALSE)*VLOOKUP(I$91,ExtTrip_Adjust!$B$3:$H$85,7,FALSE)</f>
        <v>0</v>
      </c>
      <c r="J98" s="1">
        <f>J9*VLOOKUP($D98,ExtTrip_Adjust!$B$3:$H$85,6,FALSE)*VLOOKUP(J$91,ExtTrip_Adjust!$B$3:$H$85,7,FALSE)</f>
        <v>3.819487032277899E-2</v>
      </c>
      <c r="K98" s="1">
        <f>K9*VLOOKUP($D98,ExtTrip_Adjust!$B$3:$H$85,6,FALSE)*VLOOKUP(K$91,ExtTrip_Adjust!$B$3:$H$85,7,FALSE)</f>
        <v>0</v>
      </c>
      <c r="L98" s="1">
        <f>L9*VLOOKUP($D98,ExtTrip_Adjust!$B$3:$H$85,6,FALSE)*VLOOKUP(L$91,ExtTrip_Adjust!$B$3:$H$85,7,FALSE)</f>
        <v>0</v>
      </c>
      <c r="M98" s="1">
        <f>M9*VLOOKUP($D98,ExtTrip_Adjust!$B$3:$H$85,6,FALSE)*VLOOKUP(M$91,ExtTrip_Adjust!$B$3:$H$85,7,FALSE)</f>
        <v>0</v>
      </c>
      <c r="N98" s="1">
        <f>N9*VLOOKUP($D98,ExtTrip_Adjust!$B$3:$H$85,6,FALSE)*VLOOKUP(N$91,ExtTrip_Adjust!$B$3:$H$85,7,FALSE)</f>
        <v>0</v>
      </c>
      <c r="O98" s="1">
        <f>O9*VLOOKUP($D98,ExtTrip_Adjust!$B$3:$H$85,6,FALSE)*VLOOKUP(O$91,ExtTrip_Adjust!$B$3:$H$85,7,FALSE)</f>
        <v>0</v>
      </c>
      <c r="P98" s="1">
        <f>P9*VLOOKUP($D98,ExtTrip_Adjust!$B$3:$H$85,6,FALSE)*VLOOKUP(P$91,ExtTrip_Adjust!$B$3:$H$85,7,FALSE)</f>
        <v>0</v>
      </c>
      <c r="Q98" s="1">
        <f>Q9*VLOOKUP($D98,ExtTrip_Adjust!$B$3:$H$85,6,FALSE)*VLOOKUP(Q$91,ExtTrip_Adjust!$B$3:$H$85,7,FALSE)</f>
        <v>0</v>
      </c>
      <c r="R98" s="1">
        <f>R9*VLOOKUP($D98,ExtTrip_Adjust!$B$3:$H$85,6,FALSE)*VLOOKUP(R$91,ExtTrip_Adjust!$B$3:$H$85,7,FALSE)</f>
        <v>0</v>
      </c>
      <c r="S98" s="1">
        <f>S9*VLOOKUP($D98,ExtTrip_Adjust!$B$3:$H$85,6,FALSE)*VLOOKUP(S$91,ExtTrip_Adjust!$B$3:$H$85,7,FALSE)</f>
        <v>24.098600125199237</v>
      </c>
      <c r="T98" s="1">
        <f>T9*VLOOKUP($D98,ExtTrip_Adjust!$B$3:$H$85,6,FALSE)*VLOOKUP(T$91,ExtTrip_Adjust!$B$3:$H$85,7,FALSE)</f>
        <v>2.7983253727268131</v>
      </c>
      <c r="U98" s="1">
        <f>U9*VLOOKUP($D98,ExtTrip_Adjust!$B$3:$H$85,6,FALSE)*VLOOKUP(U$91,ExtTrip_Adjust!$B$3:$H$85,7,FALSE)</f>
        <v>0.10711702697816289</v>
      </c>
      <c r="V98" s="1">
        <f>V9*VLOOKUP($D98,ExtTrip_Adjust!$B$3:$H$85,6,FALSE)*VLOOKUP(V$91,ExtTrip_Adjust!$B$3:$H$85,7,FALSE)</f>
        <v>0</v>
      </c>
      <c r="W98" s="1">
        <f>W9*VLOOKUP($D98,ExtTrip_Adjust!$B$3:$H$85,6,FALSE)*VLOOKUP(W$91,ExtTrip_Adjust!$B$3:$H$85,7,FALSE)</f>
        <v>2.2637944178600011</v>
      </c>
      <c r="X98" s="1">
        <f>X9*VLOOKUP($D98,ExtTrip_Adjust!$B$3:$H$85,6,FALSE)*VLOOKUP(X$91,ExtTrip_Adjust!$B$3:$H$85,7,FALSE)</f>
        <v>0</v>
      </c>
      <c r="Y98" s="1">
        <f>Y9*VLOOKUP($D98,ExtTrip_Adjust!$B$3:$H$85,6,FALSE)*VLOOKUP(Y$91,ExtTrip_Adjust!$B$3:$H$85,7,FALSE)</f>
        <v>0.73569266486617901</v>
      </c>
      <c r="Z98" s="1">
        <f>Z9*VLOOKUP($D98,ExtTrip_Adjust!$B$3:$H$85,6,FALSE)*VLOOKUP(Z$91,ExtTrip_Adjust!$B$3:$H$85,7,FALSE)</f>
        <v>2.9379696868072919E-2</v>
      </c>
      <c r="AA98" s="1">
        <f>AA9*VLOOKUP($D98,ExtTrip_Adjust!$B$3:$H$85,6,FALSE)*VLOOKUP(AA$91,ExtTrip_Adjust!$B$3:$H$85,7,FALSE)</f>
        <v>1.5357700299613863E-2</v>
      </c>
      <c r="AB98" s="1">
        <f>AB9*VLOOKUP($D98,ExtTrip_Adjust!$B$3:$H$85,6,FALSE)*VLOOKUP(AB$91,ExtTrip_Adjust!$B$3:$H$85,7,FALSE)</f>
        <v>2.6152224290905572E-2</v>
      </c>
      <c r="AC98" s="1">
        <f>AC9*VLOOKUP($D98,ExtTrip_Adjust!$B$3:$H$85,6,FALSE)*VLOOKUP(AC$91,ExtTrip_Adjust!$B$3:$H$85,7,FALSE)</f>
        <v>0</v>
      </c>
      <c r="AD98" s="1">
        <f>AD9*VLOOKUP($D98,ExtTrip_Adjust!$B$3:$H$85,6,FALSE)*VLOOKUP(AD$91,ExtTrip_Adjust!$B$3:$H$85,7,FALSE)</f>
        <v>0</v>
      </c>
      <c r="AE98" s="1">
        <f>AE9*VLOOKUP($D98,ExtTrip_Adjust!$B$3:$H$85,6,FALSE)*VLOOKUP(AE$91,ExtTrip_Adjust!$B$3:$H$85,7,FALSE)</f>
        <v>0</v>
      </c>
      <c r="AF98" s="1">
        <f>AF9*VLOOKUP($D98,ExtTrip_Adjust!$B$3:$H$85,6,FALSE)*VLOOKUP(AF$91,ExtTrip_Adjust!$B$3:$H$85,7,FALSE)</f>
        <v>0</v>
      </c>
      <c r="AG98" s="1">
        <f>AG9*VLOOKUP($D98,ExtTrip_Adjust!$B$3:$H$85,6,FALSE)*VLOOKUP(AG$91,ExtTrip_Adjust!$B$3:$H$85,7,FALSE)</f>
        <v>0</v>
      </c>
      <c r="AH98" s="1">
        <f>AH9*VLOOKUP($D98,ExtTrip_Adjust!$B$3:$H$85,6,FALSE)*VLOOKUP(AH$91,ExtTrip_Adjust!$B$3:$H$85,7,FALSE)</f>
        <v>0</v>
      </c>
      <c r="AI98" s="1">
        <f>AI9*VLOOKUP($D98,ExtTrip_Adjust!$B$3:$H$85,6,FALSE)*VLOOKUP(AI$91,ExtTrip_Adjust!$B$3:$H$85,7,FALSE)</f>
        <v>0</v>
      </c>
      <c r="AJ98" s="1">
        <f>AJ9*VLOOKUP($D98,ExtTrip_Adjust!$B$3:$H$85,6,FALSE)*VLOOKUP(AJ$91,ExtTrip_Adjust!$B$3:$H$85,7,FALSE)</f>
        <v>0</v>
      </c>
      <c r="AK98" s="1">
        <f>AK9*VLOOKUP($D98,ExtTrip_Adjust!$B$3:$H$85,6,FALSE)*VLOOKUP(AK$91,ExtTrip_Adjust!$B$3:$H$85,7,FALSE)</f>
        <v>21.089266352685186</v>
      </c>
      <c r="AL98" s="1">
        <f>AL9*VLOOKUP($D98,ExtTrip_Adjust!$B$3:$H$85,6,FALSE)*VLOOKUP(AL$91,ExtTrip_Adjust!$B$3:$H$85,7,FALSE)</f>
        <v>0</v>
      </c>
      <c r="AM98" s="1">
        <f>AM9*VLOOKUP($D98,ExtTrip_Adjust!$B$3:$H$85,6,FALSE)*VLOOKUP(AM$91,ExtTrip_Adjust!$B$3:$H$85,7,FALSE)</f>
        <v>0</v>
      </c>
      <c r="AN98" s="1">
        <f>AN9*VLOOKUP($D98,ExtTrip_Adjust!$B$3:$H$85,6,FALSE)*VLOOKUP(AN$91,ExtTrip_Adjust!$B$3:$H$85,7,FALSE)</f>
        <v>0</v>
      </c>
      <c r="AO98" s="1">
        <f>AO9*VLOOKUP($D98,ExtTrip_Adjust!$B$3:$H$85,6,FALSE)*VLOOKUP(AO$91,ExtTrip_Adjust!$B$3:$H$85,7,FALSE)</f>
        <v>0</v>
      </c>
      <c r="AP98" s="1">
        <f>AP9*VLOOKUP($D98,ExtTrip_Adjust!$B$3:$H$85,6,FALSE)*VLOOKUP(AP$91,ExtTrip_Adjust!$B$3:$H$85,7,FALSE)</f>
        <v>0.17145874864865254</v>
      </c>
      <c r="AQ98" s="1">
        <f>AQ9*VLOOKUP($D98,ExtTrip_Adjust!$B$3:$H$85,6,FALSE)*VLOOKUP(AQ$91,ExtTrip_Adjust!$B$3:$H$85,7,FALSE)</f>
        <v>0.78837500000000005</v>
      </c>
      <c r="AR98" s="1">
        <f>AR9*VLOOKUP($D98,ExtTrip_Adjust!$B$3:$H$85,6,FALSE)*VLOOKUP(AR$91,ExtTrip_Adjust!$B$3:$H$85,7,FALSE)</f>
        <v>2.3444289234522093E-2</v>
      </c>
      <c r="AS98" s="1">
        <f>AS9*VLOOKUP($D98,ExtTrip_Adjust!$B$3:$H$85,6,FALSE)*VLOOKUP(AS$91,ExtTrip_Adjust!$B$3:$H$85,7,FALSE)</f>
        <v>0.57777608263941205</v>
      </c>
      <c r="AT98" s="1">
        <f>AT9*VLOOKUP($D98,ExtTrip_Adjust!$B$3:$H$85,6,FALSE)*VLOOKUP(AT$91,ExtTrip_Adjust!$B$3:$H$85,7,FALSE)</f>
        <v>0</v>
      </c>
      <c r="AU98" s="1">
        <f>AU9*VLOOKUP($D98,ExtTrip_Adjust!$B$3:$H$85,6,FALSE)*VLOOKUP(AU$91,ExtTrip_Adjust!$B$3:$H$85,7,FALSE)</f>
        <v>22.09374280578507</v>
      </c>
      <c r="AV98" s="1">
        <f>AV9*VLOOKUP($D98,ExtTrip_Adjust!$B$3:$H$85,6,FALSE)*VLOOKUP(AV$91,ExtTrip_Adjust!$B$3:$H$85,7,FALSE)</f>
        <v>6.5029187863613309</v>
      </c>
      <c r="AW98" s="1">
        <f>AW9*VLOOKUP($D98,ExtTrip_Adjust!$B$3:$H$85,6,FALSE)*VLOOKUP(AW$91,ExtTrip_Adjust!$B$3:$H$85,7,FALSE)</f>
        <v>1.1918659744860078</v>
      </c>
      <c r="AX98" s="1">
        <f>AX9*VLOOKUP($D98,ExtTrip_Adjust!$B$3:$H$85,6,FALSE)*VLOOKUP(AX$91,ExtTrip_Adjust!$B$3:$H$85,7,FALSE)</f>
        <v>1.7527510364769232</v>
      </c>
      <c r="AY98" s="1">
        <f>AY9*VLOOKUP($D98,ExtTrip_Adjust!$B$3:$H$85,6,FALSE)*VLOOKUP(AY$91,ExtTrip_Adjust!$B$3:$H$85,7,FALSE)</f>
        <v>1.5639864426960315</v>
      </c>
      <c r="AZ98" s="1">
        <f>AZ9*VLOOKUP($D98,ExtTrip_Adjust!$B$3:$H$85,6,FALSE)*VLOOKUP(AZ$91,ExtTrip_Adjust!$B$3:$H$85,7,FALSE)</f>
        <v>0.18075821107853599</v>
      </c>
      <c r="BA98" s="1">
        <f>BA9*VLOOKUP($D98,ExtTrip_Adjust!$B$3:$H$85,6,FALSE)*VLOOKUP(BA$91,ExtTrip_Adjust!$B$3:$H$85,7,FALSE)</f>
        <v>0.12379121350343496</v>
      </c>
      <c r="BB98" s="1">
        <f>BB9*VLOOKUP($D98,ExtTrip_Adjust!$B$3:$H$85,6,FALSE)*VLOOKUP(BB$91,ExtTrip_Adjust!$B$3:$H$85,7,FALSE)</f>
        <v>6.4722704217176838E-2</v>
      </c>
      <c r="BC98" s="1">
        <f>BC9*VLOOKUP($D98,ExtTrip_Adjust!$B$3:$H$85,6,FALSE)*VLOOKUP(BC$91,ExtTrip_Adjust!$B$3:$H$85,7,FALSE)</f>
        <v>0</v>
      </c>
      <c r="BD98" s="1">
        <f>BD9*VLOOKUP($D98,ExtTrip_Adjust!$B$3:$H$85,6,FALSE)*VLOOKUP(BD$91,ExtTrip_Adjust!$B$3:$H$85,7,FALSE)</f>
        <v>0</v>
      </c>
      <c r="BE98" s="1">
        <f>BE9*VLOOKUP($D98,ExtTrip_Adjust!$B$3:$H$85,6,FALSE)*VLOOKUP(BE$91,ExtTrip_Adjust!$B$3:$H$85,7,FALSE)</f>
        <v>0</v>
      </c>
      <c r="BF98" s="1">
        <f>BF9*VLOOKUP($D98,ExtTrip_Adjust!$B$3:$H$85,6,FALSE)*VLOOKUP(BF$91,ExtTrip_Adjust!$B$3:$H$85,7,FALSE)</f>
        <v>0</v>
      </c>
      <c r="BG98" s="1">
        <f>BG9*VLOOKUP($D98,ExtTrip_Adjust!$B$3:$H$85,6,FALSE)*VLOOKUP(BG$91,ExtTrip_Adjust!$B$3:$H$85,7,FALSE)</f>
        <v>0.66679649158975918</v>
      </c>
      <c r="BH98" s="1">
        <f>BH9*VLOOKUP($D98,ExtTrip_Adjust!$B$3:$H$85,6,FALSE)*VLOOKUP(BH$91,ExtTrip_Adjust!$B$3:$H$85,7,FALSE)</f>
        <v>9.2141506777540599E-2</v>
      </c>
      <c r="BI98" s="1">
        <f>BI9*VLOOKUP($D98,ExtTrip_Adjust!$B$3:$H$85,6,FALSE)*VLOOKUP(BI$91,ExtTrip_Adjust!$B$3:$H$85,7,FALSE)</f>
        <v>1.9118027807354571E-2</v>
      </c>
      <c r="BJ98" s="1">
        <f>BJ9*VLOOKUP($D98,ExtTrip_Adjust!$B$3:$H$85,6,FALSE)*VLOOKUP(BJ$91,ExtTrip_Adjust!$B$3:$H$85,7,FALSE)</f>
        <v>0</v>
      </c>
      <c r="BK98" s="1">
        <f>BK9*VLOOKUP($D98,ExtTrip_Adjust!$B$3:$H$85,6,FALSE)*VLOOKUP(BK$91,ExtTrip_Adjust!$B$3:$H$85,7,FALSE)</f>
        <v>0.66004943603633226</v>
      </c>
      <c r="BL98" s="1">
        <f>BL9*VLOOKUP($D98,ExtTrip_Adjust!$B$3:$H$85,6,FALSE)*VLOOKUP(BL$91,ExtTrip_Adjust!$B$3:$H$85,7,FALSE)</f>
        <v>0</v>
      </c>
      <c r="BM98" s="1">
        <f>BM9*VLOOKUP($D98,ExtTrip_Adjust!$B$3:$H$85,6,FALSE)*VLOOKUP(BM$91,ExtTrip_Adjust!$B$3:$H$85,7,FALSE)</f>
        <v>0</v>
      </c>
      <c r="BN98" s="1">
        <f>BN9*VLOOKUP($D98,ExtTrip_Adjust!$B$3:$H$85,6,FALSE)*VLOOKUP(BN$91,ExtTrip_Adjust!$B$3:$H$85,7,FALSE)</f>
        <v>7.3495678317881105E-2</v>
      </c>
      <c r="BO98" s="1">
        <f>BO9*VLOOKUP($D98,ExtTrip_Adjust!$B$3:$H$85,6,FALSE)*VLOOKUP(BO$91,ExtTrip_Adjust!$B$3:$H$85,7,FALSE)</f>
        <v>1.1210000000000001E-2</v>
      </c>
      <c r="BP98" s="1">
        <f>BP9*VLOOKUP($D98,ExtTrip_Adjust!$B$3:$H$85,6,FALSE)*VLOOKUP(BP$91,ExtTrip_Adjust!$B$3:$H$85,7,FALSE)</f>
        <v>0</v>
      </c>
      <c r="BQ98" s="1">
        <f>BQ9*VLOOKUP($D98,ExtTrip_Adjust!$B$3:$H$85,6,FALSE)*VLOOKUP(BQ$91,ExtTrip_Adjust!$B$3:$H$85,7,FALSE)</f>
        <v>13.543487088456747</v>
      </c>
      <c r="BR98" s="1">
        <f>BR9*VLOOKUP($D98,ExtTrip_Adjust!$B$3:$H$85,6,FALSE)*VLOOKUP(BR$91,ExtTrip_Adjust!$B$3:$H$85,7,FALSE)</f>
        <v>0.70124062600872772</v>
      </c>
      <c r="BS98" s="1">
        <f>BS9*VLOOKUP($D98,ExtTrip_Adjust!$B$3:$H$85,6,FALSE)*VLOOKUP(BS$91,ExtTrip_Adjust!$B$3:$H$85,7,FALSE)</f>
        <v>0.55148218448486563</v>
      </c>
      <c r="BT98" s="1">
        <f>BT9*VLOOKUP($D98,ExtTrip_Adjust!$B$3:$H$85,6,FALSE)*VLOOKUP(BT$91,ExtTrip_Adjust!$B$3:$H$85,7,FALSE)</f>
        <v>0.68175698110214111</v>
      </c>
      <c r="BU98" s="1">
        <f>BU9*VLOOKUP($D98,ExtTrip_Adjust!$B$3:$H$85,6,FALSE)*VLOOKUP(BU$91,ExtTrip_Adjust!$B$3:$H$85,7,FALSE)</f>
        <v>0</v>
      </c>
      <c r="BV98" s="1">
        <f>BV9*VLOOKUP($D98,ExtTrip_Adjust!$B$3:$H$85,6,FALSE)*VLOOKUP(BV$91,ExtTrip_Adjust!$B$3:$H$85,7,FALSE)</f>
        <v>0</v>
      </c>
      <c r="BW98" s="1">
        <f>BW9*VLOOKUP($D98,ExtTrip_Adjust!$B$3:$H$85,6,FALSE)*VLOOKUP(BW$91,ExtTrip_Adjust!$B$3:$H$85,7,FALSE)</f>
        <v>0</v>
      </c>
      <c r="BX98" s="1">
        <f>BX9*VLOOKUP($D98,ExtTrip_Adjust!$B$3:$H$85,6,FALSE)*VLOOKUP(BX$91,ExtTrip_Adjust!$B$3:$H$85,7,FALSE)</f>
        <v>0</v>
      </c>
      <c r="BY98" s="1">
        <f>BY9*VLOOKUP($D98,ExtTrip_Adjust!$B$3:$H$85,6,FALSE)*VLOOKUP(BY$91,ExtTrip_Adjust!$B$3:$H$85,7,FALSE)</f>
        <v>0</v>
      </c>
      <c r="BZ98" s="1">
        <f>BZ9*VLOOKUP($D98,ExtTrip_Adjust!$B$3:$H$85,6,FALSE)*VLOOKUP(BZ$91,ExtTrip_Adjust!$B$3:$H$85,7,FALSE)</f>
        <v>0</v>
      </c>
      <c r="CA98" s="1">
        <f>CA9*VLOOKUP($D98,ExtTrip_Adjust!$B$3:$H$85,6,FALSE)*VLOOKUP(CA$91,ExtTrip_Adjust!$B$3:$H$85,7,FALSE)</f>
        <v>0</v>
      </c>
      <c r="CB98" s="1">
        <f>CB9*VLOOKUP($D98,ExtTrip_Adjust!$B$3:$H$85,6,FALSE)*VLOOKUP(CB$91,ExtTrip_Adjust!$B$3:$H$85,7,FALSE)</f>
        <v>0</v>
      </c>
      <c r="CC98" s="1">
        <f>CC9*VLOOKUP($D98,ExtTrip_Adjust!$B$3:$H$85,6,FALSE)*VLOOKUP(CC$91,ExtTrip_Adjust!$B$3:$H$85,7,FALSE)</f>
        <v>0</v>
      </c>
      <c r="CD98" s="1">
        <f>CD9*VLOOKUP($D98,ExtTrip_Adjust!$B$3:$H$85,6,FALSE)*VLOOKUP(CD$91,ExtTrip_Adjust!$B$3:$H$85,7,FALSE)</f>
        <v>0</v>
      </c>
      <c r="CE98" s="1">
        <f>CE9*VLOOKUP($D98,ExtTrip_Adjust!$B$3:$H$85,6,FALSE)*VLOOKUP(CE$91,ExtTrip_Adjust!$B$3:$H$85,7,FALSE)</f>
        <v>0</v>
      </c>
      <c r="CF98" s="1">
        <f>CF9*VLOOKUP($D98,ExtTrip_Adjust!$B$3:$H$85,6,FALSE)*VLOOKUP(CF$91,ExtTrip_Adjust!$B$3:$H$85,7,FALSE)</f>
        <v>4.5674377341862568E-2</v>
      </c>
      <c r="CG98" s="1">
        <f>CG9*VLOOKUP($D98,ExtTrip_Adjust!$B$3:$H$85,6,FALSE)*VLOOKUP(CG$91,ExtTrip_Adjust!$B$3:$H$85,7,FALSE)</f>
        <v>2.2499807210000036</v>
      </c>
      <c r="CH98" s="1">
        <f>CH9*VLOOKUP($D98,ExtTrip_Adjust!$B$3:$H$85,6,FALSE)*VLOOKUP(CH$91,ExtTrip_Adjust!$B$3:$H$85,7,FALSE)</f>
        <v>0</v>
      </c>
      <c r="CI98" s="1">
        <f>CI9*VLOOKUP($D98,ExtTrip_Adjust!$B$3:$H$85,6,FALSE)*VLOOKUP(CI$91,ExtTrip_Adjust!$B$3:$H$85,7,FALSE)</f>
        <v>9.3440875837841206E-2</v>
      </c>
      <c r="CJ98" s="1">
        <f>CJ9*VLOOKUP($D98,ExtTrip_Adjust!$B$3:$H$85,6,FALSE)*1</f>
        <v>393.30371000000076</v>
      </c>
      <c r="CK98" s="1">
        <f t="shared" si="4"/>
        <v>498.93105574198592</v>
      </c>
    </row>
    <row r="99" spans="2:89" x14ac:dyDescent="0.25">
      <c r="B99">
        <v>2937</v>
      </c>
      <c r="D99">
        <v>2937</v>
      </c>
      <c r="E99" s="1">
        <f>E10*VLOOKUP($D99,ExtTrip_Adjust!$B$3:$H$85,6,FALSE)*VLOOKUP(E$91,ExtTrip_Adjust!$B$3:$H$85,7,FALSE)</f>
        <v>1.812113765445889E-6</v>
      </c>
      <c r="F99" s="1">
        <f>F10*VLOOKUP($D99,ExtTrip_Adjust!$B$3:$H$85,6,FALSE)*VLOOKUP(F$91,ExtTrip_Adjust!$B$3:$H$85,7,FALSE)</f>
        <v>0</v>
      </c>
      <c r="G99" s="1">
        <f>G10*VLOOKUP($D99,ExtTrip_Adjust!$B$3:$H$85,6,FALSE)*VLOOKUP(G$91,ExtTrip_Adjust!$B$3:$H$85,7,FALSE)</f>
        <v>0</v>
      </c>
      <c r="H99" s="1">
        <f>H10*VLOOKUP($D99,ExtTrip_Adjust!$B$3:$H$85,6,FALSE)*VLOOKUP(H$91,ExtTrip_Adjust!$B$3:$H$85,7,FALSE)</f>
        <v>0</v>
      </c>
      <c r="I99" s="1">
        <f>I10*VLOOKUP($D99,ExtTrip_Adjust!$B$3:$H$85,6,FALSE)*VLOOKUP(I$91,ExtTrip_Adjust!$B$3:$H$85,7,FALSE)</f>
        <v>0</v>
      </c>
      <c r="J99" s="1">
        <f>J10*VLOOKUP($D99,ExtTrip_Adjust!$B$3:$H$85,6,FALSE)*VLOOKUP(J$91,ExtTrip_Adjust!$B$3:$H$85,7,FALSE)</f>
        <v>2.7402914861877965E-2</v>
      </c>
      <c r="K99" s="1">
        <f>K10*VLOOKUP($D99,ExtTrip_Adjust!$B$3:$H$85,6,FALSE)*VLOOKUP(K$91,ExtTrip_Adjust!$B$3:$H$85,7,FALSE)</f>
        <v>0</v>
      </c>
      <c r="L99" s="1">
        <f>L10*VLOOKUP($D99,ExtTrip_Adjust!$B$3:$H$85,6,FALSE)*VLOOKUP(L$91,ExtTrip_Adjust!$B$3:$H$85,7,FALSE)</f>
        <v>0</v>
      </c>
      <c r="M99" s="1">
        <f>M10*VLOOKUP($D99,ExtTrip_Adjust!$B$3:$H$85,6,FALSE)*VLOOKUP(M$91,ExtTrip_Adjust!$B$3:$H$85,7,FALSE)</f>
        <v>0</v>
      </c>
      <c r="N99" s="1">
        <f>N10*VLOOKUP($D99,ExtTrip_Adjust!$B$3:$H$85,6,FALSE)*VLOOKUP(N$91,ExtTrip_Adjust!$B$3:$H$85,7,FALSE)</f>
        <v>0</v>
      </c>
      <c r="O99" s="1">
        <f>O10*VLOOKUP($D99,ExtTrip_Adjust!$B$3:$H$85,6,FALSE)*VLOOKUP(O$91,ExtTrip_Adjust!$B$3:$H$85,7,FALSE)</f>
        <v>0</v>
      </c>
      <c r="P99" s="1">
        <f>P10*VLOOKUP($D99,ExtTrip_Adjust!$B$3:$H$85,6,FALSE)*VLOOKUP(P$91,ExtTrip_Adjust!$B$3:$H$85,7,FALSE)</f>
        <v>0</v>
      </c>
      <c r="Q99" s="1">
        <f>Q10*VLOOKUP($D99,ExtTrip_Adjust!$B$3:$H$85,6,FALSE)*VLOOKUP(Q$91,ExtTrip_Adjust!$B$3:$H$85,7,FALSE)</f>
        <v>0</v>
      </c>
      <c r="R99" s="1">
        <f>R10*VLOOKUP($D99,ExtTrip_Adjust!$B$3:$H$85,6,FALSE)*VLOOKUP(R$91,ExtTrip_Adjust!$B$3:$H$85,7,FALSE)</f>
        <v>0</v>
      </c>
      <c r="S99" s="1">
        <f>S10*VLOOKUP($D99,ExtTrip_Adjust!$B$3:$H$85,6,FALSE)*VLOOKUP(S$91,ExtTrip_Adjust!$B$3:$H$85,7,FALSE)</f>
        <v>2.1971915944873346</v>
      </c>
      <c r="T99" s="1">
        <f>T10*VLOOKUP($D99,ExtTrip_Adjust!$B$3:$H$85,6,FALSE)*VLOOKUP(T$91,ExtTrip_Adjust!$B$3:$H$85,7,FALSE)</f>
        <v>1.466086856000564</v>
      </c>
      <c r="U99" s="1">
        <f>U10*VLOOKUP($D99,ExtTrip_Adjust!$B$3:$H$85,6,FALSE)*VLOOKUP(U$91,ExtTrip_Adjust!$B$3:$H$85,7,FALSE)</f>
        <v>1.0989922518911981</v>
      </c>
      <c r="V99" s="1">
        <f>V10*VLOOKUP($D99,ExtTrip_Adjust!$B$3:$H$85,6,FALSE)*VLOOKUP(V$91,ExtTrip_Adjust!$B$3:$H$85,7,FALSE)</f>
        <v>0</v>
      </c>
      <c r="W99" s="1">
        <f>W10*VLOOKUP($D99,ExtTrip_Adjust!$B$3:$H$85,6,FALSE)*VLOOKUP(W$91,ExtTrip_Adjust!$B$3:$H$85,7,FALSE)</f>
        <v>1.1409008899241122</v>
      </c>
      <c r="X99" s="1">
        <f>X10*VLOOKUP($D99,ExtTrip_Adjust!$B$3:$H$85,6,FALSE)*VLOOKUP(X$91,ExtTrip_Adjust!$B$3:$H$85,7,FALSE)</f>
        <v>0</v>
      </c>
      <c r="Y99" s="1">
        <f>Y10*VLOOKUP($D99,ExtTrip_Adjust!$B$3:$H$85,6,FALSE)*VLOOKUP(Y$91,ExtTrip_Adjust!$B$3:$H$85,7,FALSE)</f>
        <v>0.45380805850466144</v>
      </c>
      <c r="Z99" s="1">
        <f>Z10*VLOOKUP($D99,ExtTrip_Adjust!$B$3:$H$85,6,FALSE)*VLOOKUP(Z$91,ExtTrip_Adjust!$B$3:$H$85,7,FALSE)</f>
        <v>1.4339830435477659E-2</v>
      </c>
      <c r="AA99" s="1">
        <f>AA10*VLOOKUP($D99,ExtTrip_Adjust!$B$3:$H$85,6,FALSE)*VLOOKUP(AA$91,ExtTrip_Adjust!$B$3:$H$85,7,FALSE)</f>
        <v>5.6353508870617852E-2</v>
      </c>
      <c r="AB99" s="1">
        <f>AB10*VLOOKUP($D99,ExtTrip_Adjust!$B$3:$H$85,6,FALSE)*VLOOKUP(AB$91,ExtTrip_Adjust!$B$3:$H$85,7,FALSE)</f>
        <v>0.99986354469131322</v>
      </c>
      <c r="AC99" s="1">
        <f>AC10*VLOOKUP($D99,ExtTrip_Adjust!$B$3:$H$85,6,FALSE)*VLOOKUP(AC$91,ExtTrip_Adjust!$B$3:$H$85,7,FALSE)</f>
        <v>0</v>
      </c>
      <c r="AD99" s="1">
        <f>AD10*VLOOKUP($D99,ExtTrip_Adjust!$B$3:$H$85,6,FALSE)*VLOOKUP(AD$91,ExtTrip_Adjust!$B$3:$H$85,7,FALSE)</f>
        <v>0</v>
      </c>
      <c r="AE99" s="1">
        <f>AE10*VLOOKUP($D99,ExtTrip_Adjust!$B$3:$H$85,6,FALSE)*VLOOKUP(AE$91,ExtTrip_Adjust!$B$3:$H$85,7,FALSE)</f>
        <v>0</v>
      </c>
      <c r="AF99" s="1">
        <f>AF10*VLOOKUP($D99,ExtTrip_Adjust!$B$3:$H$85,6,FALSE)*VLOOKUP(AF$91,ExtTrip_Adjust!$B$3:$H$85,7,FALSE)</f>
        <v>0</v>
      </c>
      <c r="AG99" s="1">
        <f>AG10*VLOOKUP($D99,ExtTrip_Adjust!$B$3:$H$85,6,FALSE)*VLOOKUP(AG$91,ExtTrip_Adjust!$B$3:$H$85,7,FALSE)</f>
        <v>0</v>
      </c>
      <c r="AH99" s="1">
        <f>AH10*VLOOKUP($D99,ExtTrip_Adjust!$B$3:$H$85,6,FALSE)*VLOOKUP(AH$91,ExtTrip_Adjust!$B$3:$H$85,7,FALSE)</f>
        <v>0</v>
      </c>
      <c r="AI99" s="1">
        <f>AI10*VLOOKUP($D99,ExtTrip_Adjust!$B$3:$H$85,6,FALSE)*VLOOKUP(AI$91,ExtTrip_Adjust!$B$3:$H$85,7,FALSE)</f>
        <v>3.4631644338298066E-4</v>
      </c>
      <c r="AJ99" s="1">
        <f>AJ10*VLOOKUP($D99,ExtTrip_Adjust!$B$3:$H$85,6,FALSE)*VLOOKUP(AJ$91,ExtTrip_Adjust!$B$3:$H$85,7,FALSE)</f>
        <v>0</v>
      </c>
      <c r="AK99" s="1">
        <f>AK10*VLOOKUP($D99,ExtTrip_Adjust!$B$3:$H$85,6,FALSE)*VLOOKUP(AK$91,ExtTrip_Adjust!$B$3:$H$85,7,FALSE)</f>
        <v>11.047117184601385</v>
      </c>
      <c r="AL99" s="1">
        <f>AL10*VLOOKUP($D99,ExtTrip_Adjust!$B$3:$H$85,6,FALSE)*VLOOKUP(AL$91,ExtTrip_Adjust!$B$3:$H$85,7,FALSE)</f>
        <v>0</v>
      </c>
      <c r="AM99" s="1">
        <f>AM10*VLOOKUP($D99,ExtTrip_Adjust!$B$3:$H$85,6,FALSE)*VLOOKUP(AM$91,ExtTrip_Adjust!$B$3:$H$85,7,FALSE)</f>
        <v>0</v>
      </c>
      <c r="AN99" s="1">
        <f>AN10*VLOOKUP($D99,ExtTrip_Adjust!$B$3:$H$85,6,FALSE)*VLOOKUP(AN$91,ExtTrip_Adjust!$B$3:$H$85,7,FALSE)</f>
        <v>0</v>
      </c>
      <c r="AO99" s="1">
        <f>AO10*VLOOKUP($D99,ExtTrip_Adjust!$B$3:$H$85,6,FALSE)*VLOOKUP(AO$91,ExtTrip_Adjust!$B$3:$H$85,7,FALSE)</f>
        <v>0</v>
      </c>
      <c r="AP99" s="1">
        <f>AP10*VLOOKUP($D99,ExtTrip_Adjust!$B$3:$H$85,6,FALSE)*VLOOKUP(AP$91,ExtTrip_Adjust!$B$3:$H$85,7,FALSE)</f>
        <v>3.988775202141611E-2</v>
      </c>
      <c r="AQ99" s="1">
        <f>AQ10*VLOOKUP($D99,ExtTrip_Adjust!$B$3:$H$85,6,FALSE)*VLOOKUP(AQ$91,ExtTrip_Adjust!$B$3:$H$85,7,FALSE)</f>
        <v>0.12102365522905931</v>
      </c>
      <c r="AR99" s="1">
        <f>AR10*VLOOKUP($D99,ExtTrip_Adjust!$B$3:$H$85,6,FALSE)*VLOOKUP(AR$91,ExtTrip_Adjust!$B$3:$H$85,7,FALSE)</f>
        <v>5.4541178967179487E-3</v>
      </c>
      <c r="AS99" s="1">
        <f>AS10*VLOOKUP($D99,ExtTrip_Adjust!$B$3:$H$85,6,FALSE)*VLOOKUP(AS$91,ExtTrip_Adjust!$B$3:$H$85,7,FALSE)</f>
        <v>0.13441373475119739</v>
      </c>
      <c r="AT99" s="1">
        <f>AT10*VLOOKUP($D99,ExtTrip_Adjust!$B$3:$H$85,6,FALSE)*VLOOKUP(AT$91,ExtTrip_Adjust!$B$3:$H$85,7,FALSE)</f>
        <v>0</v>
      </c>
      <c r="AU99" s="1">
        <f>AU10*VLOOKUP($D99,ExtTrip_Adjust!$B$3:$H$85,6,FALSE)*VLOOKUP(AU$91,ExtTrip_Adjust!$B$3:$H$85,7,FALSE)</f>
        <v>12.365576260585339</v>
      </c>
      <c r="AV99" s="1">
        <f>AV10*VLOOKUP($D99,ExtTrip_Adjust!$B$3:$H$85,6,FALSE)*VLOOKUP(AV$91,ExtTrip_Adjust!$B$3:$H$85,7,FALSE)</f>
        <v>1.0850700579494548</v>
      </c>
      <c r="AW99" s="1">
        <f>AW10*VLOOKUP($D99,ExtTrip_Adjust!$B$3:$H$85,6,FALSE)*VLOOKUP(AW$91,ExtTrip_Adjust!$B$3:$H$85,7,FALSE)</f>
        <v>0.70431795108068906</v>
      </c>
      <c r="AX99" s="1">
        <f>AX10*VLOOKUP($D99,ExtTrip_Adjust!$B$3:$H$85,6,FALSE)*VLOOKUP(AX$91,ExtTrip_Adjust!$B$3:$H$85,7,FALSE)</f>
        <v>0.73922718410780153</v>
      </c>
      <c r="AY99" s="1">
        <f>AY10*VLOOKUP($D99,ExtTrip_Adjust!$B$3:$H$85,6,FALSE)*VLOOKUP(AY$91,ExtTrip_Adjust!$B$3:$H$85,7,FALSE)</f>
        <v>0.54678964620359383</v>
      </c>
      <c r="AZ99" s="1">
        <f>AZ10*VLOOKUP($D99,ExtTrip_Adjust!$B$3:$H$85,6,FALSE)*VLOOKUP(AZ$91,ExtTrip_Adjust!$B$3:$H$85,7,FALSE)</f>
        <v>0</v>
      </c>
      <c r="BA99" s="1">
        <f>BA10*VLOOKUP($D99,ExtTrip_Adjust!$B$3:$H$85,6,FALSE)*VLOOKUP(BA$91,ExtTrip_Adjust!$B$3:$H$85,7,FALSE)</f>
        <v>1.897502575594498E-2</v>
      </c>
      <c r="BB99" s="1">
        <f>BB10*VLOOKUP($D99,ExtTrip_Adjust!$B$3:$H$85,6,FALSE)*VLOOKUP(BB$91,ExtTrip_Adjust!$B$3:$H$85,7,FALSE)</f>
        <v>1.5057044290113697E-2</v>
      </c>
      <c r="BC99" s="1">
        <f>BC10*VLOOKUP($D99,ExtTrip_Adjust!$B$3:$H$85,6,FALSE)*VLOOKUP(BC$91,ExtTrip_Adjust!$B$3:$H$85,7,FALSE)</f>
        <v>0</v>
      </c>
      <c r="BD99" s="1">
        <f>BD10*VLOOKUP($D99,ExtTrip_Adjust!$B$3:$H$85,6,FALSE)*VLOOKUP(BD$91,ExtTrip_Adjust!$B$3:$H$85,7,FALSE)</f>
        <v>0</v>
      </c>
      <c r="BE99" s="1">
        <f>BE10*VLOOKUP($D99,ExtTrip_Adjust!$B$3:$H$85,6,FALSE)*VLOOKUP(BE$91,ExtTrip_Adjust!$B$3:$H$85,7,FALSE)</f>
        <v>0</v>
      </c>
      <c r="BF99" s="1">
        <f>BF10*VLOOKUP($D99,ExtTrip_Adjust!$B$3:$H$85,6,FALSE)*VLOOKUP(BF$91,ExtTrip_Adjust!$B$3:$H$85,7,FALSE)</f>
        <v>0</v>
      </c>
      <c r="BG99" s="1">
        <f>BG10*VLOOKUP($D99,ExtTrip_Adjust!$B$3:$H$85,6,FALSE)*VLOOKUP(BG$91,ExtTrip_Adjust!$B$3:$H$85,7,FALSE)</f>
        <v>0.11841347909174672</v>
      </c>
      <c r="BH99" s="1">
        <f>BH10*VLOOKUP($D99,ExtTrip_Adjust!$B$3:$H$85,6,FALSE)*VLOOKUP(BH$91,ExtTrip_Adjust!$B$3:$H$85,7,FALSE)</f>
        <v>3.7692008171280468E-2</v>
      </c>
      <c r="BI99" s="1">
        <f>BI10*VLOOKUP($D99,ExtTrip_Adjust!$B$3:$H$85,6,FALSE)*VLOOKUP(BI$91,ExtTrip_Adjust!$B$3:$H$85,7,FALSE)</f>
        <v>3.3950676344775528E-3</v>
      </c>
      <c r="BJ99" s="1">
        <f>BJ10*VLOOKUP($D99,ExtTrip_Adjust!$B$3:$H$85,6,FALSE)*VLOOKUP(BJ$91,ExtTrip_Adjust!$B$3:$H$85,7,FALSE)</f>
        <v>0</v>
      </c>
      <c r="BK99" s="1">
        <f>BK10*VLOOKUP($D99,ExtTrip_Adjust!$B$3:$H$85,6,FALSE)*VLOOKUP(BK$91,ExtTrip_Adjust!$B$3:$H$85,7,FALSE)</f>
        <v>0.3888812330615844</v>
      </c>
      <c r="BL99" s="1">
        <f>BL10*VLOOKUP($D99,ExtTrip_Adjust!$B$3:$H$85,6,FALSE)*VLOOKUP(BL$91,ExtTrip_Adjust!$B$3:$H$85,7,FALSE)</f>
        <v>0</v>
      </c>
      <c r="BM99" s="1">
        <f>BM10*VLOOKUP($D99,ExtTrip_Adjust!$B$3:$H$85,6,FALSE)*VLOOKUP(BM$91,ExtTrip_Adjust!$B$3:$H$85,7,FALSE)</f>
        <v>0</v>
      </c>
      <c r="BN99" s="1">
        <f>BN10*VLOOKUP($D99,ExtTrip_Adjust!$B$3:$H$85,6,FALSE)*VLOOKUP(BN$91,ExtTrip_Adjust!$B$3:$H$85,7,FALSE)</f>
        <v>0</v>
      </c>
      <c r="BO99" s="1">
        <f>BO10*VLOOKUP($D99,ExtTrip_Adjust!$B$3:$H$85,6,FALSE)*VLOOKUP(BO$91,ExtTrip_Adjust!$B$3:$H$85,7,FALSE)</f>
        <v>0</v>
      </c>
      <c r="BP99" s="1">
        <f>BP10*VLOOKUP($D99,ExtTrip_Adjust!$B$3:$H$85,6,FALSE)*VLOOKUP(BP$91,ExtTrip_Adjust!$B$3:$H$85,7,FALSE)</f>
        <v>0</v>
      </c>
      <c r="BQ99" s="1">
        <f>BQ10*VLOOKUP($D99,ExtTrip_Adjust!$B$3:$H$85,6,FALSE)*VLOOKUP(BQ$91,ExtTrip_Adjust!$B$3:$H$85,7,FALSE)</f>
        <v>8.4290171033406853</v>
      </c>
      <c r="BR99" s="1">
        <f>BR10*VLOOKUP($D99,ExtTrip_Adjust!$B$3:$H$85,6,FALSE)*VLOOKUP(BR$91,ExtTrip_Adjust!$B$3:$H$85,7,FALSE)</f>
        <v>0.4337926651301961</v>
      </c>
      <c r="BS99" s="1">
        <f>BS10*VLOOKUP($D99,ExtTrip_Adjust!$B$3:$H$85,6,FALSE)*VLOOKUP(BS$91,ExtTrip_Adjust!$B$3:$H$85,7,FALSE)</f>
        <v>0.15182816009542993</v>
      </c>
      <c r="BT99" s="1">
        <f>BT10*VLOOKUP($D99,ExtTrip_Adjust!$B$3:$H$85,6,FALSE)*VLOOKUP(BT$91,ExtTrip_Adjust!$B$3:$H$85,7,FALSE)</f>
        <v>0</v>
      </c>
      <c r="BU99" s="1">
        <f>BU10*VLOOKUP($D99,ExtTrip_Adjust!$B$3:$H$85,6,FALSE)*VLOOKUP(BU$91,ExtTrip_Adjust!$B$3:$H$85,7,FALSE)</f>
        <v>0</v>
      </c>
      <c r="BV99" s="1">
        <f>BV10*VLOOKUP($D99,ExtTrip_Adjust!$B$3:$H$85,6,FALSE)*VLOOKUP(BV$91,ExtTrip_Adjust!$B$3:$H$85,7,FALSE)</f>
        <v>0</v>
      </c>
      <c r="BW99" s="1">
        <f>BW10*VLOOKUP($D99,ExtTrip_Adjust!$B$3:$H$85,6,FALSE)*VLOOKUP(BW$91,ExtTrip_Adjust!$B$3:$H$85,7,FALSE)</f>
        <v>0</v>
      </c>
      <c r="BX99" s="1">
        <f>BX10*VLOOKUP($D99,ExtTrip_Adjust!$B$3:$H$85,6,FALSE)*VLOOKUP(BX$91,ExtTrip_Adjust!$B$3:$H$85,7,FALSE)</f>
        <v>0</v>
      </c>
      <c r="BY99" s="1">
        <f>BY10*VLOOKUP($D99,ExtTrip_Adjust!$B$3:$H$85,6,FALSE)*VLOOKUP(BY$91,ExtTrip_Adjust!$B$3:$H$85,7,FALSE)</f>
        <v>1.9135510285257935E-7</v>
      </c>
      <c r="BZ99" s="1">
        <f>BZ10*VLOOKUP($D99,ExtTrip_Adjust!$B$3:$H$85,6,FALSE)*VLOOKUP(BZ$91,ExtTrip_Adjust!$B$3:$H$85,7,FALSE)</f>
        <v>0</v>
      </c>
      <c r="CA99" s="1">
        <f>CA10*VLOOKUP($D99,ExtTrip_Adjust!$B$3:$H$85,6,FALSE)*VLOOKUP(CA$91,ExtTrip_Adjust!$B$3:$H$85,7,FALSE)</f>
        <v>0</v>
      </c>
      <c r="CB99" s="1">
        <f>CB10*VLOOKUP($D99,ExtTrip_Adjust!$B$3:$H$85,6,FALSE)*VLOOKUP(CB$91,ExtTrip_Adjust!$B$3:$H$85,7,FALSE)</f>
        <v>0</v>
      </c>
      <c r="CC99" s="1">
        <f>CC10*VLOOKUP($D99,ExtTrip_Adjust!$B$3:$H$85,6,FALSE)*VLOOKUP(CC$91,ExtTrip_Adjust!$B$3:$H$85,7,FALSE)</f>
        <v>0</v>
      </c>
      <c r="CD99" s="1">
        <f>CD10*VLOOKUP($D99,ExtTrip_Adjust!$B$3:$H$85,6,FALSE)*VLOOKUP(CD$91,ExtTrip_Adjust!$B$3:$H$85,7,FALSE)</f>
        <v>0</v>
      </c>
      <c r="CE99" s="1">
        <f>CE10*VLOOKUP($D99,ExtTrip_Adjust!$B$3:$H$85,6,FALSE)*VLOOKUP(CE$91,ExtTrip_Adjust!$B$3:$H$85,7,FALSE)</f>
        <v>0</v>
      </c>
      <c r="CF99" s="1">
        <f>CF10*VLOOKUP($D99,ExtTrip_Adjust!$B$3:$H$85,6,FALSE)*VLOOKUP(CF$91,ExtTrip_Adjust!$B$3:$H$85,7,FALSE)</f>
        <v>0</v>
      </c>
      <c r="CG99" s="1">
        <f>CG10*VLOOKUP($D99,ExtTrip_Adjust!$B$3:$H$85,6,FALSE)*VLOOKUP(CG$91,ExtTrip_Adjust!$B$3:$H$85,7,FALSE)</f>
        <v>0.13950371853151625</v>
      </c>
      <c r="CH99" s="1">
        <f>CH10*VLOOKUP($D99,ExtTrip_Adjust!$B$3:$H$85,6,FALSE)*VLOOKUP(CH$91,ExtTrip_Adjust!$B$3:$H$85,7,FALSE)</f>
        <v>0</v>
      </c>
      <c r="CI99" s="1">
        <f>CI10*VLOOKUP($D99,ExtTrip_Adjust!$B$3:$H$85,6,FALSE)*VLOOKUP(CI$91,ExtTrip_Adjust!$B$3:$H$85,7,FALSE)</f>
        <v>5.7753729445014973E-2</v>
      </c>
      <c r="CJ99" s="1">
        <f>CJ10*VLOOKUP($D99,ExtTrip_Adjust!$B$3:$H$85,6,FALSE)*1</f>
        <v>474.06771180493541</v>
      </c>
      <c r="CK99" s="1">
        <f t="shared" si="4"/>
        <v>518.10618635348942</v>
      </c>
    </row>
    <row r="100" spans="2:89" x14ac:dyDescent="0.25">
      <c r="B100">
        <v>2938</v>
      </c>
      <c r="D100">
        <v>2938</v>
      </c>
      <c r="E100" s="1">
        <f>E11*VLOOKUP($D100,ExtTrip_Adjust!$B$3:$H$85,6,FALSE)*VLOOKUP(E$91,ExtTrip_Adjust!$B$3:$H$85,7,FALSE)</f>
        <v>0</v>
      </c>
      <c r="F100" s="1">
        <f>F11*VLOOKUP($D100,ExtTrip_Adjust!$B$3:$H$85,6,FALSE)*VLOOKUP(F$91,ExtTrip_Adjust!$B$3:$H$85,7,FALSE)</f>
        <v>0</v>
      </c>
      <c r="G100" s="1">
        <f>G11*VLOOKUP($D100,ExtTrip_Adjust!$B$3:$H$85,6,FALSE)*VLOOKUP(G$91,ExtTrip_Adjust!$B$3:$H$85,7,FALSE)</f>
        <v>0</v>
      </c>
      <c r="H100" s="1">
        <f>H11*VLOOKUP($D100,ExtTrip_Adjust!$B$3:$H$85,6,FALSE)*VLOOKUP(H$91,ExtTrip_Adjust!$B$3:$H$85,7,FALSE)</f>
        <v>0</v>
      </c>
      <c r="I100" s="1">
        <f>I11*VLOOKUP($D100,ExtTrip_Adjust!$B$3:$H$85,6,FALSE)*VLOOKUP(I$91,ExtTrip_Adjust!$B$3:$H$85,7,FALSE)</f>
        <v>0</v>
      </c>
      <c r="J100" s="1">
        <f>J11*VLOOKUP($D100,ExtTrip_Adjust!$B$3:$H$85,6,FALSE)*VLOOKUP(J$91,ExtTrip_Adjust!$B$3:$H$85,7,FALSE)</f>
        <v>0</v>
      </c>
      <c r="K100" s="1">
        <f>K11*VLOOKUP($D100,ExtTrip_Adjust!$B$3:$H$85,6,FALSE)*VLOOKUP(K$91,ExtTrip_Adjust!$B$3:$H$85,7,FALSE)</f>
        <v>0</v>
      </c>
      <c r="L100" s="1">
        <f>L11*VLOOKUP($D100,ExtTrip_Adjust!$B$3:$H$85,6,FALSE)*VLOOKUP(L$91,ExtTrip_Adjust!$B$3:$H$85,7,FALSE)</f>
        <v>0</v>
      </c>
      <c r="M100" s="1">
        <f>M11*VLOOKUP($D100,ExtTrip_Adjust!$B$3:$H$85,6,FALSE)*VLOOKUP(M$91,ExtTrip_Adjust!$B$3:$H$85,7,FALSE)</f>
        <v>0</v>
      </c>
      <c r="N100" s="1">
        <f>N11*VLOOKUP($D100,ExtTrip_Adjust!$B$3:$H$85,6,FALSE)*VLOOKUP(N$91,ExtTrip_Adjust!$B$3:$H$85,7,FALSE)</f>
        <v>0</v>
      </c>
      <c r="O100" s="1">
        <f>O11*VLOOKUP($D100,ExtTrip_Adjust!$B$3:$H$85,6,FALSE)*VLOOKUP(O$91,ExtTrip_Adjust!$B$3:$H$85,7,FALSE)</f>
        <v>0</v>
      </c>
      <c r="P100" s="1">
        <f>P11*VLOOKUP($D100,ExtTrip_Adjust!$B$3:$H$85,6,FALSE)*VLOOKUP(P$91,ExtTrip_Adjust!$B$3:$H$85,7,FALSE)</f>
        <v>0</v>
      </c>
      <c r="Q100" s="1">
        <f>Q11*VLOOKUP($D100,ExtTrip_Adjust!$B$3:$H$85,6,FALSE)*VLOOKUP(Q$91,ExtTrip_Adjust!$B$3:$H$85,7,FALSE)</f>
        <v>0</v>
      </c>
      <c r="R100" s="1">
        <f>R11*VLOOKUP($D100,ExtTrip_Adjust!$B$3:$H$85,6,FALSE)*VLOOKUP(R$91,ExtTrip_Adjust!$B$3:$H$85,7,FALSE)</f>
        <v>0</v>
      </c>
      <c r="S100" s="1">
        <f>S11*VLOOKUP($D100,ExtTrip_Adjust!$B$3:$H$85,6,FALSE)*VLOOKUP(S$91,ExtTrip_Adjust!$B$3:$H$85,7,FALSE)</f>
        <v>0</v>
      </c>
      <c r="T100" s="1">
        <f>T11*VLOOKUP($D100,ExtTrip_Adjust!$B$3:$H$85,6,FALSE)*VLOOKUP(T$91,ExtTrip_Adjust!$B$3:$H$85,7,FALSE)</f>
        <v>0</v>
      </c>
      <c r="U100" s="1">
        <f>U11*VLOOKUP($D100,ExtTrip_Adjust!$B$3:$H$85,6,FALSE)*VLOOKUP(U$91,ExtTrip_Adjust!$B$3:$H$85,7,FALSE)</f>
        <v>0</v>
      </c>
      <c r="V100" s="1">
        <f>V11*VLOOKUP($D100,ExtTrip_Adjust!$B$3:$H$85,6,FALSE)*VLOOKUP(V$91,ExtTrip_Adjust!$B$3:$H$85,7,FALSE)</f>
        <v>0</v>
      </c>
      <c r="W100" s="1">
        <f>W11*VLOOKUP($D100,ExtTrip_Adjust!$B$3:$H$85,6,FALSE)*VLOOKUP(W$91,ExtTrip_Adjust!$B$3:$H$85,7,FALSE)</f>
        <v>0</v>
      </c>
      <c r="X100" s="1">
        <f>X11*VLOOKUP($D100,ExtTrip_Adjust!$B$3:$H$85,6,FALSE)*VLOOKUP(X$91,ExtTrip_Adjust!$B$3:$H$85,7,FALSE)</f>
        <v>0</v>
      </c>
      <c r="Y100" s="1">
        <f>Y11*VLOOKUP($D100,ExtTrip_Adjust!$B$3:$H$85,6,FALSE)*VLOOKUP(Y$91,ExtTrip_Adjust!$B$3:$H$85,7,FALSE)</f>
        <v>0</v>
      </c>
      <c r="Z100" s="1">
        <f>Z11*VLOOKUP($D100,ExtTrip_Adjust!$B$3:$H$85,6,FALSE)*VLOOKUP(Z$91,ExtTrip_Adjust!$B$3:$H$85,7,FALSE)</f>
        <v>0</v>
      </c>
      <c r="AA100" s="1">
        <f>AA11*VLOOKUP($D100,ExtTrip_Adjust!$B$3:$H$85,6,FALSE)*VLOOKUP(AA$91,ExtTrip_Adjust!$B$3:$H$85,7,FALSE)</f>
        <v>0</v>
      </c>
      <c r="AB100" s="1">
        <f>AB11*VLOOKUP($D100,ExtTrip_Adjust!$B$3:$H$85,6,FALSE)*VLOOKUP(AB$91,ExtTrip_Adjust!$B$3:$H$85,7,FALSE)</f>
        <v>0</v>
      </c>
      <c r="AC100" s="1">
        <f>AC11*VLOOKUP($D100,ExtTrip_Adjust!$B$3:$H$85,6,FALSE)*VLOOKUP(AC$91,ExtTrip_Adjust!$B$3:$H$85,7,FALSE)</f>
        <v>0</v>
      </c>
      <c r="AD100" s="1">
        <f>AD11*VLOOKUP($D100,ExtTrip_Adjust!$B$3:$H$85,6,FALSE)*VLOOKUP(AD$91,ExtTrip_Adjust!$B$3:$H$85,7,FALSE)</f>
        <v>0</v>
      </c>
      <c r="AE100" s="1">
        <f>AE11*VLOOKUP($D100,ExtTrip_Adjust!$B$3:$H$85,6,FALSE)*VLOOKUP(AE$91,ExtTrip_Adjust!$B$3:$H$85,7,FALSE)</f>
        <v>0</v>
      </c>
      <c r="AF100" s="1">
        <f>AF11*VLOOKUP($D100,ExtTrip_Adjust!$B$3:$H$85,6,FALSE)*VLOOKUP(AF$91,ExtTrip_Adjust!$B$3:$H$85,7,FALSE)</f>
        <v>0</v>
      </c>
      <c r="AG100" s="1">
        <f>AG11*VLOOKUP($D100,ExtTrip_Adjust!$B$3:$H$85,6,FALSE)*VLOOKUP(AG$91,ExtTrip_Adjust!$B$3:$H$85,7,FALSE)</f>
        <v>0</v>
      </c>
      <c r="AH100" s="1">
        <f>AH11*VLOOKUP($D100,ExtTrip_Adjust!$B$3:$H$85,6,FALSE)*VLOOKUP(AH$91,ExtTrip_Adjust!$B$3:$H$85,7,FALSE)</f>
        <v>0</v>
      </c>
      <c r="AI100" s="1">
        <f>AI11*VLOOKUP($D100,ExtTrip_Adjust!$B$3:$H$85,6,FALSE)*VLOOKUP(AI$91,ExtTrip_Adjust!$B$3:$H$85,7,FALSE)</f>
        <v>0</v>
      </c>
      <c r="AJ100" s="1">
        <f>AJ11*VLOOKUP($D100,ExtTrip_Adjust!$B$3:$H$85,6,FALSE)*VLOOKUP(AJ$91,ExtTrip_Adjust!$B$3:$H$85,7,FALSE)</f>
        <v>0</v>
      </c>
      <c r="AK100" s="1">
        <f>AK11*VLOOKUP($D100,ExtTrip_Adjust!$B$3:$H$85,6,FALSE)*VLOOKUP(AK$91,ExtTrip_Adjust!$B$3:$H$85,7,FALSE)</f>
        <v>0</v>
      </c>
      <c r="AL100" s="1">
        <f>AL11*VLOOKUP($D100,ExtTrip_Adjust!$B$3:$H$85,6,FALSE)*VLOOKUP(AL$91,ExtTrip_Adjust!$B$3:$H$85,7,FALSE)</f>
        <v>0</v>
      </c>
      <c r="AM100" s="1">
        <f>AM11*VLOOKUP($D100,ExtTrip_Adjust!$B$3:$H$85,6,FALSE)*VLOOKUP(AM$91,ExtTrip_Adjust!$B$3:$H$85,7,FALSE)</f>
        <v>0</v>
      </c>
      <c r="AN100" s="1">
        <f>AN11*VLOOKUP($D100,ExtTrip_Adjust!$B$3:$H$85,6,FALSE)*VLOOKUP(AN$91,ExtTrip_Adjust!$B$3:$H$85,7,FALSE)</f>
        <v>0</v>
      </c>
      <c r="AO100" s="1">
        <f>AO11*VLOOKUP($D100,ExtTrip_Adjust!$B$3:$H$85,6,FALSE)*VLOOKUP(AO$91,ExtTrip_Adjust!$B$3:$H$85,7,FALSE)</f>
        <v>0</v>
      </c>
      <c r="AP100" s="1">
        <f>AP11*VLOOKUP($D100,ExtTrip_Adjust!$B$3:$H$85,6,FALSE)*VLOOKUP(AP$91,ExtTrip_Adjust!$B$3:$H$85,7,FALSE)</f>
        <v>0</v>
      </c>
      <c r="AQ100" s="1">
        <f>AQ11*VLOOKUP($D100,ExtTrip_Adjust!$B$3:$H$85,6,FALSE)*VLOOKUP(AQ$91,ExtTrip_Adjust!$B$3:$H$85,7,FALSE)</f>
        <v>0</v>
      </c>
      <c r="AR100" s="1">
        <f>AR11*VLOOKUP($D100,ExtTrip_Adjust!$B$3:$H$85,6,FALSE)*VLOOKUP(AR$91,ExtTrip_Adjust!$B$3:$H$85,7,FALSE)</f>
        <v>0</v>
      </c>
      <c r="AS100" s="1">
        <f>AS11*VLOOKUP($D100,ExtTrip_Adjust!$B$3:$H$85,6,FALSE)*VLOOKUP(AS$91,ExtTrip_Adjust!$B$3:$H$85,7,FALSE)</f>
        <v>0</v>
      </c>
      <c r="AT100" s="1">
        <f>AT11*VLOOKUP($D100,ExtTrip_Adjust!$B$3:$H$85,6,FALSE)*VLOOKUP(AT$91,ExtTrip_Adjust!$B$3:$H$85,7,FALSE)</f>
        <v>0</v>
      </c>
      <c r="AU100" s="1">
        <f>AU11*VLOOKUP($D100,ExtTrip_Adjust!$B$3:$H$85,6,FALSE)*VLOOKUP(AU$91,ExtTrip_Adjust!$B$3:$H$85,7,FALSE)</f>
        <v>0</v>
      </c>
      <c r="AV100" s="1">
        <f>AV11*VLOOKUP($D100,ExtTrip_Adjust!$B$3:$H$85,6,FALSE)*VLOOKUP(AV$91,ExtTrip_Adjust!$B$3:$H$85,7,FALSE)</f>
        <v>0</v>
      </c>
      <c r="AW100" s="1">
        <f>AW11*VLOOKUP($D100,ExtTrip_Adjust!$B$3:$H$85,6,FALSE)*VLOOKUP(AW$91,ExtTrip_Adjust!$B$3:$H$85,7,FALSE)</f>
        <v>0</v>
      </c>
      <c r="AX100" s="1">
        <f>AX11*VLOOKUP($D100,ExtTrip_Adjust!$B$3:$H$85,6,FALSE)*VLOOKUP(AX$91,ExtTrip_Adjust!$B$3:$H$85,7,FALSE)</f>
        <v>0</v>
      </c>
      <c r="AY100" s="1">
        <f>AY11*VLOOKUP($D100,ExtTrip_Adjust!$B$3:$H$85,6,FALSE)*VLOOKUP(AY$91,ExtTrip_Adjust!$B$3:$H$85,7,FALSE)</f>
        <v>0</v>
      </c>
      <c r="AZ100" s="1">
        <f>AZ11*VLOOKUP($D100,ExtTrip_Adjust!$B$3:$H$85,6,FALSE)*VLOOKUP(AZ$91,ExtTrip_Adjust!$B$3:$H$85,7,FALSE)</f>
        <v>0</v>
      </c>
      <c r="BA100" s="1">
        <f>BA11*VLOOKUP($D100,ExtTrip_Adjust!$B$3:$H$85,6,FALSE)*VLOOKUP(BA$91,ExtTrip_Adjust!$B$3:$H$85,7,FALSE)</f>
        <v>0</v>
      </c>
      <c r="BB100" s="1">
        <f>BB11*VLOOKUP($D100,ExtTrip_Adjust!$B$3:$H$85,6,FALSE)*VLOOKUP(BB$91,ExtTrip_Adjust!$B$3:$H$85,7,FALSE)</f>
        <v>0</v>
      </c>
      <c r="BC100" s="1">
        <f>BC11*VLOOKUP($D100,ExtTrip_Adjust!$B$3:$H$85,6,FALSE)*VLOOKUP(BC$91,ExtTrip_Adjust!$B$3:$H$85,7,FALSE)</f>
        <v>0</v>
      </c>
      <c r="BD100" s="1">
        <f>BD11*VLOOKUP($D100,ExtTrip_Adjust!$B$3:$H$85,6,FALSE)*VLOOKUP(BD$91,ExtTrip_Adjust!$B$3:$H$85,7,FALSE)</f>
        <v>0</v>
      </c>
      <c r="BE100" s="1">
        <f>BE11*VLOOKUP($D100,ExtTrip_Adjust!$B$3:$H$85,6,FALSE)*VLOOKUP(BE$91,ExtTrip_Adjust!$B$3:$H$85,7,FALSE)</f>
        <v>0</v>
      </c>
      <c r="BF100" s="1">
        <f>BF11*VLOOKUP($D100,ExtTrip_Adjust!$B$3:$H$85,6,FALSE)*VLOOKUP(BF$91,ExtTrip_Adjust!$B$3:$H$85,7,FALSE)</f>
        <v>0</v>
      </c>
      <c r="BG100" s="1">
        <f>BG11*VLOOKUP($D100,ExtTrip_Adjust!$B$3:$H$85,6,FALSE)*VLOOKUP(BG$91,ExtTrip_Adjust!$B$3:$H$85,7,FALSE)</f>
        <v>0</v>
      </c>
      <c r="BH100" s="1">
        <f>BH11*VLOOKUP($D100,ExtTrip_Adjust!$B$3:$H$85,6,FALSE)*VLOOKUP(BH$91,ExtTrip_Adjust!$B$3:$H$85,7,FALSE)</f>
        <v>0</v>
      </c>
      <c r="BI100" s="1">
        <f>BI11*VLOOKUP($D100,ExtTrip_Adjust!$B$3:$H$85,6,FALSE)*VLOOKUP(BI$91,ExtTrip_Adjust!$B$3:$H$85,7,FALSE)</f>
        <v>0</v>
      </c>
      <c r="BJ100" s="1">
        <f>BJ11*VLOOKUP($D100,ExtTrip_Adjust!$B$3:$H$85,6,FALSE)*VLOOKUP(BJ$91,ExtTrip_Adjust!$B$3:$H$85,7,FALSE)</f>
        <v>0</v>
      </c>
      <c r="BK100" s="1">
        <f>BK11*VLOOKUP($D100,ExtTrip_Adjust!$B$3:$H$85,6,FALSE)*VLOOKUP(BK$91,ExtTrip_Adjust!$B$3:$H$85,7,FALSE)</f>
        <v>0</v>
      </c>
      <c r="BL100" s="1">
        <f>BL11*VLOOKUP($D100,ExtTrip_Adjust!$B$3:$H$85,6,FALSE)*VLOOKUP(BL$91,ExtTrip_Adjust!$B$3:$H$85,7,FALSE)</f>
        <v>0</v>
      </c>
      <c r="BM100" s="1">
        <f>BM11*VLOOKUP($D100,ExtTrip_Adjust!$B$3:$H$85,6,FALSE)*VLOOKUP(BM$91,ExtTrip_Adjust!$B$3:$H$85,7,FALSE)</f>
        <v>0</v>
      </c>
      <c r="BN100" s="1">
        <f>BN11*VLOOKUP($D100,ExtTrip_Adjust!$B$3:$H$85,6,FALSE)*VLOOKUP(BN$91,ExtTrip_Adjust!$B$3:$H$85,7,FALSE)</f>
        <v>0</v>
      </c>
      <c r="BO100" s="1">
        <f>BO11*VLOOKUP($D100,ExtTrip_Adjust!$B$3:$H$85,6,FALSE)*VLOOKUP(BO$91,ExtTrip_Adjust!$B$3:$H$85,7,FALSE)</f>
        <v>0</v>
      </c>
      <c r="BP100" s="1">
        <f>BP11*VLOOKUP($D100,ExtTrip_Adjust!$B$3:$H$85,6,FALSE)*VLOOKUP(BP$91,ExtTrip_Adjust!$B$3:$H$85,7,FALSE)</f>
        <v>0</v>
      </c>
      <c r="BQ100" s="1">
        <f>BQ11*VLOOKUP($D100,ExtTrip_Adjust!$B$3:$H$85,6,FALSE)*VLOOKUP(BQ$91,ExtTrip_Adjust!$B$3:$H$85,7,FALSE)</f>
        <v>0</v>
      </c>
      <c r="BR100" s="1">
        <f>BR11*VLOOKUP($D100,ExtTrip_Adjust!$B$3:$H$85,6,FALSE)*VLOOKUP(BR$91,ExtTrip_Adjust!$B$3:$H$85,7,FALSE)</f>
        <v>0</v>
      </c>
      <c r="BS100" s="1">
        <f>BS11*VLOOKUP($D100,ExtTrip_Adjust!$B$3:$H$85,6,FALSE)*VLOOKUP(BS$91,ExtTrip_Adjust!$B$3:$H$85,7,FALSE)</f>
        <v>0</v>
      </c>
      <c r="BT100" s="1">
        <f>BT11*VLOOKUP($D100,ExtTrip_Adjust!$B$3:$H$85,6,FALSE)*VLOOKUP(BT$91,ExtTrip_Adjust!$B$3:$H$85,7,FALSE)</f>
        <v>0</v>
      </c>
      <c r="BU100" s="1">
        <f>BU11*VLOOKUP($D100,ExtTrip_Adjust!$B$3:$H$85,6,FALSE)*VLOOKUP(BU$91,ExtTrip_Adjust!$B$3:$H$85,7,FALSE)</f>
        <v>0</v>
      </c>
      <c r="BV100" s="1">
        <f>BV11*VLOOKUP($D100,ExtTrip_Adjust!$B$3:$H$85,6,FALSE)*VLOOKUP(BV$91,ExtTrip_Adjust!$B$3:$H$85,7,FALSE)</f>
        <v>0</v>
      </c>
      <c r="BW100" s="1">
        <f>BW11*VLOOKUP($D100,ExtTrip_Adjust!$B$3:$H$85,6,FALSE)*VLOOKUP(BW$91,ExtTrip_Adjust!$B$3:$H$85,7,FALSE)</f>
        <v>0</v>
      </c>
      <c r="BX100" s="1">
        <f>BX11*VLOOKUP($D100,ExtTrip_Adjust!$B$3:$H$85,6,FALSE)*VLOOKUP(BX$91,ExtTrip_Adjust!$B$3:$H$85,7,FALSE)</f>
        <v>0</v>
      </c>
      <c r="BY100" s="1">
        <f>BY11*VLOOKUP($D100,ExtTrip_Adjust!$B$3:$H$85,6,FALSE)*VLOOKUP(BY$91,ExtTrip_Adjust!$B$3:$H$85,7,FALSE)</f>
        <v>0</v>
      </c>
      <c r="BZ100" s="1">
        <f>BZ11*VLOOKUP($D100,ExtTrip_Adjust!$B$3:$H$85,6,FALSE)*VLOOKUP(BZ$91,ExtTrip_Adjust!$B$3:$H$85,7,FALSE)</f>
        <v>0</v>
      </c>
      <c r="CA100" s="1">
        <f>CA11*VLOOKUP($D100,ExtTrip_Adjust!$B$3:$H$85,6,FALSE)*VLOOKUP(CA$91,ExtTrip_Adjust!$B$3:$H$85,7,FALSE)</f>
        <v>0</v>
      </c>
      <c r="CB100" s="1">
        <f>CB11*VLOOKUP($D100,ExtTrip_Adjust!$B$3:$H$85,6,FALSE)*VLOOKUP(CB$91,ExtTrip_Adjust!$B$3:$H$85,7,FALSE)</f>
        <v>0</v>
      </c>
      <c r="CC100" s="1">
        <f>CC11*VLOOKUP($D100,ExtTrip_Adjust!$B$3:$H$85,6,FALSE)*VLOOKUP(CC$91,ExtTrip_Adjust!$B$3:$H$85,7,FALSE)</f>
        <v>0</v>
      </c>
      <c r="CD100" s="1">
        <f>CD11*VLOOKUP($D100,ExtTrip_Adjust!$B$3:$H$85,6,FALSE)*VLOOKUP(CD$91,ExtTrip_Adjust!$B$3:$H$85,7,FALSE)</f>
        <v>0</v>
      </c>
      <c r="CE100" s="1">
        <f>CE11*VLOOKUP($D100,ExtTrip_Adjust!$B$3:$H$85,6,FALSE)*VLOOKUP(CE$91,ExtTrip_Adjust!$B$3:$H$85,7,FALSE)</f>
        <v>0</v>
      </c>
      <c r="CF100" s="1">
        <f>CF11*VLOOKUP($D100,ExtTrip_Adjust!$B$3:$H$85,6,FALSE)*VLOOKUP(CF$91,ExtTrip_Adjust!$B$3:$H$85,7,FALSE)</f>
        <v>0</v>
      </c>
      <c r="CG100" s="1">
        <f>CG11*VLOOKUP($D100,ExtTrip_Adjust!$B$3:$H$85,6,FALSE)*VLOOKUP(CG$91,ExtTrip_Adjust!$B$3:$H$85,7,FALSE)</f>
        <v>0</v>
      </c>
      <c r="CH100" s="1">
        <f>CH11*VLOOKUP($D100,ExtTrip_Adjust!$B$3:$H$85,6,FALSE)*VLOOKUP(CH$91,ExtTrip_Adjust!$B$3:$H$85,7,FALSE)</f>
        <v>0</v>
      </c>
      <c r="CI100" s="1">
        <f>CI11*VLOOKUP($D100,ExtTrip_Adjust!$B$3:$H$85,6,FALSE)*VLOOKUP(CI$91,ExtTrip_Adjust!$B$3:$H$85,7,FALSE)</f>
        <v>0</v>
      </c>
      <c r="CJ100" s="1">
        <f>CJ11*VLOOKUP($D100,ExtTrip_Adjust!$B$3:$H$85,6,FALSE)*1</f>
        <v>0</v>
      </c>
      <c r="CK100" s="1">
        <f t="shared" si="4"/>
        <v>0</v>
      </c>
    </row>
    <row r="101" spans="2:89" x14ac:dyDescent="0.25">
      <c r="B101">
        <v>2939</v>
      </c>
      <c r="D101">
        <v>2939</v>
      </c>
      <c r="E101" s="1">
        <f>E12*VLOOKUP($D101,ExtTrip_Adjust!$B$3:$H$85,6,FALSE)*VLOOKUP(E$91,ExtTrip_Adjust!$B$3:$H$85,7,FALSE)</f>
        <v>0</v>
      </c>
      <c r="F101" s="1">
        <f>F12*VLOOKUP($D101,ExtTrip_Adjust!$B$3:$H$85,6,FALSE)*VLOOKUP(F$91,ExtTrip_Adjust!$B$3:$H$85,7,FALSE)</f>
        <v>0</v>
      </c>
      <c r="G101" s="1">
        <f>G12*VLOOKUP($D101,ExtTrip_Adjust!$B$3:$H$85,6,FALSE)*VLOOKUP(G$91,ExtTrip_Adjust!$B$3:$H$85,7,FALSE)</f>
        <v>0</v>
      </c>
      <c r="H101" s="1">
        <f>H12*VLOOKUP($D101,ExtTrip_Adjust!$B$3:$H$85,6,FALSE)*VLOOKUP(H$91,ExtTrip_Adjust!$B$3:$H$85,7,FALSE)</f>
        <v>0</v>
      </c>
      <c r="I101" s="1">
        <f>I12*VLOOKUP($D101,ExtTrip_Adjust!$B$3:$H$85,6,FALSE)*VLOOKUP(I$91,ExtTrip_Adjust!$B$3:$H$85,7,FALSE)</f>
        <v>0</v>
      </c>
      <c r="J101" s="1">
        <f>J12*VLOOKUP($D101,ExtTrip_Adjust!$B$3:$H$85,6,FALSE)*VLOOKUP(J$91,ExtTrip_Adjust!$B$3:$H$85,7,FALSE)</f>
        <v>6.0030691394408284E-4</v>
      </c>
      <c r="K101" s="1">
        <f>K12*VLOOKUP($D101,ExtTrip_Adjust!$B$3:$H$85,6,FALSE)*VLOOKUP(K$91,ExtTrip_Adjust!$B$3:$H$85,7,FALSE)</f>
        <v>0</v>
      </c>
      <c r="L101" s="1">
        <f>L12*VLOOKUP($D101,ExtTrip_Adjust!$B$3:$H$85,6,FALSE)*VLOOKUP(L$91,ExtTrip_Adjust!$B$3:$H$85,7,FALSE)</f>
        <v>0</v>
      </c>
      <c r="M101" s="1">
        <f>M12*VLOOKUP($D101,ExtTrip_Adjust!$B$3:$H$85,6,FALSE)*VLOOKUP(M$91,ExtTrip_Adjust!$B$3:$H$85,7,FALSE)</f>
        <v>0</v>
      </c>
      <c r="N101" s="1">
        <f>N12*VLOOKUP($D101,ExtTrip_Adjust!$B$3:$H$85,6,FALSE)*VLOOKUP(N$91,ExtTrip_Adjust!$B$3:$H$85,7,FALSE)</f>
        <v>0</v>
      </c>
      <c r="O101" s="1">
        <f>O12*VLOOKUP($D101,ExtTrip_Adjust!$B$3:$H$85,6,FALSE)*VLOOKUP(O$91,ExtTrip_Adjust!$B$3:$H$85,7,FALSE)</f>
        <v>0</v>
      </c>
      <c r="P101" s="1">
        <f>P12*VLOOKUP($D101,ExtTrip_Adjust!$B$3:$H$85,6,FALSE)*VLOOKUP(P$91,ExtTrip_Adjust!$B$3:$H$85,7,FALSE)</f>
        <v>0</v>
      </c>
      <c r="Q101" s="1">
        <f>Q12*VLOOKUP($D101,ExtTrip_Adjust!$B$3:$H$85,6,FALSE)*VLOOKUP(Q$91,ExtTrip_Adjust!$B$3:$H$85,7,FALSE)</f>
        <v>0</v>
      </c>
      <c r="R101" s="1">
        <f>R12*VLOOKUP($D101,ExtTrip_Adjust!$B$3:$H$85,6,FALSE)*VLOOKUP(R$91,ExtTrip_Adjust!$B$3:$H$85,7,FALSE)</f>
        <v>0</v>
      </c>
      <c r="S101" s="1">
        <f>S12*VLOOKUP($D101,ExtTrip_Adjust!$B$3:$H$85,6,FALSE)*VLOOKUP(S$91,ExtTrip_Adjust!$B$3:$H$85,7,FALSE)</f>
        <v>0.60150464135648196</v>
      </c>
      <c r="T101" s="1">
        <f>T12*VLOOKUP($D101,ExtTrip_Adjust!$B$3:$H$85,6,FALSE)*VLOOKUP(T$91,ExtTrip_Adjust!$B$3:$H$85,7,FALSE)</f>
        <v>5.9664529235514456E-2</v>
      </c>
      <c r="U101" s="1">
        <f>U12*VLOOKUP($D101,ExtTrip_Adjust!$B$3:$H$85,6,FALSE)*VLOOKUP(U$91,ExtTrip_Adjust!$B$3:$H$85,7,FALSE)</f>
        <v>2.5645173794958512E-2</v>
      </c>
      <c r="V101" s="1">
        <f>V12*VLOOKUP($D101,ExtTrip_Adjust!$B$3:$H$85,6,FALSE)*VLOOKUP(V$91,ExtTrip_Adjust!$B$3:$H$85,7,FALSE)</f>
        <v>0</v>
      </c>
      <c r="W101" s="1">
        <f>W12*VLOOKUP($D101,ExtTrip_Adjust!$B$3:$H$85,6,FALSE)*VLOOKUP(W$91,ExtTrip_Adjust!$B$3:$H$85,7,FALSE)</f>
        <v>3.7920486639243862E-2</v>
      </c>
      <c r="X101" s="1">
        <f>X12*VLOOKUP($D101,ExtTrip_Adjust!$B$3:$H$85,6,FALSE)*VLOOKUP(X$91,ExtTrip_Adjust!$B$3:$H$85,7,FALSE)</f>
        <v>0</v>
      </c>
      <c r="Y101" s="1">
        <f>Y12*VLOOKUP($D101,ExtTrip_Adjust!$B$3:$H$85,6,FALSE)*VLOOKUP(Y$91,ExtTrip_Adjust!$B$3:$H$85,7,FALSE)</f>
        <v>1.1483885916645778E-2</v>
      </c>
      <c r="Z101" s="1">
        <f>Z12*VLOOKUP($D101,ExtTrip_Adjust!$B$3:$H$85,6,FALSE)*VLOOKUP(Z$91,ExtTrip_Adjust!$B$3:$H$85,7,FALSE)</f>
        <v>4.3871463141757303E-3</v>
      </c>
      <c r="AA101" s="1">
        <f>AA12*VLOOKUP($D101,ExtTrip_Adjust!$B$3:$H$85,6,FALSE)*VLOOKUP(AA$91,ExtTrip_Adjust!$B$3:$H$85,7,FALSE)</f>
        <v>2.293378428210559E-3</v>
      </c>
      <c r="AB101" s="1">
        <f>AB12*VLOOKUP($D101,ExtTrip_Adjust!$B$3:$H$85,6,FALSE)*VLOOKUP(AB$91,ExtTrip_Adjust!$B$3:$H$85,7,FALSE)</f>
        <v>4.069085167453252E-2</v>
      </c>
      <c r="AC101" s="1">
        <f>AC12*VLOOKUP($D101,ExtTrip_Adjust!$B$3:$H$85,6,FALSE)*VLOOKUP(AC$91,ExtTrip_Adjust!$B$3:$H$85,7,FALSE)</f>
        <v>0</v>
      </c>
      <c r="AD101" s="1">
        <f>AD12*VLOOKUP($D101,ExtTrip_Adjust!$B$3:$H$85,6,FALSE)*VLOOKUP(AD$91,ExtTrip_Adjust!$B$3:$H$85,7,FALSE)</f>
        <v>0</v>
      </c>
      <c r="AE101" s="1">
        <f>AE12*VLOOKUP($D101,ExtTrip_Adjust!$B$3:$H$85,6,FALSE)*VLOOKUP(AE$91,ExtTrip_Adjust!$B$3:$H$85,7,FALSE)</f>
        <v>0</v>
      </c>
      <c r="AF101" s="1">
        <f>AF12*VLOOKUP($D101,ExtTrip_Adjust!$B$3:$H$85,6,FALSE)*VLOOKUP(AF$91,ExtTrip_Adjust!$B$3:$H$85,7,FALSE)</f>
        <v>0</v>
      </c>
      <c r="AG101" s="1">
        <f>AG12*VLOOKUP($D101,ExtTrip_Adjust!$B$3:$H$85,6,FALSE)*VLOOKUP(AG$91,ExtTrip_Adjust!$B$3:$H$85,7,FALSE)</f>
        <v>0</v>
      </c>
      <c r="AH101" s="1">
        <f>AH12*VLOOKUP($D101,ExtTrip_Adjust!$B$3:$H$85,6,FALSE)*VLOOKUP(AH$91,ExtTrip_Adjust!$B$3:$H$85,7,FALSE)</f>
        <v>0</v>
      </c>
      <c r="AI101" s="1">
        <f>AI12*VLOOKUP($D101,ExtTrip_Adjust!$B$3:$H$85,6,FALSE)*VLOOKUP(AI$91,ExtTrip_Adjust!$B$3:$H$85,7,FALSE)</f>
        <v>0</v>
      </c>
      <c r="AJ101" s="1">
        <f>AJ12*VLOOKUP($D101,ExtTrip_Adjust!$B$3:$H$85,6,FALSE)*VLOOKUP(AJ$91,ExtTrip_Adjust!$B$3:$H$85,7,FALSE)</f>
        <v>0</v>
      </c>
      <c r="AK101" s="1">
        <f>AK12*VLOOKUP($D101,ExtTrip_Adjust!$B$3:$H$85,6,FALSE)*VLOOKUP(AK$91,ExtTrip_Adjust!$B$3:$H$85,7,FALSE)</f>
        <v>0.44965439433217863</v>
      </c>
      <c r="AL101" s="1">
        <f>AL12*VLOOKUP($D101,ExtTrip_Adjust!$B$3:$H$85,6,FALSE)*VLOOKUP(AL$91,ExtTrip_Adjust!$B$3:$H$85,7,FALSE)</f>
        <v>0</v>
      </c>
      <c r="AM101" s="1">
        <f>AM12*VLOOKUP($D101,ExtTrip_Adjust!$B$3:$H$85,6,FALSE)*VLOOKUP(AM$91,ExtTrip_Adjust!$B$3:$H$85,7,FALSE)</f>
        <v>0</v>
      </c>
      <c r="AN101" s="1">
        <f>AN12*VLOOKUP($D101,ExtTrip_Adjust!$B$3:$H$85,6,FALSE)*VLOOKUP(AN$91,ExtTrip_Adjust!$B$3:$H$85,7,FALSE)</f>
        <v>0</v>
      </c>
      <c r="AO101" s="1">
        <f>AO12*VLOOKUP($D101,ExtTrip_Adjust!$B$3:$H$85,6,FALSE)*VLOOKUP(AO$91,ExtTrip_Adjust!$B$3:$H$85,7,FALSE)</f>
        <v>0</v>
      </c>
      <c r="AP101" s="1">
        <f>AP12*VLOOKUP($D101,ExtTrip_Adjust!$B$3:$H$85,6,FALSE)*VLOOKUP(AP$91,ExtTrip_Adjust!$B$3:$H$85,7,FALSE)</f>
        <v>1.6232990785192919E-3</v>
      </c>
      <c r="AQ101" s="1">
        <f>AQ12*VLOOKUP($D101,ExtTrip_Adjust!$B$3:$H$85,6,FALSE)*VLOOKUP(AQ$91,ExtTrip_Adjust!$B$3:$H$85,7,FALSE)</f>
        <v>4.9254259767394278E-3</v>
      </c>
      <c r="AR101" s="1">
        <f>AR12*VLOOKUP($D101,ExtTrip_Adjust!$B$3:$H$85,6,FALSE)*VLOOKUP(AR$91,ExtTrip_Adjust!$B$3:$H$85,7,FALSE)</f>
        <v>2.2195015667169217E-4</v>
      </c>
      <c r="AS101" s="1">
        <f>AS12*VLOOKUP($D101,ExtTrip_Adjust!$B$3:$H$85,6,FALSE)*VLOOKUP(AS$91,ExtTrip_Adjust!$B$3:$H$85,7,FALSE)</f>
        <v>5.4700977346099789E-3</v>
      </c>
      <c r="AT101" s="1">
        <f>AT12*VLOOKUP($D101,ExtTrip_Adjust!$B$3:$H$85,6,FALSE)*VLOOKUP(AT$91,ExtTrip_Adjust!$B$3:$H$85,7,FALSE)</f>
        <v>0</v>
      </c>
      <c r="AU101" s="1">
        <f>AU12*VLOOKUP($D101,ExtTrip_Adjust!$B$3:$H$85,6,FALSE)*VLOOKUP(AU$91,ExtTrip_Adjust!$B$3:$H$85,7,FALSE)</f>
        <v>0.53133061316607588</v>
      </c>
      <c r="AV101" s="1">
        <f>AV12*VLOOKUP($D101,ExtTrip_Adjust!$B$3:$H$85,6,FALSE)*VLOOKUP(AV$91,ExtTrip_Adjust!$B$3:$H$85,7,FALSE)</f>
        <v>4.4629875720168639E-2</v>
      </c>
      <c r="AW101" s="1">
        <f>AW12*VLOOKUP($D101,ExtTrip_Adjust!$B$3:$H$85,6,FALSE)*VLOOKUP(AW$91,ExtTrip_Adjust!$B$3:$H$85,7,FALSE)</f>
        <v>2.8663230717223424E-2</v>
      </c>
      <c r="AX101" s="1">
        <f>AX12*VLOOKUP($D101,ExtTrip_Adjust!$B$3:$H$85,6,FALSE)*VLOOKUP(AX$91,ExtTrip_Adjust!$B$3:$H$85,7,FALSE)</f>
        <v>3.0083825778075945E-2</v>
      </c>
      <c r="AY101" s="1">
        <f>AY12*VLOOKUP($D101,ExtTrip_Adjust!$B$3:$H$85,6,FALSE)*VLOOKUP(AY$91,ExtTrip_Adjust!$B$3:$H$85,7,FALSE)</f>
        <v>2.2252270224596811E-2</v>
      </c>
      <c r="AZ101" s="1">
        <f>AZ12*VLOOKUP($D101,ExtTrip_Adjust!$B$3:$H$85,6,FALSE)*VLOOKUP(AZ$91,ExtTrip_Adjust!$B$3:$H$85,7,FALSE)</f>
        <v>0</v>
      </c>
      <c r="BA101" s="1">
        <f>BA12*VLOOKUP($D101,ExtTrip_Adjust!$B$3:$H$85,6,FALSE)*VLOOKUP(BA$91,ExtTrip_Adjust!$B$3:$H$85,7,FALSE)</f>
        <v>7.734012575030735E-4</v>
      </c>
      <c r="BB101" s="1">
        <f>BB12*VLOOKUP($D101,ExtTrip_Adjust!$B$3:$H$85,6,FALSE)*VLOOKUP(BB$91,ExtTrip_Adjust!$B$3:$H$85,7,FALSE)</f>
        <v>6.1278491722537118E-4</v>
      </c>
      <c r="BC101" s="1">
        <f>BC12*VLOOKUP($D101,ExtTrip_Adjust!$B$3:$H$85,6,FALSE)*VLOOKUP(BC$91,ExtTrip_Adjust!$B$3:$H$85,7,FALSE)</f>
        <v>0</v>
      </c>
      <c r="BD101" s="1">
        <f>BD12*VLOOKUP($D101,ExtTrip_Adjust!$B$3:$H$85,6,FALSE)*VLOOKUP(BD$91,ExtTrip_Adjust!$B$3:$H$85,7,FALSE)</f>
        <v>0</v>
      </c>
      <c r="BE101" s="1">
        <f>BE12*VLOOKUP($D101,ExtTrip_Adjust!$B$3:$H$85,6,FALSE)*VLOOKUP(BE$91,ExtTrip_Adjust!$B$3:$H$85,7,FALSE)</f>
        <v>0</v>
      </c>
      <c r="BF101" s="1">
        <f>BF12*VLOOKUP($D101,ExtTrip_Adjust!$B$3:$H$85,6,FALSE)*VLOOKUP(BF$91,ExtTrip_Adjust!$B$3:$H$85,7,FALSE)</f>
        <v>0</v>
      </c>
      <c r="BG101" s="1">
        <f>BG12*VLOOKUP($D101,ExtTrip_Adjust!$B$3:$H$85,6,FALSE)*VLOOKUP(BG$91,ExtTrip_Adjust!$B$3:$H$85,7,FALSE)</f>
        <v>4.8190158945041785E-3</v>
      </c>
      <c r="BH101" s="1">
        <f>BH12*VLOOKUP($D101,ExtTrip_Adjust!$B$3:$H$85,6,FALSE)*VLOOKUP(BH$91,ExtTrip_Adjust!$B$3:$H$85,7,FALSE)</f>
        <v>1.5344687698338492E-3</v>
      </c>
      <c r="BI101" s="1">
        <f>BI12*VLOOKUP($D101,ExtTrip_Adjust!$B$3:$H$85,6,FALSE)*VLOOKUP(BI$91,ExtTrip_Adjust!$B$3:$H$85,7,FALSE)</f>
        <v>1.3817963000539943E-4</v>
      </c>
      <c r="BJ101" s="1">
        <f>BJ12*VLOOKUP($D101,ExtTrip_Adjust!$B$3:$H$85,6,FALSE)*VLOOKUP(BJ$91,ExtTrip_Adjust!$B$3:$H$85,7,FALSE)</f>
        <v>0</v>
      </c>
      <c r="BK101" s="1">
        <f>BK12*VLOOKUP($D101,ExtTrip_Adjust!$B$3:$H$85,6,FALSE)*VLOOKUP(BK$91,ExtTrip_Adjust!$B$3:$H$85,7,FALSE)</f>
        <v>1.582610788812782E-2</v>
      </c>
      <c r="BL101" s="1">
        <f>BL12*VLOOKUP($D101,ExtTrip_Adjust!$B$3:$H$85,6,FALSE)*VLOOKUP(BL$91,ExtTrip_Adjust!$B$3:$H$85,7,FALSE)</f>
        <v>0</v>
      </c>
      <c r="BM101" s="1">
        <f>BM12*VLOOKUP($D101,ExtTrip_Adjust!$B$3:$H$85,6,FALSE)*VLOOKUP(BM$91,ExtTrip_Adjust!$B$3:$H$85,7,FALSE)</f>
        <v>0</v>
      </c>
      <c r="BN101" s="1">
        <f>BN12*VLOOKUP($D101,ExtTrip_Adjust!$B$3:$H$85,6,FALSE)*VLOOKUP(BN$91,ExtTrip_Adjust!$B$3:$H$85,7,FALSE)</f>
        <v>0</v>
      </c>
      <c r="BO101" s="1">
        <f>BO12*VLOOKUP($D101,ExtTrip_Adjust!$B$3:$H$85,6,FALSE)*VLOOKUP(BO$91,ExtTrip_Adjust!$B$3:$H$85,7,FALSE)</f>
        <v>0</v>
      </c>
      <c r="BP101" s="1">
        <f>BP12*VLOOKUP($D101,ExtTrip_Adjust!$B$3:$H$85,6,FALSE)*VLOOKUP(BP$91,ExtTrip_Adjust!$B$3:$H$85,7,FALSE)</f>
        <v>0</v>
      </c>
      <c r="BQ101" s="1">
        <f>BQ12*VLOOKUP($D101,ExtTrip_Adjust!$B$3:$H$85,6,FALSE)*VLOOKUP(BQ$91,ExtTrip_Adjust!$B$3:$H$85,7,FALSE)</f>
        <v>0.34667153695419567</v>
      </c>
      <c r="BR101" s="1">
        <f>BR12*VLOOKUP($D101,ExtTrip_Adjust!$B$3:$H$85,6,FALSE)*VLOOKUP(BR$91,ExtTrip_Adjust!$B$3:$H$85,7,FALSE)</f>
        <v>1.7657474242943678E-2</v>
      </c>
      <c r="BS101" s="1">
        <f>BS12*VLOOKUP($D101,ExtTrip_Adjust!$B$3:$H$85,6,FALSE)*VLOOKUP(BS$91,ExtTrip_Adjust!$B$3:$H$85,7,FALSE)</f>
        <v>6.1791264639597682E-3</v>
      </c>
      <c r="BT101" s="1">
        <f>BT12*VLOOKUP($D101,ExtTrip_Adjust!$B$3:$H$85,6,FALSE)*VLOOKUP(BT$91,ExtTrip_Adjust!$B$3:$H$85,7,FALSE)</f>
        <v>0</v>
      </c>
      <c r="BU101" s="1">
        <f>BU12*VLOOKUP($D101,ExtTrip_Adjust!$B$3:$H$85,6,FALSE)*VLOOKUP(BU$91,ExtTrip_Adjust!$B$3:$H$85,7,FALSE)</f>
        <v>0</v>
      </c>
      <c r="BV101" s="1">
        <f>BV12*VLOOKUP($D101,ExtTrip_Adjust!$B$3:$H$85,6,FALSE)*VLOOKUP(BV$91,ExtTrip_Adjust!$B$3:$H$85,7,FALSE)</f>
        <v>0</v>
      </c>
      <c r="BW101" s="1">
        <f>BW12*VLOOKUP($D101,ExtTrip_Adjust!$B$3:$H$85,6,FALSE)*VLOOKUP(BW$91,ExtTrip_Adjust!$B$3:$H$85,7,FALSE)</f>
        <v>0</v>
      </c>
      <c r="BX101" s="1">
        <f>BX12*VLOOKUP($D101,ExtTrip_Adjust!$B$3:$H$85,6,FALSE)*VLOOKUP(BX$91,ExtTrip_Adjust!$B$3:$H$85,7,FALSE)</f>
        <v>0</v>
      </c>
      <c r="BY101" s="1">
        <f>BY12*VLOOKUP($D101,ExtTrip_Adjust!$B$3:$H$85,6,FALSE)*VLOOKUP(BY$91,ExtTrip_Adjust!$B$3:$H$85,7,FALSE)</f>
        <v>0</v>
      </c>
      <c r="BZ101" s="1">
        <f>BZ12*VLOOKUP($D101,ExtTrip_Adjust!$B$3:$H$85,6,FALSE)*VLOOKUP(BZ$91,ExtTrip_Adjust!$B$3:$H$85,7,FALSE)</f>
        <v>0</v>
      </c>
      <c r="CA101" s="1">
        <f>CA12*VLOOKUP($D101,ExtTrip_Adjust!$B$3:$H$85,6,FALSE)*VLOOKUP(CA$91,ExtTrip_Adjust!$B$3:$H$85,7,FALSE)</f>
        <v>0</v>
      </c>
      <c r="CB101" s="1">
        <f>CB12*VLOOKUP($D101,ExtTrip_Adjust!$B$3:$H$85,6,FALSE)*VLOOKUP(CB$91,ExtTrip_Adjust!$B$3:$H$85,7,FALSE)</f>
        <v>0</v>
      </c>
      <c r="CC101" s="1">
        <f>CC12*VLOOKUP($D101,ExtTrip_Adjust!$B$3:$H$85,6,FALSE)*VLOOKUP(CC$91,ExtTrip_Adjust!$B$3:$H$85,7,FALSE)</f>
        <v>0</v>
      </c>
      <c r="CD101" s="1">
        <f>CD12*VLOOKUP($D101,ExtTrip_Adjust!$B$3:$H$85,6,FALSE)*VLOOKUP(CD$91,ExtTrip_Adjust!$B$3:$H$85,7,FALSE)</f>
        <v>0</v>
      </c>
      <c r="CE101" s="1">
        <f>CE12*VLOOKUP($D101,ExtTrip_Adjust!$B$3:$H$85,6,FALSE)*VLOOKUP(CE$91,ExtTrip_Adjust!$B$3:$H$85,7,FALSE)</f>
        <v>0</v>
      </c>
      <c r="CF101" s="1">
        <f>CF12*VLOOKUP($D101,ExtTrip_Adjust!$B$3:$H$85,6,FALSE)*VLOOKUP(CF$91,ExtTrip_Adjust!$B$3:$H$85,7,FALSE)</f>
        <v>0</v>
      </c>
      <c r="CG101" s="1">
        <f>CG12*VLOOKUP($D101,ExtTrip_Adjust!$B$3:$H$85,6,FALSE)*VLOOKUP(CG$91,ExtTrip_Adjust!$B$3:$H$85,7,FALSE)</f>
        <v>5.6783442783608874E-3</v>
      </c>
      <c r="CH101" s="1">
        <f>CH12*VLOOKUP($D101,ExtTrip_Adjust!$B$3:$H$85,6,FALSE)*VLOOKUP(CH$91,ExtTrip_Adjust!$B$3:$H$85,7,FALSE)</f>
        <v>0</v>
      </c>
      <c r="CI101" s="1">
        <f>CI12*VLOOKUP($D101,ExtTrip_Adjust!$B$3:$H$85,6,FALSE)*VLOOKUP(CI$91,ExtTrip_Adjust!$B$3:$H$85,7,FALSE)</f>
        <v>2.3528761063555587E-3</v>
      </c>
      <c r="CJ101" s="1">
        <f>CJ12*VLOOKUP($D101,ExtTrip_Adjust!$B$3:$H$85,6,FALSE)*1</f>
        <v>14.025438104221548</v>
      </c>
      <c r="CK101" s="1">
        <f t="shared" si="4"/>
        <v>16.330726803783129</v>
      </c>
    </row>
    <row r="102" spans="2:89" x14ac:dyDescent="0.25">
      <c r="B102">
        <v>2940</v>
      </c>
      <c r="D102">
        <v>2940</v>
      </c>
      <c r="E102" s="1">
        <f>E13*VLOOKUP($D102,ExtTrip_Adjust!$B$3:$H$85,6,FALSE)*VLOOKUP(E$91,ExtTrip_Adjust!$B$3:$H$85,7,FALSE)</f>
        <v>0</v>
      </c>
      <c r="F102" s="1">
        <f>F13*VLOOKUP($D102,ExtTrip_Adjust!$B$3:$H$85,6,FALSE)*VLOOKUP(F$91,ExtTrip_Adjust!$B$3:$H$85,7,FALSE)</f>
        <v>0</v>
      </c>
      <c r="G102" s="1">
        <f>G13*VLOOKUP($D102,ExtTrip_Adjust!$B$3:$H$85,6,FALSE)*VLOOKUP(G$91,ExtTrip_Adjust!$B$3:$H$85,7,FALSE)</f>
        <v>0</v>
      </c>
      <c r="H102" s="1">
        <f>H13*VLOOKUP($D102,ExtTrip_Adjust!$B$3:$H$85,6,FALSE)*VLOOKUP(H$91,ExtTrip_Adjust!$B$3:$H$85,7,FALSE)</f>
        <v>0</v>
      </c>
      <c r="I102" s="1">
        <f>I13*VLOOKUP($D102,ExtTrip_Adjust!$B$3:$H$85,6,FALSE)*VLOOKUP(I$91,ExtTrip_Adjust!$B$3:$H$85,7,FALSE)</f>
        <v>0</v>
      </c>
      <c r="J102" s="1">
        <f>J13*VLOOKUP($D102,ExtTrip_Adjust!$B$3:$H$85,6,FALSE)*VLOOKUP(J$91,ExtTrip_Adjust!$B$3:$H$85,7,FALSE)</f>
        <v>0</v>
      </c>
      <c r="K102" s="1">
        <f>K13*VLOOKUP($D102,ExtTrip_Adjust!$B$3:$H$85,6,FALSE)*VLOOKUP(K$91,ExtTrip_Adjust!$B$3:$H$85,7,FALSE)</f>
        <v>0</v>
      </c>
      <c r="L102" s="1">
        <f>L13*VLOOKUP($D102,ExtTrip_Adjust!$B$3:$H$85,6,FALSE)*VLOOKUP(L$91,ExtTrip_Adjust!$B$3:$H$85,7,FALSE)</f>
        <v>0</v>
      </c>
      <c r="M102" s="1">
        <f>M13*VLOOKUP($D102,ExtTrip_Adjust!$B$3:$H$85,6,FALSE)*VLOOKUP(M$91,ExtTrip_Adjust!$B$3:$H$85,7,FALSE)</f>
        <v>0</v>
      </c>
      <c r="N102" s="1">
        <f>N13*VLOOKUP($D102,ExtTrip_Adjust!$B$3:$H$85,6,FALSE)*VLOOKUP(N$91,ExtTrip_Adjust!$B$3:$H$85,7,FALSE)</f>
        <v>0</v>
      </c>
      <c r="O102" s="1">
        <f>O13*VLOOKUP($D102,ExtTrip_Adjust!$B$3:$H$85,6,FALSE)*VLOOKUP(O$91,ExtTrip_Adjust!$B$3:$H$85,7,FALSE)</f>
        <v>0</v>
      </c>
      <c r="P102" s="1">
        <f>P13*VLOOKUP($D102,ExtTrip_Adjust!$B$3:$H$85,6,FALSE)*VLOOKUP(P$91,ExtTrip_Adjust!$B$3:$H$85,7,FALSE)</f>
        <v>0</v>
      </c>
      <c r="Q102" s="1">
        <f>Q13*VLOOKUP($D102,ExtTrip_Adjust!$B$3:$H$85,6,FALSE)*VLOOKUP(Q$91,ExtTrip_Adjust!$B$3:$H$85,7,FALSE)</f>
        <v>0</v>
      </c>
      <c r="R102" s="1">
        <f>R13*VLOOKUP($D102,ExtTrip_Adjust!$B$3:$H$85,6,FALSE)*VLOOKUP(R$91,ExtTrip_Adjust!$B$3:$H$85,7,FALSE)</f>
        <v>0</v>
      </c>
      <c r="S102" s="1">
        <f>S13*VLOOKUP($D102,ExtTrip_Adjust!$B$3:$H$85,6,FALSE)*VLOOKUP(S$91,ExtTrip_Adjust!$B$3:$H$85,7,FALSE)</f>
        <v>0</v>
      </c>
      <c r="T102" s="1">
        <f>T13*VLOOKUP($D102,ExtTrip_Adjust!$B$3:$H$85,6,FALSE)*VLOOKUP(T$91,ExtTrip_Adjust!$B$3:$H$85,7,FALSE)</f>
        <v>0</v>
      </c>
      <c r="U102" s="1">
        <f>U13*VLOOKUP($D102,ExtTrip_Adjust!$B$3:$H$85,6,FALSE)*VLOOKUP(U$91,ExtTrip_Adjust!$B$3:$H$85,7,FALSE)</f>
        <v>0</v>
      </c>
      <c r="V102" s="1">
        <f>V13*VLOOKUP($D102,ExtTrip_Adjust!$B$3:$H$85,6,FALSE)*VLOOKUP(V$91,ExtTrip_Adjust!$B$3:$H$85,7,FALSE)</f>
        <v>0</v>
      </c>
      <c r="W102" s="1">
        <f>W13*VLOOKUP($D102,ExtTrip_Adjust!$B$3:$H$85,6,FALSE)*VLOOKUP(W$91,ExtTrip_Adjust!$B$3:$H$85,7,FALSE)</f>
        <v>0</v>
      </c>
      <c r="X102" s="1">
        <f>X13*VLOOKUP($D102,ExtTrip_Adjust!$B$3:$H$85,6,FALSE)*VLOOKUP(X$91,ExtTrip_Adjust!$B$3:$H$85,7,FALSE)</f>
        <v>0</v>
      </c>
      <c r="Y102" s="1">
        <f>Y13*VLOOKUP($D102,ExtTrip_Adjust!$B$3:$H$85,6,FALSE)*VLOOKUP(Y$91,ExtTrip_Adjust!$B$3:$H$85,7,FALSE)</f>
        <v>0</v>
      </c>
      <c r="Z102" s="1">
        <f>Z13*VLOOKUP($D102,ExtTrip_Adjust!$B$3:$H$85,6,FALSE)*VLOOKUP(Z$91,ExtTrip_Adjust!$B$3:$H$85,7,FALSE)</f>
        <v>0</v>
      </c>
      <c r="AA102" s="1">
        <f>AA13*VLOOKUP($D102,ExtTrip_Adjust!$B$3:$H$85,6,FALSE)*VLOOKUP(AA$91,ExtTrip_Adjust!$B$3:$H$85,7,FALSE)</f>
        <v>0</v>
      </c>
      <c r="AB102" s="1">
        <f>AB13*VLOOKUP($D102,ExtTrip_Adjust!$B$3:$H$85,6,FALSE)*VLOOKUP(AB$91,ExtTrip_Adjust!$B$3:$H$85,7,FALSE)</f>
        <v>0</v>
      </c>
      <c r="AC102" s="1">
        <f>AC13*VLOOKUP($D102,ExtTrip_Adjust!$B$3:$H$85,6,FALSE)*VLOOKUP(AC$91,ExtTrip_Adjust!$B$3:$H$85,7,FALSE)</f>
        <v>0</v>
      </c>
      <c r="AD102" s="1">
        <f>AD13*VLOOKUP($D102,ExtTrip_Adjust!$B$3:$H$85,6,FALSE)*VLOOKUP(AD$91,ExtTrip_Adjust!$B$3:$H$85,7,FALSE)</f>
        <v>0</v>
      </c>
      <c r="AE102" s="1">
        <f>AE13*VLOOKUP($D102,ExtTrip_Adjust!$B$3:$H$85,6,FALSE)*VLOOKUP(AE$91,ExtTrip_Adjust!$B$3:$H$85,7,FALSE)</f>
        <v>0</v>
      </c>
      <c r="AF102" s="1">
        <f>AF13*VLOOKUP($D102,ExtTrip_Adjust!$B$3:$H$85,6,FALSE)*VLOOKUP(AF$91,ExtTrip_Adjust!$B$3:$H$85,7,FALSE)</f>
        <v>0</v>
      </c>
      <c r="AG102" s="1">
        <f>AG13*VLOOKUP($D102,ExtTrip_Adjust!$B$3:$H$85,6,FALSE)*VLOOKUP(AG$91,ExtTrip_Adjust!$B$3:$H$85,7,FALSE)</f>
        <v>0</v>
      </c>
      <c r="AH102" s="1">
        <f>AH13*VLOOKUP($D102,ExtTrip_Adjust!$B$3:$H$85,6,FALSE)*VLOOKUP(AH$91,ExtTrip_Adjust!$B$3:$H$85,7,FALSE)</f>
        <v>0</v>
      </c>
      <c r="AI102" s="1">
        <f>AI13*VLOOKUP($D102,ExtTrip_Adjust!$B$3:$H$85,6,FALSE)*VLOOKUP(AI$91,ExtTrip_Adjust!$B$3:$H$85,7,FALSE)</f>
        <v>0</v>
      </c>
      <c r="AJ102" s="1">
        <f>AJ13*VLOOKUP($D102,ExtTrip_Adjust!$B$3:$H$85,6,FALSE)*VLOOKUP(AJ$91,ExtTrip_Adjust!$B$3:$H$85,7,FALSE)</f>
        <v>0</v>
      </c>
      <c r="AK102" s="1">
        <f>AK13*VLOOKUP($D102,ExtTrip_Adjust!$B$3:$H$85,6,FALSE)*VLOOKUP(AK$91,ExtTrip_Adjust!$B$3:$H$85,7,FALSE)</f>
        <v>0</v>
      </c>
      <c r="AL102" s="1">
        <f>AL13*VLOOKUP($D102,ExtTrip_Adjust!$B$3:$H$85,6,FALSE)*VLOOKUP(AL$91,ExtTrip_Adjust!$B$3:$H$85,7,FALSE)</f>
        <v>0</v>
      </c>
      <c r="AM102" s="1">
        <f>AM13*VLOOKUP($D102,ExtTrip_Adjust!$B$3:$H$85,6,FALSE)*VLOOKUP(AM$91,ExtTrip_Adjust!$B$3:$H$85,7,FALSE)</f>
        <v>0</v>
      </c>
      <c r="AN102" s="1">
        <f>AN13*VLOOKUP($D102,ExtTrip_Adjust!$B$3:$H$85,6,FALSE)*VLOOKUP(AN$91,ExtTrip_Adjust!$B$3:$H$85,7,FALSE)</f>
        <v>0</v>
      </c>
      <c r="AO102" s="1">
        <f>AO13*VLOOKUP($D102,ExtTrip_Adjust!$B$3:$H$85,6,FALSE)*VLOOKUP(AO$91,ExtTrip_Adjust!$B$3:$H$85,7,FALSE)</f>
        <v>0</v>
      </c>
      <c r="AP102" s="1">
        <f>AP13*VLOOKUP($D102,ExtTrip_Adjust!$B$3:$H$85,6,FALSE)*VLOOKUP(AP$91,ExtTrip_Adjust!$B$3:$H$85,7,FALSE)</f>
        <v>0</v>
      </c>
      <c r="AQ102" s="1">
        <f>AQ13*VLOOKUP($D102,ExtTrip_Adjust!$B$3:$H$85,6,FALSE)*VLOOKUP(AQ$91,ExtTrip_Adjust!$B$3:$H$85,7,FALSE)</f>
        <v>0</v>
      </c>
      <c r="AR102" s="1">
        <f>AR13*VLOOKUP($D102,ExtTrip_Adjust!$B$3:$H$85,6,FALSE)*VLOOKUP(AR$91,ExtTrip_Adjust!$B$3:$H$85,7,FALSE)</f>
        <v>0</v>
      </c>
      <c r="AS102" s="1">
        <f>AS13*VLOOKUP($D102,ExtTrip_Adjust!$B$3:$H$85,6,FALSE)*VLOOKUP(AS$91,ExtTrip_Adjust!$B$3:$H$85,7,FALSE)</f>
        <v>0</v>
      </c>
      <c r="AT102" s="1">
        <f>AT13*VLOOKUP($D102,ExtTrip_Adjust!$B$3:$H$85,6,FALSE)*VLOOKUP(AT$91,ExtTrip_Adjust!$B$3:$H$85,7,FALSE)</f>
        <v>0</v>
      </c>
      <c r="AU102" s="1">
        <f>AU13*VLOOKUP($D102,ExtTrip_Adjust!$B$3:$H$85,6,FALSE)*VLOOKUP(AU$91,ExtTrip_Adjust!$B$3:$H$85,7,FALSE)</f>
        <v>0</v>
      </c>
      <c r="AV102" s="1">
        <f>AV13*VLOOKUP($D102,ExtTrip_Adjust!$B$3:$H$85,6,FALSE)*VLOOKUP(AV$91,ExtTrip_Adjust!$B$3:$H$85,7,FALSE)</f>
        <v>0</v>
      </c>
      <c r="AW102" s="1">
        <f>AW13*VLOOKUP($D102,ExtTrip_Adjust!$B$3:$H$85,6,FALSE)*VLOOKUP(AW$91,ExtTrip_Adjust!$B$3:$H$85,7,FALSE)</f>
        <v>0</v>
      </c>
      <c r="AX102" s="1">
        <f>AX13*VLOOKUP($D102,ExtTrip_Adjust!$B$3:$H$85,6,FALSE)*VLOOKUP(AX$91,ExtTrip_Adjust!$B$3:$H$85,7,FALSE)</f>
        <v>0</v>
      </c>
      <c r="AY102" s="1">
        <f>AY13*VLOOKUP($D102,ExtTrip_Adjust!$B$3:$H$85,6,FALSE)*VLOOKUP(AY$91,ExtTrip_Adjust!$B$3:$H$85,7,FALSE)</f>
        <v>0</v>
      </c>
      <c r="AZ102" s="1">
        <f>AZ13*VLOOKUP($D102,ExtTrip_Adjust!$B$3:$H$85,6,FALSE)*VLOOKUP(AZ$91,ExtTrip_Adjust!$B$3:$H$85,7,FALSE)</f>
        <v>0</v>
      </c>
      <c r="BA102" s="1">
        <f>BA13*VLOOKUP($D102,ExtTrip_Adjust!$B$3:$H$85,6,FALSE)*VLOOKUP(BA$91,ExtTrip_Adjust!$B$3:$H$85,7,FALSE)</f>
        <v>0</v>
      </c>
      <c r="BB102" s="1">
        <f>BB13*VLOOKUP($D102,ExtTrip_Adjust!$B$3:$H$85,6,FALSE)*VLOOKUP(BB$91,ExtTrip_Adjust!$B$3:$H$85,7,FALSE)</f>
        <v>0</v>
      </c>
      <c r="BC102" s="1">
        <f>BC13*VLOOKUP($D102,ExtTrip_Adjust!$B$3:$H$85,6,FALSE)*VLOOKUP(BC$91,ExtTrip_Adjust!$B$3:$H$85,7,FALSE)</f>
        <v>0</v>
      </c>
      <c r="BD102" s="1">
        <f>BD13*VLOOKUP($D102,ExtTrip_Adjust!$B$3:$H$85,6,FALSE)*VLOOKUP(BD$91,ExtTrip_Adjust!$B$3:$H$85,7,FALSE)</f>
        <v>0</v>
      </c>
      <c r="BE102" s="1">
        <f>BE13*VLOOKUP($D102,ExtTrip_Adjust!$B$3:$H$85,6,FALSE)*VLOOKUP(BE$91,ExtTrip_Adjust!$B$3:$H$85,7,FALSE)</f>
        <v>0</v>
      </c>
      <c r="BF102" s="1">
        <f>BF13*VLOOKUP($D102,ExtTrip_Adjust!$B$3:$H$85,6,FALSE)*VLOOKUP(BF$91,ExtTrip_Adjust!$B$3:$H$85,7,FALSE)</f>
        <v>0</v>
      </c>
      <c r="BG102" s="1">
        <f>BG13*VLOOKUP($D102,ExtTrip_Adjust!$B$3:$H$85,6,FALSE)*VLOOKUP(BG$91,ExtTrip_Adjust!$B$3:$H$85,7,FALSE)</f>
        <v>0</v>
      </c>
      <c r="BH102" s="1">
        <f>BH13*VLOOKUP($D102,ExtTrip_Adjust!$B$3:$H$85,6,FALSE)*VLOOKUP(BH$91,ExtTrip_Adjust!$B$3:$H$85,7,FALSE)</f>
        <v>0</v>
      </c>
      <c r="BI102" s="1">
        <f>BI13*VLOOKUP($D102,ExtTrip_Adjust!$B$3:$H$85,6,FALSE)*VLOOKUP(BI$91,ExtTrip_Adjust!$B$3:$H$85,7,FALSE)</f>
        <v>0</v>
      </c>
      <c r="BJ102" s="1">
        <f>BJ13*VLOOKUP($D102,ExtTrip_Adjust!$B$3:$H$85,6,FALSE)*VLOOKUP(BJ$91,ExtTrip_Adjust!$B$3:$H$85,7,FALSE)</f>
        <v>0</v>
      </c>
      <c r="BK102" s="1">
        <f>BK13*VLOOKUP($D102,ExtTrip_Adjust!$B$3:$H$85,6,FALSE)*VLOOKUP(BK$91,ExtTrip_Adjust!$B$3:$H$85,7,FALSE)</f>
        <v>0</v>
      </c>
      <c r="BL102" s="1">
        <f>BL13*VLOOKUP($D102,ExtTrip_Adjust!$B$3:$H$85,6,FALSE)*VLOOKUP(BL$91,ExtTrip_Adjust!$B$3:$H$85,7,FALSE)</f>
        <v>0</v>
      </c>
      <c r="BM102" s="1">
        <f>BM13*VLOOKUP($D102,ExtTrip_Adjust!$B$3:$H$85,6,FALSE)*VLOOKUP(BM$91,ExtTrip_Adjust!$B$3:$H$85,7,FALSE)</f>
        <v>0</v>
      </c>
      <c r="BN102" s="1">
        <f>BN13*VLOOKUP($D102,ExtTrip_Adjust!$B$3:$H$85,6,FALSE)*VLOOKUP(BN$91,ExtTrip_Adjust!$B$3:$H$85,7,FALSE)</f>
        <v>0</v>
      </c>
      <c r="BO102" s="1">
        <f>BO13*VLOOKUP($D102,ExtTrip_Adjust!$B$3:$H$85,6,FALSE)*VLOOKUP(BO$91,ExtTrip_Adjust!$B$3:$H$85,7,FALSE)</f>
        <v>0</v>
      </c>
      <c r="BP102" s="1">
        <f>BP13*VLOOKUP($D102,ExtTrip_Adjust!$B$3:$H$85,6,FALSE)*VLOOKUP(BP$91,ExtTrip_Adjust!$B$3:$H$85,7,FALSE)</f>
        <v>0</v>
      </c>
      <c r="BQ102" s="1">
        <f>BQ13*VLOOKUP($D102,ExtTrip_Adjust!$B$3:$H$85,6,FALSE)*VLOOKUP(BQ$91,ExtTrip_Adjust!$B$3:$H$85,7,FALSE)</f>
        <v>0</v>
      </c>
      <c r="BR102" s="1">
        <f>BR13*VLOOKUP($D102,ExtTrip_Adjust!$B$3:$H$85,6,FALSE)*VLOOKUP(BR$91,ExtTrip_Adjust!$B$3:$H$85,7,FALSE)</f>
        <v>0</v>
      </c>
      <c r="BS102" s="1">
        <f>BS13*VLOOKUP($D102,ExtTrip_Adjust!$B$3:$H$85,6,FALSE)*VLOOKUP(BS$91,ExtTrip_Adjust!$B$3:$H$85,7,FALSE)</f>
        <v>0</v>
      </c>
      <c r="BT102" s="1">
        <f>BT13*VLOOKUP($D102,ExtTrip_Adjust!$B$3:$H$85,6,FALSE)*VLOOKUP(BT$91,ExtTrip_Adjust!$B$3:$H$85,7,FALSE)</f>
        <v>0</v>
      </c>
      <c r="BU102" s="1">
        <f>BU13*VLOOKUP($D102,ExtTrip_Adjust!$B$3:$H$85,6,FALSE)*VLOOKUP(BU$91,ExtTrip_Adjust!$B$3:$H$85,7,FALSE)</f>
        <v>0</v>
      </c>
      <c r="BV102" s="1">
        <f>BV13*VLOOKUP($D102,ExtTrip_Adjust!$B$3:$H$85,6,FALSE)*VLOOKUP(BV$91,ExtTrip_Adjust!$B$3:$H$85,7,FALSE)</f>
        <v>0</v>
      </c>
      <c r="BW102" s="1">
        <f>BW13*VLOOKUP($D102,ExtTrip_Adjust!$B$3:$H$85,6,FALSE)*VLOOKUP(BW$91,ExtTrip_Adjust!$B$3:$H$85,7,FALSE)</f>
        <v>0</v>
      </c>
      <c r="BX102" s="1">
        <f>BX13*VLOOKUP($D102,ExtTrip_Adjust!$B$3:$H$85,6,FALSE)*VLOOKUP(BX$91,ExtTrip_Adjust!$B$3:$H$85,7,FALSE)</f>
        <v>0</v>
      </c>
      <c r="BY102" s="1">
        <f>BY13*VLOOKUP($D102,ExtTrip_Adjust!$B$3:$H$85,6,FALSE)*VLOOKUP(BY$91,ExtTrip_Adjust!$B$3:$H$85,7,FALSE)</f>
        <v>0</v>
      </c>
      <c r="BZ102" s="1">
        <f>BZ13*VLOOKUP($D102,ExtTrip_Adjust!$B$3:$H$85,6,FALSE)*VLOOKUP(BZ$91,ExtTrip_Adjust!$B$3:$H$85,7,FALSE)</f>
        <v>0</v>
      </c>
      <c r="CA102" s="1">
        <f>CA13*VLOOKUP($D102,ExtTrip_Adjust!$B$3:$H$85,6,FALSE)*VLOOKUP(CA$91,ExtTrip_Adjust!$B$3:$H$85,7,FALSE)</f>
        <v>0</v>
      </c>
      <c r="CB102" s="1">
        <f>CB13*VLOOKUP($D102,ExtTrip_Adjust!$B$3:$H$85,6,FALSE)*VLOOKUP(CB$91,ExtTrip_Adjust!$B$3:$H$85,7,FALSE)</f>
        <v>0</v>
      </c>
      <c r="CC102" s="1">
        <f>CC13*VLOOKUP($D102,ExtTrip_Adjust!$B$3:$H$85,6,FALSE)*VLOOKUP(CC$91,ExtTrip_Adjust!$B$3:$H$85,7,FALSE)</f>
        <v>0</v>
      </c>
      <c r="CD102" s="1">
        <f>CD13*VLOOKUP($D102,ExtTrip_Adjust!$B$3:$H$85,6,FALSE)*VLOOKUP(CD$91,ExtTrip_Adjust!$B$3:$H$85,7,FALSE)</f>
        <v>0</v>
      </c>
      <c r="CE102" s="1">
        <f>CE13*VLOOKUP($D102,ExtTrip_Adjust!$B$3:$H$85,6,FALSE)*VLOOKUP(CE$91,ExtTrip_Adjust!$B$3:$H$85,7,FALSE)</f>
        <v>0</v>
      </c>
      <c r="CF102" s="1">
        <f>CF13*VLOOKUP($D102,ExtTrip_Adjust!$B$3:$H$85,6,FALSE)*VLOOKUP(CF$91,ExtTrip_Adjust!$B$3:$H$85,7,FALSE)</f>
        <v>0</v>
      </c>
      <c r="CG102" s="1">
        <f>CG13*VLOOKUP($D102,ExtTrip_Adjust!$B$3:$H$85,6,FALSE)*VLOOKUP(CG$91,ExtTrip_Adjust!$B$3:$H$85,7,FALSE)</f>
        <v>0</v>
      </c>
      <c r="CH102" s="1">
        <f>CH13*VLOOKUP($D102,ExtTrip_Adjust!$B$3:$H$85,6,FALSE)*VLOOKUP(CH$91,ExtTrip_Adjust!$B$3:$H$85,7,FALSE)</f>
        <v>0</v>
      </c>
      <c r="CI102" s="1">
        <f>CI13*VLOOKUP($D102,ExtTrip_Adjust!$B$3:$H$85,6,FALSE)*VLOOKUP(CI$91,ExtTrip_Adjust!$B$3:$H$85,7,FALSE)</f>
        <v>0</v>
      </c>
      <c r="CJ102" s="1">
        <f>CJ13*VLOOKUP($D102,ExtTrip_Adjust!$B$3:$H$85,6,FALSE)*1</f>
        <v>426.57982499999997</v>
      </c>
      <c r="CK102" s="1">
        <f t="shared" si="4"/>
        <v>426.57982499999997</v>
      </c>
    </row>
    <row r="103" spans="2:89" x14ac:dyDescent="0.25">
      <c r="B103">
        <v>2941</v>
      </c>
      <c r="D103">
        <v>2941</v>
      </c>
      <c r="E103" s="1">
        <f>E14*VLOOKUP($D103,ExtTrip_Adjust!$B$3:$H$85,6,FALSE)*VLOOKUP(E$91,ExtTrip_Adjust!$B$3:$H$85,7,FALSE)</f>
        <v>0</v>
      </c>
      <c r="F103" s="1">
        <f>F14*VLOOKUP($D103,ExtTrip_Adjust!$B$3:$H$85,6,FALSE)*VLOOKUP(F$91,ExtTrip_Adjust!$B$3:$H$85,7,FALSE)</f>
        <v>0</v>
      </c>
      <c r="G103" s="1">
        <f>G14*VLOOKUP($D103,ExtTrip_Adjust!$B$3:$H$85,6,FALSE)*VLOOKUP(G$91,ExtTrip_Adjust!$B$3:$H$85,7,FALSE)</f>
        <v>0</v>
      </c>
      <c r="H103" s="1">
        <f>H14*VLOOKUP($D103,ExtTrip_Adjust!$B$3:$H$85,6,FALSE)*VLOOKUP(H$91,ExtTrip_Adjust!$B$3:$H$85,7,FALSE)</f>
        <v>0</v>
      </c>
      <c r="I103" s="1">
        <f>I14*VLOOKUP($D103,ExtTrip_Adjust!$B$3:$H$85,6,FALSE)*VLOOKUP(I$91,ExtTrip_Adjust!$B$3:$H$85,7,FALSE)</f>
        <v>0</v>
      </c>
      <c r="J103" s="1">
        <f>J14*VLOOKUP($D103,ExtTrip_Adjust!$B$3:$H$85,6,FALSE)*VLOOKUP(J$91,ExtTrip_Adjust!$B$3:$H$85,7,FALSE)</f>
        <v>0</v>
      </c>
      <c r="K103" s="1">
        <f>K14*VLOOKUP($D103,ExtTrip_Adjust!$B$3:$H$85,6,FALSE)*VLOOKUP(K$91,ExtTrip_Adjust!$B$3:$H$85,7,FALSE)</f>
        <v>0</v>
      </c>
      <c r="L103" s="1">
        <f>L14*VLOOKUP($D103,ExtTrip_Adjust!$B$3:$H$85,6,FALSE)*VLOOKUP(L$91,ExtTrip_Adjust!$B$3:$H$85,7,FALSE)</f>
        <v>0</v>
      </c>
      <c r="M103" s="1">
        <f>M14*VLOOKUP($D103,ExtTrip_Adjust!$B$3:$H$85,6,FALSE)*VLOOKUP(M$91,ExtTrip_Adjust!$B$3:$H$85,7,FALSE)</f>
        <v>0</v>
      </c>
      <c r="N103" s="1">
        <f>N14*VLOOKUP($D103,ExtTrip_Adjust!$B$3:$H$85,6,FALSE)*VLOOKUP(N$91,ExtTrip_Adjust!$B$3:$H$85,7,FALSE)</f>
        <v>0</v>
      </c>
      <c r="O103" s="1">
        <f>O14*VLOOKUP($D103,ExtTrip_Adjust!$B$3:$H$85,6,FALSE)*VLOOKUP(O$91,ExtTrip_Adjust!$B$3:$H$85,7,FALSE)</f>
        <v>0</v>
      </c>
      <c r="P103" s="1">
        <f>P14*VLOOKUP($D103,ExtTrip_Adjust!$B$3:$H$85,6,FALSE)*VLOOKUP(P$91,ExtTrip_Adjust!$B$3:$H$85,7,FALSE)</f>
        <v>0</v>
      </c>
      <c r="Q103" s="1">
        <f>Q14*VLOOKUP($D103,ExtTrip_Adjust!$B$3:$H$85,6,FALSE)*VLOOKUP(Q$91,ExtTrip_Adjust!$B$3:$H$85,7,FALSE)</f>
        <v>0</v>
      </c>
      <c r="R103" s="1">
        <f>R14*VLOOKUP($D103,ExtTrip_Adjust!$B$3:$H$85,6,FALSE)*VLOOKUP(R$91,ExtTrip_Adjust!$B$3:$H$85,7,FALSE)</f>
        <v>0</v>
      </c>
      <c r="S103" s="1">
        <f>S14*VLOOKUP($D103,ExtTrip_Adjust!$B$3:$H$85,6,FALSE)*VLOOKUP(S$91,ExtTrip_Adjust!$B$3:$H$85,7,FALSE)</f>
        <v>0</v>
      </c>
      <c r="T103" s="1">
        <f>T14*VLOOKUP($D103,ExtTrip_Adjust!$B$3:$H$85,6,FALSE)*VLOOKUP(T$91,ExtTrip_Adjust!$B$3:$H$85,7,FALSE)</f>
        <v>0</v>
      </c>
      <c r="U103" s="1">
        <f>U14*VLOOKUP($D103,ExtTrip_Adjust!$B$3:$H$85,6,FALSE)*VLOOKUP(U$91,ExtTrip_Adjust!$B$3:$H$85,7,FALSE)</f>
        <v>0</v>
      </c>
      <c r="V103" s="1">
        <f>V14*VLOOKUP($D103,ExtTrip_Adjust!$B$3:$H$85,6,FALSE)*VLOOKUP(V$91,ExtTrip_Adjust!$B$3:$H$85,7,FALSE)</f>
        <v>0</v>
      </c>
      <c r="W103" s="1">
        <f>W14*VLOOKUP($D103,ExtTrip_Adjust!$B$3:$H$85,6,FALSE)*VLOOKUP(W$91,ExtTrip_Adjust!$B$3:$H$85,7,FALSE)</f>
        <v>0</v>
      </c>
      <c r="X103" s="1">
        <f>X14*VLOOKUP($D103,ExtTrip_Adjust!$B$3:$H$85,6,FALSE)*VLOOKUP(X$91,ExtTrip_Adjust!$B$3:$H$85,7,FALSE)</f>
        <v>0</v>
      </c>
      <c r="Y103" s="1">
        <f>Y14*VLOOKUP($D103,ExtTrip_Adjust!$B$3:$H$85,6,FALSE)*VLOOKUP(Y$91,ExtTrip_Adjust!$B$3:$H$85,7,FALSE)</f>
        <v>0</v>
      </c>
      <c r="Z103" s="1">
        <f>Z14*VLOOKUP($D103,ExtTrip_Adjust!$B$3:$H$85,6,FALSE)*VLOOKUP(Z$91,ExtTrip_Adjust!$B$3:$H$85,7,FALSE)</f>
        <v>0</v>
      </c>
      <c r="AA103" s="1">
        <f>AA14*VLOOKUP($D103,ExtTrip_Adjust!$B$3:$H$85,6,FALSE)*VLOOKUP(AA$91,ExtTrip_Adjust!$B$3:$H$85,7,FALSE)</f>
        <v>0</v>
      </c>
      <c r="AB103" s="1">
        <f>AB14*VLOOKUP($D103,ExtTrip_Adjust!$B$3:$H$85,6,FALSE)*VLOOKUP(AB$91,ExtTrip_Adjust!$B$3:$H$85,7,FALSE)</f>
        <v>0</v>
      </c>
      <c r="AC103" s="1">
        <f>AC14*VLOOKUP($D103,ExtTrip_Adjust!$B$3:$H$85,6,FALSE)*VLOOKUP(AC$91,ExtTrip_Adjust!$B$3:$H$85,7,FALSE)</f>
        <v>0</v>
      </c>
      <c r="AD103" s="1">
        <f>AD14*VLOOKUP($D103,ExtTrip_Adjust!$B$3:$H$85,6,FALSE)*VLOOKUP(AD$91,ExtTrip_Adjust!$B$3:$H$85,7,FALSE)</f>
        <v>0</v>
      </c>
      <c r="AE103" s="1">
        <f>AE14*VLOOKUP($D103,ExtTrip_Adjust!$B$3:$H$85,6,FALSE)*VLOOKUP(AE$91,ExtTrip_Adjust!$B$3:$H$85,7,FALSE)</f>
        <v>0</v>
      </c>
      <c r="AF103" s="1">
        <f>AF14*VLOOKUP($D103,ExtTrip_Adjust!$B$3:$H$85,6,FALSE)*VLOOKUP(AF$91,ExtTrip_Adjust!$B$3:$H$85,7,FALSE)</f>
        <v>0</v>
      </c>
      <c r="AG103" s="1">
        <f>AG14*VLOOKUP($D103,ExtTrip_Adjust!$B$3:$H$85,6,FALSE)*VLOOKUP(AG$91,ExtTrip_Adjust!$B$3:$H$85,7,FALSE)</f>
        <v>0</v>
      </c>
      <c r="AH103" s="1">
        <f>AH14*VLOOKUP($D103,ExtTrip_Adjust!$B$3:$H$85,6,FALSE)*VLOOKUP(AH$91,ExtTrip_Adjust!$B$3:$H$85,7,FALSE)</f>
        <v>0</v>
      </c>
      <c r="AI103" s="1">
        <f>AI14*VLOOKUP($D103,ExtTrip_Adjust!$B$3:$H$85,6,FALSE)*VLOOKUP(AI$91,ExtTrip_Adjust!$B$3:$H$85,7,FALSE)</f>
        <v>0</v>
      </c>
      <c r="AJ103" s="1">
        <f>AJ14*VLOOKUP($D103,ExtTrip_Adjust!$B$3:$H$85,6,FALSE)*VLOOKUP(AJ$91,ExtTrip_Adjust!$B$3:$H$85,7,FALSE)</f>
        <v>0</v>
      </c>
      <c r="AK103" s="1">
        <f>AK14*VLOOKUP($D103,ExtTrip_Adjust!$B$3:$H$85,6,FALSE)*VLOOKUP(AK$91,ExtTrip_Adjust!$B$3:$H$85,7,FALSE)</f>
        <v>0</v>
      </c>
      <c r="AL103" s="1">
        <f>AL14*VLOOKUP($D103,ExtTrip_Adjust!$B$3:$H$85,6,FALSE)*VLOOKUP(AL$91,ExtTrip_Adjust!$B$3:$H$85,7,FALSE)</f>
        <v>0</v>
      </c>
      <c r="AM103" s="1">
        <f>AM14*VLOOKUP($D103,ExtTrip_Adjust!$B$3:$H$85,6,FALSE)*VLOOKUP(AM$91,ExtTrip_Adjust!$B$3:$H$85,7,FALSE)</f>
        <v>0</v>
      </c>
      <c r="AN103" s="1">
        <f>AN14*VLOOKUP($D103,ExtTrip_Adjust!$B$3:$H$85,6,FALSE)*VLOOKUP(AN$91,ExtTrip_Adjust!$B$3:$H$85,7,FALSE)</f>
        <v>0</v>
      </c>
      <c r="AO103" s="1">
        <f>AO14*VLOOKUP($D103,ExtTrip_Adjust!$B$3:$H$85,6,FALSE)*VLOOKUP(AO$91,ExtTrip_Adjust!$B$3:$H$85,7,FALSE)</f>
        <v>0</v>
      </c>
      <c r="AP103" s="1">
        <f>AP14*VLOOKUP($D103,ExtTrip_Adjust!$B$3:$H$85,6,FALSE)*VLOOKUP(AP$91,ExtTrip_Adjust!$B$3:$H$85,7,FALSE)</f>
        <v>0</v>
      </c>
      <c r="AQ103" s="1">
        <f>AQ14*VLOOKUP($D103,ExtTrip_Adjust!$B$3:$H$85,6,FALSE)*VLOOKUP(AQ$91,ExtTrip_Adjust!$B$3:$H$85,7,FALSE)</f>
        <v>0</v>
      </c>
      <c r="AR103" s="1">
        <f>AR14*VLOOKUP($D103,ExtTrip_Adjust!$B$3:$H$85,6,FALSE)*VLOOKUP(AR$91,ExtTrip_Adjust!$B$3:$H$85,7,FALSE)</f>
        <v>0</v>
      </c>
      <c r="AS103" s="1">
        <f>AS14*VLOOKUP($D103,ExtTrip_Adjust!$B$3:$H$85,6,FALSE)*VLOOKUP(AS$91,ExtTrip_Adjust!$B$3:$H$85,7,FALSE)</f>
        <v>0</v>
      </c>
      <c r="AT103" s="1">
        <f>AT14*VLOOKUP($D103,ExtTrip_Adjust!$B$3:$H$85,6,FALSE)*VLOOKUP(AT$91,ExtTrip_Adjust!$B$3:$H$85,7,FALSE)</f>
        <v>0</v>
      </c>
      <c r="AU103" s="1">
        <f>AU14*VLOOKUP($D103,ExtTrip_Adjust!$B$3:$H$85,6,FALSE)*VLOOKUP(AU$91,ExtTrip_Adjust!$B$3:$H$85,7,FALSE)</f>
        <v>0</v>
      </c>
      <c r="AV103" s="1">
        <f>AV14*VLOOKUP($D103,ExtTrip_Adjust!$B$3:$H$85,6,FALSE)*VLOOKUP(AV$91,ExtTrip_Adjust!$B$3:$H$85,7,FALSE)</f>
        <v>0</v>
      </c>
      <c r="AW103" s="1">
        <f>AW14*VLOOKUP($D103,ExtTrip_Adjust!$B$3:$H$85,6,FALSE)*VLOOKUP(AW$91,ExtTrip_Adjust!$B$3:$H$85,7,FALSE)</f>
        <v>0</v>
      </c>
      <c r="AX103" s="1">
        <f>AX14*VLOOKUP($D103,ExtTrip_Adjust!$B$3:$H$85,6,FALSE)*VLOOKUP(AX$91,ExtTrip_Adjust!$B$3:$H$85,7,FALSE)</f>
        <v>0</v>
      </c>
      <c r="AY103" s="1">
        <f>AY14*VLOOKUP($D103,ExtTrip_Adjust!$B$3:$H$85,6,FALSE)*VLOOKUP(AY$91,ExtTrip_Adjust!$B$3:$H$85,7,FALSE)</f>
        <v>0</v>
      </c>
      <c r="AZ103" s="1">
        <f>AZ14*VLOOKUP($D103,ExtTrip_Adjust!$B$3:$H$85,6,FALSE)*VLOOKUP(AZ$91,ExtTrip_Adjust!$B$3:$H$85,7,FALSE)</f>
        <v>0</v>
      </c>
      <c r="BA103" s="1">
        <f>BA14*VLOOKUP($D103,ExtTrip_Adjust!$B$3:$H$85,6,FALSE)*VLOOKUP(BA$91,ExtTrip_Adjust!$B$3:$H$85,7,FALSE)</f>
        <v>0</v>
      </c>
      <c r="BB103" s="1">
        <f>BB14*VLOOKUP($D103,ExtTrip_Adjust!$B$3:$H$85,6,FALSE)*VLOOKUP(BB$91,ExtTrip_Adjust!$B$3:$H$85,7,FALSE)</f>
        <v>0</v>
      </c>
      <c r="BC103" s="1">
        <f>BC14*VLOOKUP($D103,ExtTrip_Adjust!$B$3:$H$85,6,FALSE)*VLOOKUP(BC$91,ExtTrip_Adjust!$B$3:$H$85,7,FALSE)</f>
        <v>0</v>
      </c>
      <c r="BD103" s="1">
        <f>BD14*VLOOKUP($D103,ExtTrip_Adjust!$B$3:$H$85,6,FALSE)*VLOOKUP(BD$91,ExtTrip_Adjust!$B$3:$H$85,7,FALSE)</f>
        <v>0</v>
      </c>
      <c r="BE103" s="1">
        <f>BE14*VLOOKUP($D103,ExtTrip_Adjust!$B$3:$H$85,6,FALSE)*VLOOKUP(BE$91,ExtTrip_Adjust!$B$3:$H$85,7,FALSE)</f>
        <v>0</v>
      </c>
      <c r="BF103" s="1">
        <f>BF14*VLOOKUP($D103,ExtTrip_Adjust!$B$3:$H$85,6,FALSE)*VLOOKUP(BF$91,ExtTrip_Adjust!$B$3:$H$85,7,FALSE)</f>
        <v>0</v>
      </c>
      <c r="BG103" s="1">
        <f>BG14*VLOOKUP($D103,ExtTrip_Adjust!$B$3:$H$85,6,FALSE)*VLOOKUP(BG$91,ExtTrip_Adjust!$B$3:$H$85,7,FALSE)</f>
        <v>0</v>
      </c>
      <c r="BH103" s="1">
        <f>BH14*VLOOKUP($D103,ExtTrip_Adjust!$B$3:$H$85,6,FALSE)*VLOOKUP(BH$91,ExtTrip_Adjust!$B$3:$H$85,7,FALSE)</f>
        <v>0</v>
      </c>
      <c r="BI103" s="1">
        <f>BI14*VLOOKUP($D103,ExtTrip_Adjust!$B$3:$H$85,6,FALSE)*VLOOKUP(BI$91,ExtTrip_Adjust!$B$3:$H$85,7,FALSE)</f>
        <v>0</v>
      </c>
      <c r="BJ103" s="1">
        <f>BJ14*VLOOKUP($D103,ExtTrip_Adjust!$B$3:$H$85,6,FALSE)*VLOOKUP(BJ$91,ExtTrip_Adjust!$B$3:$H$85,7,FALSE)</f>
        <v>0</v>
      </c>
      <c r="BK103" s="1">
        <f>BK14*VLOOKUP($D103,ExtTrip_Adjust!$B$3:$H$85,6,FALSE)*VLOOKUP(BK$91,ExtTrip_Adjust!$B$3:$H$85,7,FALSE)</f>
        <v>0</v>
      </c>
      <c r="BL103" s="1">
        <f>BL14*VLOOKUP($D103,ExtTrip_Adjust!$B$3:$H$85,6,FALSE)*VLOOKUP(BL$91,ExtTrip_Adjust!$B$3:$H$85,7,FALSE)</f>
        <v>0</v>
      </c>
      <c r="BM103" s="1">
        <f>BM14*VLOOKUP($D103,ExtTrip_Adjust!$B$3:$H$85,6,FALSE)*VLOOKUP(BM$91,ExtTrip_Adjust!$B$3:$H$85,7,FALSE)</f>
        <v>0</v>
      </c>
      <c r="BN103" s="1">
        <f>BN14*VLOOKUP($D103,ExtTrip_Adjust!$B$3:$H$85,6,FALSE)*VLOOKUP(BN$91,ExtTrip_Adjust!$B$3:$H$85,7,FALSE)</f>
        <v>0</v>
      </c>
      <c r="BO103" s="1">
        <f>BO14*VLOOKUP($D103,ExtTrip_Adjust!$B$3:$H$85,6,FALSE)*VLOOKUP(BO$91,ExtTrip_Adjust!$B$3:$H$85,7,FALSE)</f>
        <v>0</v>
      </c>
      <c r="BP103" s="1">
        <f>BP14*VLOOKUP($D103,ExtTrip_Adjust!$B$3:$H$85,6,FALSE)*VLOOKUP(BP$91,ExtTrip_Adjust!$B$3:$H$85,7,FALSE)</f>
        <v>0</v>
      </c>
      <c r="BQ103" s="1">
        <f>BQ14*VLOOKUP($D103,ExtTrip_Adjust!$B$3:$H$85,6,FALSE)*VLOOKUP(BQ$91,ExtTrip_Adjust!$B$3:$H$85,7,FALSE)</f>
        <v>0</v>
      </c>
      <c r="BR103" s="1">
        <f>BR14*VLOOKUP($D103,ExtTrip_Adjust!$B$3:$H$85,6,FALSE)*VLOOKUP(BR$91,ExtTrip_Adjust!$B$3:$H$85,7,FALSE)</f>
        <v>0</v>
      </c>
      <c r="BS103" s="1">
        <f>BS14*VLOOKUP($D103,ExtTrip_Adjust!$B$3:$H$85,6,FALSE)*VLOOKUP(BS$91,ExtTrip_Adjust!$B$3:$H$85,7,FALSE)</f>
        <v>0</v>
      </c>
      <c r="BT103" s="1">
        <f>BT14*VLOOKUP($D103,ExtTrip_Adjust!$B$3:$H$85,6,FALSE)*VLOOKUP(BT$91,ExtTrip_Adjust!$B$3:$H$85,7,FALSE)</f>
        <v>0</v>
      </c>
      <c r="BU103" s="1">
        <f>BU14*VLOOKUP($D103,ExtTrip_Adjust!$B$3:$H$85,6,FALSE)*VLOOKUP(BU$91,ExtTrip_Adjust!$B$3:$H$85,7,FALSE)</f>
        <v>0</v>
      </c>
      <c r="BV103" s="1">
        <f>BV14*VLOOKUP($D103,ExtTrip_Adjust!$B$3:$H$85,6,FALSE)*VLOOKUP(BV$91,ExtTrip_Adjust!$B$3:$H$85,7,FALSE)</f>
        <v>0</v>
      </c>
      <c r="BW103" s="1">
        <f>BW14*VLOOKUP($D103,ExtTrip_Adjust!$B$3:$H$85,6,FALSE)*VLOOKUP(BW$91,ExtTrip_Adjust!$B$3:$H$85,7,FALSE)</f>
        <v>0</v>
      </c>
      <c r="BX103" s="1">
        <f>BX14*VLOOKUP($D103,ExtTrip_Adjust!$B$3:$H$85,6,FALSE)*VLOOKUP(BX$91,ExtTrip_Adjust!$B$3:$H$85,7,FALSE)</f>
        <v>0</v>
      </c>
      <c r="BY103" s="1">
        <f>BY14*VLOOKUP($D103,ExtTrip_Adjust!$B$3:$H$85,6,FALSE)*VLOOKUP(BY$91,ExtTrip_Adjust!$B$3:$H$85,7,FALSE)</f>
        <v>0</v>
      </c>
      <c r="BZ103" s="1">
        <f>BZ14*VLOOKUP($D103,ExtTrip_Adjust!$B$3:$H$85,6,FALSE)*VLOOKUP(BZ$91,ExtTrip_Adjust!$B$3:$H$85,7,FALSE)</f>
        <v>0</v>
      </c>
      <c r="CA103" s="1">
        <f>CA14*VLOOKUP($D103,ExtTrip_Adjust!$B$3:$H$85,6,FALSE)*VLOOKUP(CA$91,ExtTrip_Adjust!$B$3:$H$85,7,FALSE)</f>
        <v>0</v>
      </c>
      <c r="CB103" s="1">
        <f>CB14*VLOOKUP($D103,ExtTrip_Adjust!$B$3:$H$85,6,FALSE)*VLOOKUP(CB$91,ExtTrip_Adjust!$B$3:$H$85,7,FALSE)</f>
        <v>0</v>
      </c>
      <c r="CC103" s="1">
        <f>CC14*VLOOKUP($D103,ExtTrip_Adjust!$B$3:$H$85,6,FALSE)*VLOOKUP(CC$91,ExtTrip_Adjust!$B$3:$H$85,7,FALSE)</f>
        <v>0</v>
      </c>
      <c r="CD103" s="1">
        <f>CD14*VLOOKUP($D103,ExtTrip_Adjust!$B$3:$H$85,6,FALSE)*VLOOKUP(CD$91,ExtTrip_Adjust!$B$3:$H$85,7,FALSE)</f>
        <v>0</v>
      </c>
      <c r="CE103" s="1">
        <f>CE14*VLOOKUP($D103,ExtTrip_Adjust!$B$3:$H$85,6,FALSE)*VLOOKUP(CE$91,ExtTrip_Adjust!$B$3:$H$85,7,FALSE)</f>
        <v>0</v>
      </c>
      <c r="CF103" s="1">
        <f>CF14*VLOOKUP($D103,ExtTrip_Adjust!$B$3:$H$85,6,FALSE)*VLOOKUP(CF$91,ExtTrip_Adjust!$B$3:$H$85,7,FALSE)</f>
        <v>0</v>
      </c>
      <c r="CG103" s="1">
        <f>CG14*VLOOKUP($D103,ExtTrip_Adjust!$B$3:$H$85,6,FALSE)*VLOOKUP(CG$91,ExtTrip_Adjust!$B$3:$H$85,7,FALSE)</f>
        <v>0</v>
      </c>
      <c r="CH103" s="1">
        <f>CH14*VLOOKUP($D103,ExtTrip_Adjust!$B$3:$H$85,6,FALSE)*VLOOKUP(CH$91,ExtTrip_Adjust!$B$3:$H$85,7,FALSE)</f>
        <v>0</v>
      </c>
      <c r="CI103" s="1">
        <f>CI14*VLOOKUP($D103,ExtTrip_Adjust!$B$3:$H$85,6,FALSE)*VLOOKUP(CI$91,ExtTrip_Adjust!$B$3:$H$85,7,FALSE)</f>
        <v>0</v>
      </c>
      <c r="CJ103" s="1">
        <f>CJ14*VLOOKUP($D103,ExtTrip_Adjust!$B$3:$H$85,6,FALSE)*1</f>
        <v>0</v>
      </c>
      <c r="CK103" s="1">
        <f t="shared" si="4"/>
        <v>0</v>
      </c>
    </row>
    <row r="104" spans="2:89" x14ac:dyDescent="0.25">
      <c r="B104">
        <v>2942</v>
      </c>
      <c r="D104">
        <v>2942</v>
      </c>
      <c r="E104" s="1">
        <f>E15*VLOOKUP($D104,ExtTrip_Adjust!$B$3:$H$85,6,FALSE)*VLOOKUP(E$91,ExtTrip_Adjust!$B$3:$H$85,7,FALSE)</f>
        <v>0</v>
      </c>
      <c r="F104" s="1">
        <f>F15*VLOOKUP($D104,ExtTrip_Adjust!$B$3:$H$85,6,FALSE)*VLOOKUP(F$91,ExtTrip_Adjust!$B$3:$H$85,7,FALSE)</f>
        <v>0</v>
      </c>
      <c r="G104" s="1">
        <f>G15*VLOOKUP($D104,ExtTrip_Adjust!$B$3:$H$85,6,FALSE)*VLOOKUP(G$91,ExtTrip_Adjust!$B$3:$H$85,7,FALSE)</f>
        <v>0</v>
      </c>
      <c r="H104" s="1">
        <f>H15*VLOOKUP($D104,ExtTrip_Adjust!$B$3:$H$85,6,FALSE)*VLOOKUP(H$91,ExtTrip_Adjust!$B$3:$H$85,7,FALSE)</f>
        <v>0</v>
      </c>
      <c r="I104" s="1">
        <f>I15*VLOOKUP($D104,ExtTrip_Adjust!$B$3:$H$85,6,FALSE)*VLOOKUP(I$91,ExtTrip_Adjust!$B$3:$H$85,7,FALSE)</f>
        <v>0</v>
      </c>
      <c r="J104" s="1">
        <f>J15*VLOOKUP($D104,ExtTrip_Adjust!$B$3:$H$85,6,FALSE)*VLOOKUP(J$91,ExtTrip_Adjust!$B$3:$H$85,7,FALSE)</f>
        <v>2.2752731321824867E-3</v>
      </c>
      <c r="K104" s="1">
        <f>K15*VLOOKUP($D104,ExtTrip_Adjust!$B$3:$H$85,6,FALSE)*VLOOKUP(K$91,ExtTrip_Adjust!$B$3:$H$85,7,FALSE)</f>
        <v>0</v>
      </c>
      <c r="L104" s="1">
        <f>L15*VLOOKUP($D104,ExtTrip_Adjust!$B$3:$H$85,6,FALSE)*VLOOKUP(L$91,ExtTrip_Adjust!$B$3:$H$85,7,FALSE)</f>
        <v>0</v>
      </c>
      <c r="M104" s="1">
        <f>M15*VLOOKUP($D104,ExtTrip_Adjust!$B$3:$H$85,6,FALSE)*VLOOKUP(M$91,ExtTrip_Adjust!$B$3:$H$85,7,FALSE)</f>
        <v>0</v>
      </c>
      <c r="N104" s="1">
        <f>N15*VLOOKUP($D104,ExtTrip_Adjust!$B$3:$H$85,6,FALSE)*VLOOKUP(N$91,ExtTrip_Adjust!$B$3:$H$85,7,FALSE)</f>
        <v>0</v>
      </c>
      <c r="O104" s="1">
        <f>O15*VLOOKUP($D104,ExtTrip_Adjust!$B$3:$H$85,6,FALSE)*VLOOKUP(O$91,ExtTrip_Adjust!$B$3:$H$85,7,FALSE)</f>
        <v>0</v>
      </c>
      <c r="P104" s="1">
        <f>P15*VLOOKUP($D104,ExtTrip_Adjust!$B$3:$H$85,6,FALSE)*VLOOKUP(P$91,ExtTrip_Adjust!$B$3:$H$85,7,FALSE)</f>
        <v>0</v>
      </c>
      <c r="Q104" s="1">
        <f>Q15*VLOOKUP($D104,ExtTrip_Adjust!$B$3:$H$85,6,FALSE)*VLOOKUP(Q$91,ExtTrip_Adjust!$B$3:$H$85,7,FALSE)</f>
        <v>0</v>
      </c>
      <c r="R104" s="1">
        <f>R15*VLOOKUP($D104,ExtTrip_Adjust!$B$3:$H$85,6,FALSE)*VLOOKUP(R$91,ExtTrip_Adjust!$B$3:$H$85,7,FALSE)</f>
        <v>0</v>
      </c>
      <c r="S104" s="1">
        <f>S15*VLOOKUP($D104,ExtTrip_Adjust!$B$3:$H$85,6,FALSE)*VLOOKUP(S$91,ExtTrip_Adjust!$B$3:$H$85,7,FALSE)</f>
        <v>7.397942185514963</v>
      </c>
      <c r="T104" s="1">
        <f>T15*VLOOKUP($D104,ExtTrip_Adjust!$B$3:$H$85,6,FALSE)*VLOOKUP(T$91,ExtTrip_Adjust!$B$3:$H$85,7,FALSE)</f>
        <v>1.3862287509284221</v>
      </c>
      <c r="U104" s="1">
        <f>U15*VLOOKUP($D104,ExtTrip_Adjust!$B$3:$H$85,6,FALSE)*VLOOKUP(U$91,ExtTrip_Adjust!$B$3:$H$85,7,FALSE)</f>
        <v>0.11563103106159703</v>
      </c>
      <c r="V104" s="1">
        <f>V15*VLOOKUP($D104,ExtTrip_Adjust!$B$3:$H$85,6,FALSE)*VLOOKUP(V$91,ExtTrip_Adjust!$B$3:$H$85,7,FALSE)</f>
        <v>0</v>
      </c>
      <c r="W104" s="1">
        <f>W15*VLOOKUP($D104,ExtTrip_Adjust!$B$3:$H$85,6,FALSE)*VLOOKUP(W$91,ExtTrip_Adjust!$B$3:$H$85,7,FALSE)</f>
        <v>0.18757972421395694</v>
      </c>
      <c r="X104" s="1">
        <f>X15*VLOOKUP($D104,ExtTrip_Adjust!$B$3:$H$85,6,FALSE)*VLOOKUP(X$91,ExtTrip_Adjust!$B$3:$H$85,7,FALSE)</f>
        <v>0</v>
      </c>
      <c r="Y104" s="1">
        <f>Y15*VLOOKUP($D104,ExtTrip_Adjust!$B$3:$H$85,6,FALSE)*VLOOKUP(Y$91,ExtTrip_Adjust!$B$3:$H$85,7,FALSE)</f>
        <v>4.3822665267807849E-2</v>
      </c>
      <c r="Z104" s="1">
        <f>Z15*VLOOKUP($D104,ExtTrip_Adjust!$B$3:$H$85,6,FALSE)*VLOOKUP(Z$91,ExtTrip_Adjust!$B$3:$H$85,7,FALSE)</f>
        <v>2.334622725524799E-2</v>
      </c>
      <c r="AA104" s="1">
        <f>AA15*VLOOKUP($D104,ExtTrip_Adjust!$B$3:$H$85,6,FALSE)*VLOOKUP(AA$91,ExtTrip_Adjust!$B$3:$H$85,7,FALSE)</f>
        <v>1.2204490744827884E-2</v>
      </c>
      <c r="AB104" s="1">
        <f>AB15*VLOOKUP($D104,ExtTrip_Adjust!$B$3:$H$85,6,FALSE)*VLOOKUP(AB$91,ExtTrip_Adjust!$B$3:$H$85,7,FALSE)</f>
        <v>0.13285373404399684</v>
      </c>
      <c r="AC104" s="1">
        <f>AC15*VLOOKUP($D104,ExtTrip_Adjust!$B$3:$H$85,6,FALSE)*VLOOKUP(AC$91,ExtTrip_Adjust!$B$3:$H$85,7,FALSE)</f>
        <v>0</v>
      </c>
      <c r="AD104" s="1">
        <f>AD15*VLOOKUP($D104,ExtTrip_Adjust!$B$3:$H$85,6,FALSE)*VLOOKUP(AD$91,ExtTrip_Adjust!$B$3:$H$85,7,FALSE)</f>
        <v>0</v>
      </c>
      <c r="AE104" s="1">
        <f>AE15*VLOOKUP($D104,ExtTrip_Adjust!$B$3:$H$85,6,FALSE)*VLOOKUP(AE$91,ExtTrip_Adjust!$B$3:$H$85,7,FALSE)</f>
        <v>0</v>
      </c>
      <c r="AF104" s="1">
        <f>AF15*VLOOKUP($D104,ExtTrip_Adjust!$B$3:$H$85,6,FALSE)*VLOOKUP(AF$91,ExtTrip_Adjust!$B$3:$H$85,7,FALSE)</f>
        <v>0</v>
      </c>
      <c r="AG104" s="1">
        <f>AG15*VLOOKUP($D104,ExtTrip_Adjust!$B$3:$H$85,6,FALSE)*VLOOKUP(AG$91,ExtTrip_Adjust!$B$3:$H$85,7,FALSE)</f>
        <v>5.0876389416074372E-3</v>
      </c>
      <c r="AH104" s="1">
        <f>AH15*VLOOKUP($D104,ExtTrip_Adjust!$B$3:$H$85,6,FALSE)*VLOOKUP(AH$91,ExtTrip_Adjust!$B$3:$H$85,7,FALSE)</f>
        <v>7.3415422673896592E-4</v>
      </c>
      <c r="AI104" s="1">
        <f>AI15*VLOOKUP($D104,ExtTrip_Adjust!$B$3:$H$85,6,FALSE)*VLOOKUP(AI$91,ExtTrip_Adjust!$B$3:$H$85,7,FALSE)</f>
        <v>0</v>
      </c>
      <c r="AJ104" s="1">
        <f>AJ15*VLOOKUP($D104,ExtTrip_Adjust!$B$3:$H$85,6,FALSE)*VLOOKUP(AJ$91,ExtTrip_Adjust!$B$3:$H$85,7,FALSE)</f>
        <v>3.7615737313972004E-2</v>
      </c>
      <c r="AK104" s="1">
        <f>AK15*VLOOKUP($D104,ExtTrip_Adjust!$B$3:$H$85,6,FALSE)*VLOOKUP(AK$91,ExtTrip_Adjust!$B$3:$H$85,7,FALSE)</f>
        <v>10.447164486127612</v>
      </c>
      <c r="AL104" s="1">
        <f>AL15*VLOOKUP($D104,ExtTrip_Adjust!$B$3:$H$85,6,FALSE)*VLOOKUP(AL$91,ExtTrip_Adjust!$B$3:$H$85,7,FALSE)</f>
        <v>0</v>
      </c>
      <c r="AM104" s="1">
        <f>AM15*VLOOKUP($D104,ExtTrip_Adjust!$B$3:$H$85,6,FALSE)*VLOOKUP(AM$91,ExtTrip_Adjust!$B$3:$H$85,7,FALSE)</f>
        <v>7.039380472118079E-4</v>
      </c>
      <c r="AN104" s="1">
        <f>AN15*VLOOKUP($D104,ExtTrip_Adjust!$B$3:$H$85,6,FALSE)*VLOOKUP(AN$91,ExtTrip_Adjust!$B$3:$H$85,7,FALSE)</f>
        <v>1.4265339803609011E-2</v>
      </c>
      <c r="AO104" s="1">
        <f>AO15*VLOOKUP($D104,ExtTrip_Adjust!$B$3:$H$85,6,FALSE)*VLOOKUP(AO$91,ExtTrip_Adjust!$B$3:$H$85,7,FALSE)</f>
        <v>0</v>
      </c>
      <c r="AP104" s="1">
        <f>AP15*VLOOKUP($D104,ExtTrip_Adjust!$B$3:$H$85,6,FALSE)*VLOOKUP(AP$91,ExtTrip_Adjust!$B$3:$H$85,7,FALSE)</f>
        <v>1.4747559940946413E-2</v>
      </c>
      <c r="AQ104" s="1">
        <f>AQ15*VLOOKUP($D104,ExtTrip_Adjust!$B$3:$H$85,6,FALSE)*VLOOKUP(AQ$91,ExtTrip_Adjust!$B$3:$H$85,7,FALSE)</f>
        <v>5.1449044044514579E-2</v>
      </c>
      <c r="AR104" s="1">
        <f>AR15*VLOOKUP($D104,ExtTrip_Adjust!$B$3:$H$85,6,FALSE)*VLOOKUP(AR$91,ExtTrip_Adjust!$B$3:$H$85,7,FALSE)</f>
        <v>2.0165607241019235E-3</v>
      </c>
      <c r="AS104" s="1">
        <f>AS15*VLOOKUP($D104,ExtTrip_Adjust!$B$3:$H$85,6,FALSE)*VLOOKUP(AS$91,ExtTrip_Adjust!$B$3:$H$85,7,FALSE)</f>
        <v>4.9698241644135104E-2</v>
      </c>
      <c r="AT104" s="1">
        <f>AT15*VLOOKUP($D104,ExtTrip_Adjust!$B$3:$H$85,6,FALSE)*VLOOKUP(AT$91,ExtTrip_Adjust!$B$3:$H$85,7,FALSE)</f>
        <v>0</v>
      </c>
      <c r="AU104" s="1">
        <f>AU15*VLOOKUP($D104,ExtTrip_Adjust!$B$3:$H$85,6,FALSE)*VLOOKUP(AU$91,ExtTrip_Adjust!$B$3:$H$85,7,FALSE)</f>
        <v>7.1017672886115122</v>
      </c>
      <c r="AV104" s="1">
        <f>AV15*VLOOKUP($D104,ExtTrip_Adjust!$B$3:$H$85,6,FALSE)*VLOOKUP(AV$91,ExtTrip_Adjust!$B$3:$H$85,7,FALSE)</f>
        <v>0.47166996055105542</v>
      </c>
      <c r="AW104" s="1">
        <f>AW15*VLOOKUP($D104,ExtTrip_Adjust!$B$3:$H$85,6,FALSE)*VLOOKUP(AW$91,ExtTrip_Adjust!$B$3:$H$85,7,FALSE)</f>
        <v>0.38311275128953809</v>
      </c>
      <c r="AX104" s="1">
        <f>AX15*VLOOKUP($D104,ExtTrip_Adjust!$B$3:$H$85,6,FALSE)*VLOOKUP(AX$91,ExtTrip_Adjust!$B$3:$H$85,7,FALSE)</f>
        <v>0.22727871366699368</v>
      </c>
      <c r="AY104" s="1">
        <f>AY15*VLOOKUP($D104,ExtTrip_Adjust!$B$3:$H$85,6,FALSE)*VLOOKUP(AY$91,ExtTrip_Adjust!$B$3:$H$85,7,FALSE)</f>
        <v>0.26113251718629049</v>
      </c>
      <c r="AZ104" s="1">
        <f>AZ15*VLOOKUP($D104,ExtTrip_Adjust!$B$3:$H$85,6,FALSE)*VLOOKUP(AZ$91,ExtTrip_Adjust!$B$3:$H$85,7,FALSE)</f>
        <v>2.27259470566188E-2</v>
      </c>
      <c r="BA104" s="1">
        <f>BA15*VLOOKUP($D104,ExtTrip_Adjust!$B$3:$H$85,6,FALSE)*VLOOKUP(BA$91,ExtTrip_Adjust!$B$3:$H$85,7,FALSE)</f>
        <v>8.0789681634466631E-3</v>
      </c>
      <c r="BB104" s="1">
        <f>BB15*VLOOKUP($D104,ExtTrip_Adjust!$B$3:$H$85,6,FALSE)*VLOOKUP(BB$91,ExtTrip_Adjust!$B$3:$H$85,7,FALSE)</f>
        <v>5.5669370443935939E-3</v>
      </c>
      <c r="BC104" s="1">
        <f>BC15*VLOOKUP($D104,ExtTrip_Adjust!$B$3:$H$85,6,FALSE)*VLOOKUP(BC$91,ExtTrip_Adjust!$B$3:$H$85,7,FALSE)</f>
        <v>1.7451232043123998E-3</v>
      </c>
      <c r="BD104" s="1">
        <f>BD15*VLOOKUP($D104,ExtTrip_Adjust!$B$3:$H$85,6,FALSE)*VLOOKUP(BD$91,ExtTrip_Adjust!$B$3:$H$85,7,FALSE)</f>
        <v>3.2245035642241036E-4</v>
      </c>
      <c r="BE104" s="1">
        <f>BE15*VLOOKUP($D104,ExtTrip_Adjust!$B$3:$H$85,6,FALSE)*VLOOKUP(BE$91,ExtTrip_Adjust!$B$3:$H$85,7,FALSE)</f>
        <v>1.4362226321081293E-3</v>
      </c>
      <c r="BF104" s="1">
        <f>BF15*VLOOKUP($D104,ExtTrip_Adjust!$B$3:$H$85,6,FALSE)*VLOOKUP(BF$91,ExtTrip_Adjust!$B$3:$H$85,7,FALSE)</f>
        <v>9.4202122565856389E-3</v>
      </c>
      <c r="BG104" s="1">
        <f>BG15*VLOOKUP($D104,ExtTrip_Adjust!$B$3:$H$85,6,FALSE)*VLOOKUP(BG$91,ExtTrip_Adjust!$B$3:$H$85,7,FALSE)</f>
        <v>0.14996590183927458</v>
      </c>
      <c r="BH104" s="1">
        <f>BH15*VLOOKUP($D104,ExtTrip_Adjust!$B$3:$H$85,6,FALSE)*VLOOKUP(BH$91,ExtTrip_Adjust!$B$3:$H$85,7,FALSE)</f>
        <v>0.10556123911582574</v>
      </c>
      <c r="BI104" s="1">
        <f>BI15*VLOOKUP($D104,ExtTrip_Adjust!$B$3:$H$85,6,FALSE)*VLOOKUP(BI$91,ExtTrip_Adjust!$B$3:$H$85,7,FALSE)</f>
        <v>4.2997595905770033E-3</v>
      </c>
      <c r="BJ104" s="1">
        <f>BJ15*VLOOKUP($D104,ExtTrip_Adjust!$B$3:$H$85,6,FALSE)*VLOOKUP(BJ$91,ExtTrip_Adjust!$B$3:$H$85,7,FALSE)</f>
        <v>0</v>
      </c>
      <c r="BK104" s="1">
        <f>BK15*VLOOKUP($D104,ExtTrip_Adjust!$B$3:$H$85,6,FALSE)*VLOOKUP(BK$91,ExtTrip_Adjust!$B$3:$H$85,7,FALSE)</f>
        <v>0.1312031083667177</v>
      </c>
      <c r="BL104" s="1">
        <f>BL15*VLOOKUP($D104,ExtTrip_Adjust!$B$3:$H$85,6,FALSE)*VLOOKUP(BL$91,ExtTrip_Adjust!$B$3:$H$85,7,FALSE)</f>
        <v>0</v>
      </c>
      <c r="BM104" s="1">
        <f>BM15*VLOOKUP($D104,ExtTrip_Adjust!$B$3:$H$85,6,FALSE)*VLOOKUP(BM$91,ExtTrip_Adjust!$B$3:$H$85,7,FALSE)</f>
        <v>0</v>
      </c>
      <c r="BN104" s="1">
        <f>BN15*VLOOKUP($D104,ExtTrip_Adjust!$B$3:$H$85,6,FALSE)*VLOOKUP(BN$91,ExtTrip_Adjust!$B$3:$H$85,7,FALSE)</f>
        <v>7.2652946886383645E-3</v>
      </c>
      <c r="BO104" s="1">
        <f>BO15*VLOOKUP($D104,ExtTrip_Adjust!$B$3:$H$85,6,FALSE)*VLOOKUP(BO$91,ExtTrip_Adjust!$B$3:$H$85,7,FALSE)</f>
        <v>1.1081620547335868E-3</v>
      </c>
      <c r="BP104" s="1">
        <f>BP15*VLOOKUP($D104,ExtTrip_Adjust!$B$3:$H$85,6,FALSE)*VLOOKUP(BP$91,ExtTrip_Adjust!$B$3:$H$85,7,FALSE)</f>
        <v>0</v>
      </c>
      <c r="BQ104" s="1">
        <f>BQ15*VLOOKUP($D104,ExtTrip_Adjust!$B$3:$H$85,6,FALSE)*VLOOKUP(BQ$91,ExtTrip_Adjust!$B$3:$H$85,7,FALSE)</f>
        <v>5.7667488556318709</v>
      </c>
      <c r="BR104" s="1">
        <f>BR15*VLOOKUP($D104,ExtTrip_Adjust!$B$3:$H$85,6,FALSE)*VLOOKUP(BR$91,ExtTrip_Adjust!$B$3:$H$85,7,FALSE)</f>
        <v>0.29648544971483959</v>
      </c>
      <c r="BS104" s="1">
        <f>BS15*VLOOKUP($D104,ExtTrip_Adjust!$B$3:$H$85,6,FALSE)*VLOOKUP(BS$91,ExtTrip_Adjust!$B$3:$H$85,7,FALSE)</f>
        <v>0.13379327030399429</v>
      </c>
      <c r="BT104" s="1">
        <f>BT15*VLOOKUP($D104,ExtTrip_Adjust!$B$3:$H$85,6,FALSE)*VLOOKUP(BT$91,ExtTrip_Adjust!$B$3:$H$85,7,FALSE)</f>
        <v>6.7399540598292243E-2</v>
      </c>
      <c r="BU104" s="1">
        <f>BU15*VLOOKUP($D104,ExtTrip_Adjust!$B$3:$H$85,6,FALSE)*VLOOKUP(BU$91,ExtTrip_Adjust!$B$3:$H$85,7,FALSE)</f>
        <v>6.6452639442598341E-2</v>
      </c>
      <c r="BV104" s="1">
        <f>BV15*VLOOKUP($D104,ExtTrip_Adjust!$B$3:$H$85,6,FALSE)*VLOOKUP(BV$91,ExtTrip_Adjust!$B$3:$H$85,7,FALSE)</f>
        <v>0</v>
      </c>
      <c r="BW104" s="1">
        <f>BW15*VLOOKUP($D104,ExtTrip_Adjust!$B$3:$H$85,6,FALSE)*VLOOKUP(BW$91,ExtTrip_Adjust!$B$3:$H$85,7,FALSE)</f>
        <v>0</v>
      </c>
      <c r="BX104" s="1">
        <f>BX15*VLOOKUP($D104,ExtTrip_Adjust!$B$3:$H$85,6,FALSE)*VLOOKUP(BX$91,ExtTrip_Adjust!$B$3:$H$85,7,FALSE)</f>
        <v>0</v>
      </c>
      <c r="BY104" s="1">
        <f>BY15*VLOOKUP($D104,ExtTrip_Adjust!$B$3:$H$85,6,FALSE)*VLOOKUP(BY$91,ExtTrip_Adjust!$B$3:$H$85,7,FALSE)</f>
        <v>0</v>
      </c>
      <c r="BZ104" s="1">
        <f>BZ15*VLOOKUP($D104,ExtTrip_Adjust!$B$3:$H$85,6,FALSE)*VLOOKUP(BZ$91,ExtTrip_Adjust!$B$3:$H$85,7,FALSE)</f>
        <v>0</v>
      </c>
      <c r="CA104" s="1">
        <f>CA15*VLOOKUP($D104,ExtTrip_Adjust!$B$3:$H$85,6,FALSE)*VLOOKUP(CA$91,ExtTrip_Adjust!$B$3:$H$85,7,FALSE)</f>
        <v>0</v>
      </c>
      <c r="CB104" s="1">
        <f>CB15*VLOOKUP($D104,ExtTrip_Adjust!$B$3:$H$85,6,FALSE)*VLOOKUP(CB$91,ExtTrip_Adjust!$B$3:$H$85,7,FALSE)</f>
        <v>0</v>
      </c>
      <c r="CC104" s="1">
        <f>CC15*VLOOKUP($D104,ExtTrip_Adjust!$B$3:$H$85,6,FALSE)*VLOOKUP(CC$91,ExtTrip_Adjust!$B$3:$H$85,7,FALSE)</f>
        <v>0</v>
      </c>
      <c r="CD104" s="1">
        <f>CD15*VLOOKUP($D104,ExtTrip_Adjust!$B$3:$H$85,6,FALSE)*VLOOKUP(CD$91,ExtTrip_Adjust!$B$3:$H$85,7,FALSE)</f>
        <v>0</v>
      </c>
      <c r="CE104" s="1">
        <f>CE15*VLOOKUP($D104,ExtTrip_Adjust!$B$3:$H$85,6,FALSE)*VLOOKUP(CE$91,ExtTrip_Adjust!$B$3:$H$85,7,FALSE)</f>
        <v>0</v>
      </c>
      <c r="CF104" s="1">
        <f>CF15*VLOOKUP($D104,ExtTrip_Adjust!$B$3:$H$85,6,FALSE)*VLOOKUP(CF$91,ExtTrip_Adjust!$B$3:$H$85,7,FALSE)</f>
        <v>4.515155547613843E-3</v>
      </c>
      <c r="CG104" s="1">
        <f>CG15*VLOOKUP($D104,ExtTrip_Adjust!$B$3:$H$85,6,FALSE)*VLOOKUP(CG$91,ExtTrip_Adjust!$B$3:$H$85,7,FALSE)</f>
        <v>0.28652980823053359</v>
      </c>
      <c r="CH104" s="1">
        <f>CH15*VLOOKUP($D104,ExtTrip_Adjust!$B$3:$H$85,6,FALSE)*VLOOKUP(CH$91,ExtTrip_Adjust!$B$3:$H$85,7,FALSE)</f>
        <v>0</v>
      </c>
      <c r="CI104" s="1">
        <f>CI15*VLOOKUP($D104,ExtTrip_Adjust!$B$3:$H$85,6,FALSE)*VLOOKUP(CI$91,ExtTrip_Adjust!$B$3:$H$85,7,FALSE)</f>
        <v>4.830741919354449E-2</v>
      </c>
      <c r="CJ104" s="1">
        <f>CJ15*VLOOKUP($D104,ExtTrip_Adjust!$B$3:$H$85,6,FALSE)*1</f>
        <v>80.238517682721422</v>
      </c>
      <c r="CK104" s="1">
        <f t="shared" si="4"/>
        <v>115.7277771620372</v>
      </c>
    </row>
    <row r="105" spans="2:89" x14ac:dyDescent="0.25">
      <c r="B105">
        <v>2943</v>
      </c>
      <c r="D105">
        <v>2943</v>
      </c>
      <c r="E105" s="1">
        <f>E16*VLOOKUP($D105,ExtTrip_Adjust!$B$3:$H$85,6,FALSE)*VLOOKUP(E$91,ExtTrip_Adjust!$B$3:$H$85,7,FALSE)</f>
        <v>0</v>
      </c>
      <c r="F105" s="1">
        <f>F16*VLOOKUP($D105,ExtTrip_Adjust!$B$3:$H$85,6,FALSE)*VLOOKUP(F$91,ExtTrip_Adjust!$B$3:$H$85,7,FALSE)</f>
        <v>0</v>
      </c>
      <c r="G105" s="1">
        <f>G16*VLOOKUP($D105,ExtTrip_Adjust!$B$3:$H$85,6,FALSE)*VLOOKUP(G$91,ExtTrip_Adjust!$B$3:$H$85,7,FALSE)</f>
        <v>0</v>
      </c>
      <c r="H105" s="1">
        <f>H16*VLOOKUP($D105,ExtTrip_Adjust!$B$3:$H$85,6,FALSE)*VLOOKUP(H$91,ExtTrip_Adjust!$B$3:$H$85,7,FALSE)</f>
        <v>0</v>
      </c>
      <c r="I105" s="1">
        <f>I16*VLOOKUP($D105,ExtTrip_Adjust!$B$3:$H$85,6,FALSE)*VLOOKUP(I$91,ExtTrip_Adjust!$B$3:$H$85,7,FALSE)</f>
        <v>0</v>
      </c>
      <c r="J105" s="1">
        <f>J16*VLOOKUP($D105,ExtTrip_Adjust!$B$3:$H$85,6,FALSE)*VLOOKUP(J$91,ExtTrip_Adjust!$B$3:$H$85,7,FALSE)</f>
        <v>0</v>
      </c>
      <c r="K105" s="1">
        <f>K16*VLOOKUP($D105,ExtTrip_Adjust!$B$3:$H$85,6,FALSE)*VLOOKUP(K$91,ExtTrip_Adjust!$B$3:$H$85,7,FALSE)</f>
        <v>0</v>
      </c>
      <c r="L105" s="1">
        <f>L16*VLOOKUP($D105,ExtTrip_Adjust!$B$3:$H$85,6,FALSE)*VLOOKUP(L$91,ExtTrip_Adjust!$B$3:$H$85,7,FALSE)</f>
        <v>0</v>
      </c>
      <c r="M105" s="1">
        <f>M16*VLOOKUP($D105,ExtTrip_Adjust!$B$3:$H$85,6,FALSE)*VLOOKUP(M$91,ExtTrip_Adjust!$B$3:$H$85,7,FALSE)</f>
        <v>0</v>
      </c>
      <c r="N105" s="1">
        <f>N16*VLOOKUP($D105,ExtTrip_Adjust!$B$3:$H$85,6,FALSE)*VLOOKUP(N$91,ExtTrip_Adjust!$B$3:$H$85,7,FALSE)</f>
        <v>0</v>
      </c>
      <c r="O105" s="1">
        <f>O16*VLOOKUP($D105,ExtTrip_Adjust!$B$3:$H$85,6,FALSE)*VLOOKUP(O$91,ExtTrip_Adjust!$B$3:$H$85,7,FALSE)</f>
        <v>0</v>
      </c>
      <c r="P105" s="1">
        <f>P16*VLOOKUP($D105,ExtTrip_Adjust!$B$3:$H$85,6,FALSE)*VLOOKUP(P$91,ExtTrip_Adjust!$B$3:$H$85,7,FALSE)</f>
        <v>0</v>
      </c>
      <c r="Q105" s="1">
        <f>Q16*VLOOKUP($D105,ExtTrip_Adjust!$B$3:$H$85,6,FALSE)*VLOOKUP(Q$91,ExtTrip_Adjust!$B$3:$H$85,7,FALSE)</f>
        <v>0</v>
      </c>
      <c r="R105" s="1">
        <f>R16*VLOOKUP($D105,ExtTrip_Adjust!$B$3:$H$85,6,FALSE)*VLOOKUP(R$91,ExtTrip_Adjust!$B$3:$H$85,7,FALSE)</f>
        <v>0</v>
      </c>
      <c r="S105" s="1">
        <f>S16*VLOOKUP($D105,ExtTrip_Adjust!$B$3:$H$85,6,FALSE)*VLOOKUP(S$91,ExtTrip_Adjust!$B$3:$H$85,7,FALSE)</f>
        <v>0</v>
      </c>
      <c r="T105" s="1">
        <f>T16*VLOOKUP($D105,ExtTrip_Adjust!$B$3:$H$85,6,FALSE)*VLOOKUP(T$91,ExtTrip_Adjust!$B$3:$H$85,7,FALSE)</f>
        <v>0</v>
      </c>
      <c r="U105" s="1">
        <f>U16*VLOOKUP($D105,ExtTrip_Adjust!$B$3:$H$85,6,FALSE)*VLOOKUP(U$91,ExtTrip_Adjust!$B$3:$H$85,7,FALSE)</f>
        <v>0</v>
      </c>
      <c r="V105" s="1">
        <f>V16*VLOOKUP($D105,ExtTrip_Adjust!$B$3:$H$85,6,FALSE)*VLOOKUP(V$91,ExtTrip_Adjust!$B$3:$H$85,7,FALSE)</f>
        <v>0</v>
      </c>
      <c r="W105" s="1">
        <f>W16*VLOOKUP($D105,ExtTrip_Adjust!$B$3:$H$85,6,FALSE)*VLOOKUP(W$91,ExtTrip_Adjust!$B$3:$H$85,7,FALSE)</f>
        <v>0</v>
      </c>
      <c r="X105" s="1">
        <f>X16*VLOOKUP($D105,ExtTrip_Adjust!$B$3:$H$85,6,FALSE)*VLOOKUP(X$91,ExtTrip_Adjust!$B$3:$H$85,7,FALSE)</f>
        <v>0</v>
      </c>
      <c r="Y105" s="1">
        <f>Y16*VLOOKUP($D105,ExtTrip_Adjust!$B$3:$H$85,6,FALSE)*VLOOKUP(Y$91,ExtTrip_Adjust!$B$3:$H$85,7,FALSE)</f>
        <v>0</v>
      </c>
      <c r="Z105" s="1">
        <f>Z16*VLOOKUP($D105,ExtTrip_Adjust!$B$3:$H$85,6,FALSE)*VLOOKUP(Z$91,ExtTrip_Adjust!$B$3:$H$85,7,FALSE)</f>
        <v>0</v>
      </c>
      <c r="AA105" s="1">
        <f>AA16*VLOOKUP($D105,ExtTrip_Adjust!$B$3:$H$85,6,FALSE)*VLOOKUP(AA$91,ExtTrip_Adjust!$B$3:$H$85,7,FALSE)</f>
        <v>0</v>
      </c>
      <c r="AB105" s="1">
        <f>AB16*VLOOKUP($D105,ExtTrip_Adjust!$B$3:$H$85,6,FALSE)*VLOOKUP(AB$91,ExtTrip_Adjust!$B$3:$H$85,7,FALSE)</f>
        <v>0</v>
      </c>
      <c r="AC105" s="1">
        <f>AC16*VLOOKUP($D105,ExtTrip_Adjust!$B$3:$H$85,6,FALSE)*VLOOKUP(AC$91,ExtTrip_Adjust!$B$3:$H$85,7,FALSE)</f>
        <v>0</v>
      </c>
      <c r="AD105" s="1">
        <f>AD16*VLOOKUP($D105,ExtTrip_Adjust!$B$3:$H$85,6,FALSE)*VLOOKUP(AD$91,ExtTrip_Adjust!$B$3:$H$85,7,FALSE)</f>
        <v>0</v>
      </c>
      <c r="AE105" s="1">
        <f>AE16*VLOOKUP($D105,ExtTrip_Adjust!$B$3:$H$85,6,FALSE)*VLOOKUP(AE$91,ExtTrip_Adjust!$B$3:$H$85,7,FALSE)</f>
        <v>0</v>
      </c>
      <c r="AF105" s="1">
        <f>AF16*VLOOKUP($D105,ExtTrip_Adjust!$B$3:$H$85,6,FALSE)*VLOOKUP(AF$91,ExtTrip_Adjust!$B$3:$H$85,7,FALSE)</f>
        <v>0</v>
      </c>
      <c r="AG105" s="1">
        <f>AG16*VLOOKUP($D105,ExtTrip_Adjust!$B$3:$H$85,6,FALSE)*VLOOKUP(AG$91,ExtTrip_Adjust!$B$3:$H$85,7,FALSE)</f>
        <v>0</v>
      </c>
      <c r="AH105" s="1">
        <f>AH16*VLOOKUP($D105,ExtTrip_Adjust!$B$3:$H$85,6,FALSE)*VLOOKUP(AH$91,ExtTrip_Adjust!$B$3:$H$85,7,FALSE)</f>
        <v>0</v>
      </c>
      <c r="AI105" s="1">
        <f>AI16*VLOOKUP($D105,ExtTrip_Adjust!$B$3:$H$85,6,FALSE)*VLOOKUP(AI$91,ExtTrip_Adjust!$B$3:$H$85,7,FALSE)</f>
        <v>0</v>
      </c>
      <c r="AJ105" s="1">
        <f>AJ16*VLOOKUP($D105,ExtTrip_Adjust!$B$3:$H$85,6,FALSE)*VLOOKUP(AJ$91,ExtTrip_Adjust!$B$3:$H$85,7,FALSE)</f>
        <v>0</v>
      </c>
      <c r="AK105" s="1">
        <f>AK16*VLOOKUP($D105,ExtTrip_Adjust!$B$3:$H$85,6,FALSE)*VLOOKUP(AK$91,ExtTrip_Adjust!$B$3:$H$85,7,FALSE)</f>
        <v>0</v>
      </c>
      <c r="AL105" s="1">
        <f>AL16*VLOOKUP($D105,ExtTrip_Adjust!$B$3:$H$85,6,FALSE)*VLOOKUP(AL$91,ExtTrip_Adjust!$B$3:$H$85,7,FALSE)</f>
        <v>0</v>
      </c>
      <c r="AM105" s="1">
        <f>AM16*VLOOKUP($D105,ExtTrip_Adjust!$B$3:$H$85,6,FALSE)*VLOOKUP(AM$91,ExtTrip_Adjust!$B$3:$H$85,7,FALSE)</f>
        <v>0</v>
      </c>
      <c r="AN105" s="1">
        <f>AN16*VLOOKUP($D105,ExtTrip_Adjust!$B$3:$H$85,6,FALSE)*VLOOKUP(AN$91,ExtTrip_Adjust!$B$3:$H$85,7,FALSE)</f>
        <v>0</v>
      </c>
      <c r="AO105" s="1">
        <f>AO16*VLOOKUP($D105,ExtTrip_Adjust!$B$3:$H$85,6,FALSE)*VLOOKUP(AO$91,ExtTrip_Adjust!$B$3:$H$85,7,FALSE)</f>
        <v>0</v>
      </c>
      <c r="AP105" s="1">
        <f>AP16*VLOOKUP($D105,ExtTrip_Adjust!$B$3:$H$85,6,FALSE)*VLOOKUP(AP$91,ExtTrip_Adjust!$B$3:$H$85,7,FALSE)</f>
        <v>0</v>
      </c>
      <c r="AQ105" s="1">
        <f>AQ16*VLOOKUP($D105,ExtTrip_Adjust!$B$3:$H$85,6,FALSE)*VLOOKUP(AQ$91,ExtTrip_Adjust!$B$3:$H$85,7,FALSE)</f>
        <v>0</v>
      </c>
      <c r="AR105" s="1">
        <f>AR16*VLOOKUP($D105,ExtTrip_Adjust!$B$3:$H$85,6,FALSE)*VLOOKUP(AR$91,ExtTrip_Adjust!$B$3:$H$85,7,FALSE)</f>
        <v>0</v>
      </c>
      <c r="AS105" s="1">
        <f>AS16*VLOOKUP($D105,ExtTrip_Adjust!$B$3:$H$85,6,FALSE)*VLOOKUP(AS$91,ExtTrip_Adjust!$B$3:$H$85,7,FALSE)</f>
        <v>0</v>
      </c>
      <c r="AT105" s="1">
        <f>AT16*VLOOKUP($D105,ExtTrip_Adjust!$B$3:$H$85,6,FALSE)*VLOOKUP(AT$91,ExtTrip_Adjust!$B$3:$H$85,7,FALSE)</f>
        <v>0</v>
      </c>
      <c r="AU105" s="1">
        <f>AU16*VLOOKUP($D105,ExtTrip_Adjust!$B$3:$H$85,6,FALSE)*VLOOKUP(AU$91,ExtTrip_Adjust!$B$3:$H$85,7,FALSE)</f>
        <v>0</v>
      </c>
      <c r="AV105" s="1">
        <f>AV16*VLOOKUP($D105,ExtTrip_Adjust!$B$3:$H$85,6,FALSE)*VLOOKUP(AV$91,ExtTrip_Adjust!$B$3:$H$85,7,FALSE)</f>
        <v>0</v>
      </c>
      <c r="AW105" s="1">
        <f>AW16*VLOOKUP($D105,ExtTrip_Adjust!$B$3:$H$85,6,FALSE)*VLOOKUP(AW$91,ExtTrip_Adjust!$B$3:$H$85,7,FALSE)</f>
        <v>0</v>
      </c>
      <c r="AX105" s="1">
        <f>AX16*VLOOKUP($D105,ExtTrip_Adjust!$B$3:$H$85,6,FALSE)*VLOOKUP(AX$91,ExtTrip_Adjust!$B$3:$H$85,7,FALSE)</f>
        <v>0</v>
      </c>
      <c r="AY105" s="1">
        <f>AY16*VLOOKUP($D105,ExtTrip_Adjust!$B$3:$H$85,6,FALSE)*VLOOKUP(AY$91,ExtTrip_Adjust!$B$3:$H$85,7,FALSE)</f>
        <v>0</v>
      </c>
      <c r="AZ105" s="1">
        <f>AZ16*VLOOKUP($D105,ExtTrip_Adjust!$B$3:$H$85,6,FALSE)*VLOOKUP(AZ$91,ExtTrip_Adjust!$B$3:$H$85,7,FALSE)</f>
        <v>0</v>
      </c>
      <c r="BA105" s="1">
        <f>BA16*VLOOKUP($D105,ExtTrip_Adjust!$B$3:$H$85,6,FALSE)*VLOOKUP(BA$91,ExtTrip_Adjust!$B$3:$H$85,7,FALSE)</f>
        <v>0</v>
      </c>
      <c r="BB105" s="1">
        <f>BB16*VLOOKUP($D105,ExtTrip_Adjust!$B$3:$H$85,6,FALSE)*VLOOKUP(BB$91,ExtTrip_Adjust!$B$3:$H$85,7,FALSE)</f>
        <v>0</v>
      </c>
      <c r="BC105" s="1">
        <f>BC16*VLOOKUP($D105,ExtTrip_Adjust!$B$3:$H$85,6,FALSE)*VLOOKUP(BC$91,ExtTrip_Adjust!$B$3:$H$85,7,FALSE)</f>
        <v>0</v>
      </c>
      <c r="BD105" s="1">
        <f>BD16*VLOOKUP($D105,ExtTrip_Adjust!$B$3:$H$85,6,FALSE)*VLOOKUP(BD$91,ExtTrip_Adjust!$B$3:$H$85,7,FALSE)</f>
        <v>0</v>
      </c>
      <c r="BE105" s="1">
        <f>BE16*VLOOKUP($D105,ExtTrip_Adjust!$B$3:$H$85,6,FALSE)*VLOOKUP(BE$91,ExtTrip_Adjust!$B$3:$H$85,7,FALSE)</f>
        <v>0</v>
      </c>
      <c r="BF105" s="1">
        <f>BF16*VLOOKUP($D105,ExtTrip_Adjust!$B$3:$H$85,6,FALSE)*VLOOKUP(BF$91,ExtTrip_Adjust!$B$3:$H$85,7,FALSE)</f>
        <v>0</v>
      </c>
      <c r="BG105" s="1">
        <f>BG16*VLOOKUP($D105,ExtTrip_Adjust!$B$3:$H$85,6,FALSE)*VLOOKUP(BG$91,ExtTrip_Adjust!$B$3:$H$85,7,FALSE)</f>
        <v>0</v>
      </c>
      <c r="BH105" s="1">
        <f>BH16*VLOOKUP($D105,ExtTrip_Adjust!$B$3:$H$85,6,FALSE)*VLOOKUP(BH$91,ExtTrip_Adjust!$B$3:$H$85,7,FALSE)</f>
        <v>0</v>
      </c>
      <c r="BI105" s="1">
        <f>BI16*VLOOKUP($D105,ExtTrip_Adjust!$B$3:$H$85,6,FALSE)*VLOOKUP(BI$91,ExtTrip_Adjust!$B$3:$H$85,7,FALSE)</f>
        <v>0</v>
      </c>
      <c r="BJ105" s="1">
        <f>BJ16*VLOOKUP($D105,ExtTrip_Adjust!$B$3:$H$85,6,FALSE)*VLOOKUP(BJ$91,ExtTrip_Adjust!$B$3:$H$85,7,FALSE)</f>
        <v>0</v>
      </c>
      <c r="BK105" s="1">
        <f>BK16*VLOOKUP($D105,ExtTrip_Adjust!$B$3:$H$85,6,FALSE)*VLOOKUP(BK$91,ExtTrip_Adjust!$B$3:$H$85,7,FALSE)</f>
        <v>0</v>
      </c>
      <c r="BL105" s="1">
        <f>BL16*VLOOKUP($D105,ExtTrip_Adjust!$B$3:$H$85,6,FALSE)*VLOOKUP(BL$91,ExtTrip_Adjust!$B$3:$H$85,7,FALSE)</f>
        <v>0</v>
      </c>
      <c r="BM105" s="1">
        <f>BM16*VLOOKUP($D105,ExtTrip_Adjust!$B$3:$H$85,6,FALSE)*VLOOKUP(BM$91,ExtTrip_Adjust!$B$3:$H$85,7,FALSE)</f>
        <v>0</v>
      </c>
      <c r="BN105" s="1">
        <f>BN16*VLOOKUP($D105,ExtTrip_Adjust!$B$3:$H$85,6,FALSE)*VLOOKUP(BN$91,ExtTrip_Adjust!$B$3:$H$85,7,FALSE)</f>
        <v>0</v>
      </c>
      <c r="BO105" s="1">
        <f>BO16*VLOOKUP($D105,ExtTrip_Adjust!$B$3:$H$85,6,FALSE)*VLOOKUP(BO$91,ExtTrip_Adjust!$B$3:$H$85,7,FALSE)</f>
        <v>0</v>
      </c>
      <c r="BP105" s="1">
        <f>BP16*VLOOKUP($D105,ExtTrip_Adjust!$B$3:$H$85,6,FALSE)*VLOOKUP(BP$91,ExtTrip_Adjust!$B$3:$H$85,7,FALSE)</f>
        <v>0</v>
      </c>
      <c r="BQ105" s="1">
        <f>BQ16*VLOOKUP($D105,ExtTrip_Adjust!$B$3:$H$85,6,FALSE)*VLOOKUP(BQ$91,ExtTrip_Adjust!$B$3:$H$85,7,FALSE)</f>
        <v>0</v>
      </c>
      <c r="BR105" s="1">
        <f>BR16*VLOOKUP($D105,ExtTrip_Adjust!$B$3:$H$85,6,FALSE)*VLOOKUP(BR$91,ExtTrip_Adjust!$B$3:$H$85,7,FALSE)</f>
        <v>0</v>
      </c>
      <c r="BS105" s="1">
        <f>BS16*VLOOKUP($D105,ExtTrip_Adjust!$B$3:$H$85,6,FALSE)*VLOOKUP(BS$91,ExtTrip_Adjust!$B$3:$H$85,7,FALSE)</f>
        <v>0</v>
      </c>
      <c r="BT105" s="1">
        <f>BT16*VLOOKUP($D105,ExtTrip_Adjust!$B$3:$H$85,6,FALSE)*VLOOKUP(BT$91,ExtTrip_Adjust!$B$3:$H$85,7,FALSE)</f>
        <v>0</v>
      </c>
      <c r="BU105" s="1">
        <f>BU16*VLOOKUP($D105,ExtTrip_Adjust!$B$3:$H$85,6,FALSE)*VLOOKUP(BU$91,ExtTrip_Adjust!$B$3:$H$85,7,FALSE)</f>
        <v>0</v>
      </c>
      <c r="BV105" s="1">
        <f>BV16*VLOOKUP($D105,ExtTrip_Adjust!$B$3:$H$85,6,FALSE)*VLOOKUP(BV$91,ExtTrip_Adjust!$B$3:$H$85,7,FALSE)</f>
        <v>0</v>
      </c>
      <c r="BW105" s="1">
        <f>BW16*VLOOKUP($D105,ExtTrip_Adjust!$B$3:$H$85,6,FALSE)*VLOOKUP(BW$91,ExtTrip_Adjust!$B$3:$H$85,7,FALSE)</f>
        <v>0</v>
      </c>
      <c r="BX105" s="1">
        <f>BX16*VLOOKUP($D105,ExtTrip_Adjust!$B$3:$H$85,6,FALSE)*VLOOKUP(BX$91,ExtTrip_Adjust!$B$3:$H$85,7,FALSE)</f>
        <v>0</v>
      </c>
      <c r="BY105" s="1">
        <f>BY16*VLOOKUP($D105,ExtTrip_Adjust!$B$3:$H$85,6,FALSE)*VLOOKUP(BY$91,ExtTrip_Adjust!$B$3:$H$85,7,FALSE)</f>
        <v>0</v>
      </c>
      <c r="BZ105" s="1">
        <f>BZ16*VLOOKUP($D105,ExtTrip_Adjust!$B$3:$H$85,6,FALSE)*VLOOKUP(BZ$91,ExtTrip_Adjust!$B$3:$H$85,7,FALSE)</f>
        <v>0</v>
      </c>
      <c r="CA105" s="1">
        <f>CA16*VLOOKUP($D105,ExtTrip_Adjust!$B$3:$H$85,6,FALSE)*VLOOKUP(CA$91,ExtTrip_Adjust!$B$3:$H$85,7,FALSE)</f>
        <v>0</v>
      </c>
      <c r="CB105" s="1">
        <f>CB16*VLOOKUP($D105,ExtTrip_Adjust!$B$3:$H$85,6,FALSE)*VLOOKUP(CB$91,ExtTrip_Adjust!$B$3:$H$85,7,FALSE)</f>
        <v>0</v>
      </c>
      <c r="CC105" s="1">
        <f>CC16*VLOOKUP($D105,ExtTrip_Adjust!$B$3:$H$85,6,FALSE)*VLOOKUP(CC$91,ExtTrip_Adjust!$B$3:$H$85,7,FALSE)</f>
        <v>0</v>
      </c>
      <c r="CD105" s="1">
        <f>CD16*VLOOKUP($D105,ExtTrip_Adjust!$B$3:$H$85,6,FALSE)*VLOOKUP(CD$91,ExtTrip_Adjust!$B$3:$H$85,7,FALSE)</f>
        <v>0</v>
      </c>
      <c r="CE105" s="1">
        <f>CE16*VLOOKUP($D105,ExtTrip_Adjust!$B$3:$H$85,6,FALSE)*VLOOKUP(CE$91,ExtTrip_Adjust!$B$3:$H$85,7,FALSE)</f>
        <v>0</v>
      </c>
      <c r="CF105" s="1">
        <f>CF16*VLOOKUP($D105,ExtTrip_Adjust!$B$3:$H$85,6,FALSE)*VLOOKUP(CF$91,ExtTrip_Adjust!$B$3:$H$85,7,FALSE)</f>
        <v>0</v>
      </c>
      <c r="CG105" s="1">
        <f>CG16*VLOOKUP($D105,ExtTrip_Adjust!$B$3:$H$85,6,FALSE)*VLOOKUP(CG$91,ExtTrip_Adjust!$B$3:$H$85,7,FALSE)</f>
        <v>0</v>
      </c>
      <c r="CH105" s="1">
        <f>CH16*VLOOKUP($D105,ExtTrip_Adjust!$B$3:$H$85,6,FALSE)*VLOOKUP(CH$91,ExtTrip_Adjust!$B$3:$H$85,7,FALSE)</f>
        <v>0</v>
      </c>
      <c r="CI105" s="1">
        <f>CI16*VLOOKUP($D105,ExtTrip_Adjust!$B$3:$H$85,6,FALSE)*VLOOKUP(CI$91,ExtTrip_Adjust!$B$3:$H$85,7,FALSE)</f>
        <v>0</v>
      </c>
      <c r="CJ105" s="1">
        <f>CJ16*VLOOKUP($D105,ExtTrip_Adjust!$B$3:$H$85,6,FALSE)*1</f>
        <v>13.53503701349114</v>
      </c>
      <c r="CK105" s="1">
        <f t="shared" si="4"/>
        <v>13.53503701349114</v>
      </c>
    </row>
    <row r="106" spans="2:89" x14ac:dyDescent="0.25">
      <c r="B106">
        <v>2944</v>
      </c>
      <c r="D106">
        <v>2944</v>
      </c>
      <c r="E106" s="1">
        <f>E17*VLOOKUP($D106,ExtTrip_Adjust!$B$3:$H$85,6,FALSE)*VLOOKUP(E$91,ExtTrip_Adjust!$B$3:$H$85,7,FALSE)</f>
        <v>18.863386368419494</v>
      </c>
      <c r="F106" s="1">
        <f>F17*VLOOKUP($D106,ExtTrip_Adjust!$B$3:$H$85,6,FALSE)*VLOOKUP(F$91,ExtTrip_Adjust!$B$3:$H$85,7,FALSE)</f>
        <v>0</v>
      </c>
      <c r="G106" s="1">
        <f>G17*VLOOKUP($D106,ExtTrip_Adjust!$B$3:$H$85,6,FALSE)*VLOOKUP(G$91,ExtTrip_Adjust!$B$3:$H$85,7,FALSE)</f>
        <v>7.4257349824409555</v>
      </c>
      <c r="H106" s="1">
        <f>H17*VLOOKUP($D106,ExtTrip_Adjust!$B$3:$H$85,6,FALSE)*VLOOKUP(H$91,ExtTrip_Adjust!$B$3:$H$85,7,FALSE)</f>
        <v>53.078383456458155</v>
      </c>
      <c r="I106" s="1">
        <f>I17*VLOOKUP($D106,ExtTrip_Adjust!$B$3:$H$85,6,FALSE)*VLOOKUP(I$91,ExtTrip_Adjust!$B$3:$H$85,7,FALSE)</f>
        <v>0</v>
      </c>
      <c r="J106" s="1">
        <f>J17*VLOOKUP($D106,ExtTrip_Adjust!$B$3:$H$85,6,FALSE)*VLOOKUP(J$91,ExtTrip_Adjust!$B$3:$H$85,7,FALSE)</f>
        <v>0</v>
      </c>
      <c r="K106" s="1">
        <f>K17*VLOOKUP($D106,ExtTrip_Adjust!$B$3:$H$85,6,FALSE)*VLOOKUP(K$91,ExtTrip_Adjust!$B$3:$H$85,7,FALSE)</f>
        <v>4.558901352193895</v>
      </c>
      <c r="L106" s="1">
        <f>L17*VLOOKUP($D106,ExtTrip_Adjust!$B$3:$H$85,6,FALSE)*VLOOKUP(L$91,ExtTrip_Adjust!$B$3:$H$85,7,FALSE)</f>
        <v>16.777710703263679</v>
      </c>
      <c r="M106" s="1">
        <f>M17*VLOOKUP($D106,ExtTrip_Adjust!$B$3:$H$85,6,FALSE)*VLOOKUP(M$91,ExtTrip_Adjust!$B$3:$H$85,7,FALSE)</f>
        <v>0</v>
      </c>
      <c r="N106" s="1">
        <f>N17*VLOOKUP($D106,ExtTrip_Adjust!$B$3:$H$85,6,FALSE)*VLOOKUP(N$91,ExtTrip_Adjust!$B$3:$H$85,7,FALSE)</f>
        <v>2.8692642748419743</v>
      </c>
      <c r="O106" s="1">
        <f>O17*VLOOKUP($D106,ExtTrip_Adjust!$B$3:$H$85,6,FALSE)*VLOOKUP(O$91,ExtTrip_Adjust!$B$3:$H$85,7,FALSE)</f>
        <v>0</v>
      </c>
      <c r="P106" s="1">
        <f>P17*VLOOKUP($D106,ExtTrip_Adjust!$B$3:$H$85,6,FALSE)*VLOOKUP(P$91,ExtTrip_Adjust!$B$3:$H$85,7,FALSE)</f>
        <v>0</v>
      </c>
      <c r="Q106" s="1">
        <f>Q17*VLOOKUP($D106,ExtTrip_Adjust!$B$3:$H$85,6,FALSE)*VLOOKUP(Q$91,ExtTrip_Adjust!$B$3:$H$85,7,FALSE)</f>
        <v>10.270939006708218</v>
      </c>
      <c r="R106" s="1">
        <f>R17*VLOOKUP($D106,ExtTrip_Adjust!$B$3:$H$85,6,FALSE)*VLOOKUP(R$91,ExtTrip_Adjust!$B$3:$H$85,7,FALSE)</f>
        <v>0</v>
      </c>
      <c r="S106" s="1">
        <f>S17*VLOOKUP($D106,ExtTrip_Adjust!$B$3:$H$85,6,FALSE)*VLOOKUP(S$91,ExtTrip_Adjust!$B$3:$H$85,7,FALSE)</f>
        <v>0</v>
      </c>
      <c r="T106" s="1">
        <f>T17*VLOOKUP($D106,ExtTrip_Adjust!$B$3:$H$85,6,FALSE)*VLOOKUP(T$91,ExtTrip_Adjust!$B$3:$H$85,7,FALSE)</f>
        <v>751.23792674932713</v>
      </c>
      <c r="U106" s="1">
        <f>U17*VLOOKUP($D106,ExtTrip_Adjust!$B$3:$H$85,6,FALSE)*VLOOKUP(U$91,ExtTrip_Adjust!$B$3:$H$85,7,FALSE)</f>
        <v>0</v>
      </c>
      <c r="V106" s="1">
        <f>V17*VLOOKUP($D106,ExtTrip_Adjust!$B$3:$H$85,6,FALSE)*VLOOKUP(V$91,ExtTrip_Adjust!$B$3:$H$85,7,FALSE)</f>
        <v>41.368278803920767</v>
      </c>
      <c r="W106" s="1">
        <f>W17*VLOOKUP($D106,ExtTrip_Adjust!$B$3:$H$85,6,FALSE)*VLOOKUP(W$91,ExtTrip_Adjust!$B$3:$H$85,7,FALSE)</f>
        <v>0</v>
      </c>
      <c r="X106" s="1">
        <f>X17*VLOOKUP($D106,ExtTrip_Adjust!$B$3:$H$85,6,FALSE)*VLOOKUP(X$91,ExtTrip_Adjust!$B$3:$H$85,7,FALSE)</f>
        <v>101.15499358701584</v>
      </c>
      <c r="Y106" s="1">
        <f>Y17*VLOOKUP($D106,ExtTrip_Adjust!$B$3:$H$85,6,FALSE)*VLOOKUP(Y$91,ExtTrip_Adjust!$B$3:$H$85,7,FALSE)</f>
        <v>0</v>
      </c>
      <c r="Z106" s="1">
        <f>Z17*VLOOKUP($D106,ExtTrip_Adjust!$B$3:$H$85,6,FALSE)*VLOOKUP(Z$91,ExtTrip_Adjust!$B$3:$H$85,7,FALSE)</f>
        <v>0</v>
      </c>
      <c r="AA106" s="1">
        <f>AA17*VLOOKUP($D106,ExtTrip_Adjust!$B$3:$H$85,6,FALSE)*VLOOKUP(AA$91,ExtTrip_Adjust!$B$3:$H$85,7,FALSE)</f>
        <v>0</v>
      </c>
      <c r="AB106" s="1">
        <f>AB17*VLOOKUP($D106,ExtTrip_Adjust!$B$3:$H$85,6,FALSE)*VLOOKUP(AB$91,ExtTrip_Adjust!$B$3:$H$85,7,FALSE)</f>
        <v>0</v>
      </c>
      <c r="AC106" s="1">
        <f>AC17*VLOOKUP($D106,ExtTrip_Adjust!$B$3:$H$85,6,FALSE)*VLOOKUP(AC$91,ExtTrip_Adjust!$B$3:$H$85,7,FALSE)</f>
        <v>5.0872869704017454</v>
      </c>
      <c r="AD106" s="1">
        <f>AD17*VLOOKUP($D106,ExtTrip_Adjust!$B$3:$H$85,6,FALSE)*VLOOKUP(AD$91,ExtTrip_Adjust!$B$3:$H$85,7,FALSE)</f>
        <v>16.783871389251342</v>
      </c>
      <c r="AE106" s="1">
        <f>AE17*VLOOKUP($D106,ExtTrip_Adjust!$B$3:$H$85,6,FALSE)*VLOOKUP(AE$91,ExtTrip_Adjust!$B$3:$H$85,7,FALSE)</f>
        <v>3.0557913867838855</v>
      </c>
      <c r="AF106" s="1">
        <f>AF17*VLOOKUP($D106,ExtTrip_Adjust!$B$3:$H$85,6,FALSE)*VLOOKUP(AF$91,ExtTrip_Adjust!$B$3:$H$85,7,FALSE)</f>
        <v>62.423778621922423</v>
      </c>
      <c r="AG106" s="1">
        <f>AG17*VLOOKUP($D106,ExtTrip_Adjust!$B$3:$H$85,6,FALSE)*VLOOKUP(AG$91,ExtTrip_Adjust!$B$3:$H$85,7,FALSE)</f>
        <v>2.2167775917976482</v>
      </c>
      <c r="AH106" s="1">
        <f>AH17*VLOOKUP($D106,ExtTrip_Adjust!$B$3:$H$85,6,FALSE)*VLOOKUP(AH$91,ExtTrip_Adjust!$B$3:$H$85,7,FALSE)</f>
        <v>0.31139008373780713</v>
      </c>
      <c r="AI106" s="1">
        <f>AI17*VLOOKUP($D106,ExtTrip_Adjust!$B$3:$H$85,6,FALSE)*VLOOKUP(AI$91,ExtTrip_Adjust!$B$3:$H$85,7,FALSE)</f>
        <v>801.38687147493442</v>
      </c>
      <c r="AJ106" s="1">
        <f>AJ17*VLOOKUP($D106,ExtTrip_Adjust!$B$3:$H$85,6,FALSE)*VLOOKUP(AJ$91,ExtTrip_Adjust!$B$3:$H$85,7,FALSE)</f>
        <v>8.2325981336044602</v>
      </c>
      <c r="AK106" s="1">
        <f>AK17*VLOOKUP($D106,ExtTrip_Adjust!$B$3:$H$85,6,FALSE)*VLOOKUP(AK$91,ExtTrip_Adjust!$B$3:$H$85,7,FALSE)</f>
        <v>3756.5812962873333</v>
      </c>
      <c r="AL106" s="1">
        <f>AL17*VLOOKUP($D106,ExtTrip_Adjust!$B$3:$H$85,6,FALSE)*VLOOKUP(AL$91,ExtTrip_Adjust!$B$3:$H$85,7,FALSE)</f>
        <v>20.284265201493714</v>
      </c>
      <c r="AM106" s="1">
        <f>AM17*VLOOKUP($D106,ExtTrip_Adjust!$B$3:$H$85,6,FALSE)*VLOOKUP(AM$91,ExtTrip_Adjust!$B$3:$H$85,7,FALSE)</f>
        <v>0.15412048864796532</v>
      </c>
      <c r="AN106" s="1">
        <f>AN17*VLOOKUP($D106,ExtTrip_Adjust!$B$3:$H$85,6,FALSE)*VLOOKUP(AN$91,ExtTrip_Adjust!$B$3:$H$85,7,FALSE)</f>
        <v>6.215353858840591</v>
      </c>
      <c r="AO106" s="1">
        <f>AO17*VLOOKUP($D106,ExtTrip_Adjust!$B$3:$H$85,6,FALSE)*VLOOKUP(AO$91,ExtTrip_Adjust!$B$3:$H$85,7,FALSE)</f>
        <v>16.272515503459278</v>
      </c>
      <c r="AP106" s="1">
        <f>AP17*VLOOKUP($D106,ExtTrip_Adjust!$B$3:$H$85,6,FALSE)*VLOOKUP(AP$91,ExtTrip_Adjust!$B$3:$H$85,7,FALSE)</f>
        <v>0</v>
      </c>
      <c r="AQ106" s="1">
        <f>AQ17*VLOOKUP($D106,ExtTrip_Adjust!$B$3:$H$85,6,FALSE)*VLOOKUP(AQ$91,ExtTrip_Adjust!$B$3:$H$85,7,FALSE)</f>
        <v>11.921406970947185</v>
      </c>
      <c r="AR106" s="1">
        <f>AR17*VLOOKUP($D106,ExtTrip_Adjust!$B$3:$H$85,6,FALSE)*VLOOKUP(AR$91,ExtTrip_Adjust!$B$3:$H$85,7,FALSE)</f>
        <v>0</v>
      </c>
      <c r="AS106" s="1">
        <f>AS17*VLOOKUP($D106,ExtTrip_Adjust!$B$3:$H$85,6,FALSE)*VLOOKUP(AS$91,ExtTrip_Adjust!$B$3:$H$85,7,FALSE)</f>
        <v>0</v>
      </c>
      <c r="AT106" s="1">
        <f>AT17*VLOOKUP($D106,ExtTrip_Adjust!$B$3:$H$85,6,FALSE)*VLOOKUP(AT$91,ExtTrip_Adjust!$B$3:$H$85,7,FALSE)</f>
        <v>0</v>
      </c>
      <c r="AU106" s="1">
        <f>AU17*VLOOKUP($D106,ExtTrip_Adjust!$B$3:$H$85,6,FALSE)*VLOOKUP(AU$91,ExtTrip_Adjust!$B$3:$H$85,7,FALSE)</f>
        <v>0</v>
      </c>
      <c r="AV106" s="1">
        <f>AV17*VLOOKUP($D106,ExtTrip_Adjust!$B$3:$H$85,6,FALSE)*VLOOKUP(AV$91,ExtTrip_Adjust!$B$3:$H$85,7,FALSE)</f>
        <v>116.03727041016468</v>
      </c>
      <c r="AW106" s="1">
        <f>AW17*VLOOKUP($D106,ExtTrip_Adjust!$B$3:$H$85,6,FALSE)*VLOOKUP(AW$91,ExtTrip_Adjust!$B$3:$H$85,7,FALSE)</f>
        <v>0</v>
      </c>
      <c r="AX106" s="1">
        <f>AX17*VLOOKUP($D106,ExtTrip_Adjust!$B$3:$H$85,6,FALSE)*VLOOKUP(AX$91,ExtTrip_Adjust!$B$3:$H$85,7,FALSE)</f>
        <v>0</v>
      </c>
      <c r="AY106" s="1">
        <f>AY17*VLOOKUP($D106,ExtTrip_Adjust!$B$3:$H$85,6,FALSE)*VLOOKUP(AY$91,ExtTrip_Adjust!$B$3:$H$85,7,FALSE)</f>
        <v>0</v>
      </c>
      <c r="AZ106" s="1">
        <f>AZ17*VLOOKUP($D106,ExtTrip_Adjust!$B$3:$H$85,6,FALSE)*VLOOKUP(AZ$91,ExtTrip_Adjust!$B$3:$H$85,7,FALSE)</f>
        <v>0</v>
      </c>
      <c r="BA106" s="1">
        <f>BA17*VLOOKUP($D106,ExtTrip_Adjust!$B$3:$H$85,6,FALSE)*VLOOKUP(BA$91,ExtTrip_Adjust!$B$3:$H$85,7,FALSE)</f>
        <v>1.8708392230559268</v>
      </c>
      <c r="BB106" s="1">
        <f>BB17*VLOOKUP($D106,ExtTrip_Adjust!$B$3:$H$85,6,FALSE)*VLOOKUP(BB$91,ExtTrip_Adjust!$B$3:$H$85,7,FALSE)</f>
        <v>0</v>
      </c>
      <c r="BC106" s="1">
        <f>BC17*VLOOKUP($D106,ExtTrip_Adjust!$B$3:$H$85,6,FALSE)*VLOOKUP(BC$91,ExtTrip_Adjust!$B$3:$H$85,7,FALSE)</f>
        <v>1.7297318725273663</v>
      </c>
      <c r="BD106" s="1">
        <f>BD17*VLOOKUP($D106,ExtTrip_Adjust!$B$3:$H$85,6,FALSE)*VLOOKUP(BD$91,ExtTrip_Adjust!$B$3:$H$85,7,FALSE)</f>
        <v>0.3514167092807286</v>
      </c>
      <c r="BE106" s="1">
        <f>BE17*VLOOKUP($D106,ExtTrip_Adjust!$B$3:$H$85,6,FALSE)*VLOOKUP(BE$91,ExtTrip_Adjust!$B$3:$H$85,7,FALSE)</f>
        <v>1.5656299257465638</v>
      </c>
      <c r="BF106" s="1">
        <f>BF17*VLOOKUP($D106,ExtTrip_Adjust!$B$3:$H$85,6,FALSE)*VLOOKUP(BF$91,ExtTrip_Adjust!$B$3:$H$85,7,FALSE)</f>
        <v>9.3414229333064664</v>
      </c>
      <c r="BG106" s="1">
        <f>BG17*VLOOKUP($D106,ExtTrip_Adjust!$B$3:$H$85,6,FALSE)*VLOOKUP(BG$91,ExtTrip_Adjust!$B$3:$H$85,7,FALSE)</f>
        <v>92.642862380698134</v>
      </c>
      <c r="BH106" s="1">
        <f>BH17*VLOOKUP($D106,ExtTrip_Adjust!$B$3:$H$85,6,FALSE)*VLOOKUP(BH$91,ExtTrip_Adjust!$B$3:$H$85,7,FALSE)</f>
        <v>41.007014152813944</v>
      </c>
      <c r="BI106" s="1">
        <f>BI17*VLOOKUP($D106,ExtTrip_Adjust!$B$3:$H$85,6,FALSE)*VLOOKUP(BI$91,ExtTrip_Adjust!$B$3:$H$85,7,FALSE)</f>
        <v>2.6561890582560568</v>
      </c>
      <c r="BJ106" s="1">
        <f>BJ17*VLOOKUP($D106,ExtTrip_Adjust!$B$3:$H$85,6,FALSE)*VLOOKUP(BJ$91,ExtTrip_Adjust!$B$3:$H$85,7,FALSE)</f>
        <v>26.047375938764336</v>
      </c>
      <c r="BK106" s="1">
        <f>BK17*VLOOKUP($D106,ExtTrip_Adjust!$B$3:$H$85,6,FALSE)*VLOOKUP(BK$91,ExtTrip_Adjust!$B$3:$H$85,7,FALSE)</f>
        <v>0</v>
      </c>
      <c r="BL106" s="1">
        <f>BL17*VLOOKUP($D106,ExtTrip_Adjust!$B$3:$H$85,6,FALSE)*VLOOKUP(BL$91,ExtTrip_Adjust!$B$3:$H$85,7,FALSE)</f>
        <v>269.35054758528673</v>
      </c>
      <c r="BM106" s="1">
        <f>BM17*VLOOKUP($D106,ExtTrip_Adjust!$B$3:$H$85,6,FALSE)*VLOOKUP(BM$91,ExtTrip_Adjust!$B$3:$H$85,7,FALSE)</f>
        <v>385.50325088991241</v>
      </c>
      <c r="BN106" s="1">
        <f>BN17*VLOOKUP($D106,ExtTrip_Adjust!$B$3:$H$85,6,FALSE)*VLOOKUP(BN$91,ExtTrip_Adjust!$B$3:$H$85,7,FALSE)</f>
        <v>4.2864962334848169</v>
      </c>
      <c r="BO106" s="1">
        <f>BO17*VLOOKUP($D106,ExtTrip_Adjust!$B$3:$H$85,6,FALSE)*VLOOKUP(BO$91,ExtTrip_Adjust!$B$3:$H$85,7,FALSE)</f>
        <v>0.65380753138977754</v>
      </c>
      <c r="BP106" s="1">
        <f>BP17*VLOOKUP($D106,ExtTrip_Adjust!$B$3:$H$85,6,FALSE)*VLOOKUP(BP$91,ExtTrip_Adjust!$B$3:$H$85,7,FALSE)</f>
        <v>0</v>
      </c>
      <c r="BQ106" s="1">
        <f>BQ17*VLOOKUP($D106,ExtTrip_Adjust!$B$3:$H$85,6,FALSE)*VLOOKUP(BQ$91,ExtTrip_Adjust!$B$3:$H$85,7,FALSE)</f>
        <v>731.75788006342077</v>
      </c>
      <c r="BR106" s="1">
        <f>BR17*VLOOKUP($D106,ExtTrip_Adjust!$B$3:$H$85,6,FALSE)*VLOOKUP(BR$91,ExtTrip_Adjust!$B$3:$H$85,7,FALSE)</f>
        <v>40.892497726393479</v>
      </c>
      <c r="BS106" s="1">
        <f>BS17*VLOOKUP($D106,ExtTrip_Adjust!$B$3:$H$85,6,FALSE)*VLOOKUP(BS$91,ExtTrip_Adjust!$B$3:$H$85,7,FALSE)</f>
        <v>32.136922114357183</v>
      </c>
      <c r="BT106" s="1">
        <f>BT17*VLOOKUP($D106,ExtTrip_Adjust!$B$3:$H$85,6,FALSE)*VLOOKUP(BT$91,ExtTrip_Adjust!$B$3:$H$85,7,FALSE)</f>
        <v>35.798505640598243</v>
      </c>
      <c r="BU106" s="1">
        <f>BU17*VLOOKUP($D106,ExtTrip_Adjust!$B$3:$H$85,6,FALSE)*VLOOKUP(BU$91,ExtTrip_Adjust!$B$3:$H$85,7,FALSE)</f>
        <v>22.213648090316397</v>
      </c>
      <c r="BV106" s="1">
        <f>BV17*VLOOKUP($D106,ExtTrip_Adjust!$B$3:$H$85,6,FALSE)*VLOOKUP(BV$91,ExtTrip_Adjust!$B$3:$H$85,7,FALSE)</f>
        <v>0</v>
      </c>
      <c r="BW106" s="1">
        <f>BW17*VLOOKUP($D106,ExtTrip_Adjust!$B$3:$H$85,6,FALSE)*VLOOKUP(BW$91,ExtTrip_Adjust!$B$3:$H$85,7,FALSE)</f>
        <v>61.648949202939725</v>
      </c>
      <c r="BX106" s="1">
        <f>BX17*VLOOKUP($D106,ExtTrip_Adjust!$B$3:$H$85,6,FALSE)*VLOOKUP(BX$91,ExtTrip_Adjust!$B$3:$H$85,7,FALSE)</f>
        <v>9.4989409085006304</v>
      </c>
      <c r="BY106" s="1">
        <f>BY17*VLOOKUP($D106,ExtTrip_Adjust!$B$3:$H$85,6,FALSE)*VLOOKUP(BY$91,ExtTrip_Adjust!$B$3:$H$85,7,FALSE)</f>
        <v>2.3392436448952769</v>
      </c>
      <c r="BZ106" s="1">
        <f>BZ17*VLOOKUP($D106,ExtTrip_Adjust!$B$3:$H$85,6,FALSE)*VLOOKUP(BZ$91,ExtTrip_Adjust!$B$3:$H$85,7,FALSE)</f>
        <v>141.86391154666356</v>
      </c>
      <c r="CA106" s="1">
        <f>CA17*VLOOKUP($D106,ExtTrip_Adjust!$B$3:$H$85,6,FALSE)*VLOOKUP(CA$91,ExtTrip_Adjust!$B$3:$H$85,7,FALSE)</f>
        <v>92.493349140973876</v>
      </c>
      <c r="CB106" s="1">
        <f>CB17*VLOOKUP($D106,ExtTrip_Adjust!$B$3:$H$85,6,FALSE)*VLOOKUP(CB$91,ExtTrip_Adjust!$B$3:$H$85,7,FALSE)</f>
        <v>9.8198611509450746</v>
      </c>
      <c r="CC106" s="1">
        <f>CC17*VLOOKUP($D106,ExtTrip_Adjust!$B$3:$H$85,6,FALSE)*VLOOKUP(CC$91,ExtTrip_Adjust!$B$3:$H$85,7,FALSE)</f>
        <v>24.072954191885604</v>
      </c>
      <c r="CD106" s="1">
        <f>CD17*VLOOKUP($D106,ExtTrip_Adjust!$B$3:$H$85,6,FALSE)*VLOOKUP(CD$91,ExtTrip_Adjust!$B$3:$H$85,7,FALSE)</f>
        <v>7.6298071940106444</v>
      </c>
      <c r="CE106" s="1">
        <f>CE17*VLOOKUP($D106,ExtTrip_Adjust!$B$3:$H$85,6,FALSE)*VLOOKUP(CE$91,ExtTrip_Adjust!$B$3:$H$85,7,FALSE)</f>
        <v>0.22923199340602202</v>
      </c>
      <c r="CF106" s="1">
        <f>CF17*VLOOKUP($D106,ExtTrip_Adjust!$B$3:$H$85,6,FALSE)*VLOOKUP(CF$91,ExtTrip_Adjust!$B$3:$H$85,7,FALSE)</f>
        <v>2.4544237504167739</v>
      </c>
      <c r="CG106" s="1">
        <f>CG17*VLOOKUP($D106,ExtTrip_Adjust!$B$3:$H$85,6,FALSE)*VLOOKUP(CG$91,ExtTrip_Adjust!$B$3:$H$85,7,FALSE)</f>
        <v>177.34163311003141</v>
      </c>
      <c r="CH106" s="1">
        <f>CH17*VLOOKUP($D106,ExtTrip_Adjust!$B$3:$H$85,6,FALSE)*VLOOKUP(CH$91,ExtTrip_Adjust!$B$3:$H$85,7,FALSE)</f>
        <v>5263.9921640717348</v>
      </c>
      <c r="CI106" s="1">
        <f>CI17*VLOOKUP($D106,ExtTrip_Adjust!$B$3:$H$85,6,FALSE)*VLOOKUP(CI$91,ExtTrip_Adjust!$B$3:$H$85,7,FALSE)</f>
        <v>10.55047952701644</v>
      </c>
      <c r="CJ106" s="1">
        <f>CJ17*VLOOKUP($D106,ExtTrip_Adjust!$B$3:$H$85,6,FALSE)*1</f>
        <v>9142.8728666936622</v>
      </c>
      <c r="CK106" s="1">
        <f t="shared" si="4"/>
        <v>22481.183967854602</v>
      </c>
    </row>
    <row r="107" spans="2:89" x14ac:dyDescent="0.25">
      <c r="B107">
        <v>2945</v>
      </c>
      <c r="D107">
        <v>2945</v>
      </c>
      <c r="E107" s="1">
        <f>E18*VLOOKUP($D107,ExtTrip_Adjust!$B$3:$H$85,6,FALSE)*VLOOKUP(E$91,ExtTrip_Adjust!$B$3:$H$85,7,FALSE)</f>
        <v>12.745394116284007</v>
      </c>
      <c r="F107" s="1">
        <f>F18*VLOOKUP($D107,ExtTrip_Adjust!$B$3:$H$85,6,FALSE)*VLOOKUP(F$91,ExtTrip_Adjust!$B$3:$H$85,7,FALSE)</f>
        <v>88.666245877142245</v>
      </c>
      <c r="G107" s="1">
        <f>G18*VLOOKUP($D107,ExtTrip_Adjust!$B$3:$H$85,6,FALSE)*VLOOKUP(G$91,ExtTrip_Adjust!$B$3:$H$85,7,FALSE)</f>
        <v>9.3691337958783514</v>
      </c>
      <c r="H107" s="1">
        <f>H18*VLOOKUP($D107,ExtTrip_Adjust!$B$3:$H$85,6,FALSE)*VLOOKUP(H$91,ExtTrip_Adjust!$B$3:$H$85,7,FALSE)</f>
        <v>20.617971095315454</v>
      </c>
      <c r="I107" s="1">
        <f>I18*VLOOKUP($D107,ExtTrip_Adjust!$B$3:$H$85,6,FALSE)*VLOOKUP(I$91,ExtTrip_Adjust!$B$3:$H$85,7,FALSE)</f>
        <v>0</v>
      </c>
      <c r="J107" s="1">
        <f>J18*VLOOKUP($D107,ExtTrip_Adjust!$B$3:$H$85,6,FALSE)*VLOOKUP(J$91,ExtTrip_Adjust!$B$3:$H$85,7,FALSE)</f>
        <v>8.9253107925955463E-2</v>
      </c>
      <c r="K107" s="1">
        <f>K18*VLOOKUP($D107,ExtTrip_Adjust!$B$3:$H$85,6,FALSE)*VLOOKUP(K$91,ExtTrip_Adjust!$B$3:$H$85,7,FALSE)</f>
        <v>0.64583655437578524</v>
      </c>
      <c r="L107" s="1">
        <f>L18*VLOOKUP($D107,ExtTrip_Adjust!$B$3:$H$85,6,FALSE)*VLOOKUP(L$91,ExtTrip_Adjust!$B$3:$H$85,7,FALSE)</f>
        <v>1.7507887402874647</v>
      </c>
      <c r="M107" s="1">
        <f>M18*VLOOKUP($D107,ExtTrip_Adjust!$B$3:$H$85,6,FALSE)*VLOOKUP(M$91,ExtTrip_Adjust!$B$3:$H$85,7,FALSE)</f>
        <v>0</v>
      </c>
      <c r="N107" s="1">
        <f>N18*VLOOKUP($D107,ExtTrip_Adjust!$B$3:$H$85,6,FALSE)*VLOOKUP(N$91,ExtTrip_Adjust!$B$3:$H$85,7,FALSE)</f>
        <v>0.36304163382781462</v>
      </c>
      <c r="O107" s="1">
        <f>O18*VLOOKUP($D107,ExtTrip_Adjust!$B$3:$H$85,6,FALSE)*VLOOKUP(O$91,ExtTrip_Adjust!$B$3:$H$85,7,FALSE)</f>
        <v>0</v>
      </c>
      <c r="P107" s="1">
        <f>P18*VLOOKUP($D107,ExtTrip_Adjust!$B$3:$H$85,6,FALSE)*VLOOKUP(P$91,ExtTrip_Adjust!$B$3:$H$85,7,FALSE)</f>
        <v>0</v>
      </c>
      <c r="Q107" s="1">
        <f>Q18*VLOOKUP($D107,ExtTrip_Adjust!$B$3:$H$85,6,FALSE)*VLOOKUP(Q$91,ExtTrip_Adjust!$B$3:$H$85,7,FALSE)</f>
        <v>2.7275184331628965</v>
      </c>
      <c r="R107" s="1">
        <f>R18*VLOOKUP($D107,ExtTrip_Adjust!$B$3:$H$85,6,FALSE)*VLOOKUP(R$91,ExtTrip_Adjust!$B$3:$H$85,7,FALSE)</f>
        <v>0</v>
      </c>
      <c r="S107" s="1">
        <f>S18*VLOOKUP($D107,ExtTrip_Adjust!$B$3:$H$85,6,FALSE)*VLOOKUP(S$91,ExtTrip_Adjust!$B$3:$H$85,7,FALSE)</f>
        <v>979.00223281387252</v>
      </c>
      <c r="T107" s="1">
        <f>T18*VLOOKUP($D107,ExtTrip_Adjust!$B$3:$H$85,6,FALSE)*VLOOKUP(T$91,ExtTrip_Adjust!$B$3:$H$85,7,FALSE)</f>
        <v>0</v>
      </c>
      <c r="U107" s="1">
        <f>U18*VLOOKUP($D107,ExtTrip_Adjust!$B$3:$H$85,6,FALSE)*VLOOKUP(U$91,ExtTrip_Adjust!$B$3:$H$85,7,FALSE)</f>
        <v>2.8226623091516001</v>
      </c>
      <c r="V107" s="1">
        <f>V18*VLOOKUP($D107,ExtTrip_Adjust!$B$3:$H$85,6,FALSE)*VLOOKUP(V$91,ExtTrip_Adjust!$B$3:$H$85,7,FALSE)</f>
        <v>21.206173953035307</v>
      </c>
      <c r="W107" s="1">
        <f>W18*VLOOKUP($D107,ExtTrip_Adjust!$B$3:$H$85,6,FALSE)*VLOOKUP(W$91,ExtTrip_Adjust!$B$3:$H$85,7,FALSE)</f>
        <v>22.36453185497469</v>
      </c>
      <c r="X107" s="1">
        <f>X18*VLOOKUP($D107,ExtTrip_Adjust!$B$3:$H$85,6,FALSE)*VLOOKUP(X$91,ExtTrip_Adjust!$B$3:$H$85,7,FALSE)</f>
        <v>17.390316354644977</v>
      </c>
      <c r="Y107" s="1">
        <f>Y18*VLOOKUP($D107,ExtTrip_Adjust!$B$3:$H$85,6,FALSE)*VLOOKUP(Y$91,ExtTrip_Adjust!$B$3:$H$85,7,FALSE)</f>
        <v>1.7191522912917918</v>
      </c>
      <c r="Z107" s="1">
        <f>Z18*VLOOKUP($D107,ExtTrip_Adjust!$B$3:$H$85,6,FALSE)*VLOOKUP(Z$91,ExtTrip_Adjust!$B$3:$H$85,7,FALSE)</f>
        <v>0.77415707433192871</v>
      </c>
      <c r="AA107" s="1">
        <f>AA18*VLOOKUP($D107,ExtTrip_Adjust!$B$3:$H$85,6,FALSE)*VLOOKUP(AA$91,ExtTrip_Adjust!$B$3:$H$85,7,FALSE)</f>
        <v>0.40469310220986332</v>
      </c>
      <c r="AB107" s="1">
        <f>AB18*VLOOKUP($D107,ExtTrip_Adjust!$B$3:$H$85,6,FALSE)*VLOOKUP(AB$91,ExtTrip_Adjust!$B$3:$H$85,7,FALSE)</f>
        <v>0.6891357118123691</v>
      </c>
      <c r="AC107" s="1">
        <f>AC18*VLOOKUP($D107,ExtTrip_Adjust!$B$3:$H$85,6,FALSE)*VLOOKUP(AC$91,ExtTrip_Adjust!$B$3:$H$85,7,FALSE)</f>
        <v>0</v>
      </c>
      <c r="AD107" s="1">
        <f>AD18*VLOOKUP($D107,ExtTrip_Adjust!$B$3:$H$85,6,FALSE)*VLOOKUP(AD$91,ExtTrip_Adjust!$B$3:$H$85,7,FALSE)</f>
        <v>11.27878251386081</v>
      </c>
      <c r="AE107" s="1">
        <f>AE18*VLOOKUP($D107,ExtTrip_Adjust!$B$3:$H$85,6,FALSE)*VLOOKUP(AE$91,ExtTrip_Adjust!$B$3:$H$85,7,FALSE)</f>
        <v>0</v>
      </c>
      <c r="AF107" s="1">
        <f>AF18*VLOOKUP($D107,ExtTrip_Adjust!$B$3:$H$85,6,FALSE)*VLOOKUP(AF$91,ExtTrip_Adjust!$B$3:$H$85,7,FALSE)</f>
        <v>51.07313884819537</v>
      </c>
      <c r="AG107" s="1">
        <f>AG18*VLOOKUP($D107,ExtTrip_Adjust!$B$3:$H$85,6,FALSE)*VLOOKUP(AG$91,ExtTrip_Adjust!$B$3:$H$85,7,FALSE)</f>
        <v>0</v>
      </c>
      <c r="AH107" s="1">
        <f>AH18*VLOOKUP($D107,ExtTrip_Adjust!$B$3:$H$85,6,FALSE)*VLOOKUP(AH$91,ExtTrip_Adjust!$B$3:$H$85,7,FALSE)</f>
        <v>0</v>
      </c>
      <c r="AI107" s="1">
        <f>AI18*VLOOKUP($D107,ExtTrip_Adjust!$B$3:$H$85,6,FALSE)*VLOOKUP(AI$91,ExtTrip_Adjust!$B$3:$H$85,7,FALSE)</f>
        <v>932.08483583387056</v>
      </c>
      <c r="AJ107" s="1">
        <f>AJ18*VLOOKUP($D107,ExtTrip_Adjust!$B$3:$H$85,6,FALSE)*VLOOKUP(AJ$91,ExtTrip_Adjust!$B$3:$H$85,7,FALSE)</f>
        <v>0</v>
      </c>
      <c r="AK107" s="1">
        <f>AK18*VLOOKUP($D107,ExtTrip_Adjust!$B$3:$H$85,6,FALSE)*VLOOKUP(AK$91,ExtTrip_Adjust!$B$3:$H$85,7,FALSE)</f>
        <v>0</v>
      </c>
      <c r="AL107" s="1">
        <f>AL18*VLOOKUP($D107,ExtTrip_Adjust!$B$3:$H$85,6,FALSE)*VLOOKUP(AL$91,ExtTrip_Adjust!$B$3:$H$85,7,FALSE)</f>
        <v>0</v>
      </c>
      <c r="AM107" s="1">
        <f>AM18*VLOOKUP($D107,ExtTrip_Adjust!$B$3:$H$85,6,FALSE)*VLOOKUP(AM$91,ExtTrip_Adjust!$B$3:$H$85,7,FALSE)</f>
        <v>0</v>
      </c>
      <c r="AN107" s="1">
        <f>AN18*VLOOKUP($D107,ExtTrip_Adjust!$B$3:$H$85,6,FALSE)*VLOOKUP(AN$91,ExtTrip_Adjust!$B$3:$H$85,7,FALSE)</f>
        <v>0</v>
      </c>
      <c r="AO107" s="1">
        <f>AO18*VLOOKUP($D107,ExtTrip_Adjust!$B$3:$H$85,6,FALSE)*VLOOKUP(AO$91,ExtTrip_Adjust!$B$3:$H$85,7,FALSE)</f>
        <v>13.370703225918247</v>
      </c>
      <c r="AP107" s="1">
        <f>AP18*VLOOKUP($D107,ExtTrip_Adjust!$B$3:$H$85,6,FALSE)*VLOOKUP(AP$91,ExtTrip_Adjust!$B$3:$H$85,7,FALSE)</f>
        <v>1.2084212254791693</v>
      </c>
      <c r="AQ107" s="1">
        <f>AQ18*VLOOKUP($D107,ExtTrip_Adjust!$B$3:$H$85,6,FALSE)*VLOOKUP(AQ$91,ExtTrip_Adjust!$B$3:$H$85,7,FALSE)</f>
        <v>4.2442761279428067</v>
      </c>
      <c r="AR107" s="1">
        <f>AR18*VLOOKUP($D107,ExtTrip_Adjust!$B$3:$H$85,6,FALSE)*VLOOKUP(AR$91,ExtTrip_Adjust!$B$3:$H$85,7,FALSE)</f>
        <v>0.16523604248496832</v>
      </c>
      <c r="AS107" s="1">
        <f>AS18*VLOOKUP($D107,ExtTrip_Adjust!$B$3:$H$85,6,FALSE)*VLOOKUP(AS$91,ExtTrip_Adjust!$B$3:$H$85,7,FALSE)</f>
        <v>4.0721506369410507</v>
      </c>
      <c r="AT107" s="1">
        <f>AT18*VLOOKUP($D107,ExtTrip_Adjust!$B$3:$H$85,6,FALSE)*VLOOKUP(AT$91,ExtTrip_Adjust!$B$3:$H$85,7,FALSE)</f>
        <v>0</v>
      </c>
      <c r="AU107" s="1">
        <f>AU18*VLOOKUP($D107,ExtTrip_Adjust!$B$3:$H$85,6,FALSE)*VLOOKUP(AU$91,ExtTrip_Adjust!$B$3:$H$85,7,FALSE)</f>
        <v>1543.9868345590353</v>
      </c>
      <c r="AV107" s="1">
        <f>AV18*VLOOKUP($D107,ExtTrip_Adjust!$B$3:$H$85,6,FALSE)*VLOOKUP(AV$91,ExtTrip_Adjust!$B$3:$H$85,7,FALSE)</f>
        <v>43.436466098808097</v>
      </c>
      <c r="AW107" s="1">
        <f>AW18*VLOOKUP($D107,ExtTrip_Adjust!$B$3:$H$85,6,FALSE)*VLOOKUP(AW$91,ExtTrip_Adjust!$B$3:$H$85,7,FALSE)</f>
        <v>83.29202568589011</v>
      </c>
      <c r="AX107" s="1">
        <f>AX18*VLOOKUP($D107,ExtTrip_Adjust!$B$3:$H$85,6,FALSE)*VLOOKUP(AX$91,ExtTrip_Adjust!$B$3:$H$85,7,FALSE)</f>
        <v>26.651049158667657</v>
      </c>
      <c r="AY107" s="1">
        <f>AY18*VLOOKUP($D107,ExtTrip_Adjust!$B$3:$H$85,6,FALSE)*VLOOKUP(AY$91,ExtTrip_Adjust!$B$3:$H$85,7,FALSE)</f>
        <v>24.504244610213089</v>
      </c>
      <c r="AZ107" s="1">
        <f>AZ18*VLOOKUP($D107,ExtTrip_Adjust!$B$3:$H$85,6,FALSE)*VLOOKUP(AZ$91,ExtTrip_Adjust!$B$3:$H$85,7,FALSE)</f>
        <v>0.83091577774072733</v>
      </c>
      <c r="BA107" s="1">
        <f>BA18*VLOOKUP($D107,ExtTrip_Adjust!$B$3:$H$85,6,FALSE)*VLOOKUP(BA$91,ExtTrip_Adjust!$B$3:$H$85,7,FALSE)</f>
        <v>0.66645160988233143</v>
      </c>
      <c r="BB107" s="1">
        <f>BB18*VLOOKUP($D107,ExtTrip_Adjust!$B$3:$H$85,6,FALSE)*VLOOKUP(BB$91,ExtTrip_Adjust!$B$3:$H$85,7,FALSE)</f>
        <v>0.45616059672157772</v>
      </c>
      <c r="BC107" s="1">
        <f>BC18*VLOOKUP($D107,ExtTrip_Adjust!$B$3:$H$85,6,FALSE)*VLOOKUP(BC$91,ExtTrip_Adjust!$B$3:$H$85,7,FALSE)</f>
        <v>0</v>
      </c>
      <c r="BD107" s="1">
        <f>BD18*VLOOKUP($D107,ExtTrip_Adjust!$B$3:$H$85,6,FALSE)*VLOOKUP(BD$91,ExtTrip_Adjust!$B$3:$H$85,7,FALSE)</f>
        <v>0</v>
      </c>
      <c r="BE107" s="1">
        <f>BE18*VLOOKUP($D107,ExtTrip_Adjust!$B$3:$H$85,6,FALSE)*VLOOKUP(BE$91,ExtTrip_Adjust!$B$3:$H$85,7,FALSE)</f>
        <v>0</v>
      </c>
      <c r="BF107" s="1">
        <f>BF18*VLOOKUP($D107,ExtTrip_Adjust!$B$3:$H$85,6,FALSE)*VLOOKUP(BF$91,ExtTrip_Adjust!$B$3:$H$85,7,FALSE)</f>
        <v>0</v>
      </c>
      <c r="BG107" s="1">
        <f>BG18*VLOOKUP($D107,ExtTrip_Adjust!$B$3:$H$85,6,FALSE)*VLOOKUP(BG$91,ExtTrip_Adjust!$B$3:$H$85,7,FALSE)</f>
        <v>0</v>
      </c>
      <c r="BH107" s="1">
        <f>BH18*VLOOKUP($D107,ExtTrip_Adjust!$B$3:$H$85,6,FALSE)*VLOOKUP(BH$91,ExtTrip_Adjust!$B$3:$H$85,7,FALSE)</f>
        <v>53.020780521170416</v>
      </c>
      <c r="BI107" s="1">
        <f>BI18*VLOOKUP($D107,ExtTrip_Adjust!$B$3:$H$85,6,FALSE)*VLOOKUP(BI$91,ExtTrip_Adjust!$B$3:$H$85,7,FALSE)</f>
        <v>0</v>
      </c>
      <c r="BJ107" s="1">
        <f>BJ18*VLOOKUP($D107,ExtTrip_Adjust!$B$3:$H$85,6,FALSE)*VLOOKUP(BJ$91,ExtTrip_Adjust!$B$3:$H$85,7,FALSE)</f>
        <v>7.7840972119076008</v>
      </c>
      <c r="BK107" s="1">
        <f>BK18*VLOOKUP($D107,ExtTrip_Adjust!$B$3:$H$85,6,FALSE)*VLOOKUP(BK$91,ExtTrip_Adjust!$B$3:$H$85,7,FALSE)</f>
        <v>3.0341737028691322</v>
      </c>
      <c r="BL107" s="1">
        <f>BL18*VLOOKUP($D107,ExtTrip_Adjust!$B$3:$H$85,6,FALSE)*VLOOKUP(BL$91,ExtTrip_Adjust!$B$3:$H$85,7,FALSE)</f>
        <v>86.87443989231889</v>
      </c>
      <c r="BM107" s="1">
        <f>BM18*VLOOKUP($D107,ExtTrip_Adjust!$B$3:$H$85,6,FALSE)*VLOOKUP(BM$91,ExtTrip_Adjust!$B$3:$H$85,7,FALSE)</f>
        <v>115.20527677451686</v>
      </c>
      <c r="BN107" s="1">
        <f>BN18*VLOOKUP($D107,ExtTrip_Adjust!$B$3:$H$85,6,FALSE)*VLOOKUP(BN$91,ExtTrip_Adjust!$B$3:$H$85,7,FALSE)</f>
        <v>1.0063302225239625</v>
      </c>
      <c r="BO107" s="1">
        <f>BO18*VLOOKUP($D107,ExtTrip_Adjust!$B$3:$H$85,6,FALSE)*VLOOKUP(BO$91,ExtTrip_Adjust!$B$3:$H$85,7,FALSE)</f>
        <v>0.15349299263282867</v>
      </c>
      <c r="BP107" s="1">
        <f>BP18*VLOOKUP($D107,ExtTrip_Adjust!$B$3:$H$85,6,FALSE)*VLOOKUP(BP$91,ExtTrip_Adjust!$B$3:$H$85,7,FALSE)</f>
        <v>0</v>
      </c>
      <c r="BQ107" s="1">
        <f>BQ18*VLOOKUP($D107,ExtTrip_Adjust!$B$3:$H$85,6,FALSE)*VLOOKUP(BQ$91,ExtTrip_Adjust!$B$3:$H$85,7,FALSE)</f>
        <v>831.25116750515031</v>
      </c>
      <c r="BR107" s="1">
        <f>BR18*VLOOKUP($D107,ExtTrip_Adjust!$B$3:$H$85,6,FALSE)*VLOOKUP(BR$91,ExtTrip_Adjust!$B$3:$H$85,7,FALSE)</f>
        <v>33.250089873805805</v>
      </c>
      <c r="BS107" s="1">
        <f>BS18*VLOOKUP($D107,ExtTrip_Adjust!$B$3:$H$85,6,FALSE)*VLOOKUP(BS$91,ExtTrip_Adjust!$B$3:$H$85,7,FALSE)</f>
        <v>15.778226767423549</v>
      </c>
      <c r="BT107" s="1">
        <f>BT18*VLOOKUP($D107,ExtTrip_Adjust!$B$3:$H$85,6,FALSE)*VLOOKUP(BT$91,ExtTrip_Adjust!$B$3:$H$85,7,FALSE)</f>
        <v>9.3353798398763352</v>
      </c>
      <c r="BU107" s="1">
        <f>BU18*VLOOKUP($D107,ExtTrip_Adjust!$B$3:$H$85,6,FALSE)*VLOOKUP(BU$91,ExtTrip_Adjust!$B$3:$H$85,7,FALSE)</f>
        <v>13.07427701727959</v>
      </c>
      <c r="BV107" s="1">
        <f>BV18*VLOOKUP($D107,ExtTrip_Adjust!$B$3:$H$85,6,FALSE)*VLOOKUP(BV$91,ExtTrip_Adjust!$B$3:$H$85,7,FALSE)</f>
        <v>0</v>
      </c>
      <c r="BW107" s="1">
        <f>BW18*VLOOKUP($D107,ExtTrip_Adjust!$B$3:$H$85,6,FALSE)*VLOOKUP(BW$91,ExtTrip_Adjust!$B$3:$H$85,7,FALSE)</f>
        <v>37.294883017327891</v>
      </c>
      <c r="BX107" s="1">
        <f>BX18*VLOOKUP($D107,ExtTrip_Adjust!$B$3:$H$85,6,FALSE)*VLOOKUP(BX$91,ExtTrip_Adjust!$B$3:$H$85,7,FALSE)</f>
        <v>3.5230676190773886</v>
      </c>
      <c r="BY107" s="1">
        <f>BY18*VLOOKUP($D107,ExtTrip_Adjust!$B$3:$H$85,6,FALSE)*VLOOKUP(BY$91,ExtTrip_Adjust!$B$3:$H$85,7,FALSE)</f>
        <v>1.5805407343095306</v>
      </c>
      <c r="BZ107" s="1">
        <f>BZ18*VLOOKUP($D107,ExtTrip_Adjust!$B$3:$H$85,6,FALSE)*VLOOKUP(BZ$91,ExtTrip_Adjust!$B$3:$H$85,7,FALSE)</f>
        <v>118.50887629149013</v>
      </c>
      <c r="CA107" s="1">
        <f>CA18*VLOOKUP($D107,ExtTrip_Adjust!$B$3:$H$85,6,FALSE)*VLOOKUP(CA$91,ExtTrip_Adjust!$B$3:$H$85,7,FALSE)</f>
        <v>62.155630280198274</v>
      </c>
      <c r="CB107" s="1">
        <f>CB18*VLOOKUP($D107,ExtTrip_Adjust!$B$3:$H$85,6,FALSE)*VLOOKUP(CB$91,ExtTrip_Adjust!$B$3:$H$85,7,FALSE)</f>
        <v>3.4448729203852317</v>
      </c>
      <c r="CC107" s="1">
        <f>CC18*VLOOKUP($D107,ExtTrip_Adjust!$B$3:$H$85,6,FALSE)*VLOOKUP(CC$91,ExtTrip_Adjust!$B$3:$H$85,7,FALSE)</f>
        <v>12.429969794916598</v>
      </c>
      <c r="CD107" s="1">
        <f>CD18*VLOOKUP($D107,ExtTrip_Adjust!$B$3:$H$85,6,FALSE)*VLOOKUP(CD$91,ExtTrip_Adjust!$B$3:$H$85,7,FALSE)</f>
        <v>1.5731666660827075</v>
      </c>
      <c r="CE107" s="1">
        <f>CE18*VLOOKUP($D107,ExtTrip_Adjust!$B$3:$H$85,6,FALSE)*VLOOKUP(CE$91,ExtTrip_Adjust!$B$3:$H$85,7,FALSE)</f>
        <v>3.6470318614741599E-2</v>
      </c>
      <c r="CF107" s="1">
        <f>CF18*VLOOKUP($D107,ExtTrip_Adjust!$B$3:$H$85,6,FALSE)*VLOOKUP(CF$91,ExtTrip_Adjust!$B$3:$H$85,7,FALSE)</f>
        <v>0.61867230981379284</v>
      </c>
      <c r="CG107" s="1">
        <f>CG18*VLOOKUP($D107,ExtTrip_Adjust!$B$3:$H$85,6,FALSE)*VLOOKUP(CG$91,ExtTrip_Adjust!$B$3:$H$85,7,FALSE)</f>
        <v>0</v>
      </c>
      <c r="CH107" s="1">
        <f>CH18*VLOOKUP($D107,ExtTrip_Adjust!$B$3:$H$85,6,FALSE)*VLOOKUP(CH$91,ExtTrip_Adjust!$B$3:$H$85,7,FALSE)</f>
        <v>1471.9953169583391</v>
      </c>
      <c r="CI107" s="1">
        <f>CI18*VLOOKUP($D107,ExtTrip_Adjust!$B$3:$H$85,6,FALSE)*VLOOKUP(CI$91,ExtTrip_Adjust!$B$3:$H$85,7,FALSE)</f>
        <v>6.1152591948096138</v>
      </c>
      <c r="CJ107" s="1">
        <f>CJ18*VLOOKUP($D107,ExtTrip_Adjust!$B$3:$H$85,6,FALSE)*1</f>
        <v>4010.2220468911842</v>
      </c>
      <c r="CK107" s="1">
        <f t="shared" si="4"/>
        <v>10823.936436689202</v>
      </c>
    </row>
    <row r="108" spans="2:89" x14ac:dyDescent="0.25">
      <c r="B108">
        <v>2946</v>
      </c>
      <c r="D108">
        <v>2946</v>
      </c>
      <c r="E108" s="1">
        <f>E19*VLOOKUP($D108,ExtTrip_Adjust!$B$3:$H$85,6,FALSE)*VLOOKUP(E$91,ExtTrip_Adjust!$B$3:$H$85,7,FALSE)</f>
        <v>0.12396527512480081</v>
      </c>
      <c r="F108" s="1">
        <f>F19*VLOOKUP($D108,ExtTrip_Adjust!$B$3:$H$85,6,FALSE)*VLOOKUP(F$91,ExtTrip_Adjust!$B$3:$H$85,7,FALSE)</f>
        <v>0</v>
      </c>
      <c r="G108" s="1">
        <f>G19*VLOOKUP($D108,ExtTrip_Adjust!$B$3:$H$85,6,FALSE)*VLOOKUP(G$91,ExtTrip_Adjust!$B$3:$H$85,7,FALSE)</f>
        <v>0.26049027001747521</v>
      </c>
      <c r="H108" s="1">
        <f>H19*VLOOKUP($D108,ExtTrip_Adjust!$B$3:$H$85,6,FALSE)*VLOOKUP(H$91,ExtTrip_Adjust!$B$3:$H$85,7,FALSE)</f>
        <v>1.0430412396300961</v>
      </c>
      <c r="I108" s="1">
        <f>I19*VLOOKUP($D108,ExtTrip_Adjust!$B$3:$H$85,6,FALSE)*VLOOKUP(I$91,ExtTrip_Adjust!$B$3:$H$85,7,FALSE)</f>
        <v>0</v>
      </c>
      <c r="J108" s="1">
        <f>J19*VLOOKUP($D108,ExtTrip_Adjust!$B$3:$H$85,6,FALSE)*VLOOKUP(J$91,ExtTrip_Adjust!$B$3:$H$85,7,FALSE)</f>
        <v>0</v>
      </c>
      <c r="K108" s="1">
        <f>K19*VLOOKUP($D108,ExtTrip_Adjust!$B$3:$H$85,6,FALSE)*VLOOKUP(K$91,ExtTrip_Adjust!$B$3:$H$85,7,FALSE)</f>
        <v>4.7220831010881231E-2</v>
      </c>
      <c r="L108" s="1">
        <f>L19*VLOOKUP($D108,ExtTrip_Adjust!$B$3:$H$85,6,FALSE)*VLOOKUP(L$91,ExtTrip_Adjust!$B$3:$H$85,7,FALSE)</f>
        <v>1.4960042371579314</v>
      </c>
      <c r="M108" s="1">
        <f>M19*VLOOKUP($D108,ExtTrip_Adjust!$B$3:$H$85,6,FALSE)*VLOOKUP(M$91,ExtTrip_Adjust!$B$3:$H$85,7,FALSE)</f>
        <v>0</v>
      </c>
      <c r="N108" s="1">
        <f>N19*VLOOKUP($D108,ExtTrip_Adjust!$B$3:$H$85,6,FALSE)*VLOOKUP(N$91,ExtTrip_Adjust!$B$3:$H$85,7,FALSE)</f>
        <v>0.11837126486383488</v>
      </c>
      <c r="O108" s="1">
        <f>O19*VLOOKUP($D108,ExtTrip_Adjust!$B$3:$H$85,6,FALSE)*VLOOKUP(O$91,ExtTrip_Adjust!$B$3:$H$85,7,FALSE)</f>
        <v>0</v>
      </c>
      <c r="P108" s="1">
        <f>P19*VLOOKUP($D108,ExtTrip_Adjust!$B$3:$H$85,6,FALSE)*VLOOKUP(P$91,ExtTrip_Adjust!$B$3:$H$85,7,FALSE)</f>
        <v>0</v>
      </c>
      <c r="Q108" s="1">
        <f>Q19*VLOOKUP($D108,ExtTrip_Adjust!$B$3:$H$85,6,FALSE)*VLOOKUP(Q$91,ExtTrip_Adjust!$B$3:$H$85,7,FALSE)</f>
        <v>0.16915189023175392</v>
      </c>
      <c r="R108" s="1">
        <f>R19*VLOOKUP($D108,ExtTrip_Adjust!$B$3:$H$85,6,FALSE)*VLOOKUP(R$91,ExtTrip_Adjust!$B$3:$H$85,7,FALSE)</f>
        <v>0</v>
      </c>
      <c r="S108" s="1">
        <f>S19*VLOOKUP($D108,ExtTrip_Adjust!$B$3:$H$85,6,FALSE)*VLOOKUP(S$91,ExtTrip_Adjust!$B$3:$H$85,7,FALSE)</f>
        <v>0</v>
      </c>
      <c r="T108" s="1">
        <f>T19*VLOOKUP($D108,ExtTrip_Adjust!$B$3:$H$85,6,FALSE)*VLOOKUP(T$91,ExtTrip_Adjust!$B$3:$H$85,7,FALSE)</f>
        <v>1.623913790971981</v>
      </c>
      <c r="U108" s="1">
        <f>U19*VLOOKUP($D108,ExtTrip_Adjust!$B$3:$H$85,6,FALSE)*VLOOKUP(U$91,ExtTrip_Adjust!$B$3:$H$85,7,FALSE)</f>
        <v>0</v>
      </c>
      <c r="V108" s="1">
        <f>V19*VLOOKUP($D108,ExtTrip_Adjust!$B$3:$H$85,6,FALSE)*VLOOKUP(V$91,ExtTrip_Adjust!$B$3:$H$85,7,FALSE)</f>
        <v>1.1944145391920375</v>
      </c>
      <c r="W108" s="1">
        <f>W19*VLOOKUP($D108,ExtTrip_Adjust!$B$3:$H$85,6,FALSE)*VLOOKUP(W$91,ExtTrip_Adjust!$B$3:$H$85,7,FALSE)</f>
        <v>0</v>
      </c>
      <c r="X108" s="1">
        <f>X19*VLOOKUP($D108,ExtTrip_Adjust!$B$3:$H$85,6,FALSE)*VLOOKUP(X$91,ExtTrip_Adjust!$B$3:$H$85,7,FALSE)</f>
        <v>1.8681733845565252</v>
      </c>
      <c r="Y108" s="1">
        <f>Y19*VLOOKUP($D108,ExtTrip_Adjust!$B$3:$H$85,6,FALSE)*VLOOKUP(Y$91,ExtTrip_Adjust!$B$3:$H$85,7,FALSE)</f>
        <v>0</v>
      </c>
      <c r="Z108" s="1">
        <f>Z19*VLOOKUP($D108,ExtTrip_Adjust!$B$3:$H$85,6,FALSE)*VLOOKUP(Z$91,ExtTrip_Adjust!$B$3:$H$85,7,FALSE)</f>
        <v>0</v>
      </c>
      <c r="AA108" s="1">
        <f>AA19*VLOOKUP($D108,ExtTrip_Adjust!$B$3:$H$85,6,FALSE)*VLOOKUP(AA$91,ExtTrip_Adjust!$B$3:$H$85,7,FALSE)</f>
        <v>0</v>
      </c>
      <c r="AB108" s="1">
        <f>AB19*VLOOKUP($D108,ExtTrip_Adjust!$B$3:$H$85,6,FALSE)*VLOOKUP(AB$91,ExtTrip_Adjust!$B$3:$H$85,7,FALSE)</f>
        <v>0</v>
      </c>
      <c r="AC108" s="1">
        <f>AC19*VLOOKUP($D108,ExtTrip_Adjust!$B$3:$H$85,6,FALSE)*VLOOKUP(AC$91,ExtTrip_Adjust!$B$3:$H$85,7,FALSE)</f>
        <v>0.17845912450310267</v>
      </c>
      <c r="AD108" s="1">
        <f>AD19*VLOOKUP($D108,ExtTrip_Adjust!$B$3:$H$85,6,FALSE)*VLOOKUP(AD$91,ExtTrip_Adjust!$B$3:$H$85,7,FALSE)</f>
        <v>0.10970152027695948</v>
      </c>
      <c r="AE108" s="1">
        <f>AE19*VLOOKUP($D108,ExtTrip_Adjust!$B$3:$H$85,6,FALSE)*VLOOKUP(AE$91,ExtTrip_Adjust!$B$3:$H$85,7,FALSE)</f>
        <v>0.10719532178639819</v>
      </c>
      <c r="AF108" s="1">
        <f>AF19*VLOOKUP($D108,ExtTrip_Adjust!$B$3:$H$85,6,FALSE)*VLOOKUP(AF$91,ExtTrip_Adjust!$B$3:$H$85,7,FALSE)</f>
        <v>0.19150025531510656</v>
      </c>
      <c r="AG108" s="1">
        <f>AG19*VLOOKUP($D108,ExtTrip_Adjust!$B$3:$H$85,6,FALSE)*VLOOKUP(AG$91,ExtTrip_Adjust!$B$3:$H$85,7,FALSE)</f>
        <v>0.33402337063572102</v>
      </c>
      <c r="AH108" s="1">
        <f>AH19*VLOOKUP($D108,ExtTrip_Adjust!$B$3:$H$85,6,FALSE)*VLOOKUP(AH$91,ExtTrip_Adjust!$B$3:$H$85,7,FALSE)</f>
        <v>4.8207127871985285E-2</v>
      </c>
      <c r="AI108" s="1">
        <f>AI19*VLOOKUP($D108,ExtTrip_Adjust!$B$3:$H$85,6,FALSE)*VLOOKUP(AI$91,ExtTrip_Adjust!$B$3:$H$85,7,FALSE)</f>
        <v>4.895021090944204</v>
      </c>
      <c r="AJ108" s="1">
        <f>AJ19*VLOOKUP($D108,ExtTrip_Adjust!$B$3:$H$85,6,FALSE)*VLOOKUP(AJ$91,ExtTrip_Adjust!$B$3:$H$85,7,FALSE)</f>
        <v>0</v>
      </c>
      <c r="AK108" s="1">
        <f>AK19*VLOOKUP($D108,ExtTrip_Adjust!$B$3:$H$85,6,FALSE)*VLOOKUP(AK$91,ExtTrip_Adjust!$B$3:$H$85,7,FALSE)</f>
        <v>12.238447927188124</v>
      </c>
      <c r="AL108" s="1">
        <f>AL19*VLOOKUP($D108,ExtTrip_Adjust!$B$3:$H$85,6,FALSE)*VLOOKUP(AL$91,ExtTrip_Adjust!$B$3:$H$85,7,FALSE)</f>
        <v>0.74071461123741345</v>
      </c>
      <c r="AM108" s="1">
        <f>AM19*VLOOKUP($D108,ExtTrip_Adjust!$B$3:$H$85,6,FALSE)*VLOOKUP(AM$91,ExtTrip_Adjust!$B$3:$H$85,7,FALSE)</f>
        <v>0</v>
      </c>
      <c r="AN108" s="1">
        <f>AN19*VLOOKUP($D108,ExtTrip_Adjust!$B$3:$H$85,6,FALSE)*VLOOKUP(AN$91,ExtTrip_Adjust!$B$3:$H$85,7,FALSE)</f>
        <v>0.93652754587489695</v>
      </c>
      <c r="AO108" s="1">
        <f>AO19*VLOOKUP($D108,ExtTrip_Adjust!$B$3:$H$85,6,FALSE)*VLOOKUP(AO$91,ExtTrip_Adjust!$B$3:$H$85,7,FALSE)</f>
        <v>5.0133926232996687E-2</v>
      </c>
      <c r="AP108" s="1">
        <f>AP19*VLOOKUP($D108,ExtTrip_Adjust!$B$3:$H$85,6,FALSE)*VLOOKUP(AP$91,ExtTrip_Adjust!$B$3:$H$85,7,FALSE)</f>
        <v>0</v>
      </c>
      <c r="AQ108" s="1">
        <f>AQ19*VLOOKUP($D108,ExtTrip_Adjust!$B$3:$H$85,6,FALSE)*VLOOKUP(AQ$91,ExtTrip_Adjust!$B$3:$H$85,7,FALSE)</f>
        <v>7.8713756620330408E-2</v>
      </c>
      <c r="AR108" s="1">
        <f>AR19*VLOOKUP($D108,ExtTrip_Adjust!$B$3:$H$85,6,FALSE)*VLOOKUP(AR$91,ExtTrip_Adjust!$B$3:$H$85,7,FALSE)</f>
        <v>0</v>
      </c>
      <c r="AS108" s="1">
        <f>AS19*VLOOKUP($D108,ExtTrip_Adjust!$B$3:$H$85,6,FALSE)*VLOOKUP(AS$91,ExtTrip_Adjust!$B$3:$H$85,7,FALSE)</f>
        <v>0</v>
      </c>
      <c r="AT108" s="1">
        <f>AT19*VLOOKUP($D108,ExtTrip_Adjust!$B$3:$H$85,6,FALSE)*VLOOKUP(AT$91,ExtTrip_Adjust!$B$3:$H$85,7,FALSE)</f>
        <v>0</v>
      </c>
      <c r="AU108" s="1">
        <f>AU19*VLOOKUP($D108,ExtTrip_Adjust!$B$3:$H$85,6,FALSE)*VLOOKUP(AU$91,ExtTrip_Adjust!$B$3:$H$85,7,FALSE)</f>
        <v>0</v>
      </c>
      <c r="AV108" s="1">
        <f>AV19*VLOOKUP($D108,ExtTrip_Adjust!$B$3:$H$85,6,FALSE)*VLOOKUP(AV$91,ExtTrip_Adjust!$B$3:$H$85,7,FALSE)</f>
        <v>0.98368051257517908</v>
      </c>
      <c r="AW108" s="1">
        <f>AW19*VLOOKUP($D108,ExtTrip_Adjust!$B$3:$H$85,6,FALSE)*VLOOKUP(AW$91,ExtTrip_Adjust!$B$3:$H$85,7,FALSE)</f>
        <v>0</v>
      </c>
      <c r="AX108" s="1">
        <f>AX19*VLOOKUP($D108,ExtTrip_Adjust!$B$3:$H$85,6,FALSE)*VLOOKUP(AX$91,ExtTrip_Adjust!$B$3:$H$85,7,FALSE)</f>
        <v>0</v>
      </c>
      <c r="AY108" s="1">
        <f>AY19*VLOOKUP($D108,ExtTrip_Adjust!$B$3:$H$85,6,FALSE)*VLOOKUP(AY$91,ExtTrip_Adjust!$B$3:$H$85,7,FALSE)</f>
        <v>0</v>
      </c>
      <c r="AZ108" s="1">
        <f>AZ19*VLOOKUP($D108,ExtTrip_Adjust!$B$3:$H$85,6,FALSE)*VLOOKUP(AZ$91,ExtTrip_Adjust!$B$3:$H$85,7,FALSE)</f>
        <v>0</v>
      </c>
      <c r="BA108" s="1">
        <f>BA19*VLOOKUP($D108,ExtTrip_Adjust!$B$3:$H$85,6,FALSE)*VLOOKUP(BA$91,ExtTrip_Adjust!$B$3:$H$85,7,FALSE)</f>
        <v>1.2359968505455416E-2</v>
      </c>
      <c r="BB108" s="1">
        <f>BB19*VLOOKUP($D108,ExtTrip_Adjust!$B$3:$H$85,6,FALSE)*VLOOKUP(BB$91,ExtTrip_Adjust!$B$3:$H$85,7,FALSE)</f>
        <v>0</v>
      </c>
      <c r="BC108" s="1">
        <f>BC19*VLOOKUP($D108,ExtTrip_Adjust!$B$3:$H$85,6,FALSE)*VLOOKUP(BC$91,ExtTrip_Adjust!$B$3:$H$85,7,FALSE)</f>
        <v>0</v>
      </c>
      <c r="BD108" s="1">
        <f>BD19*VLOOKUP($D108,ExtTrip_Adjust!$B$3:$H$85,6,FALSE)*VLOOKUP(BD$91,ExtTrip_Adjust!$B$3:$H$85,7,FALSE)</f>
        <v>0</v>
      </c>
      <c r="BE108" s="1">
        <f>BE19*VLOOKUP($D108,ExtTrip_Adjust!$B$3:$H$85,6,FALSE)*VLOOKUP(BE$91,ExtTrip_Adjust!$B$3:$H$85,7,FALSE)</f>
        <v>0</v>
      </c>
      <c r="BF108" s="1">
        <f>BF19*VLOOKUP($D108,ExtTrip_Adjust!$B$3:$H$85,6,FALSE)*VLOOKUP(BF$91,ExtTrip_Adjust!$B$3:$H$85,7,FALSE)</f>
        <v>0</v>
      </c>
      <c r="BG108" s="1">
        <f>BG19*VLOOKUP($D108,ExtTrip_Adjust!$B$3:$H$85,6,FALSE)*VLOOKUP(BG$91,ExtTrip_Adjust!$B$3:$H$85,7,FALSE)</f>
        <v>0.1230735652771278</v>
      </c>
      <c r="BH108" s="1">
        <f>BH19*VLOOKUP($D108,ExtTrip_Adjust!$B$3:$H$85,6,FALSE)*VLOOKUP(BH$91,ExtTrip_Adjust!$B$3:$H$85,7,FALSE)</f>
        <v>0.6003936653749995</v>
      </c>
      <c r="BI108" s="1">
        <f>BI19*VLOOKUP($D108,ExtTrip_Adjust!$B$3:$H$85,6,FALSE)*VLOOKUP(BI$91,ExtTrip_Adjust!$B$3:$H$85,7,FALSE)</f>
        <v>3.5286898297545053E-3</v>
      </c>
      <c r="BJ108" s="1">
        <f>BJ19*VLOOKUP($D108,ExtTrip_Adjust!$B$3:$H$85,6,FALSE)*VLOOKUP(BJ$91,ExtTrip_Adjust!$B$3:$H$85,7,FALSE)</f>
        <v>0.18311106732707508</v>
      </c>
      <c r="BK108" s="1">
        <f>BK19*VLOOKUP($D108,ExtTrip_Adjust!$B$3:$H$85,6,FALSE)*VLOOKUP(BK$91,ExtTrip_Adjust!$B$3:$H$85,7,FALSE)</f>
        <v>0</v>
      </c>
      <c r="BL108" s="1">
        <f>BL19*VLOOKUP($D108,ExtTrip_Adjust!$B$3:$H$85,6,FALSE)*VLOOKUP(BL$91,ExtTrip_Adjust!$B$3:$H$85,7,FALSE)</f>
        <v>2.8267806741662111</v>
      </c>
      <c r="BM108" s="1">
        <f>BM19*VLOOKUP($D108,ExtTrip_Adjust!$B$3:$H$85,6,FALSE)*VLOOKUP(BM$91,ExtTrip_Adjust!$B$3:$H$85,7,FALSE)</f>
        <v>2.7100587382783328</v>
      </c>
      <c r="BN108" s="1">
        <f>BN19*VLOOKUP($D108,ExtTrip_Adjust!$B$3:$H$85,6,FALSE)*VLOOKUP(BN$91,ExtTrip_Adjust!$B$3:$H$85,7,FALSE)</f>
        <v>0</v>
      </c>
      <c r="BO108" s="1">
        <f>BO19*VLOOKUP($D108,ExtTrip_Adjust!$B$3:$H$85,6,FALSE)*VLOOKUP(BO$91,ExtTrip_Adjust!$B$3:$H$85,7,FALSE)</f>
        <v>0</v>
      </c>
      <c r="BP108" s="1">
        <f>BP19*VLOOKUP($D108,ExtTrip_Adjust!$B$3:$H$85,6,FALSE)*VLOOKUP(BP$91,ExtTrip_Adjust!$B$3:$H$85,7,FALSE)</f>
        <v>0</v>
      </c>
      <c r="BQ108" s="1">
        <f>BQ19*VLOOKUP($D108,ExtTrip_Adjust!$B$3:$H$85,6,FALSE)*VLOOKUP(BQ$91,ExtTrip_Adjust!$B$3:$H$85,7,FALSE)</f>
        <v>12.47640336930399</v>
      </c>
      <c r="BR108" s="1">
        <f>BR19*VLOOKUP($D108,ExtTrip_Adjust!$B$3:$H$85,6,FALSE)*VLOOKUP(BR$91,ExtTrip_Adjust!$B$3:$H$85,7,FALSE)</f>
        <v>0.59451734346940899</v>
      </c>
      <c r="BS108" s="1">
        <f>BS19*VLOOKUP($D108,ExtTrip_Adjust!$B$3:$H$85,6,FALSE)*VLOOKUP(BS$91,ExtTrip_Adjust!$B$3:$H$85,7,FALSE)</f>
        <v>0.20418148441546419</v>
      </c>
      <c r="BT108" s="1">
        <f>BT19*VLOOKUP($D108,ExtTrip_Adjust!$B$3:$H$85,6,FALSE)*VLOOKUP(BT$91,ExtTrip_Adjust!$B$3:$H$85,7,FALSE)</f>
        <v>0</v>
      </c>
      <c r="BU108" s="1">
        <f>BU19*VLOOKUP($D108,ExtTrip_Adjust!$B$3:$H$85,6,FALSE)*VLOOKUP(BU$91,ExtTrip_Adjust!$B$3:$H$85,7,FALSE)</f>
        <v>0.96697582254584524</v>
      </c>
      <c r="BV108" s="1">
        <f>BV19*VLOOKUP($D108,ExtTrip_Adjust!$B$3:$H$85,6,FALSE)*VLOOKUP(BV$91,ExtTrip_Adjust!$B$3:$H$85,7,FALSE)</f>
        <v>0</v>
      </c>
      <c r="BW108" s="1">
        <f>BW19*VLOOKUP($D108,ExtTrip_Adjust!$B$3:$H$85,6,FALSE)*VLOOKUP(BW$91,ExtTrip_Adjust!$B$3:$H$85,7,FALSE)</f>
        <v>0.42166595890344621</v>
      </c>
      <c r="BX108" s="1">
        <f>BX19*VLOOKUP($D108,ExtTrip_Adjust!$B$3:$H$85,6,FALSE)*VLOOKUP(BX$91,ExtTrip_Adjust!$B$3:$H$85,7,FALSE)</f>
        <v>0.26975109184989038</v>
      </c>
      <c r="BY108" s="1">
        <f>BY19*VLOOKUP($D108,ExtTrip_Adjust!$B$3:$H$85,6,FALSE)*VLOOKUP(BY$91,ExtTrip_Adjust!$B$3:$H$85,7,FALSE)</f>
        <v>1.5372790026372641E-2</v>
      </c>
      <c r="BZ108" s="1">
        <f>BZ19*VLOOKUP($D108,ExtTrip_Adjust!$B$3:$H$85,6,FALSE)*VLOOKUP(BZ$91,ExtTrip_Adjust!$B$3:$H$85,7,FALSE)</f>
        <v>0.46983633656069224</v>
      </c>
      <c r="CA108" s="1">
        <f>CA19*VLOOKUP($D108,ExtTrip_Adjust!$B$3:$H$85,6,FALSE)*VLOOKUP(CA$91,ExtTrip_Adjust!$B$3:$H$85,7,FALSE)</f>
        <v>0.60454331984331766</v>
      </c>
      <c r="CB108" s="1">
        <f>CB19*VLOOKUP($D108,ExtTrip_Adjust!$B$3:$H$85,6,FALSE)*VLOOKUP(CB$91,ExtTrip_Adjust!$B$3:$H$85,7,FALSE)</f>
        <v>0.11006682554614886</v>
      </c>
      <c r="CC108" s="1">
        <f>CC19*VLOOKUP($D108,ExtTrip_Adjust!$B$3:$H$85,6,FALSE)*VLOOKUP(CC$91,ExtTrip_Adjust!$B$3:$H$85,7,FALSE)</f>
        <v>0.54041257234746765</v>
      </c>
      <c r="CD108" s="1">
        <f>CD19*VLOOKUP($D108,ExtTrip_Adjust!$B$3:$H$85,6,FALSE)*VLOOKUP(CD$91,ExtTrip_Adjust!$B$3:$H$85,7,FALSE)</f>
        <v>9.165004786707974E-2</v>
      </c>
      <c r="CE108" s="1">
        <f>CE19*VLOOKUP($D108,ExtTrip_Adjust!$B$3:$H$85,6,FALSE)*VLOOKUP(CE$91,ExtTrip_Adjust!$B$3:$H$85,7,FALSE)</f>
        <v>2.5909053862131336E-3</v>
      </c>
      <c r="CF108" s="1">
        <f>CF19*VLOOKUP($D108,ExtTrip_Adjust!$B$3:$H$85,6,FALSE)*VLOOKUP(CF$91,ExtTrip_Adjust!$B$3:$H$85,7,FALSE)</f>
        <v>0</v>
      </c>
      <c r="CG108" s="1">
        <f>CG19*VLOOKUP($D108,ExtTrip_Adjust!$B$3:$H$85,6,FALSE)*VLOOKUP(CG$91,ExtTrip_Adjust!$B$3:$H$85,7,FALSE)</f>
        <v>0.26948592128460652</v>
      </c>
      <c r="CH108" s="1">
        <f>CH19*VLOOKUP($D108,ExtTrip_Adjust!$B$3:$H$85,6,FALSE)*VLOOKUP(CH$91,ExtTrip_Adjust!$B$3:$H$85,7,FALSE)</f>
        <v>37.485513309066796</v>
      </c>
      <c r="CI108" s="1">
        <f>CI19*VLOOKUP($D108,ExtTrip_Adjust!$B$3:$H$85,6,FALSE)*VLOOKUP(CI$91,ExtTrip_Adjust!$B$3:$H$85,7,FALSE)</f>
        <v>0.21445123411627767</v>
      </c>
      <c r="CJ108" s="1">
        <f>CJ19*VLOOKUP($D108,ExtTrip_Adjust!$B$3:$H$85,6,FALSE)*1</f>
        <v>605.02633258556398</v>
      </c>
      <c r="CK108" s="1">
        <f t="shared" si="4"/>
        <v>695.06013010067568</v>
      </c>
    </row>
    <row r="109" spans="2:89" x14ac:dyDescent="0.25">
      <c r="B109">
        <v>2947</v>
      </c>
      <c r="D109">
        <v>2947</v>
      </c>
      <c r="E109" s="1">
        <f>E20*VLOOKUP($D109,ExtTrip_Adjust!$B$3:$H$85,6,FALSE)*VLOOKUP(E$91,ExtTrip_Adjust!$B$3:$H$85,7,FALSE)</f>
        <v>0</v>
      </c>
      <c r="F109" s="1">
        <f>F20*VLOOKUP($D109,ExtTrip_Adjust!$B$3:$H$85,6,FALSE)*VLOOKUP(F$91,ExtTrip_Adjust!$B$3:$H$85,7,FALSE)</f>
        <v>0</v>
      </c>
      <c r="G109" s="1">
        <f>G20*VLOOKUP($D109,ExtTrip_Adjust!$B$3:$H$85,6,FALSE)*VLOOKUP(G$91,ExtTrip_Adjust!$B$3:$H$85,7,FALSE)</f>
        <v>0</v>
      </c>
      <c r="H109" s="1">
        <f>H20*VLOOKUP($D109,ExtTrip_Adjust!$B$3:$H$85,6,FALSE)*VLOOKUP(H$91,ExtTrip_Adjust!$B$3:$H$85,7,FALSE)</f>
        <v>0</v>
      </c>
      <c r="I109" s="1">
        <f>I20*VLOOKUP($D109,ExtTrip_Adjust!$B$3:$H$85,6,FALSE)*VLOOKUP(I$91,ExtTrip_Adjust!$B$3:$H$85,7,FALSE)</f>
        <v>0</v>
      </c>
      <c r="J109" s="1">
        <f>J20*VLOOKUP($D109,ExtTrip_Adjust!$B$3:$H$85,6,FALSE)*VLOOKUP(J$91,ExtTrip_Adjust!$B$3:$H$85,7,FALSE)</f>
        <v>2.5043584119221231E-2</v>
      </c>
      <c r="K109" s="1">
        <f>K20*VLOOKUP($D109,ExtTrip_Adjust!$B$3:$H$85,6,FALSE)*VLOOKUP(K$91,ExtTrip_Adjust!$B$3:$H$85,7,FALSE)</f>
        <v>0</v>
      </c>
      <c r="L109" s="1">
        <f>L20*VLOOKUP($D109,ExtTrip_Adjust!$B$3:$H$85,6,FALSE)*VLOOKUP(L$91,ExtTrip_Adjust!$B$3:$H$85,7,FALSE)</f>
        <v>0</v>
      </c>
      <c r="M109" s="1">
        <f>M20*VLOOKUP($D109,ExtTrip_Adjust!$B$3:$H$85,6,FALSE)*VLOOKUP(M$91,ExtTrip_Adjust!$B$3:$H$85,7,FALSE)</f>
        <v>0</v>
      </c>
      <c r="N109" s="1">
        <f>N20*VLOOKUP($D109,ExtTrip_Adjust!$B$3:$H$85,6,FALSE)*VLOOKUP(N$91,ExtTrip_Adjust!$B$3:$H$85,7,FALSE)</f>
        <v>0</v>
      </c>
      <c r="O109" s="1">
        <f>O20*VLOOKUP($D109,ExtTrip_Adjust!$B$3:$H$85,6,FALSE)*VLOOKUP(O$91,ExtTrip_Adjust!$B$3:$H$85,7,FALSE)</f>
        <v>0</v>
      </c>
      <c r="P109" s="1">
        <f>P20*VLOOKUP($D109,ExtTrip_Adjust!$B$3:$H$85,6,FALSE)*VLOOKUP(P$91,ExtTrip_Adjust!$B$3:$H$85,7,FALSE)</f>
        <v>0</v>
      </c>
      <c r="Q109" s="1">
        <f>Q20*VLOOKUP($D109,ExtTrip_Adjust!$B$3:$H$85,6,FALSE)*VLOOKUP(Q$91,ExtTrip_Adjust!$B$3:$H$85,7,FALSE)</f>
        <v>0</v>
      </c>
      <c r="R109" s="1">
        <f>R20*VLOOKUP($D109,ExtTrip_Adjust!$B$3:$H$85,6,FALSE)*VLOOKUP(R$91,ExtTrip_Adjust!$B$3:$H$85,7,FALSE)</f>
        <v>0</v>
      </c>
      <c r="S109" s="1">
        <f>S20*VLOOKUP($D109,ExtTrip_Adjust!$B$3:$H$85,6,FALSE)*VLOOKUP(S$91,ExtTrip_Adjust!$B$3:$H$85,7,FALSE)</f>
        <v>66.969744933093253</v>
      </c>
      <c r="T109" s="1">
        <f>T20*VLOOKUP($D109,ExtTrip_Adjust!$B$3:$H$85,6,FALSE)*VLOOKUP(T$91,ExtTrip_Adjust!$B$3:$H$85,7,FALSE)</f>
        <v>18.074921552839164</v>
      </c>
      <c r="U109" s="1">
        <f>U20*VLOOKUP($D109,ExtTrip_Adjust!$B$3:$H$85,6,FALSE)*VLOOKUP(U$91,ExtTrip_Adjust!$B$3:$H$85,7,FALSE)</f>
        <v>1.3634157284558237</v>
      </c>
      <c r="V109" s="1">
        <f>V20*VLOOKUP($D109,ExtTrip_Adjust!$B$3:$H$85,6,FALSE)*VLOOKUP(V$91,ExtTrip_Adjust!$B$3:$H$85,7,FALSE)</f>
        <v>0</v>
      </c>
      <c r="W109" s="1">
        <f>W20*VLOOKUP($D109,ExtTrip_Adjust!$B$3:$H$85,6,FALSE)*VLOOKUP(W$91,ExtTrip_Adjust!$B$3:$H$85,7,FALSE)</f>
        <v>1.9387960033451261</v>
      </c>
      <c r="X109" s="1">
        <f>X20*VLOOKUP($D109,ExtTrip_Adjust!$B$3:$H$85,6,FALSE)*VLOOKUP(X$91,ExtTrip_Adjust!$B$3:$H$85,7,FALSE)</f>
        <v>0</v>
      </c>
      <c r="Y109" s="1">
        <f>Y20*VLOOKUP($D109,ExtTrip_Adjust!$B$3:$H$85,6,FALSE)*VLOOKUP(Y$91,ExtTrip_Adjust!$B$3:$H$85,7,FALSE)</f>
        <v>0.34541807528094715</v>
      </c>
      <c r="Z109" s="1">
        <f>Z20*VLOOKUP($D109,ExtTrip_Adjust!$B$3:$H$85,6,FALSE)*VLOOKUP(Z$91,ExtTrip_Adjust!$B$3:$H$85,7,FALSE)</f>
        <v>1.4194432767750729E-2</v>
      </c>
      <c r="AA109" s="1">
        <f>AA20*VLOOKUP($D109,ExtTrip_Adjust!$B$3:$H$85,6,FALSE)*VLOOKUP(AA$91,ExtTrip_Adjust!$B$3:$H$85,7,FALSE)</f>
        <v>0.15744824665297696</v>
      </c>
      <c r="AB109" s="1">
        <f>AB20*VLOOKUP($D109,ExtTrip_Adjust!$B$3:$H$85,6,FALSE)*VLOOKUP(AB$91,ExtTrip_Adjust!$B$3:$H$85,7,FALSE)</f>
        <v>1.7322719768762964</v>
      </c>
      <c r="AC109" s="1">
        <f>AC20*VLOOKUP($D109,ExtTrip_Adjust!$B$3:$H$85,6,FALSE)*VLOOKUP(AC$91,ExtTrip_Adjust!$B$3:$H$85,7,FALSE)</f>
        <v>0</v>
      </c>
      <c r="AD109" s="1">
        <f>AD20*VLOOKUP($D109,ExtTrip_Adjust!$B$3:$H$85,6,FALSE)*VLOOKUP(AD$91,ExtTrip_Adjust!$B$3:$H$85,7,FALSE)</f>
        <v>0</v>
      </c>
      <c r="AE109" s="1">
        <f>AE20*VLOOKUP($D109,ExtTrip_Adjust!$B$3:$H$85,6,FALSE)*VLOOKUP(AE$91,ExtTrip_Adjust!$B$3:$H$85,7,FALSE)</f>
        <v>0</v>
      </c>
      <c r="AF109" s="1">
        <f>AF20*VLOOKUP($D109,ExtTrip_Adjust!$B$3:$H$85,6,FALSE)*VLOOKUP(AF$91,ExtTrip_Adjust!$B$3:$H$85,7,FALSE)</f>
        <v>0</v>
      </c>
      <c r="AG109" s="1">
        <f>AG20*VLOOKUP($D109,ExtTrip_Adjust!$B$3:$H$85,6,FALSE)*VLOOKUP(AG$91,ExtTrip_Adjust!$B$3:$H$85,7,FALSE)</f>
        <v>6.6334701818522454E-2</v>
      </c>
      <c r="AH109" s="1">
        <f>AH20*VLOOKUP($D109,ExtTrip_Adjust!$B$3:$H$85,6,FALSE)*VLOOKUP(AH$91,ExtTrip_Adjust!$B$3:$H$85,7,FALSE)</f>
        <v>9.5735356940449649E-3</v>
      </c>
      <c r="AI109" s="1">
        <f>AI20*VLOOKUP($D109,ExtTrip_Adjust!$B$3:$H$85,6,FALSE)*VLOOKUP(AI$91,ExtTrip_Adjust!$B$3:$H$85,7,FALSE)</f>
        <v>0</v>
      </c>
      <c r="AJ109" s="1">
        <f>AJ20*VLOOKUP($D109,ExtTrip_Adjust!$B$3:$H$85,6,FALSE)*VLOOKUP(AJ$91,ExtTrip_Adjust!$B$3:$H$85,7,FALSE)</f>
        <v>0.49049561579357426</v>
      </c>
      <c r="AK109" s="1">
        <f>AK20*VLOOKUP($D109,ExtTrip_Adjust!$B$3:$H$85,6,FALSE)*VLOOKUP(AK$91,ExtTrip_Adjust!$B$3:$H$85,7,FALSE)</f>
        <v>136.2196761604221</v>
      </c>
      <c r="AL109" s="1">
        <f>AL20*VLOOKUP($D109,ExtTrip_Adjust!$B$3:$H$85,6,FALSE)*VLOOKUP(AL$91,ExtTrip_Adjust!$B$3:$H$85,7,FALSE)</f>
        <v>0</v>
      </c>
      <c r="AM109" s="1">
        <f>AM20*VLOOKUP($D109,ExtTrip_Adjust!$B$3:$H$85,6,FALSE)*VLOOKUP(AM$91,ExtTrip_Adjust!$B$3:$H$85,7,FALSE)</f>
        <v>9.1824153530467648E-3</v>
      </c>
      <c r="AN109" s="1">
        <f>AN20*VLOOKUP($D109,ExtTrip_Adjust!$B$3:$H$85,6,FALSE)*VLOOKUP(AN$91,ExtTrip_Adjust!$B$3:$H$85,7,FALSE)</f>
        <v>0.18598701843128354</v>
      </c>
      <c r="AO109" s="1">
        <f>AO20*VLOOKUP($D109,ExtTrip_Adjust!$B$3:$H$85,6,FALSE)*VLOOKUP(AO$91,ExtTrip_Adjust!$B$3:$H$85,7,FALSE)</f>
        <v>0</v>
      </c>
      <c r="AP109" s="1">
        <f>AP20*VLOOKUP($D109,ExtTrip_Adjust!$B$3:$H$85,6,FALSE)*VLOOKUP(AP$91,ExtTrip_Adjust!$B$3:$H$85,7,FALSE)</f>
        <v>0.19229766045796887</v>
      </c>
      <c r="AQ109" s="1">
        <f>AQ20*VLOOKUP($D109,ExtTrip_Adjust!$B$3:$H$85,6,FALSE)*VLOOKUP(AQ$91,ExtTrip_Adjust!$B$3:$H$85,7,FALSE)</f>
        <v>0.67084416713080175</v>
      </c>
      <c r="AR109" s="1">
        <f>AR20*VLOOKUP($D109,ExtTrip_Adjust!$B$3:$H$85,6,FALSE)*VLOOKUP(AR$91,ExtTrip_Adjust!$B$3:$H$85,7,FALSE)</f>
        <v>2.6294243918449017E-2</v>
      </c>
      <c r="AS109" s="1">
        <f>AS20*VLOOKUP($D109,ExtTrip_Adjust!$B$3:$H$85,6,FALSE)*VLOOKUP(AS$91,ExtTrip_Adjust!$B$3:$H$85,7,FALSE)</f>
        <v>0.64800600043265721</v>
      </c>
      <c r="AT109" s="1">
        <f>AT20*VLOOKUP($D109,ExtTrip_Adjust!$B$3:$H$85,6,FALSE)*VLOOKUP(AT$91,ExtTrip_Adjust!$B$3:$H$85,7,FALSE)</f>
        <v>0</v>
      </c>
      <c r="AU109" s="1">
        <f>AU20*VLOOKUP($D109,ExtTrip_Adjust!$B$3:$H$85,6,FALSE)*VLOOKUP(AU$91,ExtTrip_Adjust!$B$3:$H$85,7,FALSE)</f>
        <v>92.383684455655214</v>
      </c>
      <c r="AV109" s="1">
        <f>AV20*VLOOKUP($D109,ExtTrip_Adjust!$B$3:$H$85,6,FALSE)*VLOOKUP(AV$91,ExtTrip_Adjust!$B$3:$H$85,7,FALSE)</f>
        <v>6.1465925322026278</v>
      </c>
      <c r="AW109" s="1">
        <f>AW20*VLOOKUP($D109,ExtTrip_Adjust!$B$3:$H$85,6,FALSE)*VLOOKUP(AW$91,ExtTrip_Adjust!$B$3:$H$85,7,FALSE)</f>
        <v>4.9953705675692115</v>
      </c>
      <c r="AX109" s="1">
        <f>AX20*VLOOKUP($D109,ExtTrip_Adjust!$B$3:$H$85,6,FALSE)*VLOOKUP(AX$91,ExtTrip_Adjust!$B$3:$H$85,7,FALSE)</f>
        <v>2.9634728224667417</v>
      </c>
      <c r="AY109" s="1">
        <f>AY20*VLOOKUP($D109,ExtTrip_Adjust!$B$3:$H$85,6,FALSE)*VLOOKUP(AY$91,ExtTrip_Adjust!$B$3:$H$85,7,FALSE)</f>
        <v>3.4048666478061094</v>
      </c>
      <c r="AZ109" s="1">
        <f>AZ20*VLOOKUP($D109,ExtTrip_Adjust!$B$3:$H$85,6,FALSE)*VLOOKUP(AZ$91,ExtTrip_Adjust!$B$3:$H$85,7,FALSE)</f>
        <v>0.29632593165462862</v>
      </c>
      <c r="BA109" s="1">
        <f>BA20*VLOOKUP($D109,ExtTrip_Adjust!$B$3:$H$85,6,FALSE)*VLOOKUP(BA$91,ExtTrip_Adjust!$B$3:$H$85,7,FALSE)</f>
        <v>0.10531717894118862</v>
      </c>
      <c r="BB109" s="1">
        <f>BB20*VLOOKUP($D109,ExtTrip_Adjust!$B$3:$H$85,6,FALSE)*VLOOKUP(BB$91,ExtTrip_Adjust!$B$3:$H$85,7,FALSE)</f>
        <v>7.2589442493448869E-2</v>
      </c>
      <c r="BC109" s="1">
        <f>BC20*VLOOKUP($D109,ExtTrip_Adjust!$B$3:$H$85,6,FALSE)*VLOOKUP(BC$91,ExtTrip_Adjust!$B$3:$H$85,7,FALSE)</f>
        <v>2.2744081712847117E-2</v>
      </c>
      <c r="BD109" s="1">
        <f>BD20*VLOOKUP($D109,ExtTrip_Adjust!$B$3:$H$85,6,FALSE)*VLOOKUP(BD$91,ExtTrip_Adjust!$B$3:$H$85,7,FALSE)</f>
        <v>4.2020943412165238E-3</v>
      </c>
      <c r="BE109" s="1">
        <f>BE20*VLOOKUP($D109,ExtTrip_Adjust!$B$3:$H$85,6,FALSE)*VLOOKUP(BE$91,ExtTrip_Adjust!$B$3:$H$85,7,FALSE)</f>
        <v>1.8721046548747317E-2</v>
      </c>
      <c r="BF109" s="1">
        <f>BF20*VLOOKUP($D109,ExtTrip_Adjust!$B$3:$H$85,6,FALSE)*VLOOKUP(BF$91,ExtTrip_Adjust!$B$3:$H$85,7,FALSE)</f>
        <v>0.12282911218901138</v>
      </c>
      <c r="BG109" s="1">
        <f>BG20*VLOOKUP($D109,ExtTrip_Adjust!$B$3:$H$85,6,FALSE)*VLOOKUP(BG$91,ExtTrip_Adjust!$B$3:$H$85,7,FALSE)</f>
        <v>1.9553973837127347</v>
      </c>
      <c r="BH109" s="1">
        <f>BH20*VLOOKUP($D109,ExtTrip_Adjust!$B$3:$H$85,6,FALSE)*VLOOKUP(BH$91,ExtTrip_Adjust!$B$3:$H$85,7,FALSE)</f>
        <v>1.3763947801882728</v>
      </c>
      <c r="BI109" s="1">
        <f>BI20*VLOOKUP($D109,ExtTrip_Adjust!$B$3:$H$85,6,FALSE)*VLOOKUP(BI$91,ExtTrip_Adjust!$B$3:$H$85,7,FALSE)</f>
        <v>5.6063708298771817E-2</v>
      </c>
      <c r="BJ109" s="1">
        <f>BJ20*VLOOKUP($D109,ExtTrip_Adjust!$B$3:$H$85,6,FALSE)*VLOOKUP(BJ$91,ExtTrip_Adjust!$B$3:$H$85,7,FALSE)</f>
        <v>0</v>
      </c>
      <c r="BK109" s="1">
        <f>BK20*VLOOKUP($D109,ExtTrip_Adjust!$B$3:$H$85,6,FALSE)*VLOOKUP(BK$91,ExtTrip_Adjust!$B$3:$H$85,7,FALSE)</f>
        <v>1.7107502303649442</v>
      </c>
      <c r="BL109" s="1">
        <f>BL20*VLOOKUP($D109,ExtTrip_Adjust!$B$3:$H$85,6,FALSE)*VLOOKUP(BL$91,ExtTrip_Adjust!$B$3:$H$85,7,FALSE)</f>
        <v>0</v>
      </c>
      <c r="BM109" s="1">
        <f>BM20*VLOOKUP($D109,ExtTrip_Adjust!$B$3:$H$85,6,FALSE)*VLOOKUP(BM$91,ExtTrip_Adjust!$B$3:$H$85,7,FALSE)</f>
        <v>0</v>
      </c>
      <c r="BN109" s="1">
        <f>BN20*VLOOKUP($D109,ExtTrip_Adjust!$B$3:$H$85,6,FALSE)*VLOOKUP(BN$91,ExtTrip_Adjust!$B$3:$H$85,7,FALSE)</f>
        <v>9.4735556521670733E-2</v>
      </c>
      <c r="BO109" s="1">
        <f>BO20*VLOOKUP($D109,ExtTrip_Adjust!$B$3:$H$85,6,FALSE)*VLOOKUP(BO$91,ExtTrip_Adjust!$B$3:$H$85,7,FALSE)</f>
        <v>1.4449250117368178E-2</v>
      </c>
      <c r="BP109" s="1">
        <f>BP20*VLOOKUP($D109,ExtTrip_Adjust!$B$3:$H$85,6,FALSE)*VLOOKUP(BP$91,ExtTrip_Adjust!$B$3:$H$85,7,FALSE)</f>
        <v>0</v>
      </c>
      <c r="BQ109" s="1">
        <f>BQ20*VLOOKUP($D109,ExtTrip_Adjust!$B$3:$H$85,6,FALSE)*VLOOKUP(BQ$91,ExtTrip_Adjust!$B$3:$H$85,7,FALSE)</f>
        <v>75.192146168881465</v>
      </c>
      <c r="BR109" s="1">
        <f>BR20*VLOOKUP($D109,ExtTrip_Adjust!$B$3:$H$85,6,FALSE)*VLOOKUP(BR$91,ExtTrip_Adjust!$B$3:$H$85,7,FALSE)</f>
        <v>3.8658519078508569</v>
      </c>
      <c r="BS109" s="1">
        <f>BS20*VLOOKUP($D109,ExtTrip_Adjust!$B$3:$H$85,6,FALSE)*VLOOKUP(BS$91,ExtTrip_Adjust!$B$3:$H$85,7,FALSE)</f>
        <v>1.7445263684013361</v>
      </c>
      <c r="BT109" s="1">
        <f>BT20*VLOOKUP($D109,ExtTrip_Adjust!$B$3:$H$85,6,FALSE)*VLOOKUP(BT$91,ExtTrip_Adjust!$B$3:$H$85,7,FALSE)</f>
        <v>0.87883180114710124</v>
      </c>
      <c r="BU109" s="1">
        <f>BU20*VLOOKUP($D109,ExtTrip_Adjust!$B$3:$H$85,6,FALSE)*VLOOKUP(BU$91,ExtTrip_Adjust!$B$3:$H$85,7,FALSE)</f>
        <v>0.8664881240356993</v>
      </c>
      <c r="BV109" s="1">
        <f>BV20*VLOOKUP($D109,ExtTrip_Adjust!$B$3:$H$85,6,FALSE)*VLOOKUP(BV$91,ExtTrip_Adjust!$B$3:$H$85,7,FALSE)</f>
        <v>0</v>
      </c>
      <c r="BW109" s="1">
        <f>BW20*VLOOKUP($D109,ExtTrip_Adjust!$B$3:$H$85,6,FALSE)*VLOOKUP(BW$91,ExtTrip_Adjust!$B$3:$H$85,7,FALSE)</f>
        <v>0</v>
      </c>
      <c r="BX109" s="1">
        <f>BX20*VLOOKUP($D109,ExtTrip_Adjust!$B$3:$H$85,6,FALSE)*VLOOKUP(BX$91,ExtTrip_Adjust!$B$3:$H$85,7,FALSE)</f>
        <v>0</v>
      </c>
      <c r="BY109" s="1">
        <f>BY20*VLOOKUP($D109,ExtTrip_Adjust!$B$3:$H$85,6,FALSE)*VLOOKUP(BY$91,ExtTrip_Adjust!$B$3:$H$85,7,FALSE)</f>
        <v>0</v>
      </c>
      <c r="BZ109" s="1">
        <f>BZ20*VLOOKUP($D109,ExtTrip_Adjust!$B$3:$H$85,6,FALSE)*VLOOKUP(BZ$91,ExtTrip_Adjust!$B$3:$H$85,7,FALSE)</f>
        <v>0</v>
      </c>
      <c r="CA109" s="1">
        <f>CA20*VLOOKUP($D109,ExtTrip_Adjust!$B$3:$H$85,6,FALSE)*VLOOKUP(CA$91,ExtTrip_Adjust!$B$3:$H$85,7,FALSE)</f>
        <v>0</v>
      </c>
      <c r="CB109" s="1">
        <f>CB20*VLOOKUP($D109,ExtTrip_Adjust!$B$3:$H$85,6,FALSE)*VLOOKUP(CB$91,ExtTrip_Adjust!$B$3:$H$85,7,FALSE)</f>
        <v>0</v>
      </c>
      <c r="CC109" s="1">
        <f>CC20*VLOOKUP($D109,ExtTrip_Adjust!$B$3:$H$85,6,FALSE)*VLOOKUP(CC$91,ExtTrip_Adjust!$B$3:$H$85,7,FALSE)</f>
        <v>0</v>
      </c>
      <c r="CD109" s="1">
        <f>CD20*VLOOKUP($D109,ExtTrip_Adjust!$B$3:$H$85,6,FALSE)*VLOOKUP(CD$91,ExtTrip_Adjust!$B$3:$H$85,7,FALSE)</f>
        <v>0</v>
      </c>
      <c r="CE109" s="1">
        <f>CE20*VLOOKUP($D109,ExtTrip_Adjust!$B$3:$H$85,6,FALSE)*VLOOKUP(CE$91,ExtTrip_Adjust!$B$3:$H$85,7,FALSE)</f>
        <v>0</v>
      </c>
      <c r="CF109" s="1">
        <f>CF20*VLOOKUP($D109,ExtTrip_Adjust!$B$3:$H$85,6,FALSE)*VLOOKUP(CF$91,ExtTrip_Adjust!$B$3:$H$85,7,FALSE)</f>
        <v>5.8834314519343109E-2</v>
      </c>
      <c r="CG109" s="1">
        <f>CG20*VLOOKUP($D109,ExtTrip_Adjust!$B$3:$H$85,6,FALSE)*VLOOKUP(CG$91,ExtTrip_Adjust!$B$3:$H$85,7,FALSE)</f>
        <v>3.7360344132758208</v>
      </c>
      <c r="CH109" s="1">
        <f>CH20*VLOOKUP($D109,ExtTrip_Adjust!$B$3:$H$85,6,FALSE)*VLOOKUP(CH$91,ExtTrip_Adjust!$B$3:$H$85,7,FALSE)</f>
        <v>0</v>
      </c>
      <c r="CI109" s="1">
        <f>CI20*VLOOKUP($D109,ExtTrip_Adjust!$B$3:$H$85,6,FALSE)*VLOOKUP(CI$91,ExtTrip_Adjust!$B$3:$H$85,7,FALSE)</f>
        <v>0.62988084244613596</v>
      </c>
      <c r="CJ109" s="1">
        <f>CJ20*VLOOKUP($D109,ExtTrip_Adjust!$B$3:$H$85,6,FALSE)*1</f>
        <v>1002.3578897557145</v>
      </c>
      <c r="CK109" s="1">
        <f t="shared" si="4"/>
        <v>1434.2149365719401</v>
      </c>
    </row>
    <row r="110" spans="2:89" x14ac:dyDescent="0.25">
      <c r="B110">
        <v>2948</v>
      </c>
      <c r="D110">
        <v>2948</v>
      </c>
      <c r="E110" s="1">
        <f>E21*VLOOKUP($D110,ExtTrip_Adjust!$B$3:$H$85,6,FALSE)*VLOOKUP(E$91,ExtTrip_Adjust!$B$3:$H$85,7,FALSE)</f>
        <v>0.59763477443082536</v>
      </c>
      <c r="F110" s="1">
        <f>F21*VLOOKUP($D110,ExtTrip_Adjust!$B$3:$H$85,6,FALSE)*VLOOKUP(F$91,ExtTrip_Adjust!$B$3:$H$85,7,FALSE)</f>
        <v>0</v>
      </c>
      <c r="G110" s="1">
        <f>G21*VLOOKUP($D110,ExtTrip_Adjust!$B$3:$H$85,6,FALSE)*VLOOKUP(G$91,ExtTrip_Adjust!$B$3:$H$85,7,FALSE)</f>
        <v>0.16497526762491849</v>
      </c>
      <c r="H110" s="1">
        <f>H21*VLOOKUP($D110,ExtTrip_Adjust!$B$3:$H$85,6,FALSE)*VLOOKUP(H$91,ExtTrip_Adjust!$B$3:$H$85,7,FALSE)</f>
        <v>3.1265494339616944</v>
      </c>
      <c r="I110" s="1">
        <f>I21*VLOOKUP($D110,ExtTrip_Adjust!$B$3:$H$85,6,FALSE)*VLOOKUP(I$91,ExtTrip_Adjust!$B$3:$H$85,7,FALSE)</f>
        <v>0</v>
      </c>
      <c r="J110" s="1">
        <f>J21*VLOOKUP($D110,ExtTrip_Adjust!$B$3:$H$85,6,FALSE)*VLOOKUP(J$91,ExtTrip_Adjust!$B$3:$H$85,7,FALSE)</f>
        <v>0</v>
      </c>
      <c r="K110" s="1">
        <f>K21*VLOOKUP($D110,ExtTrip_Adjust!$B$3:$H$85,6,FALSE)*VLOOKUP(K$91,ExtTrip_Adjust!$B$3:$H$85,7,FALSE)</f>
        <v>0.48626425025033709</v>
      </c>
      <c r="L110" s="1">
        <f>L21*VLOOKUP($D110,ExtTrip_Adjust!$B$3:$H$85,6,FALSE)*VLOOKUP(L$91,ExtTrip_Adjust!$B$3:$H$85,7,FALSE)</f>
        <v>1.9004454139097851</v>
      </c>
      <c r="M110" s="1">
        <f>M21*VLOOKUP($D110,ExtTrip_Adjust!$B$3:$H$85,6,FALSE)*VLOOKUP(M$91,ExtTrip_Adjust!$B$3:$H$85,7,FALSE)</f>
        <v>0</v>
      </c>
      <c r="N110" s="1">
        <f>N21*VLOOKUP($D110,ExtTrip_Adjust!$B$3:$H$85,6,FALSE)*VLOOKUP(N$91,ExtTrip_Adjust!$B$3:$H$85,7,FALSE)</f>
        <v>0.15524644970570878</v>
      </c>
      <c r="O110" s="1">
        <f>O21*VLOOKUP($D110,ExtTrip_Adjust!$B$3:$H$85,6,FALSE)*VLOOKUP(O$91,ExtTrip_Adjust!$B$3:$H$85,7,FALSE)</f>
        <v>0</v>
      </c>
      <c r="P110" s="1">
        <f>P21*VLOOKUP($D110,ExtTrip_Adjust!$B$3:$H$85,6,FALSE)*VLOOKUP(P$91,ExtTrip_Adjust!$B$3:$H$85,7,FALSE)</f>
        <v>0</v>
      </c>
      <c r="Q110" s="1">
        <f>Q21*VLOOKUP($D110,ExtTrip_Adjust!$B$3:$H$85,6,FALSE)*VLOOKUP(Q$91,ExtTrip_Adjust!$B$3:$H$85,7,FALSE)</f>
        <v>0.27861517581450562</v>
      </c>
      <c r="R110" s="1">
        <f>R21*VLOOKUP($D110,ExtTrip_Adjust!$B$3:$H$85,6,FALSE)*VLOOKUP(R$91,ExtTrip_Adjust!$B$3:$H$85,7,FALSE)</f>
        <v>0</v>
      </c>
      <c r="S110" s="1">
        <f>S21*VLOOKUP($D110,ExtTrip_Adjust!$B$3:$H$85,6,FALSE)*VLOOKUP(S$91,ExtTrip_Adjust!$B$3:$H$85,7,FALSE)</f>
        <v>0</v>
      </c>
      <c r="T110" s="1">
        <f>T21*VLOOKUP($D110,ExtTrip_Adjust!$B$3:$H$85,6,FALSE)*VLOOKUP(T$91,ExtTrip_Adjust!$B$3:$H$85,7,FALSE)</f>
        <v>18.498051808553878</v>
      </c>
      <c r="U110" s="1">
        <f>U21*VLOOKUP($D110,ExtTrip_Adjust!$B$3:$H$85,6,FALSE)*VLOOKUP(U$91,ExtTrip_Adjust!$B$3:$H$85,7,FALSE)</f>
        <v>0</v>
      </c>
      <c r="V110" s="1">
        <f>V21*VLOOKUP($D110,ExtTrip_Adjust!$B$3:$H$85,6,FALSE)*VLOOKUP(V$91,ExtTrip_Adjust!$B$3:$H$85,7,FALSE)</f>
        <v>0.94310080542956132</v>
      </c>
      <c r="W110" s="1">
        <f>W21*VLOOKUP($D110,ExtTrip_Adjust!$B$3:$H$85,6,FALSE)*VLOOKUP(W$91,ExtTrip_Adjust!$B$3:$H$85,7,FALSE)</f>
        <v>0</v>
      </c>
      <c r="X110" s="1">
        <f>X21*VLOOKUP($D110,ExtTrip_Adjust!$B$3:$H$85,6,FALSE)*VLOOKUP(X$91,ExtTrip_Adjust!$B$3:$H$85,7,FALSE)</f>
        <v>7.6292066135471073</v>
      </c>
      <c r="Y110" s="1">
        <f>Y21*VLOOKUP($D110,ExtTrip_Adjust!$B$3:$H$85,6,FALSE)*VLOOKUP(Y$91,ExtTrip_Adjust!$B$3:$H$85,7,FALSE)</f>
        <v>0</v>
      </c>
      <c r="Z110" s="1">
        <f>Z21*VLOOKUP($D110,ExtTrip_Adjust!$B$3:$H$85,6,FALSE)*VLOOKUP(Z$91,ExtTrip_Adjust!$B$3:$H$85,7,FALSE)</f>
        <v>0</v>
      </c>
      <c r="AA110" s="1">
        <f>AA21*VLOOKUP($D110,ExtTrip_Adjust!$B$3:$H$85,6,FALSE)*VLOOKUP(AA$91,ExtTrip_Adjust!$B$3:$H$85,7,FALSE)</f>
        <v>0</v>
      </c>
      <c r="AB110" s="1">
        <f>AB21*VLOOKUP($D110,ExtTrip_Adjust!$B$3:$H$85,6,FALSE)*VLOOKUP(AB$91,ExtTrip_Adjust!$B$3:$H$85,7,FALSE)</f>
        <v>0</v>
      </c>
      <c r="AC110" s="1">
        <f>AC21*VLOOKUP($D110,ExtTrip_Adjust!$B$3:$H$85,6,FALSE)*VLOOKUP(AC$91,ExtTrip_Adjust!$B$3:$H$85,7,FALSE)</f>
        <v>0.11302295125637252</v>
      </c>
      <c r="AD110" s="1">
        <f>AD21*VLOOKUP($D110,ExtTrip_Adjust!$B$3:$H$85,6,FALSE)*VLOOKUP(AD$91,ExtTrip_Adjust!$B$3:$H$85,7,FALSE)</f>
        <v>0.53274898938503146</v>
      </c>
      <c r="AE110" s="1">
        <f>AE21*VLOOKUP($D110,ExtTrip_Adjust!$B$3:$H$85,6,FALSE)*VLOOKUP(AE$91,ExtTrip_Adjust!$B$3:$H$85,7,FALSE)</f>
        <v>6.7889602761611323E-2</v>
      </c>
      <c r="AF110" s="1">
        <f>AF21*VLOOKUP($D110,ExtTrip_Adjust!$B$3:$H$85,6,FALSE)*VLOOKUP(AF$91,ExtTrip_Adjust!$B$3:$H$85,7,FALSE)</f>
        <v>2.0491419749655382</v>
      </c>
      <c r="AG110" s="1">
        <f>AG21*VLOOKUP($D110,ExtTrip_Adjust!$B$3:$H$85,6,FALSE)*VLOOKUP(AG$91,ExtTrip_Adjust!$B$3:$H$85,7,FALSE)</f>
        <v>3.754993114775939E-2</v>
      </c>
      <c r="AH110" s="1">
        <f>AH21*VLOOKUP($D110,ExtTrip_Adjust!$B$3:$H$85,6,FALSE)*VLOOKUP(AH$91,ExtTrip_Adjust!$B$3:$H$85,7,FALSE)</f>
        <v>5.3238740998585244E-3</v>
      </c>
      <c r="AI110" s="1">
        <f>AI21*VLOOKUP($D110,ExtTrip_Adjust!$B$3:$H$85,6,FALSE)*VLOOKUP(AI$91,ExtTrip_Adjust!$B$3:$H$85,7,FALSE)</f>
        <v>30.989847954525782</v>
      </c>
      <c r="AJ110" s="1">
        <f>AJ21*VLOOKUP($D110,ExtTrip_Adjust!$B$3:$H$85,6,FALSE)*VLOOKUP(AJ$91,ExtTrip_Adjust!$B$3:$H$85,7,FALSE)</f>
        <v>0.91157316574164793</v>
      </c>
      <c r="AK110" s="1">
        <f>AK21*VLOOKUP($D110,ExtTrip_Adjust!$B$3:$H$85,6,FALSE)*VLOOKUP(AK$91,ExtTrip_Adjust!$B$3:$H$85,7,FALSE)</f>
        <v>133.32466378635951</v>
      </c>
      <c r="AL110" s="1">
        <f>AL21*VLOOKUP($D110,ExtTrip_Adjust!$B$3:$H$85,6,FALSE)*VLOOKUP(AL$91,ExtTrip_Adjust!$B$3:$H$85,7,FALSE)</f>
        <v>0.44931808328200623</v>
      </c>
      <c r="AM110" s="1">
        <f>AM21*VLOOKUP($D110,ExtTrip_Adjust!$B$3:$H$85,6,FALSE)*VLOOKUP(AM$91,ExtTrip_Adjust!$B$3:$H$85,7,FALSE)</f>
        <v>1.7065217781353274E-2</v>
      </c>
      <c r="AN110" s="1">
        <f>AN21*VLOOKUP($D110,ExtTrip_Adjust!$B$3:$H$85,6,FALSE)*VLOOKUP(AN$91,ExtTrip_Adjust!$B$3:$H$85,7,FALSE)</f>
        <v>0.10528141570056773</v>
      </c>
      <c r="AO110" s="1">
        <f>AO21*VLOOKUP($D110,ExtTrip_Adjust!$B$3:$H$85,6,FALSE)*VLOOKUP(AO$91,ExtTrip_Adjust!$B$3:$H$85,7,FALSE)</f>
        <v>0.53439542145116159</v>
      </c>
      <c r="AP110" s="1">
        <f>AP21*VLOOKUP($D110,ExtTrip_Adjust!$B$3:$H$85,6,FALSE)*VLOOKUP(AP$91,ExtTrip_Adjust!$B$3:$H$85,7,FALSE)</f>
        <v>0</v>
      </c>
      <c r="AQ110" s="1">
        <f>AQ21*VLOOKUP($D110,ExtTrip_Adjust!$B$3:$H$85,6,FALSE)*VLOOKUP(AQ$91,ExtTrip_Adjust!$B$3:$H$85,7,FALSE)</f>
        <v>0.73167540067778347</v>
      </c>
      <c r="AR110" s="1">
        <f>AR21*VLOOKUP($D110,ExtTrip_Adjust!$B$3:$H$85,6,FALSE)*VLOOKUP(AR$91,ExtTrip_Adjust!$B$3:$H$85,7,FALSE)</f>
        <v>0</v>
      </c>
      <c r="AS110" s="1">
        <f>AS21*VLOOKUP($D110,ExtTrip_Adjust!$B$3:$H$85,6,FALSE)*VLOOKUP(AS$91,ExtTrip_Adjust!$B$3:$H$85,7,FALSE)</f>
        <v>0</v>
      </c>
      <c r="AT110" s="1">
        <f>AT21*VLOOKUP($D110,ExtTrip_Adjust!$B$3:$H$85,6,FALSE)*VLOOKUP(AT$91,ExtTrip_Adjust!$B$3:$H$85,7,FALSE)</f>
        <v>0</v>
      </c>
      <c r="AU110" s="1">
        <f>AU21*VLOOKUP($D110,ExtTrip_Adjust!$B$3:$H$85,6,FALSE)*VLOOKUP(AU$91,ExtTrip_Adjust!$B$3:$H$85,7,FALSE)</f>
        <v>0.26922484806217589</v>
      </c>
      <c r="AV110" s="1">
        <f>AV21*VLOOKUP($D110,ExtTrip_Adjust!$B$3:$H$85,6,FALSE)*VLOOKUP(AV$91,ExtTrip_Adjust!$B$3:$H$85,7,FALSE)</f>
        <v>6.6778615264455921</v>
      </c>
      <c r="AW110" s="1">
        <f>AW21*VLOOKUP($D110,ExtTrip_Adjust!$B$3:$H$85,6,FALSE)*VLOOKUP(AW$91,ExtTrip_Adjust!$B$3:$H$85,7,FALSE)</f>
        <v>0</v>
      </c>
      <c r="AX110" s="1">
        <f>AX21*VLOOKUP($D110,ExtTrip_Adjust!$B$3:$H$85,6,FALSE)*VLOOKUP(AX$91,ExtTrip_Adjust!$B$3:$H$85,7,FALSE)</f>
        <v>0</v>
      </c>
      <c r="AY110" s="1">
        <f>AY21*VLOOKUP($D110,ExtTrip_Adjust!$B$3:$H$85,6,FALSE)*VLOOKUP(AY$91,ExtTrip_Adjust!$B$3:$H$85,7,FALSE)</f>
        <v>0</v>
      </c>
      <c r="AZ110" s="1">
        <f>AZ21*VLOOKUP($D110,ExtTrip_Adjust!$B$3:$H$85,6,FALSE)*VLOOKUP(AZ$91,ExtTrip_Adjust!$B$3:$H$85,7,FALSE)</f>
        <v>0</v>
      </c>
      <c r="BA110" s="1">
        <f>BA21*VLOOKUP($D110,ExtTrip_Adjust!$B$3:$H$85,6,FALSE)*VLOOKUP(BA$91,ExtTrip_Adjust!$B$3:$H$85,7,FALSE)</f>
        <v>0.1148903885614274</v>
      </c>
      <c r="BB110" s="1">
        <f>BB21*VLOOKUP($D110,ExtTrip_Adjust!$B$3:$H$85,6,FALSE)*VLOOKUP(BB$91,ExtTrip_Adjust!$B$3:$H$85,7,FALSE)</f>
        <v>0</v>
      </c>
      <c r="BC110" s="1">
        <f>BC21*VLOOKUP($D110,ExtTrip_Adjust!$B$3:$H$85,6,FALSE)*VLOOKUP(BC$91,ExtTrip_Adjust!$B$3:$H$85,7,FALSE)</f>
        <v>2.8823102730428419E-2</v>
      </c>
      <c r="BD110" s="1">
        <f>BD21*VLOOKUP($D110,ExtTrip_Adjust!$B$3:$H$85,6,FALSE)*VLOOKUP(BD$91,ExtTrip_Adjust!$B$3:$H$85,7,FALSE)</f>
        <v>1.284911056586994E-2</v>
      </c>
      <c r="BE110" s="1">
        <f>BE21*VLOOKUP($D110,ExtTrip_Adjust!$B$3:$H$85,6,FALSE)*VLOOKUP(BE$91,ExtTrip_Adjust!$B$3:$H$85,7,FALSE)</f>
        <v>5.724480663288297E-2</v>
      </c>
      <c r="BF110" s="1">
        <f>BF21*VLOOKUP($D110,ExtTrip_Adjust!$B$3:$H$85,6,FALSE)*VLOOKUP(BF$91,ExtTrip_Adjust!$B$3:$H$85,7,FALSE)</f>
        <v>0.15565840090566643</v>
      </c>
      <c r="BG110" s="1">
        <f>BG21*VLOOKUP($D110,ExtTrip_Adjust!$B$3:$H$85,6,FALSE)*VLOOKUP(BG$91,ExtTrip_Adjust!$B$3:$H$85,7,FALSE)</f>
        <v>2.1445721677231955</v>
      </c>
      <c r="BH110" s="1">
        <f>BH21*VLOOKUP($D110,ExtTrip_Adjust!$B$3:$H$85,6,FALSE)*VLOOKUP(BH$91,ExtTrip_Adjust!$B$3:$H$85,7,FALSE)</f>
        <v>3.719201562239141</v>
      </c>
      <c r="BI110" s="1">
        <f>BI21*VLOOKUP($D110,ExtTrip_Adjust!$B$3:$H$85,6,FALSE)*VLOOKUP(BI$91,ExtTrip_Adjust!$B$3:$H$85,7,FALSE)</f>
        <v>6.1487570396520537E-2</v>
      </c>
      <c r="BJ110" s="1">
        <f>BJ21*VLOOKUP($D110,ExtTrip_Adjust!$B$3:$H$85,6,FALSE)*VLOOKUP(BJ$91,ExtTrip_Adjust!$B$3:$H$85,7,FALSE)</f>
        <v>0.39928690192005034</v>
      </c>
      <c r="BK110" s="1">
        <f>BK21*VLOOKUP($D110,ExtTrip_Adjust!$B$3:$H$85,6,FALSE)*VLOOKUP(BK$91,ExtTrip_Adjust!$B$3:$H$85,7,FALSE)</f>
        <v>0</v>
      </c>
      <c r="BL110" s="1">
        <f>BL21*VLOOKUP($D110,ExtTrip_Adjust!$B$3:$H$85,6,FALSE)*VLOOKUP(BL$91,ExtTrip_Adjust!$B$3:$H$85,7,FALSE)</f>
        <v>5.3806164170252053</v>
      </c>
      <c r="BM110" s="1">
        <f>BM21*VLOOKUP($D110,ExtTrip_Adjust!$B$3:$H$85,6,FALSE)*VLOOKUP(BM$91,ExtTrip_Adjust!$B$3:$H$85,7,FALSE)</f>
        <v>5.9094771786452958</v>
      </c>
      <c r="BN110" s="1">
        <f>BN21*VLOOKUP($D110,ExtTrip_Adjust!$B$3:$H$85,6,FALSE)*VLOOKUP(BN$91,ExtTrip_Adjust!$B$3:$H$85,7,FALSE)</f>
        <v>0.26073797799332599</v>
      </c>
      <c r="BO110" s="1">
        <f>BO21*VLOOKUP($D110,ExtTrip_Adjust!$B$3:$H$85,6,FALSE)*VLOOKUP(BO$91,ExtTrip_Adjust!$B$3:$H$85,7,FALSE)</f>
        <v>3.9769675195383783E-2</v>
      </c>
      <c r="BP110" s="1">
        <f>BP21*VLOOKUP($D110,ExtTrip_Adjust!$B$3:$H$85,6,FALSE)*VLOOKUP(BP$91,ExtTrip_Adjust!$B$3:$H$85,7,FALSE)</f>
        <v>0</v>
      </c>
      <c r="BQ110" s="1">
        <f>BQ21*VLOOKUP($D110,ExtTrip_Adjust!$B$3:$H$85,6,FALSE)*VLOOKUP(BQ$91,ExtTrip_Adjust!$B$3:$H$85,7,FALSE)</f>
        <v>33.785777098011181</v>
      </c>
      <c r="BR110" s="1">
        <f>BR21*VLOOKUP($D110,ExtTrip_Adjust!$B$3:$H$85,6,FALSE)*VLOOKUP(BR$91,ExtTrip_Adjust!$B$3:$H$85,7,FALSE)</f>
        <v>1.8232081051256532</v>
      </c>
      <c r="BS110" s="1">
        <f>BS21*VLOOKUP($D110,ExtTrip_Adjust!$B$3:$H$85,6,FALSE)*VLOOKUP(BS$91,ExtTrip_Adjust!$B$3:$H$85,7,FALSE)</f>
        <v>1.7208869322198761</v>
      </c>
      <c r="BT110" s="1">
        <f>BT21*VLOOKUP($D110,ExtTrip_Adjust!$B$3:$H$85,6,FALSE)*VLOOKUP(BT$91,ExtTrip_Adjust!$B$3:$H$85,7,FALSE)</f>
        <v>2.2917155459508218</v>
      </c>
      <c r="BU110" s="1">
        <f>BU21*VLOOKUP($D110,ExtTrip_Adjust!$B$3:$H$85,6,FALSE)*VLOOKUP(BU$91,ExtTrip_Adjust!$B$3:$H$85,7,FALSE)</f>
        <v>1.6856379389237894</v>
      </c>
      <c r="BV110" s="1">
        <f>BV21*VLOOKUP($D110,ExtTrip_Adjust!$B$3:$H$85,6,FALSE)*VLOOKUP(BV$91,ExtTrip_Adjust!$B$3:$H$85,7,FALSE)</f>
        <v>0</v>
      </c>
      <c r="BW110" s="1">
        <f>BW21*VLOOKUP($D110,ExtTrip_Adjust!$B$3:$H$85,6,FALSE)*VLOOKUP(BW$91,ExtTrip_Adjust!$B$3:$H$85,7,FALSE)</f>
        <v>1.8510191083049736</v>
      </c>
      <c r="BX110" s="1">
        <f>BX21*VLOOKUP($D110,ExtTrip_Adjust!$B$3:$H$85,6,FALSE)*VLOOKUP(BX$91,ExtTrip_Adjust!$B$3:$H$85,7,FALSE)</f>
        <v>0.52422576645446295</v>
      </c>
      <c r="BY110" s="1">
        <f>BY21*VLOOKUP($D110,ExtTrip_Adjust!$B$3:$H$85,6,FALSE)*VLOOKUP(BY$91,ExtTrip_Adjust!$B$3:$H$85,7,FALSE)</f>
        <v>7.4112609728873555E-2</v>
      </c>
      <c r="BZ110" s="1">
        <f>BZ21*VLOOKUP($D110,ExtTrip_Adjust!$B$3:$H$85,6,FALSE)*VLOOKUP(BZ$91,ExtTrip_Adjust!$B$3:$H$85,7,FALSE)</f>
        <v>4.6247214258275964</v>
      </c>
      <c r="CA110" s="1">
        <f>CA21*VLOOKUP($D110,ExtTrip_Adjust!$B$3:$H$85,6,FALSE)*VLOOKUP(CA$91,ExtTrip_Adjust!$B$3:$H$85,7,FALSE)</f>
        <v>2.9359065954362356</v>
      </c>
      <c r="CB110" s="1">
        <f>CB21*VLOOKUP($D110,ExtTrip_Adjust!$B$3:$H$85,6,FALSE)*VLOOKUP(CB$91,ExtTrip_Adjust!$B$3:$H$85,7,FALSE)</f>
        <v>0.26269267789968659</v>
      </c>
      <c r="CC110" s="1">
        <f>CC21*VLOOKUP($D110,ExtTrip_Adjust!$B$3:$H$85,6,FALSE)*VLOOKUP(CC$91,ExtTrip_Adjust!$B$3:$H$85,7,FALSE)</f>
        <v>1.1076203850712847</v>
      </c>
      <c r="CD110" s="1">
        <f>CD21*VLOOKUP($D110,ExtTrip_Adjust!$B$3:$H$85,6,FALSE)*VLOOKUP(CD$91,ExtTrip_Adjust!$B$3:$H$85,7,FALSE)</f>
        <v>0.20228127627762291</v>
      </c>
      <c r="CE110" s="1">
        <f>CE21*VLOOKUP($D110,ExtTrip_Adjust!$B$3:$H$85,6,FALSE)*VLOOKUP(CE$91,ExtTrip_Adjust!$B$3:$H$85,7,FALSE)</f>
        <v>6.1077167049494608E-3</v>
      </c>
      <c r="CF110" s="1">
        <f>CF21*VLOOKUP($D110,ExtTrip_Adjust!$B$3:$H$85,6,FALSE)*VLOOKUP(CF$91,ExtTrip_Adjust!$B$3:$H$85,7,FALSE)</f>
        <v>0.1605620757359654</v>
      </c>
      <c r="CG110" s="1">
        <f>CG21*VLOOKUP($D110,ExtTrip_Adjust!$B$3:$H$85,6,FALSE)*VLOOKUP(CG$91,ExtTrip_Adjust!$B$3:$H$85,7,FALSE)</f>
        <v>4.5436441487369557</v>
      </c>
      <c r="CH110" s="1">
        <f>CH21*VLOOKUP($D110,ExtTrip_Adjust!$B$3:$H$85,6,FALSE)*VLOOKUP(CH$91,ExtTrip_Adjust!$B$3:$H$85,7,FALSE)</f>
        <v>117.12409814979725</v>
      </c>
      <c r="CI110" s="1">
        <f>CI21*VLOOKUP($D110,ExtTrip_Adjust!$B$3:$H$85,6,FALSE)*VLOOKUP(CI$91,ExtTrip_Adjust!$B$3:$H$85,7,FALSE)</f>
        <v>0.45871619186753909</v>
      </c>
      <c r="CJ110" s="1">
        <f>CJ21*VLOOKUP($D110,ExtTrip_Adjust!$B$3:$H$85,6,FALSE)*1</f>
        <v>2225.4062353332847</v>
      </c>
      <c r="CK110" s="1">
        <f t="shared" si="4"/>
        <v>2629.470458478766</v>
      </c>
    </row>
    <row r="111" spans="2:89" x14ac:dyDescent="0.25">
      <c r="B111">
        <v>2949</v>
      </c>
      <c r="D111">
        <v>2949</v>
      </c>
      <c r="E111" s="1">
        <f>E22*VLOOKUP($D111,ExtTrip_Adjust!$B$3:$H$85,6,FALSE)*VLOOKUP(E$91,ExtTrip_Adjust!$B$3:$H$85,7,FALSE)</f>
        <v>0</v>
      </c>
      <c r="F111" s="1">
        <f>F22*VLOOKUP($D111,ExtTrip_Adjust!$B$3:$H$85,6,FALSE)*VLOOKUP(F$91,ExtTrip_Adjust!$B$3:$H$85,7,FALSE)</f>
        <v>0</v>
      </c>
      <c r="G111" s="1">
        <f>G22*VLOOKUP($D111,ExtTrip_Adjust!$B$3:$H$85,6,FALSE)*VLOOKUP(G$91,ExtTrip_Adjust!$B$3:$H$85,7,FALSE)</f>
        <v>0</v>
      </c>
      <c r="H111" s="1">
        <f>H22*VLOOKUP($D111,ExtTrip_Adjust!$B$3:$H$85,6,FALSE)*VLOOKUP(H$91,ExtTrip_Adjust!$B$3:$H$85,7,FALSE)</f>
        <v>0</v>
      </c>
      <c r="I111" s="1">
        <f>I22*VLOOKUP($D111,ExtTrip_Adjust!$B$3:$H$85,6,FALSE)*VLOOKUP(I$91,ExtTrip_Adjust!$B$3:$H$85,7,FALSE)</f>
        <v>0</v>
      </c>
      <c r="J111" s="1">
        <f>J22*VLOOKUP($D111,ExtTrip_Adjust!$B$3:$H$85,6,FALSE)*VLOOKUP(J$91,ExtTrip_Adjust!$B$3:$H$85,7,FALSE)</f>
        <v>0.16577874832425576</v>
      </c>
      <c r="K111" s="1">
        <f>K22*VLOOKUP($D111,ExtTrip_Adjust!$B$3:$H$85,6,FALSE)*VLOOKUP(K$91,ExtTrip_Adjust!$B$3:$H$85,7,FALSE)</f>
        <v>0</v>
      </c>
      <c r="L111" s="1">
        <f>L22*VLOOKUP($D111,ExtTrip_Adjust!$B$3:$H$85,6,FALSE)*VLOOKUP(L$91,ExtTrip_Adjust!$B$3:$H$85,7,FALSE)</f>
        <v>0</v>
      </c>
      <c r="M111" s="1">
        <f>M22*VLOOKUP($D111,ExtTrip_Adjust!$B$3:$H$85,6,FALSE)*VLOOKUP(M$91,ExtTrip_Adjust!$B$3:$H$85,7,FALSE)</f>
        <v>0</v>
      </c>
      <c r="N111" s="1">
        <f>N22*VLOOKUP($D111,ExtTrip_Adjust!$B$3:$H$85,6,FALSE)*VLOOKUP(N$91,ExtTrip_Adjust!$B$3:$H$85,7,FALSE)</f>
        <v>0</v>
      </c>
      <c r="O111" s="1">
        <f>O22*VLOOKUP($D111,ExtTrip_Adjust!$B$3:$H$85,6,FALSE)*VLOOKUP(O$91,ExtTrip_Adjust!$B$3:$H$85,7,FALSE)</f>
        <v>0</v>
      </c>
      <c r="P111" s="1">
        <f>P22*VLOOKUP($D111,ExtTrip_Adjust!$B$3:$H$85,6,FALSE)*VLOOKUP(P$91,ExtTrip_Adjust!$B$3:$H$85,7,FALSE)</f>
        <v>0</v>
      </c>
      <c r="Q111" s="1">
        <f>Q22*VLOOKUP($D111,ExtTrip_Adjust!$B$3:$H$85,6,FALSE)*VLOOKUP(Q$91,ExtTrip_Adjust!$B$3:$H$85,7,FALSE)</f>
        <v>0</v>
      </c>
      <c r="R111" s="1">
        <f>R22*VLOOKUP($D111,ExtTrip_Adjust!$B$3:$H$85,6,FALSE)*VLOOKUP(R$91,ExtTrip_Adjust!$B$3:$H$85,7,FALSE)</f>
        <v>0</v>
      </c>
      <c r="S111" s="1">
        <f>S22*VLOOKUP($D111,ExtTrip_Adjust!$B$3:$H$85,6,FALSE)*VLOOKUP(S$91,ExtTrip_Adjust!$B$3:$H$85,7,FALSE)</f>
        <v>103.55417555540296</v>
      </c>
      <c r="T111" s="1">
        <f>T22*VLOOKUP($D111,ExtTrip_Adjust!$B$3:$H$85,6,FALSE)*VLOOKUP(T$91,ExtTrip_Adjust!$B$3:$H$85,7,FALSE)</f>
        <v>13.589542068593474</v>
      </c>
      <c r="U111" s="1">
        <f>U22*VLOOKUP($D111,ExtTrip_Adjust!$B$3:$H$85,6,FALSE)*VLOOKUP(U$91,ExtTrip_Adjust!$B$3:$H$85,7,FALSE)</f>
        <v>1.3473737437466122</v>
      </c>
      <c r="V111" s="1">
        <f>V22*VLOOKUP($D111,ExtTrip_Adjust!$B$3:$H$85,6,FALSE)*VLOOKUP(V$91,ExtTrip_Adjust!$B$3:$H$85,7,FALSE)</f>
        <v>0</v>
      </c>
      <c r="W111" s="1">
        <f>W22*VLOOKUP($D111,ExtTrip_Adjust!$B$3:$H$85,6,FALSE)*VLOOKUP(W$91,ExtTrip_Adjust!$B$3:$H$85,7,FALSE)</f>
        <v>9.6855135979188862</v>
      </c>
      <c r="X111" s="1">
        <f>X22*VLOOKUP($D111,ExtTrip_Adjust!$B$3:$H$85,6,FALSE)*VLOOKUP(X$91,ExtTrip_Adjust!$B$3:$H$85,7,FALSE)</f>
        <v>0</v>
      </c>
      <c r="Y111" s="1">
        <f>Y22*VLOOKUP($D111,ExtTrip_Adjust!$B$3:$H$85,6,FALSE)*VLOOKUP(Y$91,ExtTrip_Adjust!$B$3:$H$85,7,FALSE)</f>
        <v>2.5493966169029521</v>
      </c>
      <c r="Z111" s="1">
        <f>Z22*VLOOKUP($D111,ExtTrip_Adjust!$B$3:$H$85,6,FALSE)*VLOOKUP(Z$91,ExtTrip_Adjust!$B$3:$H$85,7,FALSE)</f>
        <v>4.8866242590362811E-3</v>
      </c>
      <c r="AA111" s="1">
        <f>AA22*VLOOKUP($D111,ExtTrip_Adjust!$B$3:$H$85,6,FALSE)*VLOOKUP(AA$91,ExtTrip_Adjust!$B$3:$H$85,7,FALSE)</f>
        <v>1.0754461207946917E-2</v>
      </c>
      <c r="AB111" s="1">
        <f>AB22*VLOOKUP($D111,ExtTrip_Adjust!$B$3:$H$85,6,FALSE)*VLOOKUP(AB$91,ExtTrip_Adjust!$B$3:$H$85,7,FALSE)</f>
        <v>0.12963604542314175</v>
      </c>
      <c r="AC111" s="1">
        <f>AC22*VLOOKUP($D111,ExtTrip_Adjust!$B$3:$H$85,6,FALSE)*VLOOKUP(AC$91,ExtTrip_Adjust!$B$3:$H$85,7,FALSE)</f>
        <v>0</v>
      </c>
      <c r="AD111" s="1">
        <f>AD22*VLOOKUP($D111,ExtTrip_Adjust!$B$3:$H$85,6,FALSE)*VLOOKUP(AD$91,ExtTrip_Adjust!$B$3:$H$85,7,FALSE)</f>
        <v>0</v>
      </c>
      <c r="AE111" s="1">
        <f>AE22*VLOOKUP($D111,ExtTrip_Adjust!$B$3:$H$85,6,FALSE)*VLOOKUP(AE$91,ExtTrip_Adjust!$B$3:$H$85,7,FALSE)</f>
        <v>0</v>
      </c>
      <c r="AF111" s="1">
        <f>AF22*VLOOKUP($D111,ExtTrip_Adjust!$B$3:$H$85,6,FALSE)*VLOOKUP(AF$91,ExtTrip_Adjust!$B$3:$H$85,7,FALSE)</f>
        <v>0</v>
      </c>
      <c r="AG111" s="1">
        <f>AG22*VLOOKUP($D111,ExtTrip_Adjust!$B$3:$H$85,6,FALSE)*VLOOKUP(AG$91,ExtTrip_Adjust!$B$3:$H$85,7,FALSE)</f>
        <v>5.6209719362868031E-3</v>
      </c>
      <c r="AH111" s="1">
        <f>AH22*VLOOKUP($D111,ExtTrip_Adjust!$B$3:$H$85,6,FALSE)*VLOOKUP(AH$91,ExtTrip_Adjust!$B$3:$H$85,7,FALSE)</f>
        <v>7.4055426133266106E-4</v>
      </c>
      <c r="AI111" s="1">
        <f>AI22*VLOOKUP($D111,ExtTrip_Adjust!$B$3:$H$85,6,FALSE)*VLOOKUP(AI$91,ExtTrip_Adjust!$B$3:$H$85,7,FALSE)</f>
        <v>0</v>
      </c>
      <c r="AJ111" s="1">
        <f>AJ22*VLOOKUP($D111,ExtTrip_Adjust!$B$3:$H$85,6,FALSE)*VLOOKUP(AJ$91,ExtTrip_Adjust!$B$3:$H$85,7,FALSE)</f>
        <v>0</v>
      </c>
      <c r="AK111" s="1">
        <f>AK22*VLOOKUP($D111,ExtTrip_Adjust!$B$3:$H$85,6,FALSE)*VLOOKUP(AK$91,ExtTrip_Adjust!$B$3:$H$85,7,FALSE)</f>
        <v>100.50887226375018</v>
      </c>
      <c r="AL111" s="1">
        <f>AL22*VLOOKUP($D111,ExtTrip_Adjust!$B$3:$H$85,6,FALSE)*VLOOKUP(AL$91,ExtTrip_Adjust!$B$3:$H$85,7,FALSE)</f>
        <v>0</v>
      </c>
      <c r="AM111" s="1">
        <f>AM22*VLOOKUP($D111,ExtTrip_Adjust!$B$3:$H$85,6,FALSE)*VLOOKUP(AM$91,ExtTrip_Adjust!$B$3:$H$85,7,FALSE)</f>
        <v>0</v>
      </c>
      <c r="AN111" s="1">
        <f>AN22*VLOOKUP($D111,ExtTrip_Adjust!$B$3:$H$85,6,FALSE)*VLOOKUP(AN$91,ExtTrip_Adjust!$B$3:$H$85,7,FALSE)</f>
        <v>1.5758750052791416E-2</v>
      </c>
      <c r="AO111" s="1">
        <f>AO22*VLOOKUP($D111,ExtTrip_Adjust!$B$3:$H$85,6,FALSE)*VLOOKUP(AO$91,ExtTrip_Adjust!$B$3:$H$85,7,FALSE)</f>
        <v>0</v>
      </c>
      <c r="AP111" s="1">
        <f>AP22*VLOOKUP($D111,ExtTrip_Adjust!$B$3:$H$85,6,FALSE)*VLOOKUP(AP$91,ExtTrip_Adjust!$B$3:$H$85,7,FALSE)</f>
        <v>0.68947611793519892</v>
      </c>
      <c r="AQ111" s="1">
        <f>AQ22*VLOOKUP($D111,ExtTrip_Adjust!$B$3:$H$85,6,FALSE)*VLOOKUP(AQ$91,ExtTrip_Adjust!$B$3:$H$85,7,FALSE)</f>
        <v>3.1160152458992165</v>
      </c>
      <c r="AR111" s="1">
        <f>AR22*VLOOKUP($D111,ExtTrip_Adjust!$B$3:$H$85,6,FALSE)*VLOOKUP(AR$91,ExtTrip_Adjust!$B$3:$H$85,7,FALSE)</f>
        <v>9.427693083228382E-2</v>
      </c>
      <c r="AS111" s="1">
        <f>AS22*VLOOKUP($D111,ExtTrip_Adjust!$B$3:$H$85,6,FALSE)*VLOOKUP(AS$91,ExtTrip_Adjust!$B$3:$H$85,7,FALSE)</f>
        <v>2.3234028641624889</v>
      </c>
      <c r="AT111" s="1">
        <f>AT22*VLOOKUP($D111,ExtTrip_Adjust!$B$3:$H$85,6,FALSE)*VLOOKUP(AT$91,ExtTrip_Adjust!$B$3:$H$85,7,FALSE)</f>
        <v>0</v>
      </c>
      <c r="AU111" s="1">
        <f>AU22*VLOOKUP($D111,ExtTrip_Adjust!$B$3:$H$85,6,FALSE)*VLOOKUP(AU$91,ExtTrip_Adjust!$B$3:$H$85,7,FALSE)</f>
        <v>82.793994518062334</v>
      </c>
      <c r="AV111" s="1">
        <f>AV22*VLOOKUP($D111,ExtTrip_Adjust!$B$3:$H$85,6,FALSE)*VLOOKUP(AV$91,ExtTrip_Adjust!$B$3:$H$85,7,FALSE)</f>
        <v>25.456409959204045</v>
      </c>
      <c r="AW111" s="1">
        <f>AW22*VLOOKUP($D111,ExtTrip_Adjust!$B$3:$H$85,6,FALSE)*VLOOKUP(AW$91,ExtTrip_Adjust!$B$3:$H$85,7,FALSE)</f>
        <v>5.7867265444750693</v>
      </c>
      <c r="AX111" s="1">
        <f>AX22*VLOOKUP($D111,ExtTrip_Adjust!$B$3:$H$85,6,FALSE)*VLOOKUP(AX$91,ExtTrip_Adjust!$B$3:$H$85,7,FALSE)</f>
        <v>7.5494349700195649</v>
      </c>
      <c r="AY111" s="1">
        <f>AY22*VLOOKUP($D111,ExtTrip_Adjust!$B$3:$H$85,6,FALSE)*VLOOKUP(AY$91,ExtTrip_Adjust!$B$3:$H$85,7,FALSE)</f>
        <v>6.7869245004189773</v>
      </c>
      <c r="AZ111" s="1">
        <f>AZ22*VLOOKUP($D111,ExtTrip_Adjust!$B$3:$H$85,6,FALSE)*VLOOKUP(AZ$91,ExtTrip_Adjust!$B$3:$H$85,7,FALSE)</f>
        <v>0.71618920931260788</v>
      </c>
      <c r="BA111" s="1">
        <f>BA22*VLOOKUP($D111,ExtTrip_Adjust!$B$3:$H$85,6,FALSE)*VLOOKUP(BA$91,ExtTrip_Adjust!$B$3:$H$85,7,FALSE)</f>
        <v>0.48900936285673491</v>
      </c>
      <c r="BB111" s="1">
        <f>BB22*VLOOKUP($D111,ExtTrip_Adjust!$B$3:$H$85,6,FALSE)*VLOOKUP(BB$91,ExtTrip_Adjust!$B$3:$H$85,7,FALSE)</f>
        <v>0.26026648162119692</v>
      </c>
      <c r="BC111" s="1">
        <f>BC22*VLOOKUP($D111,ExtTrip_Adjust!$B$3:$H$85,6,FALSE)*VLOOKUP(BC$91,ExtTrip_Adjust!$B$3:$H$85,7,FALSE)</f>
        <v>4.8881631328915728E-3</v>
      </c>
      <c r="BD111" s="1">
        <f>BD22*VLOOKUP($D111,ExtTrip_Adjust!$B$3:$H$85,6,FALSE)*VLOOKUP(BD$91,ExtTrip_Adjust!$B$3:$H$85,7,FALSE)</f>
        <v>5.0879701879964507E-4</v>
      </c>
      <c r="BE111" s="1">
        <f>BE22*VLOOKUP($D111,ExtTrip_Adjust!$B$3:$H$85,6,FALSE)*VLOOKUP(BE$91,ExtTrip_Adjust!$B$3:$H$85,7,FALSE)</f>
        <v>2.2661275042635516E-3</v>
      </c>
      <c r="BF111" s="1">
        <f>BF22*VLOOKUP($D111,ExtTrip_Adjust!$B$3:$H$85,6,FALSE)*VLOOKUP(BF$91,ExtTrip_Adjust!$B$3:$H$85,7,FALSE)</f>
        <v>2.6400622750509115E-2</v>
      </c>
      <c r="BG111" s="1">
        <f>BG22*VLOOKUP($D111,ExtTrip_Adjust!$B$3:$H$85,6,FALSE)*VLOOKUP(BG$91,ExtTrip_Adjust!$B$3:$H$85,7,FALSE)</f>
        <v>2.8817340717639115</v>
      </c>
      <c r="BH111" s="1">
        <f>BH22*VLOOKUP($D111,ExtTrip_Adjust!$B$3:$H$85,6,FALSE)*VLOOKUP(BH$91,ExtTrip_Adjust!$B$3:$H$85,7,FALSE)</f>
        <v>0.44070893530234928</v>
      </c>
      <c r="BI111" s="1">
        <f>BI22*VLOOKUP($D111,ExtTrip_Adjust!$B$3:$H$85,6,FALSE)*VLOOKUP(BI$91,ExtTrip_Adjust!$B$3:$H$85,7,FALSE)</f>
        <v>8.2622891253420941E-2</v>
      </c>
      <c r="BJ111" s="1">
        <f>BJ22*VLOOKUP($D111,ExtTrip_Adjust!$B$3:$H$85,6,FALSE)*VLOOKUP(BJ$91,ExtTrip_Adjust!$B$3:$H$85,7,FALSE)</f>
        <v>0</v>
      </c>
      <c r="BK111" s="1">
        <f>BK22*VLOOKUP($D111,ExtTrip_Adjust!$B$3:$H$85,6,FALSE)*VLOOKUP(BK$91,ExtTrip_Adjust!$B$3:$H$85,7,FALSE)</f>
        <v>2.6152381727147835</v>
      </c>
      <c r="BL111" s="1">
        <f>BL22*VLOOKUP($D111,ExtTrip_Adjust!$B$3:$H$85,6,FALSE)*VLOOKUP(BL$91,ExtTrip_Adjust!$B$3:$H$85,7,FALSE)</f>
        <v>0</v>
      </c>
      <c r="BM111" s="1">
        <f>BM22*VLOOKUP($D111,ExtTrip_Adjust!$B$3:$H$85,6,FALSE)*VLOOKUP(BM$91,ExtTrip_Adjust!$B$3:$H$85,7,FALSE)</f>
        <v>0</v>
      </c>
      <c r="BN111" s="1">
        <f>BN22*VLOOKUP($D111,ExtTrip_Adjust!$B$3:$H$85,6,FALSE)*VLOOKUP(BN$91,ExtTrip_Adjust!$B$3:$H$85,7,FALSE)</f>
        <v>0.30002496407303963</v>
      </c>
      <c r="BO111" s="1">
        <f>BO22*VLOOKUP($D111,ExtTrip_Adjust!$B$3:$H$85,6,FALSE)*VLOOKUP(BO$91,ExtTrip_Adjust!$B$3:$H$85,7,FALSE)</f>
        <v>4.5761147393807412E-2</v>
      </c>
      <c r="BP111" s="1">
        <f>BP22*VLOOKUP($D111,ExtTrip_Adjust!$B$3:$H$85,6,FALSE)*VLOOKUP(BP$91,ExtTrip_Adjust!$B$3:$H$85,7,FALSE)</f>
        <v>0</v>
      </c>
      <c r="BQ111" s="1">
        <f>BQ22*VLOOKUP($D111,ExtTrip_Adjust!$B$3:$H$85,6,FALSE)*VLOOKUP(BQ$91,ExtTrip_Adjust!$B$3:$H$85,7,FALSE)</f>
        <v>49.401231896352442</v>
      </c>
      <c r="BR111" s="1">
        <f>BR22*VLOOKUP($D111,ExtTrip_Adjust!$B$3:$H$85,6,FALSE)*VLOOKUP(BR$91,ExtTrip_Adjust!$B$3:$H$85,7,FALSE)</f>
        <v>2.9893432372242361</v>
      </c>
      <c r="BS111" s="1">
        <f>BS22*VLOOKUP($D111,ExtTrip_Adjust!$B$3:$H$85,6,FALSE)*VLOOKUP(BS$91,ExtTrip_Adjust!$B$3:$H$85,7,FALSE)</f>
        <v>2.2972332693338111</v>
      </c>
      <c r="BT111" s="1">
        <f>BT22*VLOOKUP($D111,ExtTrip_Adjust!$B$3:$H$85,6,FALSE)*VLOOKUP(BT$91,ExtTrip_Adjust!$B$3:$H$85,7,FALSE)</f>
        <v>2.6249425810307891</v>
      </c>
      <c r="BU111" s="1">
        <f>BU22*VLOOKUP($D111,ExtTrip_Adjust!$B$3:$H$85,6,FALSE)*VLOOKUP(BU$91,ExtTrip_Adjust!$B$3:$H$85,7,FALSE)</f>
        <v>0</v>
      </c>
      <c r="BV111" s="1">
        <f>BV22*VLOOKUP($D111,ExtTrip_Adjust!$B$3:$H$85,6,FALSE)*VLOOKUP(BV$91,ExtTrip_Adjust!$B$3:$H$85,7,FALSE)</f>
        <v>0</v>
      </c>
      <c r="BW111" s="1">
        <f>BW22*VLOOKUP($D111,ExtTrip_Adjust!$B$3:$H$85,6,FALSE)*VLOOKUP(BW$91,ExtTrip_Adjust!$B$3:$H$85,7,FALSE)</f>
        <v>0</v>
      </c>
      <c r="BX111" s="1">
        <f>BX22*VLOOKUP($D111,ExtTrip_Adjust!$B$3:$H$85,6,FALSE)*VLOOKUP(BX$91,ExtTrip_Adjust!$B$3:$H$85,7,FALSE)</f>
        <v>0</v>
      </c>
      <c r="BY111" s="1">
        <f>BY22*VLOOKUP($D111,ExtTrip_Adjust!$B$3:$H$85,6,FALSE)*VLOOKUP(BY$91,ExtTrip_Adjust!$B$3:$H$85,7,FALSE)</f>
        <v>0</v>
      </c>
      <c r="BZ111" s="1">
        <f>BZ22*VLOOKUP($D111,ExtTrip_Adjust!$B$3:$H$85,6,FALSE)*VLOOKUP(BZ$91,ExtTrip_Adjust!$B$3:$H$85,7,FALSE)</f>
        <v>0</v>
      </c>
      <c r="CA111" s="1">
        <f>CA22*VLOOKUP($D111,ExtTrip_Adjust!$B$3:$H$85,6,FALSE)*VLOOKUP(CA$91,ExtTrip_Adjust!$B$3:$H$85,7,FALSE)</f>
        <v>0</v>
      </c>
      <c r="CB111" s="1">
        <f>CB22*VLOOKUP($D111,ExtTrip_Adjust!$B$3:$H$85,6,FALSE)*VLOOKUP(CB$91,ExtTrip_Adjust!$B$3:$H$85,7,FALSE)</f>
        <v>0</v>
      </c>
      <c r="CC111" s="1">
        <f>CC22*VLOOKUP($D111,ExtTrip_Adjust!$B$3:$H$85,6,FALSE)*VLOOKUP(CC$91,ExtTrip_Adjust!$B$3:$H$85,7,FALSE)</f>
        <v>0</v>
      </c>
      <c r="CD111" s="1">
        <f>CD22*VLOOKUP($D111,ExtTrip_Adjust!$B$3:$H$85,6,FALSE)*VLOOKUP(CD$91,ExtTrip_Adjust!$B$3:$H$85,7,FALSE)</f>
        <v>0</v>
      </c>
      <c r="CE111" s="1">
        <f>CE22*VLOOKUP($D111,ExtTrip_Adjust!$B$3:$H$85,6,FALSE)*VLOOKUP(CE$91,ExtTrip_Adjust!$B$3:$H$85,7,FALSE)</f>
        <v>0</v>
      </c>
      <c r="CF111" s="1">
        <f>CF22*VLOOKUP($D111,ExtTrip_Adjust!$B$3:$H$85,6,FALSE)*VLOOKUP(CF$91,ExtTrip_Adjust!$B$3:$H$85,7,FALSE)</f>
        <v>0.18219074966517668</v>
      </c>
      <c r="CG111" s="1">
        <f>CG22*VLOOKUP($D111,ExtTrip_Adjust!$B$3:$H$85,6,FALSE)*VLOOKUP(CG$91,ExtTrip_Adjust!$B$3:$H$85,7,FALSE)</f>
        <v>9.0603152462064678</v>
      </c>
      <c r="CH111" s="1">
        <f>CH22*VLOOKUP($D111,ExtTrip_Adjust!$B$3:$H$85,6,FALSE)*VLOOKUP(CH$91,ExtTrip_Adjust!$B$3:$H$85,7,FALSE)</f>
        <v>0</v>
      </c>
      <c r="CI111" s="1">
        <f>CI22*VLOOKUP($D111,ExtTrip_Adjust!$B$3:$H$85,6,FALSE)*VLOOKUP(CI$91,ExtTrip_Adjust!$B$3:$H$85,7,FALSE)</f>
        <v>0.40594024170313892</v>
      </c>
      <c r="CJ111" s="1">
        <f>CJ22*VLOOKUP($D111,ExtTrip_Adjust!$B$3:$H$85,6,FALSE)*1</f>
        <v>1706.9895608307722</v>
      </c>
      <c r="CK111" s="1">
        <f t="shared" si="4"/>
        <v>2147.9810886517757</v>
      </c>
    </row>
    <row r="112" spans="2:89" x14ac:dyDescent="0.25">
      <c r="B112">
        <v>2950</v>
      </c>
      <c r="D112">
        <v>2950</v>
      </c>
      <c r="E112" s="1">
        <f>E23*VLOOKUP($D112,ExtTrip_Adjust!$B$3:$H$85,6,FALSE)*VLOOKUP(E$91,ExtTrip_Adjust!$B$3:$H$85,7,FALSE)</f>
        <v>0.14479787842532035</v>
      </c>
      <c r="F112" s="1">
        <f>F23*VLOOKUP($D112,ExtTrip_Adjust!$B$3:$H$85,6,FALSE)*VLOOKUP(F$91,ExtTrip_Adjust!$B$3:$H$85,7,FALSE)</f>
        <v>0</v>
      </c>
      <c r="G112" s="1">
        <f>G23*VLOOKUP($D112,ExtTrip_Adjust!$B$3:$H$85,6,FALSE)*VLOOKUP(G$91,ExtTrip_Adjust!$B$3:$H$85,7,FALSE)</f>
        <v>0</v>
      </c>
      <c r="H112" s="1">
        <f>H23*VLOOKUP($D112,ExtTrip_Adjust!$B$3:$H$85,6,FALSE)*VLOOKUP(H$91,ExtTrip_Adjust!$B$3:$H$85,7,FALSE)</f>
        <v>0.26852204395100421</v>
      </c>
      <c r="I112" s="1">
        <f>I23*VLOOKUP($D112,ExtTrip_Adjust!$B$3:$H$85,6,FALSE)*VLOOKUP(I$91,ExtTrip_Adjust!$B$3:$H$85,7,FALSE)</f>
        <v>0</v>
      </c>
      <c r="J112" s="1">
        <f>J23*VLOOKUP($D112,ExtTrip_Adjust!$B$3:$H$85,6,FALSE)*VLOOKUP(J$91,ExtTrip_Adjust!$B$3:$H$85,7,FALSE)</f>
        <v>0</v>
      </c>
      <c r="K112" s="1">
        <f>K23*VLOOKUP($D112,ExtTrip_Adjust!$B$3:$H$85,6,FALSE)*VLOOKUP(K$91,ExtTrip_Adjust!$B$3:$H$85,7,FALSE)</f>
        <v>0.14910172107367523</v>
      </c>
      <c r="L112" s="1">
        <f>L23*VLOOKUP($D112,ExtTrip_Adjust!$B$3:$H$85,6,FALSE)*VLOOKUP(L$91,ExtTrip_Adjust!$B$3:$H$85,7,FALSE)</f>
        <v>0.28083738610001491</v>
      </c>
      <c r="M112" s="1">
        <f>M23*VLOOKUP($D112,ExtTrip_Adjust!$B$3:$H$85,6,FALSE)*VLOOKUP(M$91,ExtTrip_Adjust!$B$3:$H$85,7,FALSE)</f>
        <v>0</v>
      </c>
      <c r="N112" s="1">
        <f>N23*VLOOKUP($D112,ExtTrip_Adjust!$B$3:$H$85,6,FALSE)*VLOOKUP(N$91,ExtTrip_Adjust!$B$3:$H$85,7,FALSE)</f>
        <v>3.5728101731574813E-2</v>
      </c>
      <c r="O112" s="1">
        <f>O23*VLOOKUP($D112,ExtTrip_Adjust!$B$3:$H$85,6,FALSE)*VLOOKUP(O$91,ExtTrip_Adjust!$B$3:$H$85,7,FALSE)</f>
        <v>0</v>
      </c>
      <c r="P112" s="1">
        <f>P23*VLOOKUP($D112,ExtTrip_Adjust!$B$3:$H$85,6,FALSE)*VLOOKUP(P$91,ExtTrip_Adjust!$B$3:$H$85,7,FALSE)</f>
        <v>0</v>
      </c>
      <c r="Q112" s="1">
        <f>Q23*VLOOKUP($D112,ExtTrip_Adjust!$B$3:$H$85,6,FALSE)*VLOOKUP(Q$91,ExtTrip_Adjust!$B$3:$H$85,7,FALSE)</f>
        <v>5.4046326186724898E-2</v>
      </c>
      <c r="R112" s="1">
        <f>R23*VLOOKUP($D112,ExtTrip_Adjust!$B$3:$H$85,6,FALSE)*VLOOKUP(R$91,ExtTrip_Adjust!$B$3:$H$85,7,FALSE)</f>
        <v>0</v>
      </c>
      <c r="S112" s="1">
        <f>S23*VLOOKUP($D112,ExtTrip_Adjust!$B$3:$H$85,6,FALSE)*VLOOKUP(S$91,ExtTrip_Adjust!$B$3:$H$85,7,FALSE)</f>
        <v>0</v>
      </c>
      <c r="T112" s="1">
        <f>T23*VLOOKUP($D112,ExtTrip_Adjust!$B$3:$H$85,6,FALSE)*VLOOKUP(T$91,ExtTrip_Adjust!$B$3:$H$85,7,FALSE)</f>
        <v>0.80739831433289233</v>
      </c>
      <c r="U112" s="1">
        <f>U23*VLOOKUP($D112,ExtTrip_Adjust!$B$3:$H$85,6,FALSE)*VLOOKUP(U$91,ExtTrip_Adjust!$B$3:$H$85,7,FALSE)</f>
        <v>0</v>
      </c>
      <c r="V112" s="1">
        <f>V23*VLOOKUP($D112,ExtTrip_Adjust!$B$3:$H$85,6,FALSE)*VLOOKUP(V$91,ExtTrip_Adjust!$B$3:$H$85,7,FALSE)</f>
        <v>0.14545924562501852</v>
      </c>
      <c r="W112" s="1">
        <f>W23*VLOOKUP($D112,ExtTrip_Adjust!$B$3:$H$85,6,FALSE)*VLOOKUP(W$91,ExtTrip_Adjust!$B$3:$H$85,7,FALSE)</f>
        <v>0</v>
      </c>
      <c r="X112" s="1">
        <f>X23*VLOOKUP($D112,ExtTrip_Adjust!$B$3:$H$85,6,FALSE)*VLOOKUP(X$91,ExtTrip_Adjust!$B$3:$H$85,7,FALSE)</f>
        <v>2.1749807823290741</v>
      </c>
      <c r="Y112" s="1">
        <f>Y23*VLOOKUP($D112,ExtTrip_Adjust!$B$3:$H$85,6,FALSE)*VLOOKUP(Y$91,ExtTrip_Adjust!$B$3:$H$85,7,FALSE)</f>
        <v>0</v>
      </c>
      <c r="Z112" s="1">
        <f>Z23*VLOOKUP($D112,ExtTrip_Adjust!$B$3:$H$85,6,FALSE)*VLOOKUP(Z$91,ExtTrip_Adjust!$B$3:$H$85,7,FALSE)</f>
        <v>0</v>
      </c>
      <c r="AA112" s="1">
        <f>AA23*VLOOKUP($D112,ExtTrip_Adjust!$B$3:$H$85,6,FALSE)*VLOOKUP(AA$91,ExtTrip_Adjust!$B$3:$H$85,7,FALSE)</f>
        <v>0</v>
      </c>
      <c r="AB112" s="1">
        <f>AB23*VLOOKUP($D112,ExtTrip_Adjust!$B$3:$H$85,6,FALSE)*VLOOKUP(AB$91,ExtTrip_Adjust!$B$3:$H$85,7,FALSE)</f>
        <v>0</v>
      </c>
      <c r="AC112" s="1">
        <f>AC23*VLOOKUP($D112,ExtTrip_Adjust!$B$3:$H$85,6,FALSE)*VLOOKUP(AC$91,ExtTrip_Adjust!$B$3:$H$85,7,FALSE)</f>
        <v>0</v>
      </c>
      <c r="AD112" s="1">
        <f>AD23*VLOOKUP($D112,ExtTrip_Adjust!$B$3:$H$85,6,FALSE)*VLOOKUP(AD$91,ExtTrip_Adjust!$B$3:$H$85,7,FALSE)</f>
        <v>0.12952565681997222</v>
      </c>
      <c r="AE112" s="1">
        <f>AE23*VLOOKUP($D112,ExtTrip_Adjust!$B$3:$H$85,6,FALSE)*VLOOKUP(AE$91,ExtTrip_Adjust!$B$3:$H$85,7,FALSE)</f>
        <v>0</v>
      </c>
      <c r="AF112" s="1">
        <f>AF23*VLOOKUP($D112,ExtTrip_Adjust!$B$3:$H$85,6,FALSE)*VLOOKUP(AF$91,ExtTrip_Adjust!$B$3:$H$85,7,FALSE)</f>
        <v>0.12879422492696069</v>
      </c>
      <c r="AG112" s="1">
        <f>AG23*VLOOKUP($D112,ExtTrip_Adjust!$B$3:$H$85,6,FALSE)*VLOOKUP(AG$91,ExtTrip_Adjust!$B$3:$H$85,7,FALSE)</f>
        <v>0</v>
      </c>
      <c r="AH112" s="1">
        <f>AH23*VLOOKUP($D112,ExtTrip_Adjust!$B$3:$H$85,6,FALSE)*VLOOKUP(AH$91,ExtTrip_Adjust!$B$3:$H$85,7,FALSE)</f>
        <v>0</v>
      </c>
      <c r="AI112" s="1">
        <f>AI23*VLOOKUP($D112,ExtTrip_Adjust!$B$3:$H$85,6,FALSE)*VLOOKUP(AI$91,ExtTrip_Adjust!$B$3:$H$85,7,FALSE)</f>
        <v>2.3261168877074425</v>
      </c>
      <c r="AJ112" s="1">
        <f>AJ23*VLOOKUP($D112,ExtTrip_Adjust!$B$3:$H$85,6,FALSE)*VLOOKUP(AJ$91,ExtTrip_Adjust!$B$3:$H$85,7,FALSE)</f>
        <v>0</v>
      </c>
      <c r="AK112" s="1">
        <f>AK23*VLOOKUP($D112,ExtTrip_Adjust!$B$3:$H$85,6,FALSE)*VLOOKUP(AK$91,ExtTrip_Adjust!$B$3:$H$85,7,FALSE)</f>
        <v>5.9687536661720122</v>
      </c>
      <c r="AL112" s="1">
        <f>AL23*VLOOKUP($D112,ExtTrip_Adjust!$B$3:$H$85,6,FALSE)*VLOOKUP(AL$91,ExtTrip_Adjust!$B$3:$H$85,7,FALSE)</f>
        <v>0</v>
      </c>
      <c r="AM112" s="1">
        <f>AM23*VLOOKUP($D112,ExtTrip_Adjust!$B$3:$H$85,6,FALSE)*VLOOKUP(AM$91,ExtTrip_Adjust!$B$3:$H$85,7,FALSE)</f>
        <v>0</v>
      </c>
      <c r="AN112" s="1">
        <f>AN23*VLOOKUP($D112,ExtTrip_Adjust!$B$3:$H$85,6,FALSE)*VLOOKUP(AN$91,ExtTrip_Adjust!$B$3:$H$85,7,FALSE)</f>
        <v>0</v>
      </c>
      <c r="AO112" s="1">
        <f>AO23*VLOOKUP($D112,ExtTrip_Adjust!$B$3:$H$85,6,FALSE)*VLOOKUP(AO$91,ExtTrip_Adjust!$B$3:$H$85,7,FALSE)</f>
        <v>3.3319534864885127E-2</v>
      </c>
      <c r="AP112" s="1">
        <f>AP23*VLOOKUP($D112,ExtTrip_Adjust!$B$3:$H$85,6,FALSE)*VLOOKUP(AP$91,ExtTrip_Adjust!$B$3:$H$85,7,FALSE)</f>
        <v>0</v>
      </c>
      <c r="AQ112" s="1">
        <f>AQ23*VLOOKUP($D112,ExtTrip_Adjust!$B$3:$H$85,6,FALSE)*VLOOKUP(AQ$91,ExtTrip_Adjust!$B$3:$H$85,7,FALSE)</f>
        <v>0.15284609547817854</v>
      </c>
      <c r="AR112" s="1">
        <f>AR23*VLOOKUP($D112,ExtTrip_Adjust!$B$3:$H$85,6,FALSE)*VLOOKUP(AR$91,ExtTrip_Adjust!$B$3:$H$85,7,FALSE)</f>
        <v>0</v>
      </c>
      <c r="AS112" s="1">
        <f>AS23*VLOOKUP($D112,ExtTrip_Adjust!$B$3:$H$85,6,FALSE)*VLOOKUP(AS$91,ExtTrip_Adjust!$B$3:$H$85,7,FALSE)</f>
        <v>0</v>
      </c>
      <c r="AT112" s="1">
        <f>AT23*VLOOKUP($D112,ExtTrip_Adjust!$B$3:$H$85,6,FALSE)*VLOOKUP(AT$91,ExtTrip_Adjust!$B$3:$H$85,7,FALSE)</f>
        <v>0</v>
      </c>
      <c r="AU112" s="1">
        <f>AU23*VLOOKUP($D112,ExtTrip_Adjust!$B$3:$H$85,6,FALSE)*VLOOKUP(AU$91,ExtTrip_Adjust!$B$3:$H$85,7,FALSE)</f>
        <v>0</v>
      </c>
      <c r="AV112" s="1">
        <f>AV23*VLOOKUP($D112,ExtTrip_Adjust!$B$3:$H$85,6,FALSE)*VLOOKUP(AV$91,ExtTrip_Adjust!$B$3:$H$85,7,FALSE)</f>
        <v>1.2783209612288484</v>
      </c>
      <c r="AW112" s="1">
        <f>AW23*VLOOKUP($D112,ExtTrip_Adjust!$B$3:$H$85,6,FALSE)*VLOOKUP(AW$91,ExtTrip_Adjust!$B$3:$H$85,7,FALSE)</f>
        <v>0</v>
      </c>
      <c r="AX112" s="1">
        <f>AX23*VLOOKUP($D112,ExtTrip_Adjust!$B$3:$H$85,6,FALSE)*VLOOKUP(AX$91,ExtTrip_Adjust!$B$3:$H$85,7,FALSE)</f>
        <v>0</v>
      </c>
      <c r="AY112" s="1">
        <f>AY23*VLOOKUP($D112,ExtTrip_Adjust!$B$3:$H$85,6,FALSE)*VLOOKUP(AY$91,ExtTrip_Adjust!$B$3:$H$85,7,FALSE)</f>
        <v>0</v>
      </c>
      <c r="AZ112" s="1">
        <f>AZ23*VLOOKUP($D112,ExtTrip_Adjust!$B$3:$H$85,6,FALSE)*VLOOKUP(AZ$91,ExtTrip_Adjust!$B$3:$H$85,7,FALSE)</f>
        <v>0</v>
      </c>
      <c r="BA112" s="1">
        <f>BA23*VLOOKUP($D112,ExtTrip_Adjust!$B$3:$H$85,6,FALSE)*VLOOKUP(BA$91,ExtTrip_Adjust!$B$3:$H$85,7,FALSE)</f>
        <v>2.4000264639478349E-2</v>
      </c>
      <c r="BB112" s="1">
        <f>BB23*VLOOKUP($D112,ExtTrip_Adjust!$B$3:$H$85,6,FALSE)*VLOOKUP(BB$91,ExtTrip_Adjust!$B$3:$H$85,7,FALSE)</f>
        <v>0</v>
      </c>
      <c r="BC112" s="1">
        <f>BC23*VLOOKUP($D112,ExtTrip_Adjust!$B$3:$H$85,6,FALSE)*VLOOKUP(BC$91,ExtTrip_Adjust!$B$3:$H$85,7,FALSE)</f>
        <v>0</v>
      </c>
      <c r="BD112" s="1">
        <f>BD23*VLOOKUP($D112,ExtTrip_Adjust!$B$3:$H$85,6,FALSE)*VLOOKUP(BD$91,ExtTrip_Adjust!$B$3:$H$85,7,FALSE)</f>
        <v>0</v>
      </c>
      <c r="BE112" s="1">
        <f>BE23*VLOOKUP($D112,ExtTrip_Adjust!$B$3:$H$85,6,FALSE)*VLOOKUP(BE$91,ExtTrip_Adjust!$B$3:$H$85,7,FALSE)</f>
        <v>0</v>
      </c>
      <c r="BF112" s="1">
        <f>BF23*VLOOKUP($D112,ExtTrip_Adjust!$B$3:$H$85,6,FALSE)*VLOOKUP(BF$91,ExtTrip_Adjust!$B$3:$H$85,7,FALSE)</f>
        <v>0</v>
      </c>
      <c r="BG112" s="1">
        <f>BG23*VLOOKUP($D112,ExtTrip_Adjust!$B$3:$H$85,6,FALSE)*VLOOKUP(BG$91,ExtTrip_Adjust!$B$3:$H$85,7,FALSE)</f>
        <v>6.7510330263386625E-2</v>
      </c>
      <c r="BH112" s="1">
        <f>BH23*VLOOKUP($D112,ExtTrip_Adjust!$B$3:$H$85,6,FALSE)*VLOOKUP(BH$91,ExtTrip_Adjust!$B$3:$H$85,7,FALSE)</f>
        <v>1.2686351213212368</v>
      </c>
      <c r="BI112" s="1">
        <f>BI23*VLOOKUP($D112,ExtTrip_Adjust!$B$3:$H$85,6,FALSE)*VLOOKUP(BI$91,ExtTrip_Adjust!$B$3:$H$85,7,FALSE)</f>
        <v>1.9356108000675419E-3</v>
      </c>
      <c r="BJ112" s="1">
        <f>BJ23*VLOOKUP($D112,ExtTrip_Adjust!$B$3:$H$85,6,FALSE)*VLOOKUP(BJ$91,ExtTrip_Adjust!$B$3:$H$85,7,FALSE)</f>
        <v>6.051553866562831E-2</v>
      </c>
      <c r="BK112" s="1">
        <f>BK23*VLOOKUP($D112,ExtTrip_Adjust!$B$3:$H$85,6,FALSE)*VLOOKUP(BK$91,ExtTrip_Adjust!$B$3:$H$85,7,FALSE)</f>
        <v>0</v>
      </c>
      <c r="BL112" s="1">
        <f>BL23*VLOOKUP($D112,ExtTrip_Adjust!$B$3:$H$85,6,FALSE)*VLOOKUP(BL$91,ExtTrip_Adjust!$B$3:$H$85,7,FALSE)</f>
        <v>0.80073255800428444</v>
      </c>
      <c r="BM112" s="1">
        <f>BM23*VLOOKUP($D112,ExtTrip_Adjust!$B$3:$H$85,6,FALSE)*VLOOKUP(BM$91,ExtTrip_Adjust!$B$3:$H$85,7,FALSE)</f>
        <v>0.89563271207762551</v>
      </c>
      <c r="BN112" s="1">
        <f>BN23*VLOOKUP($D112,ExtTrip_Adjust!$B$3:$H$85,6,FALSE)*VLOOKUP(BN$91,ExtTrip_Adjust!$B$3:$H$85,7,FALSE)</f>
        <v>6.2437215412366687E-2</v>
      </c>
      <c r="BO112" s="1">
        <f>BO23*VLOOKUP($D112,ExtTrip_Adjust!$B$3:$H$85,6,FALSE)*VLOOKUP(BO$91,ExtTrip_Adjust!$B$3:$H$85,7,FALSE)</f>
        <v>9.5234587478337102E-3</v>
      </c>
      <c r="BP112" s="1">
        <f>BP23*VLOOKUP($D112,ExtTrip_Adjust!$B$3:$H$85,6,FALSE)*VLOOKUP(BP$91,ExtTrip_Adjust!$B$3:$H$85,7,FALSE)</f>
        <v>0</v>
      </c>
      <c r="BQ112" s="1">
        <f>BQ23*VLOOKUP($D112,ExtTrip_Adjust!$B$3:$H$85,6,FALSE)*VLOOKUP(BQ$91,ExtTrip_Adjust!$B$3:$H$85,7,FALSE)</f>
        <v>6.9899986545263335</v>
      </c>
      <c r="BR112" s="1">
        <f>BR23*VLOOKUP($D112,ExtTrip_Adjust!$B$3:$H$85,6,FALSE)*VLOOKUP(BR$91,ExtTrip_Adjust!$B$3:$H$85,7,FALSE)</f>
        <v>0.35904297169276683</v>
      </c>
      <c r="BS112" s="1">
        <f>BS23*VLOOKUP($D112,ExtTrip_Adjust!$B$3:$H$85,6,FALSE)*VLOOKUP(BS$91,ExtTrip_Adjust!$B$3:$H$85,7,FALSE)</f>
        <v>0.38569081026212976</v>
      </c>
      <c r="BT112" s="1">
        <f>BT23*VLOOKUP($D112,ExtTrip_Adjust!$B$3:$H$85,6,FALSE)*VLOOKUP(BT$91,ExtTrip_Adjust!$B$3:$H$85,7,FALSE)</f>
        <v>0.57920312155658504</v>
      </c>
      <c r="BU112" s="1">
        <f>BU23*VLOOKUP($D112,ExtTrip_Adjust!$B$3:$H$85,6,FALSE)*VLOOKUP(BU$91,ExtTrip_Adjust!$B$3:$H$85,7,FALSE)</f>
        <v>0.36794187692832109</v>
      </c>
      <c r="BV112" s="1">
        <f>BV23*VLOOKUP($D112,ExtTrip_Adjust!$B$3:$H$85,6,FALSE)*VLOOKUP(BV$91,ExtTrip_Adjust!$B$3:$H$85,7,FALSE)</f>
        <v>0</v>
      </c>
      <c r="BW112" s="1">
        <f>BW23*VLOOKUP($D112,ExtTrip_Adjust!$B$3:$H$85,6,FALSE)*VLOOKUP(BW$91,ExtTrip_Adjust!$B$3:$H$85,7,FALSE)</f>
        <v>0.1734156231070407</v>
      </c>
      <c r="BX112" s="1">
        <f>BX23*VLOOKUP($D112,ExtTrip_Adjust!$B$3:$H$85,6,FALSE)*VLOOKUP(BX$91,ExtTrip_Adjust!$B$3:$H$85,7,FALSE)</f>
        <v>3.7248919134881493E-2</v>
      </c>
      <c r="BY112" s="1">
        <f>BY23*VLOOKUP($D112,ExtTrip_Adjust!$B$3:$H$85,6,FALSE)*VLOOKUP(BY$91,ExtTrip_Adjust!$B$3:$H$85,7,FALSE)</f>
        <v>1.7956335746629512E-2</v>
      </c>
      <c r="BZ112" s="1">
        <f>BZ23*VLOOKUP($D112,ExtTrip_Adjust!$B$3:$H$85,6,FALSE)*VLOOKUP(BZ$91,ExtTrip_Adjust!$B$3:$H$85,7,FALSE)</f>
        <v>0.31598903376099791</v>
      </c>
      <c r="CA112" s="1">
        <f>CA23*VLOOKUP($D112,ExtTrip_Adjust!$B$3:$H$85,6,FALSE)*VLOOKUP(CA$91,ExtTrip_Adjust!$B$3:$H$85,7,FALSE)</f>
        <v>0.71379324024411162</v>
      </c>
      <c r="CB112" s="1">
        <f>CB23*VLOOKUP($D112,ExtTrip_Adjust!$B$3:$H$85,6,FALSE)*VLOOKUP(CB$91,ExtTrip_Adjust!$B$3:$H$85,7,FALSE)</f>
        <v>0.27216048510843971</v>
      </c>
      <c r="CC112" s="1">
        <f>CC23*VLOOKUP($D112,ExtTrip_Adjust!$B$3:$H$85,6,FALSE)*VLOOKUP(CC$91,ExtTrip_Adjust!$B$3:$H$85,7,FALSE)</f>
        <v>0.61118134695844606</v>
      </c>
      <c r="CD112" s="1">
        <f>CD23*VLOOKUP($D112,ExtTrip_Adjust!$B$3:$H$85,6,FALSE)*VLOOKUP(CD$91,ExtTrip_Adjust!$B$3:$H$85,7,FALSE)</f>
        <v>0.21146161862712393</v>
      </c>
      <c r="CE112" s="1">
        <f>CE23*VLOOKUP($D112,ExtTrip_Adjust!$B$3:$H$85,6,FALSE)*VLOOKUP(CE$91,ExtTrip_Adjust!$B$3:$H$85,7,FALSE)</f>
        <v>7.640216791787822E-3</v>
      </c>
      <c r="CF112" s="1">
        <f>CF23*VLOOKUP($D112,ExtTrip_Adjust!$B$3:$H$85,6,FALSE)*VLOOKUP(CF$91,ExtTrip_Adjust!$B$3:$H$85,7,FALSE)</f>
        <v>3.8802892773679709E-2</v>
      </c>
      <c r="CG112" s="1">
        <f>CG23*VLOOKUP($D112,ExtTrip_Adjust!$B$3:$H$85,6,FALSE)*VLOOKUP(CG$91,ExtTrip_Adjust!$B$3:$H$85,7,FALSE)</f>
        <v>0</v>
      </c>
      <c r="CH112" s="1">
        <f>CH23*VLOOKUP($D112,ExtTrip_Adjust!$B$3:$H$85,6,FALSE)*VLOOKUP(CH$91,ExtTrip_Adjust!$B$3:$H$85,7,FALSE)</f>
        <v>19.564940591342786</v>
      </c>
      <c r="CI112" s="1">
        <f>CI23*VLOOKUP($D112,ExtTrip_Adjust!$B$3:$H$85,6,FALSE)*VLOOKUP(CI$91,ExtTrip_Adjust!$B$3:$H$85,7,FALSE)</f>
        <v>8.3493821304990959E-2</v>
      </c>
      <c r="CJ112" s="1">
        <f>CJ23*VLOOKUP($D112,ExtTrip_Adjust!$B$3:$H$85,6,FALSE)*1</f>
        <v>801.21663362728827</v>
      </c>
      <c r="CK112" s="1">
        <f t="shared" ref="CK112:CK175" si="5">SUM(E112:CJ112)</f>
        <v>849.21606682404081</v>
      </c>
    </row>
    <row r="113" spans="2:89" x14ac:dyDescent="0.25">
      <c r="B113">
        <v>2951</v>
      </c>
      <c r="D113">
        <v>2951</v>
      </c>
      <c r="E113" s="1">
        <f>E24*VLOOKUP($D113,ExtTrip_Adjust!$B$3:$H$85,6,FALSE)*VLOOKUP(E$91,ExtTrip_Adjust!$B$3:$H$85,7,FALSE)</f>
        <v>4.0787286141371323E-2</v>
      </c>
      <c r="F113" s="1">
        <f>F24*VLOOKUP($D113,ExtTrip_Adjust!$B$3:$H$85,6,FALSE)*VLOOKUP(F$91,ExtTrip_Adjust!$B$3:$H$85,7,FALSE)</f>
        <v>0</v>
      </c>
      <c r="G113" s="1">
        <f>G24*VLOOKUP($D113,ExtTrip_Adjust!$B$3:$H$85,6,FALSE)*VLOOKUP(G$91,ExtTrip_Adjust!$B$3:$H$85,7,FALSE)</f>
        <v>8.6409855641870745E-2</v>
      </c>
      <c r="H113" s="1">
        <f>H24*VLOOKUP($D113,ExtTrip_Adjust!$B$3:$H$85,6,FALSE)*VLOOKUP(H$91,ExtTrip_Adjust!$B$3:$H$85,7,FALSE)</f>
        <v>0.34544922088860097</v>
      </c>
      <c r="I113" s="1">
        <f>I24*VLOOKUP($D113,ExtTrip_Adjust!$B$3:$H$85,6,FALSE)*VLOOKUP(I$91,ExtTrip_Adjust!$B$3:$H$85,7,FALSE)</f>
        <v>0</v>
      </c>
      <c r="J113" s="1">
        <f>J24*VLOOKUP($D113,ExtTrip_Adjust!$B$3:$H$85,6,FALSE)*VLOOKUP(J$91,ExtTrip_Adjust!$B$3:$H$85,7,FALSE)</f>
        <v>0</v>
      </c>
      <c r="K113" s="1">
        <f>K24*VLOOKUP($D113,ExtTrip_Adjust!$B$3:$H$85,6,FALSE)*VLOOKUP(K$91,ExtTrip_Adjust!$B$3:$H$85,7,FALSE)</f>
        <v>1.5664279476546097E-2</v>
      </c>
      <c r="L113" s="1">
        <f>L24*VLOOKUP($D113,ExtTrip_Adjust!$B$3:$H$85,6,FALSE)*VLOOKUP(L$91,ExtTrip_Adjust!$B$3:$H$85,7,FALSE)</f>
        <v>0</v>
      </c>
      <c r="M113" s="1">
        <f>M24*VLOOKUP($D113,ExtTrip_Adjust!$B$3:$H$85,6,FALSE)*VLOOKUP(M$91,ExtTrip_Adjust!$B$3:$H$85,7,FALSE)</f>
        <v>0</v>
      </c>
      <c r="N113" s="1">
        <f>N24*VLOOKUP($D113,ExtTrip_Adjust!$B$3:$H$85,6,FALSE)*VLOOKUP(N$91,ExtTrip_Adjust!$B$3:$H$85,7,FALSE)</f>
        <v>2.4414061711603426E-2</v>
      </c>
      <c r="O113" s="1">
        <f>O24*VLOOKUP($D113,ExtTrip_Adjust!$B$3:$H$85,6,FALSE)*VLOOKUP(O$91,ExtTrip_Adjust!$B$3:$H$85,7,FALSE)</f>
        <v>0</v>
      </c>
      <c r="P113" s="1">
        <f>P24*VLOOKUP($D113,ExtTrip_Adjust!$B$3:$H$85,6,FALSE)*VLOOKUP(P$91,ExtTrip_Adjust!$B$3:$H$85,7,FALSE)</f>
        <v>0</v>
      </c>
      <c r="Q113" s="1">
        <f>Q24*VLOOKUP($D113,ExtTrip_Adjust!$B$3:$H$85,6,FALSE)*VLOOKUP(Q$91,ExtTrip_Adjust!$B$3:$H$85,7,FALSE)</f>
        <v>4.2885749155148666E-2</v>
      </c>
      <c r="R113" s="1">
        <f>R24*VLOOKUP($D113,ExtTrip_Adjust!$B$3:$H$85,6,FALSE)*VLOOKUP(R$91,ExtTrip_Adjust!$B$3:$H$85,7,FALSE)</f>
        <v>0</v>
      </c>
      <c r="S113" s="1">
        <f>S24*VLOOKUP($D113,ExtTrip_Adjust!$B$3:$H$85,6,FALSE)*VLOOKUP(S$91,ExtTrip_Adjust!$B$3:$H$85,7,FALSE)</f>
        <v>0</v>
      </c>
      <c r="T113" s="1">
        <f>T24*VLOOKUP($D113,ExtTrip_Adjust!$B$3:$H$85,6,FALSE)*VLOOKUP(T$91,ExtTrip_Adjust!$B$3:$H$85,7,FALSE)</f>
        <v>0.53868556206540941</v>
      </c>
      <c r="U113" s="1">
        <f>U24*VLOOKUP($D113,ExtTrip_Adjust!$B$3:$H$85,6,FALSE)*VLOOKUP(U$91,ExtTrip_Adjust!$B$3:$H$85,7,FALSE)</f>
        <v>0</v>
      </c>
      <c r="V113" s="1">
        <f>V24*VLOOKUP($D113,ExtTrip_Adjust!$B$3:$H$85,6,FALSE)*VLOOKUP(V$91,ExtTrip_Adjust!$B$3:$H$85,7,FALSE)</f>
        <v>0.27486537070001421</v>
      </c>
      <c r="W113" s="1">
        <f>W24*VLOOKUP($D113,ExtTrip_Adjust!$B$3:$H$85,6,FALSE)*VLOOKUP(W$91,ExtTrip_Adjust!$B$3:$H$85,7,FALSE)</f>
        <v>0</v>
      </c>
      <c r="X113" s="1">
        <f>X24*VLOOKUP($D113,ExtTrip_Adjust!$B$3:$H$85,6,FALSE)*VLOOKUP(X$91,ExtTrip_Adjust!$B$3:$H$85,7,FALSE)</f>
        <v>9.1249363389529672E-2</v>
      </c>
      <c r="Y113" s="1">
        <f>Y24*VLOOKUP($D113,ExtTrip_Adjust!$B$3:$H$85,6,FALSE)*VLOOKUP(Y$91,ExtTrip_Adjust!$B$3:$H$85,7,FALSE)</f>
        <v>0</v>
      </c>
      <c r="Z113" s="1">
        <f>Z24*VLOOKUP($D113,ExtTrip_Adjust!$B$3:$H$85,6,FALSE)*VLOOKUP(Z$91,ExtTrip_Adjust!$B$3:$H$85,7,FALSE)</f>
        <v>0</v>
      </c>
      <c r="AA113" s="1">
        <f>AA24*VLOOKUP($D113,ExtTrip_Adjust!$B$3:$H$85,6,FALSE)*VLOOKUP(AA$91,ExtTrip_Adjust!$B$3:$H$85,7,FALSE)</f>
        <v>0</v>
      </c>
      <c r="AB113" s="1">
        <f>AB24*VLOOKUP($D113,ExtTrip_Adjust!$B$3:$H$85,6,FALSE)*VLOOKUP(AB$91,ExtTrip_Adjust!$B$3:$H$85,7,FALSE)</f>
        <v>0</v>
      </c>
      <c r="AC113" s="1">
        <f>AC24*VLOOKUP($D113,ExtTrip_Adjust!$B$3:$H$85,6,FALSE)*VLOOKUP(AC$91,ExtTrip_Adjust!$B$3:$H$85,7,FALSE)</f>
        <v>5.9198482280456967E-2</v>
      </c>
      <c r="AD113" s="1">
        <f>AD24*VLOOKUP($D113,ExtTrip_Adjust!$B$3:$H$85,6,FALSE)*VLOOKUP(AD$91,ExtTrip_Adjust!$B$3:$H$85,7,FALSE)</f>
        <v>3.6389572321673801E-2</v>
      </c>
      <c r="AE113" s="1">
        <f>AE24*VLOOKUP($D113,ExtTrip_Adjust!$B$3:$H$85,6,FALSE)*VLOOKUP(AE$91,ExtTrip_Adjust!$B$3:$H$85,7,FALSE)</f>
        <v>3.5558924151387304E-2</v>
      </c>
      <c r="AF113" s="1">
        <f>AF24*VLOOKUP($D113,ExtTrip_Adjust!$B$3:$H$85,6,FALSE)*VLOOKUP(AF$91,ExtTrip_Adjust!$B$3:$H$85,7,FALSE)</f>
        <v>6.3524828223578966E-2</v>
      </c>
      <c r="AG113" s="1">
        <f>AG24*VLOOKUP($D113,ExtTrip_Adjust!$B$3:$H$85,6,FALSE)*VLOOKUP(AG$91,ExtTrip_Adjust!$B$3:$H$85,7,FALSE)</f>
        <v>0.11080227999274965</v>
      </c>
      <c r="AH113" s="1">
        <f>AH24*VLOOKUP($D113,ExtTrip_Adjust!$B$3:$H$85,6,FALSE)*VLOOKUP(AH$91,ExtTrip_Adjust!$B$3:$H$85,7,FALSE)</f>
        <v>1.5975158026636904E-2</v>
      </c>
      <c r="AI113" s="1">
        <f>AI24*VLOOKUP($D113,ExtTrip_Adjust!$B$3:$H$85,6,FALSE)*VLOOKUP(AI$91,ExtTrip_Adjust!$B$3:$H$85,7,FALSE)</f>
        <v>1.4836113189373401</v>
      </c>
      <c r="AJ113" s="1">
        <f>AJ24*VLOOKUP($D113,ExtTrip_Adjust!$B$3:$H$85,6,FALSE)*VLOOKUP(AJ$91,ExtTrip_Adjust!$B$3:$H$85,7,FALSE)</f>
        <v>0</v>
      </c>
      <c r="AK113" s="1">
        <f>AK24*VLOOKUP($D113,ExtTrip_Adjust!$B$3:$H$85,6,FALSE)*VLOOKUP(AK$91,ExtTrip_Adjust!$B$3:$H$85,7,FALSE)</f>
        <v>3.8107266529551986</v>
      </c>
      <c r="AL113" s="1">
        <f>AL24*VLOOKUP($D113,ExtTrip_Adjust!$B$3:$H$85,6,FALSE)*VLOOKUP(AL$91,ExtTrip_Adjust!$B$3:$H$85,7,FALSE)</f>
        <v>0.24571015327747789</v>
      </c>
      <c r="AM113" s="1">
        <f>AM24*VLOOKUP($D113,ExtTrip_Adjust!$B$3:$H$85,6,FALSE)*VLOOKUP(AM$91,ExtTrip_Adjust!$B$3:$H$85,7,FALSE)</f>
        <v>0</v>
      </c>
      <c r="AN113" s="1">
        <f>AN24*VLOOKUP($D113,ExtTrip_Adjust!$B$3:$H$85,6,FALSE)*VLOOKUP(AN$91,ExtTrip_Adjust!$B$3:$H$85,7,FALSE)</f>
        <v>0.31066549620792122</v>
      </c>
      <c r="AO113" s="1">
        <f>AO24*VLOOKUP($D113,ExtTrip_Adjust!$B$3:$H$85,6,FALSE)*VLOOKUP(AO$91,ExtTrip_Adjust!$B$3:$H$85,7,FALSE)</f>
        <v>1.6293743855853835E-2</v>
      </c>
      <c r="AP113" s="1">
        <f>AP24*VLOOKUP($D113,ExtTrip_Adjust!$B$3:$H$85,6,FALSE)*VLOOKUP(AP$91,ExtTrip_Adjust!$B$3:$H$85,7,FALSE)</f>
        <v>0</v>
      </c>
      <c r="AQ113" s="1">
        <f>AQ24*VLOOKUP($D113,ExtTrip_Adjust!$B$3:$H$85,6,FALSE)*VLOOKUP(AQ$91,ExtTrip_Adjust!$B$3:$H$85,7,FALSE)</f>
        <v>2.6111755810853655E-2</v>
      </c>
      <c r="AR113" s="1">
        <f>AR24*VLOOKUP($D113,ExtTrip_Adjust!$B$3:$H$85,6,FALSE)*VLOOKUP(AR$91,ExtTrip_Adjust!$B$3:$H$85,7,FALSE)</f>
        <v>0</v>
      </c>
      <c r="AS113" s="1">
        <f>AS24*VLOOKUP($D113,ExtTrip_Adjust!$B$3:$H$85,6,FALSE)*VLOOKUP(AS$91,ExtTrip_Adjust!$B$3:$H$85,7,FALSE)</f>
        <v>0</v>
      </c>
      <c r="AT113" s="1">
        <f>AT24*VLOOKUP($D113,ExtTrip_Adjust!$B$3:$H$85,6,FALSE)*VLOOKUP(AT$91,ExtTrip_Adjust!$B$3:$H$85,7,FALSE)</f>
        <v>0</v>
      </c>
      <c r="AU113" s="1">
        <f>AU24*VLOOKUP($D113,ExtTrip_Adjust!$B$3:$H$85,6,FALSE)*VLOOKUP(AU$91,ExtTrip_Adjust!$B$3:$H$85,7,FALSE)</f>
        <v>0</v>
      </c>
      <c r="AV113" s="1">
        <f>AV24*VLOOKUP($D113,ExtTrip_Adjust!$B$3:$H$85,6,FALSE)*VLOOKUP(AV$91,ExtTrip_Adjust!$B$3:$H$85,7,FALSE)</f>
        <v>0.27468770660701658</v>
      </c>
      <c r="AW113" s="1">
        <f>AW24*VLOOKUP($D113,ExtTrip_Adjust!$B$3:$H$85,6,FALSE)*VLOOKUP(AW$91,ExtTrip_Adjust!$B$3:$H$85,7,FALSE)</f>
        <v>0</v>
      </c>
      <c r="AX113" s="1">
        <f>AX24*VLOOKUP($D113,ExtTrip_Adjust!$B$3:$H$85,6,FALSE)*VLOOKUP(AX$91,ExtTrip_Adjust!$B$3:$H$85,7,FALSE)</f>
        <v>0</v>
      </c>
      <c r="AY113" s="1">
        <f>AY24*VLOOKUP($D113,ExtTrip_Adjust!$B$3:$H$85,6,FALSE)*VLOOKUP(AY$91,ExtTrip_Adjust!$B$3:$H$85,7,FALSE)</f>
        <v>0</v>
      </c>
      <c r="AZ113" s="1">
        <f>AZ24*VLOOKUP($D113,ExtTrip_Adjust!$B$3:$H$85,6,FALSE)*VLOOKUP(AZ$91,ExtTrip_Adjust!$B$3:$H$85,7,FALSE)</f>
        <v>0</v>
      </c>
      <c r="BA113" s="1">
        <f>BA24*VLOOKUP($D113,ExtTrip_Adjust!$B$3:$H$85,6,FALSE)*VLOOKUP(BA$91,ExtTrip_Adjust!$B$3:$H$85,7,FALSE)</f>
        <v>4.0885427640861291E-3</v>
      </c>
      <c r="BB113" s="1">
        <f>BB24*VLOOKUP($D113,ExtTrip_Adjust!$B$3:$H$85,6,FALSE)*VLOOKUP(BB$91,ExtTrip_Adjust!$B$3:$H$85,7,FALSE)</f>
        <v>0</v>
      </c>
      <c r="BC113" s="1">
        <f>BC24*VLOOKUP($D113,ExtTrip_Adjust!$B$3:$H$85,6,FALSE)*VLOOKUP(BC$91,ExtTrip_Adjust!$B$3:$H$85,7,FALSE)</f>
        <v>0</v>
      </c>
      <c r="BD113" s="1">
        <f>BD24*VLOOKUP($D113,ExtTrip_Adjust!$B$3:$H$85,6,FALSE)*VLOOKUP(BD$91,ExtTrip_Adjust!$B$3:$H$85,7,FALSE)</f>
        <v>0</v>
      </c>
      <c r="BE113" s="1">
        <f>BE24*VLOOKUP($D113,ExtTrip_Adjust!$B$3:$H$85,6,FALSE)*VLOOKUP(BE$91,ExtTrip_Adjust!$B$3:$H$85,7,FALSE)</f>
        <v>0</v>
      </c>
      <c r="BF113" s="1">
        <f>BF24*VLOOKUP($D113,ExtTrip_Adjust!$B$3:$H$85,6,FALSE)*VLOOKUP(BF$91,ExtTrip_Adjust!$B$3:$H$85,7,FALSE)</f>
        <v>0</v>
      </c>
      <c r="BG113" s="1">
        <f>BG24*VLOOKUP($D113,ExtTrip_Adjust!$B$3:$H$85,6,FALSE)*VLOOKUP(BG$91,ExtTrip_Adjust!$B$3:$H$85,7,FALSE)</f>
        <v>4.0826094610588837E-2</v>
      </c>
      <c r="BH113" s="1">
        <f>BH24*VLOOKUP($D113,ExtTrip_Adjust!$B$3:$H$85,6,FALSE)*VLOOKUP(BH$91,ExtTrip_Adjust!$B$3:$H$85,7,FALSE)</f>
        <v>0.1957052001857629</v>
      </c>
      <c r="BI113" s="1">
        <f>BI24*VLOOKUP($D113,ExtTrip_Adjust!$B$3:$H$85,6,FALSE)*VLOOKUP(BI$91,ExtTrip_Adjust!$B$3:$H$85,7,FALSE)</f>
        <v>1.1705539287159424E-3</v>
      </c>
      <c r="BJ113" s="1">
        <f>BJ24*VLOOKUP($D113,ExtTrip_Adjust!$B$3:$H$85,6,FALSE)*VLOOKUP(BJ$91,ExtTrip_Adjust!$B$3:$H$85,7,FALSE)</f>
        <v>6.0741787891856414E-2</v>
      </c>
      <c r="BK113" s="1">
        <f>BK24*VLOOKUP($D113,ExtTrip_Adjust!$B$3:$H$85,6,FALSE)*VLOOKUP(BK$91,ExtTrip_Adjust!$B$3:$H$85,7,FALSE)</f>
        <v>0</v>
      </c>
      <c r="BL113" s="1">
        <f>BL24*VLOOKUP($D113,ExtTrip_Adjust!$B$3:$H$85,6,FALSE)*VLOOKUP(BL$91,ExtTrip_Adjust!$B$3:$H$85,7,FALSE)</f>
        <v>0.93770122673763512</v>
      </c>
      <c r="BM113" s="1">
        <f>BM24*VLOOKUP($D113,ExtTrip_Adjust!$B$3:$H$85,6,FALSE)*VLOOKUP(BM$91,ExtTrip_Adjust!$B$3:$H$85,7,FALSE)</f>
        <v>0.89898172786050623</v>
      </c>
      <c r="BN113" s="1">
        <f>BN24*VLOOKUP($D113,ExtTrip_Adjust!$B$3:$H$85,6,FALSE)*VLOOKUP(BN$91,ExtTrip_Adjust!$B$3:$H$85,7,FALSE)</f>
        <v>0</v>
      </c>
      <c r="BO113" s="1">
        <f>BO24*VLOOKUP($D113,ExtTrip_Adjust!$B$3:$H$85,6,FALSE)*VLOOKUP(BO$91,ExtTrip_Adjust!$B$3:$H$85,7,FALSE)</f>
        <v>0</v>
      </c>
      <c r="BP113" s="1">
        <f>BP24*VLOOKUP($D113,ExtTrip_Adjust!$B$3:$H$85,6,FALSE)*VLOOKUP(BP$91,ExtTrip_Adjust!$B$3:$H$85,7,FALSE)</f>
        <v>0</v>
      </c>
      <c r="BQ113" s="1">
        <f>BQ24*VLOOKUP($D113,ExtTrip_Adjust!$B$3:$H$85,6,FALSE)*VLOOKUP(BQ$91,ExtTrip_Adjust!$B$3:$H$85,7,FALSE)</f>
        <v>3.3024428350741686</v>
      </c>
      <c r="BR113" s="1">
        <f>BR24*VLOOKUP($D113,ExtTrip_Adjust!$B$3:$H$85,6,FALSE)*VLOOKUP(BR$91,ExtTrip_Adjust!$B$3:$H$85,7,FALSE)</f>
        <v>0.19551849814232874</v>
      </c>
      <c r="BS113" s="1">
        <f>BS24*VLOOKUP($D113,ExtTrip_Adjust!$B$3:$H$85,6,FALSE)*VLOOKUP(BS$91,ExtTrip_Adjust!$B$3:$H$85,7,FALSE)</f>
        <v>6.772307938087023E-2</v>
      </c>
      <c r="BT113" s="1">
        <f>BT24*VLOOKUP($D113,ExtTrip_Adjust!$B$3:$H$85,6,FALSE)*VLOOKUP(BT$91,ExtTrip_Adjust!$B$3:$H$85,7,FALSE)</f>
        <v>0</v>
      </c>
      <c r="BU113" s="1">
        <f>BU24*VLOOKUP($D113,ExtTrip_Adjust!$B$3:$H$85,6,FALSE)*VLOOKUP(BU$91,ExtTrip_Adjust!$B$3:$H$85,7,FALSE)</f>
        <v>0.25804918653413766</v>
      </c>
      <c r="BV113" s="1">
        <f>BV24*VLOOKUP($D113,ExtTrip_Adjust!$B$3:$H$85,6,FALSE)*VLOOKUP(BV$91,ExtTrip_Adjust!$B$3:$H$85,7,FALSE)</f>
        <v>0</v>
      </c>
      <c r="BW113" s="1">
        <f>BW24*VLOOKUP($D113,ExtTrip_Adjust!$B$3:$H$85,6,FALSE)*VLOOKUP(BW$91,ExtTrip_Adjust!$B$3:$H$85,7,FALSE)</f>
        <v>0.13823357581825862</v>
      </c>
      <c r="BX113" s="1">
        <f>BX24*VLOOKUP($D113,ExtTrip_Adjust!$B$3:$H$85,6,FALSE)*VLOOKUP(BX$91,ExtTrip_Adjust!$B$3:$H$85,7,FALSE)</f>
        <v>8.9481966627396173E-2</v>
      </c>
      <c r="BY113" s="1">
        <f>BY24*VLOOKUP($D113,ExtTrip_Adjust!$B$3:$H$85,6,FALSE)*VLOOKUP(BY$91,ExtTrip_Adjust!$B$3:$H$85,7,FALSE)</f>
        <v>5.0580310568314885E-3</v>
      </c>
      <c r="BZ113" s="1">
        <f>BZ24*VLOOKUP($D113,ExtTrip_Adjust!$B$3:$H$85,6,FALSE)*VLOOKUP(BZ$91,ExtTrip_Adjust!$B$3:$H$85,7,FALSE)</f>
        <v>0.15585497593508996</v>
      </c>
      <c r="CA113" s="1">
        <f>CA24*VLOOKUP($D113,ExtTrip_Adjust!$B$3:$H$85,6,FALSE)*VLOOKUP(CA$91,ExtTrip_Adjust!$B$3:$H$85,7,FALSE)</f>
        <v>0.2005392540210354</v>
      </c>
      <c r="CB113" s="1">
        <f>CB24*VLOOKUP($D113,ExtTrip_Adjust!$B$3:$H$85,6,FALSE)*VLOOKUP(CB$91,ExtTrip_Adjust!$B$3:$H$85,7,FALSE)</f>
        <v>3.6511309416282799E-2</v>
      </c>
      <c r="CC113" s="1">
        <f>CC24*VLOOKUP($D113,ExtTrip_Adjust!$B$3:$H$85,6,FALSE)*VLOOKUP(CC$91,ExtTrip_Adjust!$B$3:$H$85,7,FALSE)</f>
        <v>0.17218441287479677</v>
      </c>
      <c r="CD113" s="1">
        <f>CD24*VLOOKUP($D113,ExtTrip_Adjust!$B$3:$H$85,6,FALSE)*VLOOKUP(CD$91,ExtTrip_Adjust!$B$3:$H$85,7,FALSE)</f>
        <v>2.9457807578471027E-2</v>
      </c>
      <c r="CE113" s="1">
        <f>CE24*VLOOKUP($D113,ExtTrip_Adjust!$B$3:$H$85,6,FALSE)*VLOOKUP(CE$91,ExtTrip_Adjust!$B$3:$H$85,7,FALSE)</f>
        <v>8.5943991331883195E-4</v>
      </c>
      <c r="CF113" s="1">
        <f>CF24*VLOOKUP($D113,ExtTrip_Adjust!$B$3:$H$85,6,FALSE)*VLOOKUP(CF$91,ExtTrip_Adjust!$B$3:$H$85,7,FALSE)</f>
        <v>0</v>
      </c>
      <c r="CG113" s="1">
        <f>CG24*VLOOKUP($D113,ExtTrip_Adjust!$B$3:$H$85,6,FALSE)*VLOOKUP(CG$91,ExtTrip_Adjust!$B$3:$H$85,7,FALSE)</f>
        <v>7.3167685127695628E-2</v>
      </c>
      <c r="CH113" s="1">
        <f>CH24*VLOOKUP($D113,ExtTrip_Adjust!$B$3:$H$85,6,FALSE)*VLOOKUP(CH$91,ExtTrip_Adjust!$B$3:$H$85,7,FALSE)</f>
        <v>12.434711084077946</v>
      </c>
      <c r="CI113" s="1">
        <f>CI24*VLOOKUP($D113,ExtTrip_Adjust!$B$3:$H$85,6,FALSE)*VLOOKUP(CI$91,ExtTrip_Adjust!$B$3:$H$85,7,FALSE)</f>
        <v>6.7382258442008569E-2</v>
      </c>
      <c r="CJ113" s="1">
        <f>CJ24*VLOOKUP($D113,ExtTrip_Adjust!$B$3:$H$85,6,FALSE)*1</f>
        <v>172.52910100647551</v>
      </c>
      <c r="CK113" s="1">
        <f t="shared" si="5"/>
        <v>199.84515836229355</v>
      </c>
    </row>
    <row r="114" spans="2:89" x14ac:dyDescent="0.25">
      <c r="B114">
        <v>2952</v>
      </c>
      <c r="D114">
        <v>2952</v>
      </c>
      <c r="E114" s="1">
        <f>E25*VLOOKUP($D114,ExtTrip_Adjust!$B$3:$H$85,6,FALSE)*VLOOKUP(E$91,ExtTrip_Adjust!$B$3:$H$85,7,FALSE)</f>
        <v>1.9429992651766592E-2</v>
      </c>
      <c r="F114" s="1">
        <f>F25*VLOOKUP($D114,ExtTrip_Adjust!$B$3:$H$85,6,FALSE)*VLOOKUP(F$91,ExtTrip_Adjust!$B$3:$H$85,7,FALSE)</f>
        <v>0</v>
      </c>
      <c r="G114" s="1">
        <f>G25*VLOOKUP($D114,ExtTrip_Adjust!$B$3:$H$85,6,FALSE)*VLOOKUP(G$91,ExtTrip_Adjust!$B$3:$H$85,7,FALSE)</f>
        <v>4.0840120596442743E-2</v>
      </c>
      <c r="H114" s="1">
        <f>H25*VLOOKUP($D114,ExtTrip_Adjust!$B$3:$H$85,6,FALSE)*VLOOKUP(H$91,ExtTrip_Adjust!$B$3:$H$85,7,FALSE)</f>
        <v>0.16352642026294209</v>
      </c>
      <c r="I114" s="1">
        <f>I25*VLOOKUP($D114,ExtTrip_Adjust!$B$3:$H$85,6,FALSE)*VLOOKUP(I$91,ExtTrip_Adjust!$B$3:$H$85,7,FALSE)</f>
        <v>0</v>
      </c>
      <c r="J114" s="1">
        <f>J25*VLOOKUP($D114,ExtTrip_Adjust!$B$3:$H$85,6,FALSE)*VLOOKUP(J$91,ExtTrip_Adjust!$B$3:$H$85,7,FALSE)</f>
        <v>0</v>
      </c>
      <c r="K114" s="1">
        <f>K25*VLOOKUP($D114,ExtTrip_Adjust!$B$3:$H$85,6,FALSE)*VLOOKUP(K$91,ExtTrip_Adjust!$B$3:$H$85,7,FALSE)</f>
        <v>7.4035461411358664E-3</v>
      </c>
      <c r="L114" s="1">
        <f>L25*VLOOKUP($D114,ExtTrip_Adjust!$B$3:$H$85,6,FALSE)*VLOOKUP(L$91,ExtTrip_Adjust!$B$3:$H$85,7,FALSE)</f>
        <v>5.4267259713382622E-2</v>
      </c>
      <c r="M114" s="1">
        <f>M25*VLOOKUP($D114,ExtTrip_Adjust!$B$3:$H$85,6,FALSE)*VLOOKUP(M$91,ExtTrip_Adjust!$B$3:$H$85,7,FALSE)</f>
        <v>0</v>
      </c>
      <c r="N114" s="1">
        <f>N25*VLOOKUP($D114,ExtTrip_Adjust!$B$3:$H$85,6,FALSE)*VLOOKUP(N$91,ExtTrip_Adjust!$B$3:$H$85,7,FALSE)</f>
        <v>1.1538805042660151E-2</v>
      </c>
      <c r="O114" s="1">
        <f>O25*VLOOKUP($D114,ExtTrip_Adjust!$B$3:$H$85,6,FALSE)*VLOOKUP(O$91,ExtTrip_Adjust!$B$3:$H$85,7,FALSE)</f>
        <v>0</v>
      </c>
      <c r="P114" s="1">
        <f>P25*VLOOKUP($D114,ExtTrip_Adjust!$B$3:$H$85,6,FALSE)*VLOOKUP(P$91,ExtTrip_Adjust!$B$3:$H$85,7,FALSE)</f>
        <v>0</v>
      </c>
      <c r="Q114" s="1">
        <f>Q25*VLOOKUP($D114,ExtTrip_Adjust!$B$3:$H$85,6,FALSE)*VLOOKUP(Q$91,ExtTrip_Adjust!$B$3:$H$85,7,FALSE)</f>
        <v>2.0268965585757692E-2</v>
      </c>
      <c r="R114" s="1">
        <f>R25*VLOOKUP($D114,ExtTrip_Adjust!$B$3:$H$85,6,FALSE)*VLOOKUP(R$91,ExtTrip_Adjust!$B$3:$H$85,7,FALSE)</f>
        <v>0</v>
      </c>
      <c r="S114" s="1">
        <f>S25*VLOOKUP($D114,ExtTrip_Adjust!$B$3:$H$85,6,FALSE)*VLOOKUP(S$91,ExtTrip_Adjust!$B$3:$H$85,7,FALSE)</f>
        <v>0</v>
      </c>
      <c r="T114" s="1">
        <f>T25*VLOOKUP($D114,ExtTrip_Adjust!$B$3:$H$85,6,FALSE)*VLOOKUP(T$91,ExtTrip_Adjust!$B$3:$H$85,7,FALSE)</f>
        <v>0.25459999928583793</v>
      </c>
      <c r="U114" s="1">
        <f>U25*VLOOKUP($D114,ExtTrip_Adjust!$B$3:$H$85,6,FALSE)*VLOOKUP(U$91,ExtTrip_Adjust!$B$3:$H$85,7,FALSE)</f>
        <v>0</v>
      </c>
      <c r="V114" s="1">
        <f>V25*VLOOKUP($D114,ExtTrip_Adjust!$B$3:$H$85,6,FALSE)*VLOOKUP(V$91,ExtTrip_Adjust!$B$3:$H$85,7,FALSE)</f>
        <v>0.15683736282500954</v>
      </c>
      <c r="W114" s="1">
        <f>W25*VLOOKUP($D114,ExtTrip_Adjust!$B$3:$H$85,6,FALSE)*VLOOKUP(W$91,ExtTrip_Adjust!$B$3:$H$85,7,FALSE)</f>
        <v>0</v>
      </c>
      <c r="X114" s="1">
        <f>X25*VLOOKUP($D114,ExtTrip_Adjust!$B$3:$H$85,6,FALSE)*VLOOKUP(X$91,ExtTrip_Adjust!$B$3:$H$85,7,FALSE)</f>
        <v>0.16659710194707994</v>
      </c>
      <c r="Y114" s="1">
        <f>Y25*VLOOKUP($D114,ExtTrip_Adjust!$B$3:$H$85,6,FALSE)*VLOOKUP(Y$91,ExtTrip_Adjust!$B$3:$H$85,7,FALSE)</f>
        <v>0</v>
      </c>
      <c r="Z114" s="1">
        <f>Z25*VLOOKUP($D114,ExtTrip_Adjust!$B$3:$H$85,6,FALSE)*VLOOKUP(Z$91,ExtTrip_Adjust!$B$3:$H$85,7,FALSE)</f>
        <v>0</v>
      </c>
      <c r="AA114" s="1">
        <f>AA25*VLOOKUP($D114,ExtTrip_Adjust!$B$3:$H$85,6,FALSE)*VLOOKUP(AA$91,ExtTrip_Adjust!$B$3:$H$85,7,FALSE)</f>
        <v>0</v>
      </c>
      <c r="AB114" s="1">
        <f>AB25*VLOOKUP($D114,ExtTrip_Adjust!$B$3:$H$85,6,FALSE)*VLOOKUP(AB$91,ExtTrip_Adjust!$B$3:$H$85,7,FALSE)</f>
        <v>0</v>
      </c>
      <c r="AC114" s="1">
        <f>AC25*VLOOKUP($D114,ExtTrip_Adjust!$B$3:$H$85,6,FALSE)*VLOOKUP(AC$91,ExtTrip_Adjust!$B$3:$H$85,7,FALSE)</f>
        <v>2.7979122542553445E-2</v>
      </c>
      <c r="AD114" s="1">
        <f>AD25*VLOOKUP($D114,ExtTrip_Adjust!$B$3:$H$85,6,FALSE)*VLOOKUP(AD$91,ExtTrip_Adjust!$B$3:$H$85,7,FALSE)</f>
        <v>1.7199986642691387E-2</v>
      </c>
      <c r="AE114" s="1">
        <f>AE25*VLOOKUP($D114,ExtTrip_Adjust!$B$3:$H$85,6,FALSE)*VLOOKUP(AE$91,ExtTrip_Adjust!$B$3:$H$85,7,FALSE)</f>
        <v>1.6806147703278068E-2</v>
      </c>
      <c r="AF114" s="1">
        <f>AF25*VLOOKUP($D114,ExtTrip_Adjust!$B$3:$H$85,6,FALSE)*VLOOKUP(AF$91,ExtTrip_Adjust!$B$3:$H$85,7,FALSE)</f>
        <v>3.0023791938709844E-2</v>
      </c>
      <c r="AG114" s="1">
        <f>AG25*VLOOKUP($D114,ExtTrip_Adjust!$B$3:$H$85,6,FALSE)*VLOOKUP(AG$91,ExtTrip_Adjust!$B$3:$H$85,7,FALSE)</f>
        <v>5.2368799535730891E-2</v>
      </c>
      <c r="AH114" s="1">
        <f>AH25*VLOOKUP($D114,ExtTrip_Adjust!$B$3:$H$85,6,FALSE)*VLOOKUP(AH$91,ExtTrip_Adjust!$B$3:$H$85,7,FALSE)</f>
        <v>7.5579851562167745E-3</v>
      </c>
      <c r="AI114" s="1">
        <f>AI25*VLOOKUP($D114,ExtTrip_Adjust!$B$3:$H$85,6,FALSE)*VLOOKUP(AI$91,ExtTrip_Adjust!$B$3:$H$85,7,FALSE)</f>
        <v>0.76734256013673774</v>
      </c>
      <c r="AJ114" s="1">
        <f>AJ25*VLOOKUP($D114,ExtTrip_Adjust!$B$3:$H$85,6,FALSE)*VLOOKUP(AJ$91,ExtTrip_Adjust!$B$3:$H$85,7,FALSE)</f>
        <v>0</v>
      </c>
      <c r="AK114" s="1">
        <f>AK25*VLOOKUP($D114,ExtTrip_Adjust!$B$3:$H$85,6,FALSE)*VLOOKUP(AK$91,ExtTrip_Adjust!$B$3:$H$85,7,FALSE)</f>
        <v>1.918486289949781</v>
      </c>
      <c r="AL114" s="1">
        <f>AL25*VLOOKUP($D114,ExtTrip_Adjust!$B$3:$H$85,6,FALSE)*VLOOKUP(AL$91,ExtTrip_Adjust!$B$3:$H$85,7,FALSE)</f>
        <v>0.11613058427229085</v>
      </c>
      <c r="AM114" s="1">
        <f>AM25*VLOOKUP($D114,ExtTrip_Adjust!$B$3:$H$85,6,FALSE)*VLOOKUP(AM$91,ExtTrip_Adjust!$B$3:$H$85,7,FALSE)</f>
        <v>0</v>
      </c>
      <c r="AN114" s="1">
        <f>AN25*VLOOKUP($D114,ExtTrip_Adjust!$B$3:$H$85,6,FALSE)*VLOOKUP(AN$91,ExtTrip_Adjust!$B$3:$H$85,7,FALSE)</f>
        <v>0.14683049508843135</v>
      </c>
      <c r="AO114" s="1">
        <f>AO25*VLOOKUP($D114,ExtTrip_Adjust!$B$3:$H$85,6,FALSE)*VLOOKUP(AO$91,ExtTrip_Adjust!$B$3:$H$85,7,FALSE)</f>
        <v>7.8587291414485873E-3</v>
      </c>
      <c r="AP114" s="1">
        <f>AP25*VLOOKUP($D114,ExtTrip_Adjust!$B$3:$H$85,6,FALSE)*VLOOKUP(AP$91,ExtTrip_Adjust!$B$3:$H$85,7,FALSE)</f>
        <v>0</v>
      </c>
      <c r="AQ114" s="1">
        <f>AQ25*VLOOKUP($D114,ExtTrip_Adjust!$B$3:$H$85,6,FALSE)*VLOOKUP(AQ$91,ExtTrip_Adjust!$B$3:$H$85,7,FALSE)</f>
        <v>1.2340264015431143E-2</v>
      </c>
      <c r="AR114" s="1">
        <f>AR25*VLOOKUP($D114,ExtTrip_Adjust!$B$3:$H$85,6,FALSE)*VLOOKUP(AR$91,ExtTrip_Adjust!$B$3:$H$85,7,FALSE)</f>
        <v>0</v>
      </c>
      <c r="AS114" s="1">
        <f>AS25*VLOOKUP($D114,ExtTrip_Adjust!$B$3:$H$85,6,FALSE)*VLOOKUP(AS$91,ExtTrip_Adjust!$B$3:$H$85,7,FALSE)</f>
        <v>0</v>
      </c>
      <c r="AT114" s="1">
        <f>AT25*VLOOKUP($D114,ExtTrip_Adjust!$B$3:$H$85,6,FALSE)*VLOOKUP(AT$91,ExtTrip_Adjust!$B$3:$H$85,7,FALSE)</f>
        <v>0</v>
      </c>
      <c r="AU114" s="1">
        <f>AU25*VLOOKUP($D114,ExtTrip_Adjust!$B$3:$H$85,6,FALSE)*VLOOKUP(AU$91,ExtTrip_Adjust!$B$3:$H$85,7,FALSE)</f>
        <v>0</v>
      </c>
      <c r="AV114" s="1">
        <f>AV25*VLOOKUP($D114,ExtTrip_Adjust!$B$3:$H$85,6,FALSE)*VLOOKUP(AV$91,ExtTrip_Adjust!$B$3:$H$85,7,FALSE)</f>
        <v>0.15421016677877547</v>
      </c>
      <c r="AW114" s="1">
        <f>AW25*VLOOKUP($D114,ExtTrip_Adjust!$B$3:$H$85,6,FALSE)*VLOOKUP(AW$91,ExtTrip_Adjust!$B$3:$H$85,7,FALSE)</f>
        <v>0</v>
      </c>
      <c r="AX114" s="1">
        <f>AX25*VLOOKUP($D114,ExtTrip_Adjust!$B$3:$H$85,6,FALSE)*VLOOKUP(AX$91,ExtTrip_Adjust!$B$3:$H$85,7,FALSE)</f>
        <v>0</v>
      </c>
      <c r="AY114" s="1">
        <f>AY25*VLOOKUP($D114,ExtTrip_Adjust!$B$3:$H$85,6,FALSE)*VLOOKUP(AY$91,ExtTrip_Adjust!$B$3:$H$85,7,FALSE)</f>
        <v>0</v>
      </c>
      <c r="AZ114" s="1">
        <f>AZ25*VLOOKUP($D114,ExtTrip_Adjust!$B$3:$H$85,6,FALSE)*VLOOKUP(AZ$91,ExtTrip_Adjust!$B$3:$H$85,7,FALSE)</f>
        <v>0</v>
      </c>
      <c r="BA114" s="1">
        <f>BA25*VLOOKUP($D114,ExtTrip_Adjust!$B$3:$H$85,6,FALSE)*VLOOKUP(BA$91,ExtTrip_Adjust!$B$3:$H$85,7,FALSE)</f>
        <v>1.9372038158718065E-3</v>
      </c>
      <c r="BB114" s="1">
        <f>BB25*VLOOKUP($D114,ExtTrip_Adjust!$B$3:$H$85,6,FALSE)*VLOOKUP(BB$91,ExtTrip_Adjust!$B$3:$H$85,7,FALSE)</f>
        <v>0</v>
      </c>
      <c r="BC114" s="1">
        <f>BC25*VLOOKUP($D114,ExtTrip_Adjust!$B$3:$H$85,6,FALSE)*VLOOKUP(BC$91,ExtTrip_Adjust!$B$3:$H$85,7,FALSE)</f>
        <v>0</v>
      </c>
      <c r="BD114" s="1">
        <f>BD25*VLOOKUP($D114,ExtTrip_Adjust!$B$3:$H$85,6,FALSE)*VLOOKUP(BD$91,ExtTrip_Adjust!$B$3:$H$85,7,FALSE)</f>
        <v>0</v>
      </c>
      <c r="BE114" s="1">
        <f>BE25*VLOOKUP($D114,ExtTrip_Adjust!$B$3:$H$85,6,FALSE)*VLOOKUP(BE$91,ExtTrip_Adjust!$B$3:$H$85,7,FALSE)</f>
        <v>0</v>
      </c>
      <c r="BF114" s="1">
        <f>BF25*VLOOKUP($D114,ExtTrip_Adjust!$B$3:$H$85,6,FALSE)*VLOOKUP(BF$91,ExtTrip_Adjust!$B$3:$H$85,7,FALSE)</f>
        <v>0</v>
      </c>
      <c r="BG114" s="1">
        <f>BG25*VLOOKUP($D114,ExtTrip_Adjust!$B$3:$H$85,6,FALSE)*VLOOKUP(BG$91,ExtTrip_Adjust!$B$3:$H$85,7,FALSE)</f>
        <v>1.9295745505779983E-2</v>
      </c>
      <c r="BH114" s="1">
        <f>BH25*VLOOKUP($D114,ExtTrip_Adjust!$B$3:$H$85,6,FALSE)*VLOOKUP(BH$91,ExtTrip_Adjust!$B$3:$H$85,7,FALSE)</f>
        <v>9.4130331317097096E-2</v>
      </c>
      <c r="BI114" s="1">
        <f>BI25*VLOOKUP($D114,ExtTrip_Adjust!$B$3:$H$85,6,FALSE)*VLOOKUP(BI$91,ExtTrip_Adjust!$B$3:$H$85,7,FALSE)</f>
        <v>5.5323426796128141E-4</v>
      </c>
      <c r="BJ114" s="1">
        <f>BJ25*VLOOKUP($D114,ExtTrip_Adjust!$B$3:$H$85,6,FALSE)*VLOOKUP(BJ$91,ExtTrip_Adjust!$B$3:$H$85,7,FALSE)</f>
        <v>2.8708493322552781E-2</v>
      </c>
      <c r="BK114" s="1">
        <f>BK25*VLOOKUP($D114,ExtTrip_Adjust!$B$3:$H$85,6,FALSE)*VLOOKUP(BK$91,ExtTrip_Adjust!$B$3:$H$85,7,FALSE)</f>
        <v>0</v>
      </c>
      <c r="BL114" s="1">
        <f>BL25*VLOOKUP($D114,ExtTrip_Adjust!$B$3:$H$85,6,FALSE)*VLOOKUP(BL$91,ExtTrip_Adjust!$B$3:$H$85,7,FALSE)</f>
        <v>0.44318782195866291</v>
      </c>
      <c r="BM114" s="1">
        <f>BM25*VLOOKUP($D114,ExtTrip_Adjust!$B$3:$H$85,6,FALSE)*VLOOKUP(BM$91,ExtTrip_Adjust!$B$3:$H$85,7,FALSE)</f>
        <v>0.42488770541176157</v>
      </c>
      <c r="BN114" s="1">
        <f>BN25*VLOOKUP($D114,ExtTrip_Adjust!$B$3:$H$85,6,FALSE)*VLOOKUP(BN$91,ExtTrip_Adjust!$B$3:$H$85,7,FALSE)</f>
        <v>0</v>
      </c>
      <c r="BO114" s="1">
        <f>BO25*VLOOKUP($D114,ExtTrip_Adjust!$B$3:$H$85,6,FALSE)*VLOOKUP(BO$91,ExtTrip_Adjust!$B$3:$H$85,7,FALSE)</f>
        <v>0</v>
      </c>
      <c r="BP114" s="1">
        <f>BP25*VLOOKUP($D114,ExtTrip_Adjust!$B$3:$H$85,6,FALSE)*VLOOKUP(BP$91,ExtTrip_Adjust!$B$3:$H$85,7,FALSE)</f>
        <v>0</v>
      </c>
      <c r="BQ114" s="1">
        <f>BQ25*VLOOKUP($D114,ExtTrip_Adjust!$B$3:$H$85,6,FALSE)*VLOOKUP(BQ$91,ExtTrip_Adjust!$B$3:$H$85,7,FALSE)</f>
        <v>1.9559803418537443</v>
      </c>
      <c r="BR114" s="1">
        <f>BR25*VLOOKUP($D114,ExtTrip_Adjust!$B$3:$H$85,6,FALSE)*VLOOKUP(BR$91,ExtTrip_Adjust!$B$3:$H$85,7,FALSE)</f>
        <v>9.3208357197967981E-2</v>
      </c>
      <c r="BS114" s="1">
        <f>BS25*VLOOKUP($D114,ExtTrip_Adjust!$B$3:$H$85,6,FALSE)*VLOOKUP(BS$91,ExtTrip_Adjust!$B$3:$H$85,7,FALSE)</f>
        <v>3.2011066627193031E-2</v>
      </c>
      <c r="BT114" s="1">
        <f>BT25*VLOOKUP($D114,ExtTrip_Adjust!$B$3:$H$85,6,FALSE)*VLOOKUP(BT$91,ExtTrip_Adjust!$B$3:$H$85,7,FALSE)</f>
        <v>0</v>
      </c>
      <c r="BU114" s="1">
        <f>BU25*VLOOKUP($D114,ExtTrip_Adjust!$B$3:$H$85,6,FALSE)*VLOOKUP(BU$91,ExtTrip_Adjust!$B$3:$H$85,7,FALSE)</f>
        <v>0.15157821478720948</v>
      </c>
      <c r="BV114" s="1">
        <f>BV25*VLOOKUP($D114,ExtTrip_Adjust!$B$3:$H$85,6,FALSE)*VLOOKUP(BV$91,ExtTrip_Adjust!$B$3:$H$85,7,FALSE)</f>
        <v>0</v>
      </c>
      <c r="BW114" s="1">
        <f>BW25*VLOOKUP($D114,ExtTrip_Adjust!$B$3:$H$85,6,FALSE)*VLOOKUP(BW$91,ExtTrip_Adjust!$B$3:$H$85,7,FALSE)</f>
        <v>6.6102694205717502E-2</v>
      </c>
      <c r="BX114" s="1">
        <f>BX25*VLOOKUP($D114,ExtTrip_Adjust!$B$3:$H$85,6,FALSE)*VLOOKUP(BX$91,ExtTrip_Adjust!$B$3:$H$85,7,FALSE)</f>
        <v>4.2292056081510938E-2</v>
      </c>
      <c r="BY114" s="1">
        <f>BY25*VLOOKUP($D114,ExtTrip_Adjust!$B$3:$H$85,6,FALSE)*VLOOKUP(BY$91,ExtTrip_Adjust!$B$3:$H$85,7,FALSE)</f>
        <v>2.4094946816615725E-3</v>
      </c>
      <c r="BZ114" s="1">
        <f>BZ25*VLOOKUP($D114,ExtTrip_Adjust!$B$3:$H$85,6,FALSE)*VLOOKUP(BZ$91,ExtTrip_Adjust!$B$3:$H$85,7,FALSE)</f>
        <v>7.3661977856438632E-2</v>
      </c>
      <c r="CA114" s="1">
        <f>CA25*VLOOKUP($D114,ExtTrip_Adjust!$B$3:$H$85,6,FALSE)*VLOOKUP(CA$91,ExtTrip_Adjust!$B$3:$H$85,7,FALSE)</f>
        <v>9.4781578920966156E-2</v>
      </c>
      <c r="CB114" s="1">
        <f>CB25*VLOOKUP($D114,ExtTrip_Adjust!$B$3:$H$85,6,FALSE)*VLOOKUP(CB$91,ExtTrip_Adjust!$B$3:$H$85,7,FALSE)</f>
        <v>1.7256333768778206E-2</v>
      </c>
      <c r="CC114" s="1">
        <f>CC25*VLOOKUP($D114,ExtTrip_Adjust!$B$3:$H$85,6,FALSE)*VLOOKUP(CC$91,ExtTrip_Adjust!$B$3:$H$85,7,FALSE)</f>
        <v>8.4709220400285917E-2</v>
      </c>
      <c r="CD114" s="1">
        <f>CD25*VLOOKUP($D114,ExtTrip_Adjust!$B$3:$H$85,6,FALSE)*VLOOKUP(CD$91,ExtTrip_Adjust!$B$3:$H$85,7,FALSE)</f>
        <v>1.4353138943240317E-2</v>
      </c>
      <c r="CE114" s="1">
        <f>CE25*VLOOKUP($D114,ExtTrip_Adjust!$B$3:$H$85,6,FALSE)*VLOOKUP(CE$91,ExtTrip_Adjust!$B$3:$H$85,7,FALSE)</f>
        <v>4.062068404323686E-4</v>
      </c>
      <c r="CF114" s="1">
        <f>CF25*VLOOKUP($D114,ExtTrip_Adjust!$B$3:$H$85,6,FALSE)*VLOOKUP(CF$91,ExtTrip_Adjust!$B$3:$H$85,7,FALSE)</f>
        <v>0</v>
      </c>
      <c r="CG114" s="1">
        <f>CG25*VLOOKUP($D114,ExtTrip_Adjust!$B$3:$H$85,6,FALSE)*VLOOKUP(CG$91,ExtTrip_Adjust!$B$3:$H$85,7,FALSE)</f>
        <v>4.2241053972837679E-2</v>
      </c>
      <c r="CH114" s="1">
        <f>CH25*VLOOKUP($D114,ExtTrip_Adjust!$B$3:$H$85,6,FALSE)*VLOOKUP(CH$91,ExtTrip_Adjust!$B$3:$H$85,7,FALSE)</f>
        <v>5.8770429339131409</v>
      </c>
      <c r="CI114" s="1">
        <f>CI25*VLOOKUP($D114,ExtTrip_Adjust!$B$3:$H$85,6,FALSE)*VLOOKUP(CI$91,ExtTrip_Adjust!$B$3:$H$85,7,FALSE)</f>
        <v>3.362100594330672E-2</v>
      </c>
      <c r="CJ114" s="1">
        <f>CJ25*VLOOKUP($D114,ExtTrip_Adjust!$B$3:$H$85,6,FALSE)*1</f>
        <v>102.49313700458482</v>
      </c>
      <c r="CK114" s="1">
        <f t="shared" si="5"/>
        <v>116.25793771313303</v>
      </c>
    </row>
    <row r="115" spans="2:89" x14ac:dyDescent="0.25">
      <c r="B115">
        <v>2953</v>
      </c>
      <c r="D115">
        <v>2953</v>
      </c>
      <c r="E115" s="1">
        <f>E26*VLOOKUP($D115,ExtTrip_Adjust!$B$3:$H$85,6,FALSE)*VLOOKUP(E$91,ExtTrip_Adjust!$B$3:$H$85,7,FALSE)</f>
        <v>3.2456806902393678E-2</v>
      </c>
      <c r="F115" s="1">
        <f>F26*VLOOKUP($D115,ExtTrip_Adjust!$B$3:$H$85,6,FALSE)*VLOOKUP(F$91,ExtTrip_Adjust!$B$3:$H$85,7,FALSE)</f>
        <v>0</v>
      </c>
      <c r="G115" s="1">
        <f>G26*VLOOKUP($D115,ExtTrip_Adjust!$B$3:$H$85,6,FALSE)*VLOOKUP(G$91,ExtTrip_Adjust!$B$3:$H$85,7,FALSE)</f>
        <v>6.8202048872367471E-2</v>
      </c>
      <c r="H115" s="1">
        <f>H26*VLOOKUP($D115,ExtTrip_Adjust!$B$3:$H$85,6,FALSE)*VLOOKUP(H$91,ExtTrip_Adjust!$B$3:$H$85,7,FALSE)</f>
        <v>0.27309126956687779</v>
      </c>
      <c r="I115" s="1">
        <f>I26*VLOOKUP($D115,ExtTrip_Adjust!$B$3:$H$85,6,FALSE)*VLOOKUP(I$91,ExtTrip_Adjust!$B$3:$H$85,7,FALSE)</f>
        <v>0</v>
      </c>
      <c r="J115" s="1">
        <f>J26*VLOOKUP($D115,ExtTrip_Adjust!$B$3:$H$85,6,FALSE)*VLOOKUP(J$91,ExtTrip_Adjust!$B$3:$H$85,7,FALSE)</f>
        <v>0</v>
      </c>
      <c r="K115" s="1">
        <f>K26*VLOOKUP($D115,ExtTrip_Adjust!$B$3:$H$85,6,FALSE)*VLOOKUP(K$91,ExtTrip_Adjust!$B$3:$H$85,7,FALSE)</f>
        <v>1.2363667952113255E-2</v>
      </c>
      <c r="L115" s="1">
        <f>L26*VLOOKUP($D115,ExtTrip_Adjust!$B$3:$H$85,6,FALSE)*VLOOKUP(L$91,ExtTrip_Adjust!$B$3:$H$85,7,FALSE)</f>
        <v>9.2929638858061298E-2</v>
      </c>
      <c r="M115" s="1">
        <f>M26*VLOOKUP($D115,ExtTrip_Adjust!$B$3:$H$85,6,FALSE)*VLOOKUP(M$91,ExtTrip_Adjust!$B$3:$H$85,7,FALSE)</f>
        <v>0</v>
      </c>
      <c r="N115" s="1">
        <f>N26*VLOOKUP($D115,ExtTrip_Adjust!$B$3:$H$85,6,FALSE)*VLOOKUP(N$91,ExtTrip_Adjust!$B$3:$H$85,7,FALSE)</f>
        <v>1.9269666571738092E-2</v>
      </c>
      <c r="O115" s="1">
        <f>O26*VLOOKUP($D115,ExtTrip_Adjust!$B$3:$H$85,6,FALSE)*VLOOKUP(O$91,ExtTrip_Adjust!$B$3:$H$85,7,FALSE)</f>
        <v>0</v>
      </c>
      <c r="P115" s="1">
        <f>P26*VLOOKUP($D115,ExtTrip_Adjust!$B$3:$H$85,6,FALSE)*VLOOKUP(P$91,ExtTrip_Adjust!$B$3:$H$85,7,FALSE)</f>
        <v>0</v>
      </c>
      <c r="Q115" s="1">
        <f>Q26*VLOOKUP($D115,ExtTrip_Adjust!$B$3:$H$85,6,FALSE)*VLOOKUP(Q$91,ExtTrip_Adjust!$B$3:$H$85,7,FALSE)</f>
        <v>3.3848699409268171E-2</v>
      </c>
      <c r="R115" s="1">
        <f>R26*VLOOKUP($D115,ExtTrip_Adjust!$B$3:$H$85,6,FALSE)*VLOOKUP(R$91,ExtTrip_Adjust!$B$3:$H$85,7,FALSE)</f>
        <v>0</v>
      </c>
      <c r="S115" s="1">
        <f>S26*VLOOKUP($D115,ExtTrip_Adjust!$B$3:$H$85,6,FALSE)*VLOOKUP(S$91,ExtTrip_Adjust!$B$3:$H$85,7,FALSE)</f>
        <v>0</v>
      </c>
      <c r="T115" s="1">
        <f>T26*VLOOKUP($D115,ExtTrip_Adjust!$B$3:$H$85,6,FALSE)*VLOOKUP(T$91,ExtTrip_Adjust!$B$3:$H$85,7,FALSE)</f>
        <v>0.42517660378247557</v>
      </c>
      <c r="U115" s="1">
        <f>U26*VLOOKUP($D115,ExtTrip_Adjust!$B$3:$H$85,6,FALSE)*VLOOKUP(U$91,ExtTrip_Adjust!$B$3:$H$85,7,FALSE)</f>
        <v>0</v>
      </c>
      <c r="V115" s="1">
        <f>V26*VLOOKUP($D115,ExtTrip_Adjust!$B$3:$H$85,6,FALSE)*VLOOKUP(V$91,ExtTrip_Adjust!$B$3:$H$85,7,FALSE)</f>
        <v>0.26317349636180981</v>
      </c>
      <c r="W115" s="1">
        <f>W26*VLOOKUP($D115,ExtTrip_Adjust!$B$3:$H$85,6,FALSE)*VLOOKUP(W$91,ExtTrip_Adjust!$B$3:$H$85,7,FALSE)</f>
        <v>0</v>
      </c>
      <c r="X115" s="1">
        <f>X26*VLOOKUP($D115,ExtTrip_Adjust!$B$3:$H$85,6,FALSE)*VLOOKUP(X$91,ExtTrip_Adjust!$B$3:$H$85,7,FALSE)</f>
        <v>0.27821379321384643</v>
      </c>
      <c r="Y115" s="1">
        <f>Y26*VLOOKUP($D115,ExtTrip_Adjust!$B$3:$H$85,6,FALSE)*VLOOKUP(Y$91,ExtTrip_Adjust!$B$3:$H$85,7,FALSE)</f>
        <v>0</v>
      </c>
      <c r="Z115" s="1">
        <f>Z26*VLOOKUP($D115,ExtTrip_Adjust!$B$3:$H$85,6,FALSE)*VLOOKUP(Z$91,ExtTrip_Adjust!$B$3:$H$85,7,FALSE)</f>
        <v>0</v>
      </c>
      <c r="AA115" s="1">
        <f>AA26*VLOOKUP($D115,ExtTrip_Adjust!$B$3:$H$85,6,FALSE)*VLOOKUP(AA$91,ExtTrip_Adjust!$B$3:$H$85,7,FALSE)</f>
        <v>0</v>
      </c>
      <c r="AB115" s="1">
        <f>AB26*VLOOKUP($D115,ExtTrip_Adjust!$B$3:$H$85,6,FALSE)*VLOOKUP(AB$91,ExtTrip_Adjust!$B$3:$H$85,7,FALSE)</f>
        <v>0</v>
      </c>
      <c r="AC115" s="1">
        <f>AC26*VLOOKUP($D115,ExtTrip_Adjust!$B$3:$H$85,6,FALSE)*VLOOKUP(AC$91,ExtTrip_Adjust!$B$3:$H$85,7,FALSE)</f>
        <v>4.6724685033000375E-2</v>
      </c>
      <c r="AD115" s="1">
        <f>AD26*VLOOKUP($D115,ExtTrip_Adjust!$B$3:$H$85,6,FALSE)*VLOOKUP(AD$91,ExtTrip_Adjust!$B$3:$H$85,7,FALSE)</f>
        <v>2.872196936865265E-2</v>
      </c>
      <c r="AE115" s="1">
        <f>AE26*VLOOKUP($D115,ExtTrip_Adjust!$B$3:$H$85,6,FALSE)*VLOOKUP(AE$91,ExtTrip_Adjust!$B$3:$H$85,7,FALSE)</f>
        <v>2.8066148390269642E-2</v>
      </c>
      <c r="AF115" s="1">
        <f>AF26*VLOOKUP($D115,ExtTrip_Adjust!$B$3:$H$85,6,FALSE)*VLOOKUP(AF$91,ExtTrip_Adjust!$B$3:$H$85,7,FALSE)</f>
        <v>5.013902467826311E-2</v>
      </c>
      <c r="AG115" s="1">
        <f>AG26*VLOOKUP($D115,ExtTrip_Adjust!$B$3:$H$85,6,FALSE)*VLOOKUP(AG$91,ExtTrip_Adjust!$B$3:$H$85,7,FALSE)</f>
        <v>8.7454619203200579E-2</v>
      </c>
      <c r="AH115" s="1">
        <f>AH26*VLOOKUP($D115,ExtTrip_Adjust!$B$3:$H$85,6,FALSE)*VLOOKUP(AH$91,ExtTrip_Adjust!$B$3:$H$85,7,FALSE)</f>
        <v>1.2621687227076007E-2</v>
      </c>
      <c r="AI115" s="1">
        <f>AI26*VLOOKUP($D115,ExtTrip_Adjust!$B$3:$H$85,6,FALSE)*VLOOKUP(AI$91,ExtTrip_Adjust!$B$3:$H$85,7,FALSE)</f>
        <v>1.2816249886423752</v>
      </c>
      <c r="AJ115" s="1">
        <f>AJ26*VLOOKUP($D115,ExtTrip_Adjust!$B$3:$H$85,6,FALSE)*VLOOKUP(AJ$91,ExtTrip_Adjust!$B$3:$H$85,7,FALSE)</f>
        <v>0</v>
      </c>
      <c r="AK115" s="1">
        <f>AK26*VLOOKUP($D115,ExtTrip_Adjust!$B$3:$H$85,6,FALSE)*VLOOKUP(AK$91,ExtTrip_Adjust!$B$3:$H$85,7,FALSE)</f>
        <v>3.2042967874983286</v>
      </c>
      <c r="AL115" s="1">
        <f>AL26*VLOOKUP($D115,ExtTrip_Adjust!$B$3:$H$85,6,FALSE)*VLOOKUP(AL$91,ExtTrip_Adjust!$B$3:$H$85,7,FALSE)</f>
        <v>0.19393552751488644</v>
      </c>
      <c r="AM115" s="1">
        <f>AM26*VLOOKUP($D115,ExtTrip_Adjust!$B$3:$H$85,6,FALSE)*VLOOKUP(AM$91,ExtTrip_Adjust!$B$3:$H$85,7,FALSE)</f>
        <v>0</v>
      </c>
      <c r="AN115" s="1">
        <f>AN26*VLOOKUP($D115,ExtTrip_Adjust!$B$3:$H$85,6,FALSE)*VLOOKUP(AN$91,ExtTrip_Adjust!$B$3:$H$85,7,FALSE)</f>
        <v>0.24520359698116856</v>
      </c>
      <c r="AO115" s="1">
        <f>AO26*VLOOKUP($D115,ExtTrip_Adjust!$B$3:$H$85,6,FALSE)*VLOOKUP(AO$91,ExtTrip_Adjust!$B$3:$H$85,7,FALSE)</f>
        <v>1.3126129476579537E-2</v>
      </c>
      <c r="AP115" s="1">
        <f>AP26*VLOOKUP($D115,ExtTrip_Adjust!$B$3:$H$85,6,FALSE)*VLOOKUP(AP$91,ExtTrip_Adjust!$B$3:$H$85,7,FALSE)</f>
        <v>0</v>
      </c>
      <c r="AQ115" s="1">
        <f>AQ26*VLOOKUP($D115,ExtTrip_Adjust!$B$3:$H$85,6,FALSE)*VLOOKUP(AQ$91,ExtTrip_Adjust!$B$3:$H$85,7,FALSE)</f>
        <v>2.06086734962075E-2</v>
      </c>
      <c r="AR115" s="1">
        <f>AR26*VLOOKUP($D115,ExtTrip_Adjust!$B$3:$H$85,6,FALSE)*VLOOKUP(AR$91,ExtTrip_Adjust!$B$3:$H$85,7,FALSE)</f>
        <v>0</v>
      </c>
      <c r="AS115" s="1">
        <f>AS26*VLOOKUP($D115,ExtTrip_Adjust!$B$3:$H$85,6,FALSE)*VLOOKUP(AS$91,ExtTrip_Adjust!$B$3:$H$85,7,FALSE)</f>
        <v>0</v>
      </c>
      <c r="AT115" s="1">
        <f>AT26*VLOOKUP($D115,ExtTrip_Adjust!$B$3:$H$85,6,FALSE)*VLOOKUP(AT$91,ExtTrip_Adjust!$B$3:$H$85,7,FALSE)</f>
        <v>0</v>
      </c>
      <c r="AU115" s="1">
        <f>AU26*VLOOKUP($D115,ExtTrip_Adjust!$B$3:$H$85,6,FALSE)*VLOOKUP(AU$91,ExtTrip_Adjust!$B$3:$H$85,7,FALSE)</f>
        <v>0</v>
      </c>
      <c r="AV115" s="1">
        <f>AV26*VLOOKUP($D115,ExtTrip_Adjust!$B$3:$H$85,6,FALSE)*VLOOKUP(AV$91,ExtTrip_Adjust!$B$3:$H$85,7,FALSE)</f>
        <v>0.2575494861767012</v>
      </c>
      <c r="AW115" s="1">
        <f>AW26*VLOOKUP($D115,ExtTrip_Adjust!$B$3:$H$85,6,FALSE)*VLOOKUP(AW$91,ExtTrip_Adjust!$B$3:$H$85,7,FALSE)</f>
        <v>0</v>
      </c>
      <c r="AX115" s="1">
        <f>AX26*VLOOKUP($D115,ExtTrip_Adjust!$B$3:$H$85,6,FALSE)*VLOOKUP(AX$91,ExtTrip_Adjust!$B$3:$H$85,7,FALSE)</f>
        <v>0</v>
      </c>
      <c r="AY115" s="1">
        <f>AY26*VLOOKUP($D115,ExtTrip_Adjust!$B$3:$H$85,6,FALSE)*VLOOKUP(AY$91,ExtTrip_Adjust!$B$3:$H$85,7,FALSE)</f>
        <v>0</v>
      </c>
      <c r="AZ115" s="1">
        <f>AZ26*VLOOKUP($D115,ExtTrip_Adjust!$B$3:$H$85,6,FALSE)*VLOOKUP(AZ$91,ExtTrip_Adjust!$B$3:$H$85,7,FALSE)</f>
        <v>0</v>
      </c>
      <c r="BA115" s="1">
        <f>BA26*VLOOKUP($D115,ExtTrip_Adjust!$B$3:$H$85,6,FALSE)*VLOOKUP(BA$91,ExtTrip_Adjust!$B$3:$H$85,7,FALSE)</f>
        <v>3.2361292319527321E-3</v>
      </c>
      <c r="BB115" s="1">
        <f>BB26*VLOOKUP($D115,ExtTrip_Adjust!$B$3:$H$85,6,FALSE)*VLOOKUP(BB$91,ExtTrip_Adjust!$B$3:$H$85,7,FALSE)</f>
        <v>0</v>
      </c>
      <c r="BC115" s="1">
        <f>BC26*VLOOKUP($D115,ExtTrip_Adjust!$B$3:$H$85,6,FALSE)*VLOOKUP(BC$91,ExtTrip_Adjust!$B$3:$H$85,7,FALSE)</f>
        <v>0</v>
      </c>
      <c r="BD115" s="1">
        <f>BD26*VLOOKUP($D115,ExtTrip_Adjust!$B$3:$H$85,6,FALSE)*VLOOKUP(BD$91,ExtTrip_Adjust!$B$3:$H$85,7,FALSE)</f>
        <v>0</v>
      </c>
      <c r="BE115" s="1">
        <f>BE26*VLOOKUP($D115,ExtTrip_Adjust!$B$3:$H$85,6,FALSE)*VLOOKUP(BE$91,ExtTrip_Adjust!$B$3:$H$85,7,FALSE)</f>
        <v>0</v>
      </c>
      <c r="BF115" s="1">
        <f>BF26*VLOOKUP($D115,ExtTrip_Adjust!$B$3:$H$85,6,FALSE)*VLOOKUP(BF$91,ExtTrip_Adjust!$B$3:$H$85,7,FALSE)</f>
        <v>0</v>
      </c>
      <c r="BG115" s="1">
        <f>BG26*VLOOKUP($D115,ExtTrip_Adjust!$B$3:$H$85,6,FALSE)*VLOOKUP(BG$91,ExtTrip_Adjust!$B$3:$H$85,7,FALSE)</f>
        <v>3.2223292236145368E-2</v>
      </c>
      <c r="BH115" s="1">
        <f>BH26*VLOOKUP($D115,ExtTrip_Adjust!$B$3:$H$85,6,FALSE)*VLOOKUP(BH$91,ExtTrip_Adjust!$B$3:$H$85,7,FALSE)</f>
        <v>0.15719646863856215</v>
      </c>
      <c r="BI115" s="1">
        <f>BI26*VLOOKUP($D115,ExtTrip_Adjust!$B$3:$H$85,6,FALSE)*VLOOKUP(BI$91,ExtTrip_Adjust!$B$3:$H$85,7,FALSE)</f>
        <v>9.2385803091252856E-4</v>
      </c>
      <c r="BJ115" s="1">
        <f>BJ26*VLOOKUP($D115,ExtTrip_Adjust!$B$3:$H$85,6,FALSE)*VLOOKUP(BJ$91,ExtTrip_Adjust!$B$3:$H$85,7,FALSE)</f>
        <v>4.7942534376488863E-2</v>
      </c>
      <c r="BK115" s="1">
        <f>BK26*VLOOKUP($D115,ExtTrip_Adjust!$B$3:$H$85,6,FALSE)*VLOOKUP(BK$91,ExtTrip_Adjust!$B$3:$H$85,7,FALSE)</f>
        <v>0</v>
      </c>
      <c r="BL115" s="1">
        <f>BL26*VLOOKUP($D115,ExtTrip_Adjust!$B$3:$H$85,6,FALSE)*VLOOKUP(BL$91,ExtTrip_Adjust!$B$3:$H$85,7,FALSE)</f>
        <v>0.74011372589720714</v>
      </c>
      <c r="BM115" s="1">
        <f>BM26*VLOOKUP($D115,ExtTrip_Adjust!$B$3:$H$85,6,FALSE)*VLOOKUP(BM$91,ExtTrip_Adjust!$B$3:$H$85,7,FALSE)</f>
        <v>0.70955340555736202</v>
      </c>
      <c r="BN115" s="1">
        <f>BN26*VLOOKUP($D115,ExtTrip_Adjust!$B$3:$H$85,6,FALSE)*VLOOKUP(BN$91,ExtTrip_Adjust!$B$3:$H$85,7,FALSE)</f>
        <v>0</v>
      </c>
      <c r="BO115" s="1">
        <f>BO26*VLOOKUP($D115,ExtTrip_Adjust!$B$3:$H$85,6,FALSE)*VLOOKUP(BO$91,ExtTrip_Adjust!$B$3:$H$85,7,FALSE)</f>
        <v>0</v>
      </c>
      <c r="BP115" s="1">
        <f>BP26*VLOOKUP($D115,ExtTrip_Adjust!$B$3:$H$85,6,FALSE)*VLOOKUP(BP$91,ExtTrip_Adjust!$B$3:$H$85,7,FALSE)</f>
        <v>0</v>
      </c>
      <c r="BQ115" s="1">
        <f>BQ26*VLOOKUP($D115,ExtTrip_Adjust!$B$3:$H$85,6,FALSE)*VLOOKUP(BQ$91,ExtTrip_Adjust!$B$3:$H$85,7,FALSE)</f>
        <v>3.2665986939187563</v>
      </c>
      <c r="BR115" s="1">
        <f>BR26*VLOOKUP($D115,ExtTrip_Adjust!$B$3:$H$85,6,FALSE)*VLOOKUP(BR$91,ExtTrip_Adjust!$B$3:$H$85,7,FALSE)</f>
        <v>0.15565783126060048</v>
      </c>
      <c r="BS115" s="1">
        <f>BS26*VLOOKUP($D115,ExtTrip_Adjust!$B$3:$H$85,6,FALSE)*VLOOKUP(BS$91,ExtTrip_Adjust!$B$3:$H$85,7,FALSE)</f>
        <v>5.3459104788999089E-2</v>
      </c>
      <c r="BT115" s="1">
        <f>BT26*VLOOKUP($D115,ExtTrip_Adjust!$B$3:$H$85,6,FALSE)*VLOOKUP(BT$91,ExtTrip_Adjust!$B$3:$H$85,7,FALSE)</f>
        <v>0</v>
      </c>
      <c r="BU115" s="1">
        <f>BU26*VLOOKUP($D115,ExtTrip_Adjust!$B$3:$H$85,6,FALSE)*VLOOKUP(BU$91,ExtTrip_Adjust!$B$3:$H$85,7,FALSE)</f>
        <v>0.25317599395001822</v>
      </c>
      <c r="BV115" s="1">
        <f>BV26*VLOOKUP($D115,ExtTrip_Adjust!$B$3:$H$85,6,FALSE)*VLOOKUP(BV$91,ExtTrip_Adjust!$B$3:$H$85,7,FALSE)</f>
        <v>0</v>
      </c>
      <c r="BW115" s="1">
        <f>BW26*VLOOKUP($D115,ExtTrip_Adjust!$B$3:$H$85,6,FALSE)*VLOOKUP(BW$91,ExtTrip_Adjust!$B$3:$H$85,7,FALSE)</f>
        <v>0.11040146797980568</v>
      </c>
      <c r="BX115" s="1">
        <f>BX26*VLOOKUP($D115,ExtTrip_Adjust!$B$3:$H$85,6,FALSE)*VLOOKUP(BX$91,ExtTrip_Adjust!$B$3:$H$85,7,FALSE)</f>
        <v>7.062679272594069E-2</v>
      </c>
      <c r="BY115" s="1">
        <f>BY26*VLOOKUP($D115,ExtTrip_Adjust!$B$3:$H$85,6,FALSE)*VLOOKUP(BY$91,ExtTrip_Adjust!$B$3:$H$85,7,FALSE)</f>
        <v>4.0249484579068431E-3</v>
      </c>
      <c r="BZ115" s="1">
        <f>BZ26*VLOOKUP($D115,ExtTrip_Adjust!$B$3:$H$85,6,FALSE)*VLOOKUP(BZ$91,ExtTrip_Adjust!$B$3:$H$85,7,FALSE)</f>
        <v>0.1230132604272352</v>
      </c>
      <c r="CA115" s="1">
        <f>CA26*VLOOKUP($D115,ExtTrip_Adjust!$B$3:$H$85,6,FALSE)*VLOOKUP(CA$91,ExtTrip_Adjust!$B$3:$H$85,7,FALSE)</f>
        <v>0.15828265976473507</v>
      </c>
      <c r="CB115" s="1">
        <f>CB26*VLOOKUP($D115,ExtTrip_Adjust!$B$3:$H$85,6,FALSE)*VLOOKUP(CB$91,ExtTrip_Adjust!$B$3:$H$85,7,FALSE)</f>
        <v>2.8817885722026489E-2</v>
      </c>
      <c r="CC115" s="1">
        <f>CC26*VLOOKUP($D115,ExtTrip_Adjust!$B$3:$H$85,6,FALSE)*VLOOKUP(CC$91,ExtTrip_Adjust!$B$3:$H$85,7,FALSE)</f>
        <v>0.14149199239557703</v>
      </c>
      <c r="CD115" s="1">
        <f>CD26*VLOOKUP($D115,ExtTrip_Adjust!$B$3:$H$85,6,FALSE)*VLOOKUP(CD$91,ExtTrip_Adjust!$B$3:$H$85,7,FALSE)</f>
        <v>2.3996051509846426E-2</v>
      </c>
      <c r="CE115" s="1">
        <f>CE26*VLOOKUP($D115,ExtTrip_Adjust!$B$3:$H$85,6,FALSE)*VLOOKUP(CE$91,ExtTrip_Adjust!$B$3:$H$85,7,FALSE)</f>
        <v>6.7835538107846897E-4</v>
      </c>
      <c r="CF115" s="1">
        <f>CF26*VLOOKUP($D115,ExtTrip_Adjust!$B$3:$H$85,6,FALSE)*VLOOKUP(CF$91,ExtTrip_Adjust!$B$3:$H$85,7,FALSE)</f>
        <v>0</v>
      </c>
      <c r="CG115" s="1">
        <f>CG26*VLOOKUP($D115,ExtTrip_Adjust!$B$3:$H$85,6,FALSE)*VLOOKUP(CG$91,ExtTrip_Adjust!$B$3:$H$85,7,FALSE)</f>
        <v>7.0557466875358202E-2</v>
      </c>
      <c r="CH115" s="1">
        <f>CH26*VLOOKUP($D115,ExtTrip_Adjust!$B$3:$H$85,6,FALSE)*VLOOKUP(CH$91,ExtTrip_Adjust!$B$3:$H$85,7,FALSE)</f>
        <v>9.8145379901986267</v>
      </c>
      <c r="CI115" s="1">
        <f>CI26*VLOOKUP($D115,ExtTrip_Adjust!$B$3:$H$85,6,FALSE)*VLOOKUP(CI$91,ExtTrip_Adjust!$B$3:$H$85,7,FALSE)</f>
        <v>5.6148134786971497E-2</v>
      </c>
      <c r="CJ115" s="1">
        <f>CJ26*VLOOKUP($D115,ExtTrip_Adjust!$B$3:$H$85,6,FALSE)*1</f>
        <v>192.78014243013817</v>
      </c>
      <c r="CK115" s="1">
        <f t="shared" si="5"/>
        <v>215.77159948942796</v>
      </c>
    </row>
    <row r="116" spans="2:89" x14ac:dyDescent="0.25">
      <c r="B116">
        <v>2954</v>
      </c>
      <c r="D116">
        <v>2954</v>
      </c>
      <c r="E116" s="1">
        <f>E27*VLOOKUP($D116,ExtTrip_Adjust!$B$3:$H$85,6,FALSE)*VLOOKUP(E$91,ExtTrip_Adjust!$B$3:$H$85,7,FALSE)</f>
        <v>0</v>
      </c>
      <c r="F116" s="1">
        <f>F27*VLOOKUP($D116,ExtTrip_Adjust!$B$3:$H$85,6,FALSE)*VLOOKUP(F$91,ExtTrip_Adjust!$B$3:$H$85,7,FALSE)</f>
        <v>0</v>
      </c>
      <c r="G116" s="1">
        <f>G27*VLOOKUP($D116,ExtTrip_Adjust!$B$3:$H$85,6,FALSE)*VLOOKUP(G$91,ExtTrip_Adjust!$B$3:$H$85,7,FALSE)</f>
        <v>0</v>
      </c>
      <c r="H116" s="1">
        <f>H27*VLOOKUP($D116,ExtTrip_Adjust!$B$3:$H$85,6,FALSE)*VLOOKUP(H$91,ExtTrip_Adjust!$B$3:$H$85,7,FALSE)</f>
        <v>0</v>
      </c>
      <c r="I116" s="1">
        <f>I27*VLOOKUP($D116,ExtTrip_Adjust!$B$3:$H$85,6,FALSE)*VLOOKUP(I$91,ExtTrip_Adjust!$B$3:$H$85,7,FALSE)</f>
        <v>0</v>
      </c>
      <c r="J116" s="1">
        <f>J27*VLOOKUP($D116,ExtTrip_Adjust!$B$3:$H$85,6,FALSE)*VLOOKUP(J$91,ExtTrip_Adjust!$B$3:$H$85,7,FALSE)</f>
        <v>0</v>
      </c>
      <c r="K116" s="1">
        <f>K27*VLOOKUP($D116,ExtTrip_Adjust!$B$3:$H$85,6,FALSE)*VLOOKUP(K$91,ExtTrip_Adjust!$B$3:$H$85,7,FALSE)</f>
        <v>0</v>
      </c>
      <c r="L116" s="1">
        <f>L27*VLOOKUP($D116,ExtTrip_Adjust!$B$3:$H$85,6,FALSE)*VLOOKUP(L$91,ExtTrip_Adjust!$B$3:$H$85,7,FALSE)</f>
        <v>0</v>
      </c>
      <c r="M116" s="1">
        <f>M27*VLOOKUP($D116,ExtTrip_Adjust!$B$3:$H$85,6,FALSE)*VLOOKUP(M$91,ExtTrip_Adjust!$B$3:$H$85,7,FALSE)</f>
        <v>0</v>
      </c>
      <c r="N116" s="1">
        <f>N27*VLOOKUP($D116,ExtTrip_Adjust!$B$3:$H$85,6,FALSE)*VLOOKUP(N$91,ExtTrip_Adjust!$B$3:$H$85,7,FALSE)</f>
        <v>0</v>
      </c>
      <c r="O116" s="1">
        <f>O27*VLOOKUP($D116,ExtTrip_Adjust!$B$3:$H$85,6,FALSE)*VLOOKUP(O$91,ExtTrip_Adjust!$B$3:$H$85,7,FALSE)</f>
        <v>0</v>
      </c>
      <c r="P116" s="1">
        <f>P27*VLOOKUP($D116,ExtTrip_Adjust!$B$3:$H$85,6,FALSE)*VLOOKUP(P$91,ExtTrip_Adjust!$B$3:$H$85,7,FALSE)</f>
        <v>0</v>
      </c>
      <c r="Q116" s="1">
        <f>Q27*VLOOKUP($D116,ExtTrip_Adjust!$B$3:$H$85,6,FALSE)*VLOOKUP(Q$91,ExtTrip_Adjust!$B$3:$H$85,7,FALSE)</f>
        <v>0</v>
      </c>
      <c r="R116" s="1">
        <f>R27*VLOOKUP($D116,ExtTrip_Adjust!$B$3:$H$85,6,FALSE)*VLOOKUP(R$91,ExtTrip_Adjust!$B$3:$H$85,7,FALSE)</f>
        <v>0</v>
      </c>
      <c r="S116" s="1">
        <f>S27*VLOOKUP($D116,ExtTrip_Adjust!$B$3:$H$85,6,FALSE)*VLOOKUP(S$91,ExtTrip_Adjust!$B$3:$H$85,7,FALSE)</f>
        <v>5.8383439778579271</v>
      </c>
      <c r="T116" s="1">
        <f>T27*VLOOKUP($D116,ExtTrip_Adjust!$B$3:$H$85,6,FALSE)*VLOOKUP(T$91,ExtTrip_Adjust!$B$3:$H$85,7,FALSE)</f>
        <v>0</v>
      </c>
      <c r="U116" s="1">
        <f>U27*VLOOKUP($D116,ExtTrip_Adjust!$B$3:$H$85,6,FALSE)*VLOOKUP(U$91,ExtTrip_Adjust!$B$3:$H$85,7,FALSE)</f>
        <v>0.22082967696721978</v>
      </c>
      <c r="V116" s="1">
        <f>V27*VLOOKUP($D116,ExtTrip_Adjust!$B$3:$H$85,6,FALSE)*VLOOKUP(V$91,ExtTrip_Adjust!$B$3:$H$85,7,FALSE)</f>
        <v>0</v>
      </c>
      <c r="W116" s="1">
        <f>W27*VLOOKUP($D116,ExtTrip_Adjust!$B$3:$H$85,6,FALSE)*VLOOKUP(W$91,ExtTrip_Adjust!$B$3:$H$85,7,FALSE)</f>
        <v>0.11261459153228232</v>
      </c>
      <c r="X116" s="1">
        <f>X27*VLOOKUP($D116,ExtTrip_Adjust!$B$3:$H$85,6,FALSE)*VLOOKUP(X$91,ExtTrip_Adjust!$B$3:$H$85,7,FALSE)</f>
        <v>0</v>
      </c>
      <c r="Y116" s="1">
        <f>Y27*VLOOKUP($D116,ExtTrip_Adjust!$B$3:$H$85,6,FALSE)*VLOOKUP(Y$91,ExtTrip_Adjust!$B$3:$H$85,7,FALSE)</f>
        <v>0</v>
      </c>
      <c r="Z116" s="1">
        <f>Z27*VLOOKUP($D116,ExtTrip_Adjust!$B$3:$H$85,6,FALSE)*VLOOKUP(Z$91,ExtTrip_Adjust!$B$3:$H$85,7,FALSE)</f>
        <v>6.0566095715683686E-2</v>
      </c>
      <c r="AA116" s="1">
        <f>AA27*VLOOKUP($D116,ExtTrip_Adjust!$B$3:$H$85,6,FALSE)*VLOOKUP(AA$91,ExtTrip_Adjust!$B$3:$H$85,7,FALSE)</f>
        <v>3.1661061878647104E-2</v>
      </c>
      <c r="AB116" s="1">
        <f>AB27*VLOOKUP($D116,ExtTrip_Adjust!$B$3:$H$85,6,FALSE)*VLOOKUP(AB$91,ExtTrip_Adjust!$B$3:$H$85,7,FALSE)</f>
        <v>5.3914284643247642E-2</v>
      </c>
      <c r="AC116" s="1">
        <f>AC27*VLOOKUP($D116,ExtTrip_Adjust!$B$3:$H$85,6,FALSE)*VLOOKUP(AC$91,ExtTrip_Adjust!$B$3:$H$85,7,FALSE)</f>
        <v>0</v>
      </c>
      <c r="AD116" s="1">
        <f>AD27*VLOOKUP($D116,ExtTrip_Adjust!$B$3:$H$85,6,FALSE)*VLOOKUP(AD$91,ExtTrip_Adjust!$B$3:$H$85,7,FALSE)</f>
        <v>0</v>
      </c>
      <c r="AE116" s="1">
        <f>AE27*VLOOKUP($D116,ExtTrip_Adjust!$B$3:$H$85,6,FALSE)*VLOOKUP(AE$91,ExtTrip_Adjust!$B$3:$H$85,7,FALSE)</f>
        <v>0</v>
      </c>
      <c r="AF116" s="1">
        <f>AF27*VLOOKUP($D116,ExtTrip_Adjust!$B$3:$H$85,6,FALSE)*VLOOKUP(AF$91,ExtTrip_Adjust!$B$3:$H$85,7,FALSE)</f>
        <v>0</v>
      </c>
      <c r="AG116" s="1">
        <f>AG27*VLOOKUP($D116,ExtTrip_Adjust!$B$3:$H$85,6,FALSE)*VLOOKUP(AG$91,ExtTrip_Adjust!$B$3:$H$85,7,FALSE)</f>
        <v>0</v>
      </c>
      <c r="AH116" s="1">
        <f>AH27*VLOOKUP($D116,ExtTrip_Adjust!$B$3:$H$85,6,FALSE)*VLOOKUP(AH$91,ExtTrip_Adjust!$B$3:$H$85,7,FALSE)</f>
        <v>0</v>
      </c>
      <c r="AI116" s="1">
        <f>AI27*VLOOKUP($D116,ExtTrip_Adjust!$B$3:$H$85,6,FALSE)*VLOOKUP(AI$91,ExtTrip_Adjust!$B$3:$H$85,7,FALSE)</f>
        <v>0</v>
      </c>
      <c r="AJ116" s="1">
        <f>AJ27*VLOOKUP($D116,ExtTrip_Adjust!$B$3:$H$85,6,FALSE)*VLOOKUP(AJ$91,ExtTrip_Adjust!$B$3:$H$85,7,FALSE)</f>
        <v>0</v>
      </c>
      <c r="AK116" s="1">
        <f>AK27*VLOOKUP($D116,ExtTrip_Adjust!$B$3:$H$85,6,FALSE)*VLOOKUP(AK$91,ExtTrip_Adjust!$B$3:$H$85,7,FALSE)</f>
        <v>0</v>
      </c>
      <c r="AL116" s="1">
        <f>AL27*VLOOKUP($D116,ExtTrip_Adjust!$B$3:$H$85,6,FALSE)*VLOOKUP(AL$91,ExtTrip_Adjust!$B$3:$H$85,7,FALSE)</f>
        <v>0</v>
      </c>
      <c r="AM116" s="1">
        <f>AM27*VLOOKUP($D116,ExtTrip_Adjust!$B$3:$H$85,6,FALSE)*VLOOKUP(AM$91,ExtTrip_Adjust!$B$3:$H$85,7,FALSE)</f>
        <v>0</v>
      </c>
      <c r="AN116" s="1">
        <f>AN27*VLOOKUP($D116,ExtTrip_Adjust!$B$3:$H$85,6,FALSE)*VLOOKUP(AN$91,ExtTrip_Adjust!$B$3:$H$85,7,FALSE)</f>
        <v>0</v>
      </c>
      <c r="AO116" s="1">
        <f>AO27*VLOOKUP($D116,ExtTrip_Adjust!$B$3:$H$85,6,FALSE)*VLOOKUP(AO$91,ExtTrip_Adjust!$B$3:$H$85,7,FALSE)</f>
        <v>0</v>
      </c>
      <c r="AP116" s="1">
        <f>AP27*VLOOKUP($D116,ExtTrip_Adjust!$B$3:$H$85,6,FALSE)*VLOOKUP(AP$91,ExtTrip_Adjust!$B$3:$H$85,7,FALSE)</f>
        <v>0</v>
      </c>
      <c r="AQ116" s="1">
        <f>AQ27*VLOOKUP($D116,ExtTrip_Adjust!$B$3:$H$85,6,FALSE)*VLOOKUP(AQ$91,ExtTrip_Adjust!$B$3:$H$85,7,FALSE)</f>
        <v>0.37397000000000002</v>
      </c>
      <c r="AR116" s="1">
        <f>AR27*VLOOKUP($D116,ExtTrip_Adjust!$B$3:$H$85,6,FALSE)*VLOOKUP(AR$91,ExtTrip_Adjust!$B$3:$H$85,7,FALSE)</f>
        <v>0</v>
      </c>
      <c r="AS116" s="1">
        <f>AS27*VLOOKUP($D116,ExtTrip_Adjust!$B$3:$H$85,6,FALSE)*VLOOKUP(AS$91,ExtTrip_Adjust!$B$3:$H$85,7,FALSE)</f>
        <v>0</v>
      </c>
      <c r="AT116" s="1">
        <f>AT27*VLOOKUP($D116,ExtTrip_Adjust!$B$3:$H$85,6,FALSE)*VLOOKUP(AT$91,ExtTrip_Adjust!$B$3:$H$85,7,FALSE)</f>
        <v>0</v>
      </c>
      <c r="AU116" s="1">
        <f>AU27*VLOOKUP($D116,ExtTrip_Adjust!$B$3:$H$85,6,FALSE)*VLOOKUP(AU$91,ExtTrip_Adjust!$B$3:$H$85,7,FALSE)</f>
        <v>10.0809810736936</v>
      </c>
      <c r="AV116" s="1">
        <f>AV27*VLOOKUP($D116,ExtTrip_Adjust!$B$3:$H$85,6,FALSE)*VLOOKUP(AV$91,ExtTrip_Adjust!$B$3:$H$85,7,FALSE)</f>
        <v>3.1304685015452174</v>
      </c>
      <c r="AW116" s="1">
        <f>AW27*VLOOKUP($D116,ExtTrip_Adjust!$B$3:$H$85,6,FALSE)*VLOOKUP(AW$91,ExtTrip_Adjust!$B$3:$H$85,7,FALSE)</f>
        <v>0.54382903090782508</v>
      </c>
      <c r="AX116" s="1">
        <f>AX27*VLOOKUP($D116,ExtTrip_Adjust!$B$3:$H$85,6,FALSE)*VLOOKUP(AX$91,ExtTrip_Adjust!$B$3:$H$85,7,FALSE)</f>
        <v>0.12616738111045028</v>
      </c>
      <c r="AY116" s="1">
        <f>AY27*VLOOKUP($D116,ExtTrip_Adjust!$B$3:$H$85,6,FALSE)*VLOOKUP(AY$91,ExtTrip_Adjust!$B$3:$H$85,7,FALSE)</f>
        <v>0.13653377423519297</v>
      </c>
      <c r="AZ116" s="1">
        <f>AZ27*VLOOKUP($D116,ExtTrip_Adjust!$B$3:$H$85,6,FALSE)*VLOOKUP(AZ$91,ExtTrip_Adjust!$B$3:$H$85,7,FALSE)</f>
        <v>0</v>
      </c>
      <c r="BA116" s="1">
        <f>BA27*VLOOKUP($D116,ExtTrip_Adjust!$B$3:$H$85,6,FALSE)*VLOOKUP(BA$91,ExtTrip_Adjust!$B$3:$H$85,7,FALSE)</f>
        <v>5.8722035238833306E-2</v>
      </c>
      <c r="BB116" s="1">
        <f>BB27*VLOOKUP($D116,ExtTrip_Adjust!$B$3:$H$85,6,FALSE)*VLOOKUP(BB$91,ExtTrip_Adjust!$B$3:$H$85,7,FALSE)</f>
        <v>0</v>
      </c>
      <c r="BC116" s="1">
        <f>BC27*VLOOKUP($D116,ExtTrip_Adjust!$B$3:$H$85,6,FALSE)*VLOOKUP(BC$91,ExtTrip_Adjust!$B$3:$H$85,7,FALSE)</f>
        <v>0</v>
      </c>
      <c r="BD116" s="1">
        <f>BD27*VLOOKUP($D116,ExtTrip_Adjust!$B$3:$H$85,6,FALSE)*VLOOKUP(BD$91,ExtTrip_Adjust!$B$3:$H$85,7,FALSE)</f>
        <v>0</v>
      </c>
      <c r="BE116" s="1">
        <f>BE27*VLOOKUP($D116,ExtTrip_Adjust!$B$3:$H$85,6,FALSE)*VLOOKUP(BE$91,ExtTrip_Adjust!$B$3:$H$85,7,FALSE)</f>
        <v>0</v>
      </c>
      <c r="BF116" s="1">
        <f>BF27*VLOOKUP($D116,ExtTrip_Adjust!$B$3:$H$85,6,FALSE)*VLOOKUP(BF$91,ExtTrip_Adjust!$B$3:$H$85,7,FALSE)</f>
        <v>0</v>
      </c>
      <c r="BG116" s="1">
        <f>BG27*VLOOKUP($D116,ExtTrip_Adjust!$B$3:$H$85,6,FALSE)*VLOOKUP(BG$91,ExtTrip_Adjust!$B$3:$H$85,7,FALSE)</f>
        <v>0</v>
      </c>
      <c r="BH116" s="1">
        <f>BH27*VLOOKUP($D116,ExtTrip_Adjust!$B$3:$H$85,6,FALSE)*VLOOKUP(BH$91,ExtTrip_Adjust!$B$3:$H$85,7,FALSE)</f>
        <v>8.8185431214809235E-2</v>
      </c>
      <c r="BI116" s="1">
        <f>BI27*VLOOKUP($D116,ExtTrip_Adjust!$B$3:$H$85,6,FALSE)*VLOOKUP(BI$91,ExtTrip_Adjust!$B$3:$H$85,7,FALSE)</f>
        <v>0</v>
      </c>
      <c r="BJ116" s="1">
        <f>BJ27*VLOOKUP($D116,ExtTrip_Adjust!$B$3:$H$85,6,FALSE)*VLOOKUP(BJ$91,ExtTrip_Adjust!$B$3:$H$85,7,FALSE)</f>
        <v>0</v>
      </c>
      <c r="BK116" s="1">
        <f>BK27*VLOOKUP($D116,ExtTrip_Adjust!$B$3:$H$85,6,FALSE)*VLOOKUP(BK$91,ExtTrip_Adjust!$B$3:$H$85,7,FALSE)</f>
        <v>0</v>
      </c>
      <c r="BL116" s="1">
        <f>BL27*VLOOKUP($D116,ExtTrip_Adjust!$B$3:$H$85,6,FALSE)*VLOOKUP(BL$91,ExtTrip_Adjust!$B$3:$H$85,7,FALSE)</f>
        <v>0</v>
      </c>
      <c r="BM116" s="1">
        <f>BM27*VLOOKUP($D116,ExtTrip_Adjust!$B$3:$H$85,6,FALSE)*VLOOKUP(BM$91,ExtTrip_Adjust!$B$3:$H$85,7,FALSE)</f>
        <v>0</v>
      </c>
      <c r="BN116" s="1">
        <f>BN27*VLOOKUP($D116,ExtTrip_Adjust!$B$3:$H$85,6,FALSE)*VLOOKUP(BN$91,ExtTrip_Adjust!$B$3:$H$85,7,FALSE)</f>
        <v>2.868444135045874E-2</v>
      </c>
      <c r="BO116" s="1">
        <f>BO27*VLOOKUP($D116,ExtTrip_Adjust!$B$3:$H$85,6,FALSE)*VLOOKUP(BO$91,ExtTrip_Adjust!$B$3:$H$85,7,FALSE)</f>
        <v>4.3750000000000004E-3</v>
      </c>
      <c r="BP116" s="1">
        <f>BP27*VLOOKUP($D116,ExtTrip_Adjust!$B$3:$H$85,6,FALSE)*VLOOKUP(BP$91,ExtTrip_Adjust!$B$3:$H$85,7,FALSE)</f>
        <v>0</v>
      </c>
      <c r="BQ116" s="1">
        <f>BQ27*VLOOKUP($D116,ExtTrip_Adjust!$B$3:$H$85,6,FALSE)*VLOOKUP(BQ$91,ExtTrip_Adjust!$B$3:$H$85,7,FALSE)</f>
        <v>6.0417167751077665</v>
      </c>
      <c r="BR116" s="1">
        <f>BR27*VLOOKUP($D116,ExtTrip_Adjust!$B$3:$H$85,6,FALSE)*VLOOKUP(BR$91,ExtTrip_Adjust!$B$3:$H$85,7,FALSE)</f>
        <v>0.28658179422526242</v>
      </c>
      <c r="BS116" s="1">
        <f>BS27*VLOOKUP($D116,ExtTrip_Adjust!$B$3:$H$85,6,FALSE)*VLOOKUP(BS$91,ExtTrip_Adjust!$B$3:$H$85,7,FALSE)</f>
        <v>0.21808925158288084</v>
      </c>
      <c r="BT116" s="1">
        <f>BT27*VLOOKUP($D116,ExtTrip_Adjust!$B$3:$H$85,6,FALSE)*VLOOKUP(BT$91,ExtTrip_Adjust!$B$3:$H$85,7,FALSE)</f>
        <v>0.26609955444601519</v>
      </c>
      <c r="BU116" s="1">
        <f>BU27*VLOOKUP($D116,ExtTrip_Adjust!$B$3:$H$85,6,FALSE)*VLOOKUP(BU$91,ExtTrip_Adjust!$B$3:$H$85,7,FALSE)</f>
        <v>0.34989534714513676</v>
      </c>
      <c r="BV116" s="1">
        <f>BV27*VLOOKUP($D116,ExtTrip_Adjust!$B$3:$H$85,6,FALSE)*VLOOKUP(BV$91,ExtTrip_Adjust!$B$3:$H$85,7,FALSE)</f>
        <v>0</v>
      </c>
      <c r="BW116" s="1">
        <f>BW27*VLOOKUP($D116,ExtTrip_Adjust!$B$3:$H$85,6,FALSE)*VLOOKUP(BW$91,ExtTrip_Adjust!$B$3:$H$85,7,FALSE)</f>
        <v>0</v>
      </c>
      <c r="BX116" s="1">
        <f>BX27*VLOOKUP($D116,ExtTrip_Adjust!$B$3:$H$85,6,FALSE)*VLOOKUP(BX$91,ExtTrip_Adjust!$B$3:$H$85,7,FALSE)</f>
        <v>0</v>
      </c>
      <c r="BY116" s="1">
        <f>BY27*VLOOKUP($D116,ExtTrip_Adjust!$B$3:$H$85,6,FALSE)*VLOOKUP(BY$91,ExtTrip_Adjust!$B$3:$H$85,7,FALSE)</f>
        <v>0</v>
      </c>
      <c r="BZ116" s="1">
        <f>BZ27*VLOOKUP($D116,ExtTrip_Adjust!$B$3:$H$85,6,FALSE)*VLOOKUP(BZ$91,ExtTrip_Adjust!$B$3:$H$85,7,FALSE)</f>
        <v>0</v>
      </c>
      <c r="CA116" s="1">
        <f>CA27*VLOOKUP($D116,ExtTrip_Adjust!$B$3:$H$85,6,FALSE)*VLOOKUP(CA$91,ExtTrip_Adjust!$B$3:$H$85,7,FALSE)</f>
        <v>0</v>
      </c>
      <c r="CB116" s="1">
        <f>CB27*VLOOKUP($D116,ExtTrip_Adjust!$B$3:$H$85,6,FALSE)*VLOOKUP(CB$91,ExtTrip_Adjust!$B$3:$H$85,7,FALSE)</f>
        <v>0</v>
      </c>
      <c r="CC116" s="1">
        <f>CC27*VLOOKUP($D116,ExtTrip_Adjust!$B$3:$H$85,6,FALSE)*VLOOKUP(CC$91,ExtTrip_Adjust!$B$3:$H$85,7,FALSE)</f>
        <v>0</v>
      </c>
      <c r="CD116" s="1">
        <f>CD27*VLOOKUP($D116,ExtTrip_Adjust!$B$3:$H$85,6,FALSE)*VLOOKUP(CD$91,ExtTrip_Adjust!$B$3:$H$85,7,FALSE)</f>
        <v>0</v>
      </c>
      <c r="CE116" s="1">
        <f>CE27*VLOOKUP($D116,ExtTrip_Adjust!$B$3:$H$85,6,FALSE)*VLOOKUP(CE$91,ExtTrip_Adjust!$B$3:$H$85,7,FALSE)</f>
        <v>0</v>
      </c>
      <c r="CF116" s="1">
        <f>CF27*VLOOKUP($D116,ExtTrip_Adjust!$B$3:$H$85,6,FALSE)*VLOOKUP(CF$91,ExtTrip_Adjust!$B$3:$H$85,7,FALSE)</f>
        <v>1.7827085140189644E-2</v>
      </c>
      <c r="CG116" s="1">
        <f>CG27*VLOOKUP($D116,ExtTrip_Adjust!$B$3:$H$85,6,FALSE)*VLOOKUP(CG$91,ExtTrip_Adjust!$B$3:$H$85,7,FALSE)</f>
        <v>0</v>
      </c>
      <c r="CH116" s="1">
        <f>CH27*VLOOKUP($D116,ExtTrip_Adjust!$B$3:$H$85,6,FALSE)*VLOOKUP(CH$91,ExtTrip_Adjust!$B$3:$H$85,7,FALSE)</f>
        <v>0</v>
      </c>
      <c r="CI116" s="1">
        <f>CI27*VLOOKUP($D116,ExtTrip_Adjust!$B$3:$H$85,6,FALSE)*VLOOKUP(CI$91,ExtTrip_Adjust!$B$3:$H$85,7,FALSE)</f>
        <v>9.0029960385026642E-2</v>
      </c>
      <c r="CJ116" s="1">
        <f>CJ27*VLOOKUP($D116,ExtTrip_Adjust!$B$3:$H$85,6,FALSE)*1</f>
        <v>95.6449819999997</v>
      </c>
      <c r="CK116" s="1">
        <f t="shared" si="5"/>
        <v>123.80506812592338</v>
      </c>
    </row>
    <row r="117" spans="2:89" x14ac:dyDescent="0.25">
      <c r="B117">
        <v>2955</v>
      </c>
      <c r="D117">
        <v>2955</v>
      </c>
      <c r="E117" s="1">
        <f>E28*VLOOKUP($D117,ExtTrip_Adjust!$B$3:$H$85,6,FALSE)*VLOOKUP(E$91,ExtTrip_Adjust!$B$3:$H$85,7,FALSE)</f>
        <v>0</v>
      </c>
      <c r="F117" s="1">
        <f>F28*VLOOKUP($D117,ExtTrip_Adjust!$B$3:$H$85,6,FALSE)*VLOOKUP(F$91,ExtTrip_Adjust!$B$3:$H$85,7,FALSE)</f>
        <v>0</v>
      </c>
      <c r="G117" s="1">
        <f>G28*VLOOKUP($D117,ExtTrip_Adjust!$B$3:$H$85,6,FALSE)*VLOOKUP(G$91,ExtTrip_Adjust!$B$3:$H$85,7,FALSE)</f>
        <v>0</v>
      </c>
      <c r="H117" s="1">
        <f>H28*VLOOKUP($D117,ExtTrip_Adjust!$B$3:$H$85,6,FALSE)*VLOOKUP(H$91,ExtTrip_Adjust!$B$3:$H$85,7,FALSE)</f>
        <v>0</v>
      </c>
      <c r="I117" s="1">
        <f>I28*VLOOKUP($D117,ExtTrip_Adjust!$B$3:$H$85,6,FALSE)*VLOOKUP(I$91,ExtTrip_Adjust!$B$3:$H$85,7,FALSE)</f>
        <v>0</v>
      </c>
      <c r="J117" s="1">
        <f>J28*VLOOKUP($D117,ExtTrip_Adjust!$B$3:$H$85,6,FALSE)*VLOOKUP(J$91,ExtTrip_Adjust!$B$3:$H$85,7,FALSE)</f>
        <v>3.2946861882983419E-4</v>
      </c>
      <c r="K117" s="1">
        <f>K28*VLOOKUP($D117,ExtTrip_Adjust!$B$3:$H$85,6,FALSE)*VLOOKUP(K$91,ExtTrip_Adjust!$B$3:$H$85,7,FALSE)</f>
        <v>0</v>
      </c>
      <c r="L117" s="1">
        <f>L28*VLOOKUP($D117,ExtTrip_Adjust!$B$3:$H$85,6,FALSE)*VLOOKUP(L$91,ExtTrip_Adjust!$B$3:$H$85,7,FALSE)</f>
        <v>0</v>
      </c>
      <c r="M117" s="1">
        <f>M28*VLOOKUP($D117,ExtTrip_Adjust!$B$3:$H$85,6,FALSE)*VLOOKUP(M$91,ExtTrip_Adjust!$B$3:$H$85,7,FALSE)</f>
        <v>0</v>
      </c>
      <c r="N117" s="1">
        <f>N28*VLOOKUP($D117,ExtTrip_Adjust!$B$3:$H$85,6,FALSE)*VLOOKUP(N$91,ExtTrip_Adjust!$B$3:$H$85,7,FALSE)</f>
        <v>0</v>
      </c>
      <c r="O117" s="1">
        <f>O28*VLOOKUP($D117,ExtTrip_Adjust!$B$3:$H$85,6,FALSE)*VLOOKUP(O$91,ExtTrip_Adjust!$B$3:$H$85,7,FALSE)</f>
        <v>0</v>
      </c>
      <c r="P117" s="1">
        <f>P28*VLOOKUP($D117,ExtTrip_Adjust!$B$3:$H$85,6,FALSE)*VLOOKUP(P$91,ExtTrip_Adjust!$B$3:$H$85,7,FALSE)</f>
        <v>0</v>
      </c>
      <c r="Q117" s="1">
        <f>Q28*VLOOKUP($D117,ExtTrip_Adjust!$B$3:$H$85,6,FALSE)*VLOOKUP(Q$91,ExtTrip_Adjust!$B$3:$H$85,7,FALSE)</f>
        <v>0</v>
      </c>
      <c r="R117" s="1">
        <f>R28*VLOOKUP($D117,ExtTrip_Adjust!$B$3:$H$85,6,FALSE)*VLOOKUP(R$91,ExtTrip_Adjust!$B$3:$H$85,7,FALSE)</f>
        <v>0</v>
      </c>
      <c r="S117" s="1">
        <f>S28*VLOOKUP($D117,ExtTrip_Adjust!$B$3:$H$85,6,FALSE)*VLOOKUP(S$91,ExtTrip_Adjust!$B$3:$H$85,7,FALSE)</f>
        <v>2.9952723402987798</v>
      </c>
      <c r="T117" s="1">
        <f>T28*VLOOKUP($D117,ExtTrip_Adjust!$B$3:$H$85,6,FALSE)*VLOOKUP(T$91,ExtTrip_Adjust!$B$3:$H$85,7,FALSE)</f>
        <v>1.4844833101657544</v>
      </c>
      <c r="U117" s="1">
        <f>U28*VLOOKUP($D117,ExtTrip_Adjust!$B$3:$H$85,6,FALSE)*VLOOKUP(U$91,ExtTrip_Adjust!$B$3:$H$85,7,FALSE)</f>
        <v>2.6271652935073872E-2</v>
      </c>
      <c r="V117" s="1">
        <f>V28*VLOOKUP($D117,ExtTrip_Adjust!$B$3:$H$85,6,FALSE)*VLOOKUP(V$91,ExtTrip_Adjust!$B$3:$H$85,7,FALSE)</f>
        <v>0</v>
      </c>
      <c r="W117" s="1">
        <f>W28*VLOOKUP($D117,ExtTrip_Adjust!$B$3:$H$85,6,FALSE)*VLOOKUP(W$91,ExtTrip_Adjust!$B$3:$H$85,7,FALSE)</f>
        <v>7.9733834071988446E-2</v>
      </c>
      <c r="X117" s="1">
        <f>X28*VLOOKUP($D117,ExtTrip_Adjust!$B$3:$H$85,6,FALSE)*VLOOKUP(X$91,ExtTrip_Adjust!$B$3:$H$85,7,FALSE)</f>
        <v>0</v>
      </c>
      <c r="Y117" s="1">
        <f>Y28*VLOOKUP($D117,ExtTrip_Adjust!$B$3:$H$85,6,FALSE)*VLOOKUP(Y$91,ExtTrip_Adjust!$B$3:$H$85,7,FALSE)</f>
        <v>6.3465980879545891E-3</v>
      </c>
      <c r="Z117" s="1">
        <f>Z28*VLOOKUP($D117,ExtTrip_Adjust!$B$3:$H$85,6,FALSE)*VLOOKUP(Z$91,ExtTrip_Adjust!$B$3:$H$85,7,FALSE)</f>
        <v>7.08634614764783E-3</v>
      </c>
      <c r="AA117" s="1">
        <f>AA28*VLOOKUP($D117,ExtTrip_Adjust!$B$3:$H$85,6,FALSE)*VLOOKUP(AA$91,ExtTrip_Adjust!$B$3:$H$85,7,FALSE)</f>
        <v>3.7044857374881261E-3</v>
      </c>
      <c r="AB117" s="1">
        <f>AB28*VLOOKUP($D117,ExtTrip_Adjust!$B$3:$H$85,6,FALSE)*VLOOKUP(AB$91,ExtTrip_Adjust!$B$3:$H$85,7,FALSE)</f>
        <v>6.3082477174081506E-3</v>
      </c>
      <c r="AC117" s="1">
        <f>AC28*VLOOKUP($D117,ExtTrip_Adjust!$B$3:$H$85,6,FALSE)*VLOOKUP(AC$91,ExtTrip_Adjust!$B$3:$H$85,7,FALSE)</f>
        <v>0</v>
      </c>
      <c r="AD117" s="1">
        <f>AD28*VLOOKUP($D117,ExtTrip_Adjust!$B$3:$H$85,6,FALSE)*VLOOKUP(AD$91,ExtTrip_Adjust!$B$3:$H$85,7,FALSE)</f>
        <v>0</v>
      </c>
      <c r="AE117" s="1">
        <f>AE28*VLOOKUP($D117,ExtTrip_Adjust!$B$3:$H$85,6,FALSE)*VLOOKUP(AE$91,ExtTrip_Adjust!$B$3:$H$85,7,FALSE)</f>
        <v>0</v>
      </c>
      <c r="AF117" s="1">
        <f>AF28*VLOOKUP($D117,ExtTrip_Adjust!$B$3:$H$85,6,FALSE)*VLOOKUP(AF$91,ExtTrip_Adjust!$B$3:$H$85,7,FALSE)</f>
        <v>0</v>
      </c>
      <c r="AG117" s="1">
        <f>AG28*VLOOKUP($D117,ExtTrip_Adjust!$B$3:$H$85,6,FALSE)*VLOOKUP(AG$91,ExtTrip_Adjust!$B$3:$H$85,7,FALSE)</f>
        <v>2.462374931965073E-2</v>
      </c>
      <c r="AH117" s="1">
        <f>AH28*VLOOKUP($D117,ExtTrip_Adjust!$B$3:$H$85,6,FALSE)*VLOOKUP(AH$91,ExtTrip_Adjust!$B$3:$H$85,7,FALSE)</f>
        <v>2.1088967537009849E-4</v>
      </c>
      <c r="AI117" s="1">
        <f>AI28*VLOOKUP($D117,ExtTrip_Adjust!$B$3:$H$85,6,FALSE)*VLOOKUP(AI$91,ExtTrip_Adjust!$B$3:$H$85,7,FALSE)</f>
        <v>0</v>
      </c>
      <c r="AJ117" s="1">
        <f>AJ28*VLOOKUP($D117,ExtTrip_Adjust!$B$3:$H$85,6,FALSE)*VLOOKUP(AJ$91,ExtTrip_Adjust!$B$3:$H$85,7,FALSE)</f>
        <v>5.2359045671272531E-2</v>
      </c>
      <c r="AK117" s="1">
        <f>AK28*VLOOKUP($D117,ExtTrip_Adjust!$B$3:$H$85,6,FALSE)*VLOOKUP(AK$91,ExtTrip_Adjust!$B$3:$H$85,7,FALSE)</f>
        <v>11.187647324380956</v>
      </c>
      <c r="AL117" s="1">
        <f>AL28*VLOOKUP($D117,ExtTrip_Adjust!$B$3:$H$85,6,FALSE)*VLOOKUP(AL$91,ExtTrip_Adjust!$B$3:$H$85,7,FALSE)</f>
        <v>0</v>
      </c>
      <c r="AM117" s="1">
        <f>AM28*VLOOKUP($D117,ExtTrip_Adjust!$B$3:$H$85,6,FALSE)*VLOOKUP(AM$91,ExtTrip_Adjust!$B$3:$H$85,7,FALSE)</f>
        <v>7.3250561248150254E-3</v>
      </c>
      <c r="AN117" s="1">
        <f>AN28*VLOOKUP($D117,ExtTrip_Adjust!$B$3:$H$85,6,FALSE)*VLOOKUP(AN$91,ExtTrip_Adjust!$B$3:$H$85,7,FALSE)</f>
        <v>6.9039698014164222E-2</v>
      </c>
      <c r="AO117" s="1">
        <f>AO28*VLOOKUP($D117,ExtTrip_Adjust!$B$3:$H$85,6,FALSE)*VLOOKUP(AO$91,ExtTrip_Adjust!$B$3:$H$85,7,FALSE)</f>
        <v>0</v>
      </c>
      <c r="AP117" s="1">
        <f>AP28*VLOOKUP($D117,ExtTrip_Adjust!$B$3:$H$85,6,FALSE)*VLOOKUP(AP$91,ExtTrip_Adjust!$B$3:$H$85,7,FALSE)</f>
        <v>1.1582782718885572E-2</v>
      </c>
      <c r="AQ117" s="1">
        <f>AQ28*VLOOKUP($D117,ExtTrip_Adjust!$B$3:$H$85,6,FALSE)*VLOOKUP(AQ$91,ExtTrip_Adjust!$B$3:$H$85,7,FALSE)</f>
        <v>3.9892761667619799E-2</v>
      </c>
      <c r="AR117" s="1">
        <f>AR28*VLOOKUP($D117,ExtTrip_Adjust!$B$3:$H$85,6,FALSE)*VLOOKUP(AR$91,ExtTrip_Adjust!$B$3:$H$85,7,FALSE)</f>
        <v>1.5838107085026194E-3</v>
      </c>
      <c r="AS117" s="1">
        <f>AS28*VLOOKUP($D117,ExtTrip_Adjust!$B$3:$H$85,6,FALSE)*VLOOKUP(AS$91,ExtTrip_Adjust!$B$3:$H$85,7,FALSE)</f>
        <v>3.9032353738876507E-2</v>
      </c>
      <c r="AT117" s="1">
        <f>AT28*VLOOKUP($D117,ExtTrip_Adjust!$B$3:$H$85,6,FALSE)*VLOOKUP(AT$91,ExtTrip_Adjust!$B$3:$H$85,7,FALSE)</f>
        <v>0</v>
      </c>
      <c r="AU117" s="1">
        <f>AU28*VLOOKUP($D117,ExtTrip_Adjust!$B$3:$H$85,6,FALSE)*VLOOKUP(AU$91,ExtTrip_Adjust!$B$3:$H$85,7,FALSE)</f>
        <v>8.1735473564195527</v>
      </c>
      <c r="AV117" s="1">
        <f>AV28*VLOOKUP($D117,ExtTrip_Adjust!$B$3:$H$85,6,FALSE)*VLOOKUP(AV$91,ExtTrip_Adjust!$B$3:$H$85,7,FALSE)</f>
        <v>0.37522325545752305</v>
      </c>
      <c r="AW117" s="1">
        <f>AW28*VLOOKUP($D117,ExtTrip_Adjust!$B$3:$H$85,6,FALSE)*VLOOKUP(AW$91,ExtTrip_Adjust!$B$3:$H$85,7,FALSE)</f>
        <v>0.44093093316284054</v>
      </c>
      <c r="AX117" s="1">
        <f>AX28*VLOOKUP($D117,ExtTrip_Adjust!$B$3:$H$85,6,FALSE)*VLOOKUP(AX$91,ExtTrip_Adjust!$B$3:$H$85,7,FALSE)</f>
        <v>0.15773503981598874</v>
      </c>
      <c r="AY117" s="1">
        <f>AY28*VLOOKUP($D117,ExtTrip_Adjust!$B$3:$H$85,6,FALSE)*VLOOKUP(AY$91,ExtTrip_Adjust!$B$3:$H$85,7,FALSE)</f>
        <v>0.11451581101802211</v>
      </c>
      <c r="AZ117" s="1">
        <f>AZ28*VLOOKUP($D117,ExtTrip_Adjust!$B$3:$H$85,6,FALSE)*VLOOKUP(AZ$91,ExtTrip_Adjust!$B$3:$H$85,7,FALSE)</f>
        <v>4.1480003425569383E-3</v>
      </c>
      <c r="BA117" s="1">
        <f>BA28*VLOOKUP($D117,ExtTrip_Adjust!$B$3:$H$85,6,FALSE)*VLOOKUP(BA$91,ExtTrip_Adjust!$B$3:$H$85,7,FALSE)</f>
        <v>6.2642613524078192E-3</v>
      </c>
      <c r="BB117" s="1">
        <f>BB28*VLOOKUP($D117,ExtTrip_Adjust!$B$3:$H$85,6,FALSE)*VLOOKUP(BB$91,ExtTrip_Adjust!$B$3:$H$85,7,FALSE)</f>
        <v>4.3722697507243748E-3</v>
      </c>
      <c r="BC117" s="1">
        <f>BC28*VLOOKUP($D117,ExtTrip_Adjust!$B$3:$H$85,6,FALSE)*VLOOKUP(BC$91,ExtTrip_Adjust!$B$3:$H$85,7,FALSE)</f>
        <v>1.1361316306323921E-3</v>
      </c>
      <c r="BD117" s="1">
        <f>BD28*VLOOKUP($D117,ExtTrip_Adjust!$B$3:$H$85,6,FALSE)*VLOOKUP(BD$91,ExtTrip_Adjust!$B$3:$H$85,7,FALSE)</f>
        <v>2.1775891671781255E-4</v>
      </c>
      <c r="BE117" s="1">
        <f>BE28*VLOOKUP($D117,ExtTrip_Adjust!$B$3:$H$85,6,FALSE)*VLOOKUP(BE$91,ExtTrip_Adjust!$B$3:$H$85,7,FALSE)</f>
        <v>9.6991366706959898E-4</v>
      </c>
      <c r="BF117" s="1">
        <f>BF28*VLOOKUP($D117,ExtTrip_Adjust!$B$3:$H$85,6,FALSE)*VLOOKUP(BF$91,ExtTrip_Adjust!$B$3:$H$85,7,FALSE)</f>
        <v>6.1359070803691934E-3</v>
      </c>
      <c r="BG117" s="1">
        <f>BG28*VLOOKUP($D117,ExtTrip_Adjust!$B$3:$H$85,6,FALSE)*VLOOKUP(BG$91,ExtTrip_Adjust!$B$3:$H$85,7,FALSE)</f>
        <v>0.18032635227816332</v>
      </c>
      <c r="BH117" s="1">
        <f>BH28*VLOOKUP($D117,ExtTrip_Adjust!$B$3:$H$85,6,FALSE)*VLOOKUP(BH$91,ExtTrip_Adjust!$B$3:$H$85,7,FALSE)</f>
        <v>0.17180413343702083</v>
      </c>
      <c r="BI117" s="1">
        <f>BI28*VLOOKUP($D117,ExtTrip_Adjust!$B$3:$H$85,6,FALSE)*VLOOKUP(BI$91,ExtTrip_Adjust!$B$3:$H$85,7,FALSE)</f>
        <v>5.1701240621368164E-3</v>
      </c>
      <c r="BJ117" s="1">
        <f>BJ28*VLOOKUP($D117,ExtTrip_Adjust!$B$3:$H$85,6,FALSE)*VLOOKUP(BJ$91,ExtTrip_Adjust!$B$3:$H$85,7,FALSE)</f>
        <v>0</v>
      </c>
      <c r="BK117" s="1">
        <f>BK28*VLOOKUP($D117,ExtTrip_Adjust!$B$3:$H$85,6,FALSE)*VLOOKUP(BK$91,ExtTrip_Adjust!$B$3:$H$85,7,FALSE)</f>
        <v>1.5147662673912595E-2</v>
      </c>
      <c r="BL117" s="1">
        <f>BL28*VLOOKUP($D117,ExtTrip_Adjust!$B$3:$H$85,6,FALSE)*VLOOKUP(BL$91,ExtTrip_Adjust!$B$3:$H$85,7,FALSE)</f>
        <v>0</v>
      </c>
      <c r="BM117" s="1">
        <f>BM28*VLOOKUP($D117,ExtTrip_Adjust!$B$3:$H$85,6,FALSE)*VLOOKUP(BM$91,ExtTrip_Adjust!$B$3:$H$85,7,FALSE)</f>
        <v>0</v>
      </c>
      <c r="BN117" s="1">
        <f>BN28*VLOOKUP($D117,ExtTrip_Adjust!$B$3:$H$85,6,FALSE)*VLOOKUP(BN$91,ExtTrip_Adjust!$B$3:$H$85,7,FALSE)</f>
        <v>8.4543354991946998E-3</v>
      </c>
      <c r="BO117" s="1">
        <f>BO28*VLOOKUP($D117,ExtTrip_Adjust!$B$3:$H$85,6,FALSE)*VLOOKUP(BO$91,ExtTrip_Adjust!$B$3:$H$85,7,FALSE)</f>
        <v>1.289390463849916E-3</v>
      </c>
      <c r="BP117" s="1">
        <f>BP28*VLOOKUP($D117,ExtTrip_Adjust!$B$3:$H$85,6,FALSE)*VLOOKUP(BP$91,ExtTrip_Adjust!$B$3:$H$85,7,FALSE)</f>
        <v>0</v>
      </c>
      <c r="BQ117" s="1">
        <f>BQ28*VLOOKUP($D117,ExtTrip_Adjust!$B$3:$H$85,6,FALSE)*VLOOKUP(BQ$91,ExtTrip_Adjust!$B$3:$H$85,7,FALSE)</f>
        <v>2.9973377798891341</v>
      </c>
      <c r="BR117" s="1">
        <f>BR28*VLOOKUP($D117,ExtTrip_Adjust!$B$3:$H$85,6,FALSE)*VLOOKUP(BR$91,ExtTrip_Adjust!$B$3:$H$85,7,FALSE)</f>
        <v>0.13912760948510394</v>
      </c>
      <c r="BS117" s="1">
        <f>BS28*VLOOKUP($D117,ExtTrip_Adjust!$B$3:$H$85,6,FALSE)*VLOOKUP(BS$91,ExtTrip_Adjust!$B$3:$H$85,7,FALSE)</f>
        <v>8.3444442994549908E-2</v>
      </c>
      <c r="BT117" s="1">
        <f>BT28*VLOOKUP($D117,ExtTrip_Adjust!$B$3:$H$85,6,FALSE)*VLOOKUP(BT$91,ExtTrip_Adjust!$B$3:$H$85,7,FALSE)</f>
        <v>7.8430040456156411E-2</v>
      </c>
      <c r="BU117" s="1">
        <f>BU28*VLOOKUP($D117,ExtTrip_Adjust!$B$3:$H$85,6,FALSE)*VLOOKUP(BU$91,ExtTrip_Adjust!$B$3:$H$85,7,FALSE)</f>
        <v>0.13690977636395613</v>
      </c>
      <c r="BV117" s="1">
        <f>BV28*VLOOKUP($D117,ExtTrip_Adjust!$B$3:$H$85,6,FALSE)*VLOOKUP(BV$91,ExtTrip_Adjust!$B$3:$H$85,7,FALSE)</f>
        <v>0</v>
      </c>
      <c r="BW117" s="1">
        <f>BW28*VLOOKUP($D117,ExtTrip_Adjust!$B$3:$H$85,6,FALSE)*VLOOKUP(BW$91,ExtTrip_Adjust!$B$3:$H$85,7,FALSE)</f>
        <v>0</v>
      </c>
      <c r="BX117" s="1">
        <f>BX28*VLOOKUP($D117,ExtTrip_Adjust!$B$3:$H$85,6,FALSE)*VLOOKUP(BX$91,ExtTrip_Adjust!$B$3:$H$85,7,FALSE)</f>
        <v>0</v>
      </c>
      <c r="BY117" s="1">
        <f>BY28*VLOOKUP($D117,ExtTrip_Adjust!$B$3:$H$85,6,FALSE)*VLOOKUP(BY$91,ExtTrip_Adjust!$B$3:$H$85,7,FALSE)</f>
        <v>0</v>
      </c>
      <c r="BZ117" s="1">
        <f>BZ28*VLOOKUP($D117,ExtTrip_Adjust!$B$3:$H$85,6,FALSE)*VLOOKUP(BZ$91,ExtTrip_Adjust!$B$3:$H$85,7,FALSE)</f>
        <v>0</v>
      </c>
      <c r="CA117" s="1">
        <f>CA28*VLOOKUP($D117,ExtTrip_Adjust!$B$3:$H$85,6,FALSE)*VLOOKUP(CA$91,ExtTrip_Adjust!$B$3:$H$85,7,FALSE)</f>
        <v>0</v>
      </c>
      <c r="CB117" s="1">
        <f>CB28*VLOOKUP($D117,ExtTrip_Adjust!$B$3:$H$85,6,FALSE)*VLOOKUP(CB$91,ExtTrip_Adjust!$B$3:$H$85,7,FALSE)</f>
        <v>0</v>
      </c>
      <c r="CC117" s="1">
        <f>CC28*VLOOKUP($D117,ExtTrip_Adjust!$B$3:$H$85,6,FALSE)*VLOOKUP(CC$91,ExtTrip_Adjust!$B$3:$H$85,7,FALSE)</f>
        <v>0</v>
      </c>
      <c r="CD117" s="1">
        <f>CD28*VLOOKUP($D117,ExtTrip_Adjust!$B$3:$H$85,6,FALSE)*VLOOKUP(CD$91,ExtTrip_Adjust!$B$3:$H$85,7,FALSE)</f>
        <v>0</v>
      </c>
      <c r="CE117" s="1">
        <f>CE28*VLOOKUP($D117,ExtTrip_Adjust!$B$3:$H$85,6,FALSE)*VLOOKUP(CE$91,ExtTrip_Adjust!$B$3:$H$85,7,FALSE)</f>
        <v>0</v>
      </c>
      <c r="CF117" s="1">
        <f>CF28*VLOOKUP($D117,ExtTrip_Adjust!$B$3:$H$85,6,FALSE)*VLOOKUP(CF$91,ExtTrip_Adjust!$B$3:$H$85,7,FALSE)</f>
        <v>5.2542896763945529E-3</v>
      </c>
      <c r="CG117" s="1">
        <f>CG28*VLOOKUP($D117,ExtTrip_Adjust!$B$3:$H$85,6,FALSE)*VLOOKUP(CG$91,ExtTrip_Adjust!$B$3:$H$85,7,FALSE)</f>
        <v>0.54830760294347347</v>
      </c>
      <c r="CH117" s="1">
        <f>CH28*VLOOKUP($D117,ExtTrip_Adjust!$B$3:$H$85,6,FALSE)*VLOOKUP(CH$91,ExtTrip_Adjust!$B$3:$H$85,7,FALSE)</f>
        <v>0</v>
      </c>
      <c r="CI117" s="1">
        <f>CI28*VLOOKUP($D117,ExtTrip_Adjust!$B$3:$H$85,6,FALSE)*VLOOKUP(CI$91,ExtTrip_Adjust!$B$3:$H$85,7,FALSE)</f>
        <v>3.6693472632139207E-2</v>
      </c>
      <c r="CJ117" s="1">
        <f>CJ28*VLOOKUP($D117,ExtTrip_Adjust!$B$3:$H$85,6,FALSE)*1</f>
        <v>126.42104438590644</v>
      </c>
      <c r="CK117" s="1">
        <f t="shared" si="5"/>
        <v>156.15677179317706</v>
      </c>
    </row>
    <row r="118" spans="2:89" x14ac:dyDescent="0.25">
      <c r="B118">
        <v>2956</v>
      </c>
      <c r="D118">
        <v>2956</v>
      </c>
      <c r="E118" s="1">
        <f>E29*VLOOKUP($D118,ExtTrip_Adjust!$B$3:$H$85,6,FALSE)*VLOOKUP(E$91,ExtTrip_Adjust!$B$3:$H$85,7,FALSE)</f>
        <v>0</v>
      </c>
      <c r="F118" s="1">
        <f>F29*VLOOKUP($D118,ExtTrip_Adjust!$B$3:$H$85,6,FALSE)*VLOOKUP(F$91,ExtTrip_Adjust!$B$3:$H$85,7,FALSE)</f>
        <v>0</v>
      </c>
      <c r="G118" s="1">
        <f>G29*VLOOKUP($D118,ExtTrip_Adjust!$B$3:$H$85,6,FALSE)*VLOOKUP(G$91,ExtTrip_Adjust!$B$3:$H$85,7,FALSE)</f>
        <v>0</v>
      </c>
      <c r="H118" s="1">
        <f>H29*VLOOKUP($D118,ExtTrip_Adjust!$B$3:$H$85,6,FALSE)*VLOOKUP(H$91,ExtTrip_Adjust!$B$3:$H$85,7,FALSE)</f>
        <v>0</v>
      </c>
      <c r="I118" s="1">
        <f>I29*VLOOKUP($D118,ExtTrip_Adjust!$B$3:$H$85,6,FALSE)*VLOOKUP(I$91,ExtTrip_Adjust!$B$3:$H$85,7,FALSE)</f>
        <v>0</v>
      </c>
      <c r="J118" s="1">
        <f>J29*VLOOKUP($D118,ExtTrip_Adjust!$B$3:$H$85,6,FALSE)*VLOOKUP(J$91,ExtTrip_Adjust!$B$3:$H$85,7,FALSE)</f>
        <v>0</v>
      </c>
      <c r="K118" s="1">
        <f>K29*VLOOKUP($D118,ExtTrip_Adjust!$B$3:$H$85,6,FALSE)*VLOOKUP(K$91,ExtTrip_Adjust!$B$3:$H$85,7,FALSE)</f>
        <v>0</v>
      </c>
      <c r="L118" s="1">
        <f>L29*VLOOKUP($D118,ExtTrip_Adjust!$B$3:$H$85,6,FALSE)*VLOOKUP(L$91,ExtTrip_Adjust!$B$3:$H$85,7,FALSE)</f>
        <v>0</v>
      </c>
      <c r="M118" s="1">
        <f>M29*VLOOKUP($D118,ExtTrip_Adjust!$B$3:$H$85,6,FALSE)*VLOOKUP(M$91,ExtTrip_Adjust!$B$3:$H$85,7,FALSE)</f>
        <v>0</v>
      </c>
      <c r="N118" s="1">
        <f>N29*VLOOKUP($D118,ExtTrip_Adjust!$B$3:$H$85,6,FALSE)*VLOOKUP(N$91,ExtTrip_Adjust!$B$3:$H$85,7,FALSE)</f>
        <v>0</v>
      </c>
      <c r="O118" s="1">
        <f>O29*VLOOKUP($D118,ExtTrip_Adjust!$B$3:$H$85,6,FALSE)*VLOOKUP(O$91,ExtTrip_Adjust!$B$3:$H$85,7,FALSE)</f>
        <v>0</v>
      </c>
      <c r="P118" s="1">
        <f>P29*VLOOKUP($D118,ExtTrip_Adjust!$B$3:$H$85,6,FALSE)*VLOOKUP(P$91,ExtTrip_Adjust!$B$3:$H$85,7,FALSE)</f>
        <v>0</v>
      </c>
      <c r="Q118" s="1">
        <f>Q29*VLOOKUP($D118,ExtTrip_Adjust!$B$3:$H$85,6,FALSE)*VLOOKUP(Q$91,ExtTrip_Adjust!$B$3:$H$85,7,FALSE)</f>
        <v>0</v>
      </c>
      <c r="R118" s="1">
        <f>R29*VLOOKUP($D118,ExtTrip_Adjust!$B$3:$H$85,6,FALSE)*VLOOKUP(R$91,ExtTrip_Adjust!$B$3:$H$85,7,FALSE)</f>
        <v>0</v>
      </c>
      <c r="S118" s="1">
        <f>S29*VLOOKUP($D118,ExtTrip_Adjust!$B$3:$H$85,6,FALSE)*VLOOKUP(S$91,ExtTrip_Adjust!$B$3:$H$85,7,FALSE)</f>
        <v>3.5069297950504335</v>
      </c>
      <c r="T118" s="1">
        <f>T29*VLOOKUP($D118,ExtTrip_Adjust!$B$3:$H$85,6,FALSE)*VLOOKUP(T$91,ExtTrip_Adjust!$B$3:$H$85,7,FALSE)</f>
        <v>0</v>
      </c>
      <c r="U118" s="1">
        <f>U29*VLOOKUP($D118,ExtTrip_Adjust!$B$3:$H$85,6,FALSE)*VLOOKUP(U$91,ExtTrip_Adjust!$B$3:$H$85,7,FALSE)</f>
        <v>0.13264631439586663</v>
      </c>
      <c r="V118" s="1">
        <f>V29*VLOOKUP($D118,ExtTrip_Adjust!$B$3:$H$85,6,FALSE)*VLOOKUP(V$91,ExtTrip_Adjust!$B$3:$H$85,7,FALSE)</f>
        <v>0</v>
      </c>
      <c r="W118" s="1">
        <f>W29*VLOOKUP($D118,ExtTrip_Adjust!$B$3:$H$85,6,FALSE)*VLOOKUP(W$91,ExtTrip_Adjust!$B$3:$H$85,7,FALSE)</f>
        <v>6.764474516580446E-2</v>
      </c>
      <c r="X118" s="1">
        <f>X29*VLOOKUP($D118,ExtTrip_Adjust!$B$3:$H$85,6,FALSE)*VLOOKUP(X$91,ExtTrip_Adjust!$B$3:$H$85,7,FALSE)</f>
        <v>0</v>
      </c>
      <c r="Y118" s="1">
        <f>Y29*VLOOKUP($D118,ExtTrip_Adjust!$B$3:$H$85,6,FALSE)*VLOOKUP(Y$91,ExtTrip_Adjust!$B$3:$H$85,7,FALSE)</f>
        <v>0</v>
      </c>
      <c r="Z118" s="1">
        <f>Z29*VLOOKUP($D118,ExtTrip_Adjust!$B$3:$H$85,6,FALSE)*VLOOKUP(Z$91,ExtTrip_Adjust!$B$3:$H$85,7,FALSE)</f>
        <v>3.6380436042108957E-2</v>
      </c>
      <c r="AA118" s="1">
        <f>AA29*VLOOKUP($D118,ExtTrip_Adjust!$B$3:$H$85,6,FALSE)*VLOOKUP(AA$91,ExtTrip_Adjust!$B$3:$H$85,7,FALSE)</f>
        <v>1.9017954786435989E-2</v>
      </c>
      <c r="AB118" s="1">
        <f>AB29*VLOOKUP($D118,ExtTrip_Adjust!$B$3:$H$85,6,FALSE)*VLOOKUP(AB$91,ExtTrip_Adjust!$B$3:$H$85,7,FALSE)</f>
        <v>3.2384530094348579E-2</v>
      </c>
      <c r="AC118" s="1">
        <f>AC29*VLOOKUP($D118,ExtTrip_Adjust!$B$3:$H$85,6,FALSE)*VLOOKUP(AC$91,ExtTrip_Adjust!$B$3:$H$85,7,FALSE)</f>
        <v>0</v>
      </c>
      <c r="AD118" s="1">
        <f>AD29*VLOOKUP($D118,ExtTrip_Adjust!$B$3:$H$85,6,FALSE)*VLOOKUP(AD$91,ExtTrip_Adjust!$B$3:$H$85,7,FALSE)</f>
        <v>0</v>
      </c>
      <c r="AE118" s="1">
        <f>AE29*VLOOKUP($D118,ExtTrip_Adjust!$B$3:$H$85,6,FALSE)*VLOOKUP(AE$91,ExtTrip_Adjust!$B$3:$H$85,7,FALSE)</f>
        <v>0</v>
      </c>
      <c r="AF118" s="1">
        <f>AF29*VLOOKUP($D118,ExtTrip_Adjust!$B$3:$H$85,6,FALSE)*VLOOKUP(AF$91,ExtTrip_Adjust!$B$3:$H$85,7,FALSE)</f>
        <v>0</v>
      </c>
      <c r="AG118" s="1">
        <f>AG29*VLOOKUP($D118,ExtTrip_Adjust!$B$3:$H$85,6,FALSE)*VLOOKUP(AG$91,ExtTrip_Adjust!$B$3:$H$85,7,FALSE)</f>
        <v>0</v>
      </c>
      <c r="AH118" s="1">
        <f>AH29*VLOOKUP($D118,ExtTrip_Adjust!$B$3:$H$85,6,FALSE)*VLOOKUP(AH$91,ExtTrip_Adjust!$B$3:$H$85,7,FALSE)</f>
        <v>0</v>
      </c>
      <c r="AI118" s="1">
        <f>AI29*VLOOKUP($D118,ExtTrip_Adjust!$B$3:$H$85,6,FALSE)*VLOOKUP(AI$91,ExtTrip_Adjust!$B$3:$H$85,7,FALSE)</f>
        <v>0</v>
      </c>
      <c r="AJ118" s="1">
        <f>AJ29*VLOOKUP($D118,ExtTrip_Adjust!$B$3:$H$85,6,FALSE)*VLOOKUP(AJ$91,ExtTrip_Adjust!$B$3:$H$85,7,FALSE)</f>
        <v>0</v>
      </c>
      <c r="AK118" s="1">
        <f>AK29*VLOOKUP($D118,ExtTrip_Adjust!$B$3:$H$85,6,FALSE)*VLOOKUP(AK$91,ExtTrip_Adjust!$B$3:$H$85,7,FALSE)</f>
        <v>0</v>
      </c>
      <c r="AL118" s="1">
        <f>AL29*VLOOKUP($D118,ExtTrip_Adjust!$B$3:$H$85,6,FALSE)*VLOOKUP(AL$91,ExtTrip_Adjust!$B$3:$H$85,7,FALSE)</f>
        <v>0</v>
      </c>
      <c r="AM118" s="1">
        <f>AM29*VLOOKUP($D118,ExtTrip_Adjust!$B$3:$H$85,6,FALSE)*VLOOKUP(AM$91,ExtTrip_Adjust!$B$3:$H$85,7,FALSE)</f>
        <v>0</v>
      </c>
      <c r="AN118" s="1">
        <f>AN29*VLOOKUP($D118,ExtTrip_Adjust!$B$3:$H$85,6,FALSE)*VLOOKUP(AN$91,ExtTrip_Adjust!$B$3:$H$85,7,FALSE)</f>
        <v>0</v>
      </c>
      <c r="AO118" s="1">
        <f>AO29*VLOOKUP($D118,ExtTrip_Adjust!$B$3:$H$85,6,FALSE)*VLOOKUP(AO$91,ExtTrip_Adjust!$B$3:$H$85,7,FALSE)</f>
        <v>0</v>
      </c>
      <c r="AP118" s="1">
        <f>AP29*VLOOKUP($D118,ExtTrip_Adjust!$B$3:$H$85,6,FALSE)*VLOOKUP(AP$91,ExtTrip_Adjust!$B$3:$H$85,7,FALSE)</f>
        <v>0</v>
      </c>
      <c r="AQ118" s="1">
        <f>AQ29*VLOOKUP($D118,ExtTrip_Adjust!$B$3:$H$85,6,FALSE)*VLOOKUP(AQ$91,ExtTrip_Adjust!$B$3:$H$85,7,FALSE)</f>
        <v>0.22463</v>
      </c>
      <c r="AR118" s="1">
        <f>AR29*VLOOKUP($D118,ExtTrip_Adjust!$B$3:$H$85,6,FALSE)*VLOOKUP(AR$91,ExtTrip_Adjust!$B$3:$H$85,7,FALSE)</f>
        <v>0</v>
      </c>
      <c r="AS118" s="1">
        <f>AS29*VLOOKUP($D118,ExtTrip_Adjust!$B$3:$H$85,6,FALSE)*VLOOKUP(AS$91,ExtTrip_Adjust!$B$3:$H$85,7,FALSE)</f>
        <v>0</v>
      </c>
      <c r="AT118" s="1">
        <f>AT29*VLOOKUP($D118,ExtTrip_Adjust!$B$3:$H$85,6,FALSE)*VLOOKUP(AT$91,ExtTrip_Adjust!$B$3:$H$85,7,FALSE)</f>
        <v>0</v>
      </c>
      <c r="AU118" s="1">
        <f>AU29*VLOOKUP($D118,ExtTrip_Adjust!$B$3:$H$85,6,FALSE)*VLOOKUP(AU$91,ExtTrip_Adjust!$B$3:$H$85,7,FALSE)</f>
        <v>6.0553649024305729</v>
      </c>
      <c r="AV118" s="1">
        <f>AV29*VLOOKUP($D118,ExtTrip_Adjust!$B$3:$H$85,6,FALSE)*VLOOKUP(AV$91,ExtTrip_Adjust!$B$3:$H$85,7,FALSE)</f>
        <v>1.8803859045294282</v>
      </c>
      <c r="AW118" s="1">
        <f>AW29*VLOOKUP($D118,ExtTrip_Adjust!$B$3:$H$85,6,FALSE)*VLOOKUP(AW$91,ExtTrip_Adjust!$B$3:$H$85,7,FALSE)</f>
        <v>0.32666215498571849</v>
      </c>
      <c r="AX118" s="1">
        <f>AX29*VLOOKUP($D118,ExtTrip_Adjust!$B$3:$H$85,6,FALSE)*VLOOKUP(AX$91,ExtTrip_Adjust!$B$3:$H$85,7,FALSE)</f>
        <v>7.578520214009643E-2</v>
      </c>
      <c r="AY118" s="1">
        <f>AY29*VLOOKUP($D118,ExtTrip_Adjust!$B$3:$H$85,6,FALSE)*VLOOKUP(AY$91,ExtTrip_Adjust!$B$3:$H$85,7,FALSE)</f>
        <v>8.2012386436495749E-2</v>
      </c>
      <c r="AZ118" s="1">
        <f>AZ29*VLOOKUP($D118,ExtTrip_Adjust!$B$3:$H$85,6,FALSE)*VLOOKUP(AZ$91,ExtTrip_Adjust!$B$3:$H$85,7,FALSE)</f>
        <v>0</v>
      </c>
      <c r="BA118" s="1">
        <f>BA29*VLOOKUP($D118,ExtTrip_Adjust!$B$3:$H$85,6,FALSE)*VLOOKUP(BA$91,ExtTrip_Adjust!$B$3:$H$85,7,FALSE)</f>
        <v>3.5272411188752698E-2</v>
      </c>
      <c r="BB118" s="1">
        <f>BB29*VLOOKUP($D118,ExtTrip_Adjust!$B$3:$H$85,6,FALSE)*VLOOKUP(BB$91,ExtTrip_Adjust!$B$3:$H$85,7,FALSE)</f>
        <v>0</v>
      </c>
      <c r="BC118" s="1">
        <f>BC29*VLOOKUP($D118,ExtTrip_Adjust!$B$3:$H$85,6,FALSE)*VLOOKUP(BC$91,ExtTrip_Adjust!$B$3:$H$85,7,FALSE)</f>
        <v>0</v>
      </c>
      <c r="BD118" s="1">
        <f>BD29*VLOOKUP($D118,ExtTrip_Adjust!$B$3:$H$85,6,FALSE)*VLOOKUP(BD$91,ExtTrip_Adjust!$B$3:$H$85,7,FALSE)</f>
        <v>0</v>
      </c>
      <c r="BE118" s="1">
        <f>BE29*VLOOKUP($D118,ExtTrip_Adjust!$B$3:$H$85,6,FALSE)*VLOOKUP(BE$91,ExtTrip_Adjust!$B$3:$H$85,7,FALSE)</f>
        <v>0</v>
      </c>
      <c r="BF118" s="1">
        <f>BF29*VLOOKUP($D118,ExtTrip_Adjust!$B$3:$H$85,6,FALSE)*VLOOKUP(BF$91,ExtTrip_Adjust!$B$3:$H$85,7,FALSE)</f>
        <v>0</v>
      </c>
      <c r="BG118" s="1">
        <f>BG29*VLOOKUP($D118,ExtTrip_Adjust!$B$3:$H$85,6,FALSE)*VLOOKUP(BG$91,ExtTrip_Adjust!$B$3:$H$85,7,FALSE)</f>
        <v>0</v>
      </c>
      <c r="BH118" s="1">
        <f>BH29*VLOOKUP($D118,ExtTrip_Adjust!$B$3:$H$85,6,FALSE)*VLOOKUP(BH$91,ExtTrip_Adjust!$B$3:$H$85,7,FALSE)</f>
        <v>5.2970373905556173E-2</v>
      </c>
      <c r="BI118" s="1">
        <f>BI29*VLOOKUP($D118,ExtTrip_Adjust!$B$3:$H$85,6,FALSE)*VLOOKUP(BI$91,ExtTrip_Adjust!$B$3:$H$85,7,FALSE)</f>
        <v>0</v>
      </c>
      <c r="BJ118" s="1">
        <f>BJ29*VLOOKUP($D118,ExtTrip_Adjust!$B$3:$H$85,6,FALSE)*VLOOKUP(BJ$91,ExtTrip_Adjust!$B$3:$H$85,7,FALSE)</f>
        <v>0</v>
      </c>
      <c r="BK118" s="1">
        <f>BK29*VLOOKUP($D118,ExtTrip_Adjust!$B$3:$H$85,6,FALSE)*VLOOKUP(BK$91,ExtTrip_Adjust!$B$3:$H$85,7,FALSE)</f>
        <v>0</v>
      </c>
      <c r="BL118" s="1">
        <f>BL29*VLOOKUP($D118,ExtTrip_Adjust!$B$3:$H$85,6,FALSE)*VLOOKUP(BL$91,ExtTrip_Adjust!$B$3:$H$85,7,FALSE)</f>
        <v>0</v>
      </c>
      <c r="BM118" s="1">
        <f>BM29*VLOOKUP($D118,ExtTrip_Adjust!$B$3:$H$85,6,FALSE)*VLOOKUP(BM$91,ExtTrip_Adjust!$B$3:$H$85,7,FALSE)</f>
        <v>0</v>
      </c>
      <c r="BN118" s="1">
        <f>BN29*VLOOKUP($D118,ExtTrip_Adjust!$B$3:$H$85,6,FALSE)*VLOOKUP(BN$91,ExtTrip_Adjust!$B$3:$H$85,7,FALSE)</f>
        <v>1.7229550894860415E-2</v>
      </c>
      <c r="BO118" s="1">
        <f>BO29*VLOOKUP($D118,ExtTrip_Adjust!$B$3:$H$85,6,FALSE)*VLOOKUP(BO$91,ExtTrip_Adjust!$B$3:$H$85,7,FALSE)</f>
        <v>2.6280000000000001E-3</v>
      </c>
      <c r="BP118" s="1">
        <f>BP29*VLOOKUP($D118,ExtTrip_Adjust!$B$3:$H$85,6,FALSE)*VLOOKUP(BP$91,ExtTrip_Adjust!$B$3:$H$85,7,FALSE)</f>
        <v>0</v>
      </c>
      <c r="BQ118" s="1">
        <f>BQ29*VLOOKUP($D118,ExtTrip_Adjust!$B$3:$H$85,6,FALSE)*VLOOKUP(BQ$91,ExtTrip_Adjust!$B$3:$H$85,7,FALSE)</f>
        <v>3.6290902893813506</v>
      </c>
      <c r="BR118" s="1">
        <f>BR29*VLOOKUP($D118,ExtTrip_Adjust!$B$3:$H$85,6,FALSE)*VLOOKUP(BR$91,ExtTrip_Adjust!$B$3:$H$85,7,FALSE)</f>
        <v>0.17214151947834594</v>
      </c>
      <c r="BS118" s="1">
        <f>BS29*VLOOKUP($D118,ExtTrip_Adjust!$B$3:$H$85,6,FALSE)*VLOOKUP(BS$91,ExtTrip_Adjust!$B$3:$H$85,7,FALSE)</f>
        <v>0.13099974786716298</v>
      </c>
      <c r="BT118" s="1">
        <f>BT29*VLOOKUP($D118,ExtTrip_Adjust!$B$3:$H$85,6,FALSE)*VLOOKUP(BT$91,ExtTrip_Adjust!$B$3:$H$85,7,FALSE)</f>
        <v>0.15983841353225761</v>
      </c>
      <c r="BU118" s="1">
        <f>BU29*VLOOKUP($D118,ExtTrip_Adjust!$B$3:$H$85,6,FALSE)*VLOOKUP(BU$91,ExtTrip_Adjust!$B$3:$H$85,7,FALSE)</f>
        <v>0.21017252925967547</v>
      </c>
      <c r="BV118" s="1">
        <f>BV29*VLOOKUP($D118,ExtTrip_Adjust!$B$3:$H$85,6,FALSE)*VLOOKUP(BV$91,ExtTrip_Adjust!$B$3:$H$85,7,FALSE)</f>
        <v>0</v>
      </c>
      <c r="BW118" s="1">
        <f>BW29*VLOOKUP($D118,ExtTrip_Adjust!$B$3:$H$85,6,FALSE)*VLOOKUP(BW$91,ExtTrip_Adjust!$B$3:$H$85,7,FALSE)</f>
        <v>0</v>
      </c>
      <c r="BX118" s="1">
        <f>BX29*VLOOKUP($D118,ExtTrip_Adjust!$B$3:$H$85,6,FALSE)*VLOOKUP(BX$91,ExtTrip_Adjust!$B$3:$H$85,7,FALSE)</f>
        <v>0</v>
      </c>
      <c r="BY118" s="1">
        <f>BY29*VLOOKUP($D118,ExtTrip_Adjust!$B$3:$H$85,6,FALSE)*VLOOKUP(BY$91,ExtTrip_Adjust!$B$3:$H$85,7,FALSE)</f>
        <v>0</v>
      </c>
      <c r="BZ118" s="1">
        <f>BZ29*VLOOKUP($D118,ExtTrip_Adjust!$B$3:$H$85,6,FALSE)*VLOOKUP(BZ$91,ExtTrip_Adjust!$B$3:$H$85,7,FALSE)</f>
        <v>0</v>
      </c>
      <c r="CA118" s="1">
        <f>CA29*VLOOKUP($D118,ExtTrip_Adjust!$B$3:$H$85,6,FALSE)*VLOOKUP(CA$91,ExtTrip_Adjust!$B$3:$H$85,7,FALSE)</f>
        <v>0</v>
      </c>
      <c r="CB118" s="1">
        <f>CB29*VLOOKUP($D118,ExtTrip_Adjust!$B$3:$H$85,6,FALSE)*VLOOKUP(CB$91,ExtTrip_Adjust!$B$3:$H$85,7,FALSE)</f>
        <v>0</v>
      </c>
      <c r="CC118" s="1">
        <f>CC29*VLOOKUP($D118,ExtTrip_Adjust!$B$3:$H$85,6,FALSE)*VLOOKUP(CC$91,ExtTrip_Adjust!$B$3:$H$85,7,FALSE)</f>
        <v>0</v>
      </c>
      <c r="CD118" s="1">
        <f>CD29*VLOOKUP($D118,ExtTrip_Adjust!$B$3:$H$85,6,FALSE)*VLOOKUP(CD$91,ExtTrip_Adjust!$B$3:$H$85,7,FALSE)</f>
        <v>0</v>
      </c>
      <c r="CE118" s="1">
        <f>CE29*VLOOKUP($D118,ExtTrip_Adjust!$B$3:$H$85,6,FALSE)*VLOOKUP(CE$91,ExtTrip_Adjust!$B$3:$H$85,7,FALSE)</f>
        <v>0</v>
      </c>
      <c r="CF118" s="1">
        <f>CF29*VLOOKUP($D118,ExtTrip_Adjust!$B$3:$H$85,6,FALSE)*VLOOKUP(CF$91,ExtTrip_Adjust!$B$3:$H$85,7,FALSE)</f>
        <v>1.0708296411911211E-2</v>
      </c>
      <c r="CG118" s="1">
        <f>CG29*VLOOKUP($D118,ExtTrip_Adjust!$B$3:$H$85,6,FALSE)*VLOOKUP(CG$91,ExtTrip_Adjust!$B$3:$H$85,7,FALSE)</f>
        <v>0</v>
      </c>
      <c r="CH118" s="1">
        <f>CH29*VLOOKUP($D118,ExtTrip_Adjust!$B$3:$H$85,6,FALSE)*VLOOKUP(CH$91,ExtTrip_Adjust!$B$3:$H$85,7,FALSE)</f>
        <v>0</v>
      </c>
      <c r="CI118" s="1">
        <f>CI29*VLOOKUP($D118,ExtTrip_Adjust!$B$3:$H$85,6,FALSE)*VLOOKUP(CI$91,ExtTrip_Adjust!$B$3:$H$85,7,FALSE)</f>
        <v>5.4078329239841023E-2</v>
      </c>
      <c r="CJ118" s="1">
        <f>CJ29*VLOOKUP($D118,ExtTrip_Adjust!$B$3:$H$85,6,FALSE)*1</f>
        <v>60.27505600000012</v>
      </c>
      <c r="CK118" s="1">
        <f t="shared" si="5"/>
        <v>77.190029787217142</v>
      </c>
    </row>
    <row r="119" spans="2:89" x14ac:dyDescent="0.25">
      <c r="B119">
        <v>2957</v>
      </c>
      <c r="D119">
        <v>2957</v>
      </c>
      <c r="E119" s="1">
        <f>E30*VLOOKUP($D119,ExtTrip_Adjust!$B$3:$H$85,6,FALSE)*VLOOKUP(E$91,ExtTrip_Adjust!$B$3:$H$85,7,FALSE)</f>
        <v>0</v>
      </c>
      <c r="F119" s="1">
        <f>F30*VLOOKUP($D119,ExtTrip_Adjust!$B$3:$H$85,6,FALSE)*VLOOKUP(F$91,ExtTrip_Adjust!$B$3:$H$85,7,FALSE)</f>
        <v>0</v>
      </c>
      <c r="G119" s="1">
        <f>G30*VLOOKUP($D119,ExtTrip_Adjust!$B$3:$H$85,6,FALSE)*VLOOKUP(G$91,ExtTrip_Adjust!$B$3:$H$85,7,FALSE)</f>
        <v>0</v>
      </c>
      <c r="H119" s="1">
        <f>H30*VLOOKUP($D119,ExtTrip_Adjust!$B$3:$H$85,6,FALSE)*VLOOKUP(H$91,ExtTrip_Adjust!$B$3:$H$85,7,FALSE)</f>
        <v>0</v>
      </c>
      <c r="I119" s="1">
        <f>I30*VLOOKUP($D119,ExtTrip_Adjust!$B$3:$H$85,6,FALSE)*VLOOKUP(I$91,ExtTrip_Adjust!$B$3:$H$85,7,FALSE)</f>
        <v>0</v>
      </c>
      <c r="J119" s="1">
        <f>J30*VLOOKUP($D119,ExtTrip_Adjust!$B$3:$H$85,6,FALSE)*VLOOKUP(J$91,ExtTrip_Adjust!$B$3:$H$85,7,FALSE)</f>
        <v>6.5371231391594597E-3</v>
      </c>
      <c r="K119" s="1">
        <f>K30*VLOOKUP($D119,ExtTrip_Adjust!$B$3:$H$85,6,FALSE)*VLOOKUP(K$91,ExtTrip_Adjust!$B$3:$H$85,7,FALSE)</f>
        <v>0</v>
      </c>
      <c r="L119" s="1">
        <f>L30*VLOOKUP($D119,ExtTrip_Adjust!$B$3:$H$85,6,FALSE)*VLOOKUP(L$91,ExtTrip_Adjust!$B$3:$H$85,7,FALSE)</f>
        <v>0</v>
      </c>
      <c r="M119" s="1">
        <f>M30*VLOOKUP($D119,ExtTrip_Adjust!$B$3:$H$85,6,FALSE)*VLOOKUP(M$91,ExtTrip_Adjust!$B$3:$H$85,7,FALSE)</f>
        <v>0</v>
      </c>
      <c r="N119" s="1">
        <f>N30*VLOOKUP($D119,ExtTrip_Adjust!$B$3:$H$85,6,FALSE)*VLOOKUP(N$91,ExtTrip_Adjust!$B$3:$H$85,7,FALSE)</f>
        <v>0</v>
      </c>
      <c r="O119" s="1">
        <f>O30*VLOOKUP($D119,ExtTrip_Adjust!$B$3:$H$85,6,FALSE)*VLOOKUP(O$91,ExtTrip_Adjust!$B$3:$H$85,7,FALSE)</f>
        <v>0</v>
      </c>
      <c r="P119" s="1">
        <f>P30*VLOOKUP($D119,ExtTrip_Adjust!$B$3:$H$85,6,FALSE)*VLOOKUP(P$91,ExtTrip_Adjust!$B$3:$H$85,7,FALSE)</f>
        <v>0</v>
      </c>
      <c r="Q119" s="1">
        <f>Q30*VLOOKUP($D119,ExtTrip_Adjust!$B$3:$H$85,6,FALSE)*VLOOKUP(Q$91,ExtTrip_Adjust!$B$3:$H$85,7,FALSE)</f>
        <v>0</v>
      </c>
      <c r="R119" s="1">
        <f>R30*VLOOKUP($D119,ExtTrip_Adjust!$B$3:$H$85,6,FALSE)*VLOOKUP(R$91,ExtTrip_Adjust!$B$3:$H$85,7,FALSE)</f>
        <v>0</v>
      </c>
      <c r="S119" s="1">
        <f>S30*VLOOKUP($D119,ExtTrip_Adjust!$B$3:$H$85,6,FALSE)*VLOOKUP(S$91,ExtTrip_Adjust!$B$3:$H$85,7,FALSE)</f>
        <v>65.881132558846915</v>
      </c>
      <c r="T119" s="1">
        <f>T30*VLOOKUP($D119,ExtTrip_Adjust!$B$3:$H$85,6,FALSE)*VLOOKUP(T$91,ExtTrip_Adjust!$B$3:$H$85,7,FALSE)</f>
        <v>40.234392136530495</v>
      </c>
      <c r="U119" s="1">
        <f>U30*VLOOKUP($D119,ExtTrip_Adjust!$B$3:$H$85,6,FALSE)*VLOOKUP(U$91,ExtTrip_Adjust!$B$3:$H$85,7,FALSE)</f>
        <v>0.38236559819486132</v>
      </c>
      <c r="V119" s="1">
        <f>V30*VLOOKUP($D119,ExtTrip_Adjust!$B$3:$H$85,6,FALSE)*VLOOKUP(V$91,ExtTrip_Adjust!$B$3:$H$85,7,FALSE)</f>
        <v>0</v>
      </c>
      <c r="W119" s="1">
        <f>W30*VLOOKUP($D119,ExtTrip_Adjust!$B$3:$H$85,6,FALSE)*VLOOKUP(W$91,ExtTrip_Adjust!$B$3:$H$85,7,FALSE)</f>
        <v>1.8075293765394993</v>
      </c>
      <c r="X119" s="1">
        <f>X30*VLOOKUP($D119,ExtTrip_Adjust!$B$3:$H$85,6,FALSE)*VLOOKUP(X$91,ExtTrip_Adjust!$B$3:$H$85,7,FALSE)</f>
        <v>0</v>
      </c>
      <c r="Y119" s="1">
        <f>Y30*VLOOKUP($D119,ExtTrip_Adjust!$B$3:$H$85,6,FALSE)*VLOOKUP(Y$91,ExtTrip_Adjust!$B$3:$H$85,7,FALSE)</f>
        <v>0.12591424034594015</v>
      </c>
      <c r="Z119" s="1">
        <f>Z30*VLOOKUP($D119,ExtTrip_Adjust!$B$3:$H$85,6,FALSE)*VLOOKUP(Z$91,ExtTrip_Adjust!$B$3:$H$85,7,FALSE)</f>
        <v>0.10486940965101318</v>
      </c>
      <c r="AA119" s="1">
        <f>AA30*VLOOKUP($D119,ExtTrip_Adjust!$B$3:$H$85,6,FALSE)*VLOOKUP(AA$91,ExtTrip_Adjust!$B$3:$H$85,7,FALSE)</f>
        <v>5.4820777583169215E-2</v>
      </c>
      <c r="AB119" s="1">
        <f>AB30*VLOOKUP($D119,ExtTrip_Adjust!$B$3:$H$85,6,FALSE)*VLOOKUP(AB$91,ExtTrip_Adjust!$B$3:$H$85,7,FALSE)</f>
        <v>9.3352223465466927E-2</v>
      </c>
      <c r="AC119" s="1">
        <f>AC30*VLOOKUP($D119,ExtTrip_Adjust!$B$3:$H$85,6,FALSE)*VLOOKUP(AC$91,ExtTrip_Adjust!$B$3:$H$85,7,FALSE)</f>
        <v>0</v>
      </c>
      <c r="AD119" s="1">
        <f>AD30*VLOOKUP($D119,ExtTrip_Adjust!$B$3:$H$85,6,FALSE)*VLOOKUP(AD$91,ExtTrip_Adjust!$B$3:$H$85,7,FALSE)</f>
        <v>0</v>
      </c>
      <c r="AE119" s="1">
        <f>AE30*VLOOKUP($D119,ExtTrip_Adjust!$B$3:$H$85,6,FALSE)*VLOOKUP(AE$91,ExtTrip_Adjust!$B$3:$H$85,7,FALSE)</f>
        <v>0</v>
      </c>
      <c r="AF119" s="1">
        <f>AF30*VLOOKUP($D119,ExtTrip_Adjust!$B$3:$H$85,6,FALSE)*VLOOKUP(AF$91,ExtTrip_Adjust!$B$3:$H$85,7,FALSE)</f>
        <v>0</v>
      </c>
      <c r="AG119" s="1">
        <f>AG30*VLOOKUP($D119,ExtTrip_Adjust!$B$3:$H$85,6,FALSE)*VLOOKUP(AG$91,ExtTrip_Adjust!$B$3:$H$85,7,FALSE)</f>
        <v>0</v>
      </c>
      <c r="AH119" s="1">
        <f>AH30*VLOOKUP($D119,ExtTrip_Adjust!$B$3:$H$85,6,FALSE)*VLOOKUP(AH$91,ExtTrip_Adjust!$B$3:$H$85,7,FALSE)</f>
        <v>0</v>
      </c>
      <c r="AI119" s="1">
        <f>AI30*VLOOKUP($D119,ExtTrip_Adjust!$B$3:$H$85,6,FALSE)*VLOOKUP(AI$91,ExtTrip_Adjust!$B$3:$H$85,7,FALSE)</f>
        <v>0</v>
      </c>
      <c r="AJ119" s="1">
        <f>AJ30*VLOOKUP($D119,ExtTrip_Adjust!$B$3:$H$85,6,FALSE)*VLOOKUP(AJ$91,ExtTrip_Adjust!$B$3:$H$85,7,FALSE)</f>
        <v>1.0081900000000001</v>
      </c>
      <c r="AK119" s="1">
        <f>AK30*VLOOKUP($D119,ExtTrip_Adjust!$B$3:$H$85,6,FALSE)*VLOOKUP(AK$91,ExtTrip_Adjust!$B$3:$H$85,7,FALSE)</f>
        <v>303.22207536890517</v>
      </c>
      <c r="AL119" s="1">
        <f>AL30*VLOOKUP($D119,ExtTrip_Adjust!$B$3:$H$85,6,FALSE)*VLOOKUP(AL$91,ExtTrip_Adjust!$B$3:$H$85,7,FALSE)</f>
        <v>0</v>
      </c>
      <c r="AM119" s="1">
        <f>AM30*VLOOKUP($D119,ExtTrip_Adjust!$B$3:$H$85,6,FALSE)*VLOOKUP(AM$91,ExtTrip_Adjust!$B$3:$H$85,7,FALSE)</f>
        <v>1.8873972525688003E-2</v>
      </c>
      <c r="AN119" s="1">
        <f>AN30*VLOOKUP($D119,ExtTrip_Adjust!$B$3:$H$85,6,FALSE)*VLOOKUP(AN$91,ExtTrip_Adjust!$B$3:$H$85,7,FALSE)</f>
        <v>0</v>
      </c>
      <c r="AO119" s="1">
        <f>AO30*VLOOKUP($D119,ExtTrip_Adjust!$B$3:$H$85,6,FALSE)*VLOOKUP(AO$91,ExtTrip_Adjust!$B$3:$H$85,7,FALSE)</f>
        <v>0</v>
      </c>
      <c r="AP119" s="1">
        <f>AP30*VLOOKUP($D119,ExtTrip_Adjust!$B$3:$H$85,6,FALSE)*VLOOKUP(AP$91,ExtTrip_Adjust!$B$3:$H$85,7,FALSE)</f>
        <v>0.39659422630551677</v>
      </c>
      <c r="AQ119" s="1">
        <f>AQ30*VLOOKUP($D119,ExtTrip_Adjust!$B$3:$H$85,6,FALSE)*VLOOKUP(AQ$91,ExtTrip_Adjust!$B$3:$H$85,7,FALSE)</f>
        <v>0.473495</v>
      </c>
      <c r="AR119" s="1">
        <f>AR30*VLOOKUP($D119,ExtTrip_Adjust!$B$3:$H$85,6,FALSE)*VLOOKUP(AR$91,ExtTrip_Adjust!$B$3:$H$85,7,FALSE)</f>
        <v>5.422908905338332E-2</v>
      </c>
      <c r="AS119" s="1">
        <f>AS30*VLOOKUP($D119,ExtTrip_Adjust!$B$3:$H$85,6,FALSE)*VLOOKUP(AS$91,ExtTrip_Adjust!$B$3:$H$85,7,FALSE)</f>
        <v>1.3364480015185545</v>
      </c>
      <c r="AT119" s="1">
        <f>AT30*VLOOKUP($D119,ExtTrip_Adjust!$B$3:$H$85,6,FALSE)*VLOOKUP(AT$91,ExtTrip_Adjust!$B$3:$H$85,7,FALSE)</f>
        <v>0</v>
      </c>
      <c r="AU119" s="1">
        <f>AU30*VLOOKUP($D119,ExtTrip_Adjust!$B$3:$H$85,6,FALSE)*VLOOKUP(AU$91,ExtTrip_Adjust!$B$3:$H$85,7,FALSE)</f>
        <v>219.86597730440241</v>
      </c>
      <c r="AV119" s="1">
        <f>AV30*VLOOKUP($D119,ExtTrip_Adjust!$B$3:$H$85,6,FALSE)*VLOOKUP(AV$91,ExtTrip_Adjust!$B$3:$H$85,7,FALSE)</f>
        <v>5.0892839823817484</v>
      </c>
      <c r="AW119" s="1">
        <f>AW30*VLOOKUP($D119,ExtTrip_Adjust!$B$3:$H$85,6,FALSE)*VLOOKUP(AW$91,ExtTrip_Adjust!$B$3:$H$85,7,FALSE)</f>
        <v>11.860907621695381</v>
      </c>
      <c r="AX119" s="1">
        <f>AX30*VLOOKUP($D119,ExtTrip_Adjust!$B$3:$H$85,6,FALSE)*VLOOKUP(AX$91,ExtTrip_Adjust!$B$3:$H$85,7,FALSE)</f>
        <v>4.5672022999723207</v>
      </c>
      <c r="AY119" s="1">
        <f>AY30*VLOOKUP($D119,ExtTrip_Adjust!$B$3:$H$85,6,FALSE)*VLOOKUP(AY$91,ExtTrip_Adjust!$B$3:$H$85,7,FALSE)</f>
        <v>2.9911045174802537</v>
      </c>
      <c r="AZ119" s="1">
        <f>AZ30*VLOOKUP($D119,ExtTrip_Adjust!$B$3:$H$85,6,FALSE)*VLOOKUP(AZ$91,ExtTrip_Adjust!$B$3:$H$85,7,FALSE)</f>
        <v>0.13539617395659803</v>
      </c>
      <c r="BA119" s="1">
        <f>BA30*VLOOKUP($D119,ExtTrip_Adjust!$B$3:$H$85,6,FALSE)*VLOOKUP(BA$91,ExtTrip_Adjust!$B$3:$H$85,7,FALSE)</f>
        <v>7.435009357408541E-2</v>
      </c>
      <c r="BB119" s="1">
        <f>BB30*VLOOKUP($D119,ExtTrip_Adjust!$B$3:$H$85,6,FALSE)*VLOOKUP(BB$91,ExtTrip_Adjust!$B$3:$H$85,7,FALSE)</f>
        <v>0.14970831927230416</v>
      </c>
      <c r="BC119" s="1">
        <f>BC30*VLOOKUP($D119,ExtTrip_Adjust!$B$3:$H$85,6,FALSE)*VLOOKUP(BC$91,ExtTrip_Adjust!$B$3:$H$85,7,FALSE)</f>
        <v>3.4278565952111019E-2</v>
      </c>
      <c r="BD119" s="1">
        <f>BD30*VLOOKUP($D119,ExtTrip_Adjust!$B$3:$H$85,6,FALSE)*VLOOKUP(BD$91,ExtTrip_Adjust!$B$3:$H$85,7,FALSE)</f>
        <v>6.5665523250503554E-3</v>
      </c>
      <c r="BE119" s="1">
        <f>BE30*VLOOKUP($D119,ExtTrip_Adjust!$B$3:$H$85,6,FALSE)*VLOOKUP(BE$91,ExtTrip_Adjust!$B$3:$H$85,7,FALSE)</f>
        <v>2.9256022061648391E-2</v>
      </c>
      <c r="BF119" s="1">
        <f>BF30*VLOOKUP($D119,ExtTrip_Adjust!$B$3:$H$85,6,FALSE)*VLOOKUP(BF$91,ExtTrip_Adjust!$B$3:$H$85,7,FALSE)</f>
        <v>0.18512185630474121</v>
      </c>
      <c r="BG119" s="1">
        <f>BG30*VLOOKUP($D119,ExtTrip_Adjust!$B$3:$H$85,6,FALSE)*VLOOKUP(BG$91,ExtTrip_Adjust!$B$3:$H$85,7,FALSE)</f>
        <v>3.6587975130880461</v>
      </c>
      <c r="BH119" s="1">
        <f>BH30*VLOOKUP($D119,ExtTrip_Adjust!$B$3:$H$85,6,FALSE)*VLOOKUP(BH$91,ExtTrip_Adjust!$B$3:$H$85,7,FALSE)</f>
        <v>2.102438586618943</v>
      </c>
      <c r="BI119" s="1">
        <f>BI30*VLOOKUP($D119,ExtTrip_Adjust!$B$3:$H$85,6,FALSE)*VLOOKUP(BI$91,ExtTrip_Adjust!$B$3:$H$85,7,FALSE)</f>
        <v>0.10490241262290338</v>
      </c>
      <c r="BJ119" s="1">
        <f>BJ30*VLOOKUP($D119,ExtTrip_Adjust!$B$3:$H$85,6,FALSE)*VLOOKUP(BJ$91,ExtTrip_Adjust!$B$3:$H$85,7,FALSE)</f>
        <v>0</v>
      </c>
      <c r="BK119" s="1">
        <f>BK30*VLOOKUP($D119,ExtTrip_Adjust!$B$3:$H$85,6,FALSE)*VLOOKUP(BK$91,ExtTrip_Adjust!$B$3:$H$85,7,FALSE)</f>
        <v>0.49441276412297475</v>
      </c>
      <c r="BL119" s="1">
        <f>BL30*VLOOKUP($D119,ExtTrip_Adjust!$B$3:$H$85,6,FALSE)*VLOOKUP(BL$91,ExtTrip_Adjust!$B$3:$H$85,7,FALSE)</f>
        <v>0</v>
      </c>
      <c r="BM119" s="1">
        <f>BM30*VLOOKUP($D119,ExtTrip_Adjust!$B$3:$H$85,6,FALSE)*VLOOKUP(BM$91,ExtTrip_Adjust!$B$3:$H$85,7,FALSE)</f>
        <v>0</v>
      </c>
      <c r="BN119" s="1">
        <f>BN30*VLOOKUP($D119,ExtTrip_Adjust!$B$3:$H$85,6,FALSE)*VLOOKUP(BN$91,ExtTrip_Adjust!$B$3:$H$85,7,FALSE)</f>
        <v>0.17069339279015031</v>
      </c>
      <c r="BO119" s="1">
        <f>BO30*VLOOKUP($D119,ExtTrip_Adjust!$B$3:$H$85,6,FALSE)*VLOOKUP(BO$91,ExtTrip_Adjust!$B$3:$H$85,7,FALSE)</f>
        <v>2.6036E-2</v>
      </c>
      <c r="BP119" s="1">
        <f>BP30*VLOOKUP($D119,ExtTrip_Adjust!$B$3:$H$85,6,FALSE)*VLOOKUP(BP$91,ExtTrip_Adjust!$B$3:$H$85,7,FALSE)</f>
        <v>0</v>
      </c>
      <c r="BQ119" s="1">
        <f>BQ30*VLOOKUP($D119,ExtTrip_Adjust!$B$3:$H$85,6,FALSE)*VLOOKUP(BQ$91,ExtTrip_Adjust!$B$3:$H$85,7,FALSE)</f>
        <v>67.940118384923807</v>
      </c>
      <c r="BR119" s="1">
        <f>BR30*VLOOKUP($D119,ExtTrip_Adjust!$B$3:$H$85,6,FALSE)*VLOOKUP(BR$91,ExtTrip_Adjust!$B$3:$H$85,7,FALSE)</f>
        <v>3.1359636785315863</v>
      </c>
      <c r="BS119" s="1">
        <f>BS30*VLOOKUP($D119,ExtTrip_Adjust!$B$3:$H$85,6,FALSE)*VLOOKUP(BS$91,ExtTrip_Adjust!$B$3:$H$85,7,FALSE)</f>
        <v>1.7960145109908048</v>
      </c>
      <c r="BT119" s="1">
        <f>BT30*VLOOKUP($D119,ExtTrip_Adjust!$B$3:$H$85,6,FALSE)*VLOOKUP(BT$91,ExtTrip_Adjust!$B$3:$H$85,7,FALSE)</f>
        <v>1.5834703906579533</v>
      </c>
      <c r="BU119" s="1">
        <f>BU30*VLOOKUP($D119,ExtTrip_Adjust!$B$3:$H$85,6,FALSE)*VLOOKUP(BU$91,ExtTrip_Adjust!$B$3:$H$85,7,FALSE)</f>
        <v>2.9652027199781705</v>
      </c>
      <c r="BV119" s="1">
        <f>BV30*VLOOKUP($D119,ExtTrip_Adjust!$B$3:$H$85,6,FALSE)*VLOOKUP(BV$91,ExtTrip_Adjust!$B$3:$H$85,7,FALSE)</f>
        <v>0</v>
      </c>
      <c r="BW119" s="1">
        <f>BW30*VLOOKUP($D119,ExtTrip_Adjust!$B$3:$H$85,6,FALSE)*VLOOKUP(BW$91,ExtTrip_Adjust!$B$3:$H$85,7,FALSE)</f>
        <v>0</v>
      </c>
      <c r="BX119" s="1">
        <f>BX30*VLOOKUP($D119,ExtTrip_Adjust!$B$3:$H$85,6,FALSE)*VLOOKUP(BX$91,ExtTrip_Adjust!$B$3:$H$85,7,FALSE)</f>
        <v>0</v>
      </c>
      <c r="BY119" s="1">
        <f>BY30*VLOOKUP($D119,ExtTrip_Adjust!$B$3:$H$85,6,FALSE)*VLOOKUP(BY$91,ExtTrip_Adjust!$B$3:$H$85,7,FALSE)</f>
        <v>0</v>
      </c>
      <c r="BZ119" s="1">
        <f>BZ30*VLOOKUP($D119,ExtTrip_Adjust!$B$3:$H$85,6,FALSE)*VLOOKUP(BZ$91,ExtTrip_Adjust!$B$3:$H$85,7,FALSE)</f>
        <v>0</v>
      </c>
      <c r="CA119" s="1">
        <f>CA30*VLOOKUP($D119,ExtTrip_Adjust!$B$3:$H$85,6,FALSE)*VLOOKUP(CA$91,ExtTrip_Adjust!$B$3:$H$85,7,FALSE)</f>
        <v>0</v>
      </c>
      <c r="CB119" s="1">
        <f>CB30*VLOOKUP($D119,ExtTrip_Adjust!$B$3:$H$85,6,FALSE)*VLOOKUP(CB$91,ExtTrip_Adjust!$B$3:$H$85,7,FALSE)</f>
        <v>0</v>
      </c>
      <c r="CC119" s="1">
        <f>CC30*VLOOKUP($D119,ExtTrip_Adjust!$B$3:$H$85,6,FALSE)*VLOOKUP(CC$91,ExtTrip_Adjust!$B$3:$H$85,7,FALSE)</f>
        <v>0</v>
      </c>
      <c r="CD119" s="1">
        <f>CD30*VLOOKUP($D119,ExtTrip_Adjust!$B$3:$H$85,6,FALSE)*VLOOKUP(CD$91,ExtTrip_Adjust!$B$3:$H$85,7,FALSE)</f>
        <v>0</v>
      </c>
      <c r="CE119" s="1">
        <f>CE30*VLOOKUP($D119,ExtTrip_Adjust!$B$3:$H$85,6,FALSE)*VLOOKUP(CE$91,ExtTrip_Adjust!$B$3:$H$85,7,FALSE)</f>
        <v>0</v>
      </c>
      <c r="CF119" s="1">
        <f>CF30*VLOOKUP($D119,ExtTrip_Adjust!$B$3:$H$85,6,FALSE)*VLOOKUP(CF$91,ExtTrip_Adjust!$B$3:$H$85,7,FALSE)</f>
        <v>0.10608244907893846</v>
      </c>
      <c r="CG119" s="1">
        <f>CG30*VLOOKUP($D119,ExtTrip_Adjust!$B$3:$H$85,6,FALSE)*VLOOKUP(CG$91,ExtTrip_Adjust!$B$3:$H$85,7,FALSE)</f>
        <v>14.621414937265799</v>
      </c>
      <c r="CH119" s="1">
        <f>CH30*VLOOKUP($D119,ExtTrip_Adjust!$B$3:$H$85,6,FALSE)*VLOOKUP(CH$91,ExtTrip_Adjust!$B$3:$H$85,7,FALSE)</f>
        <v>0</v>
      </c>
      <c r="CI119" s="1">
        <f>CI30*VLOOKUP($D119,ExtTrip_Adjust!$B$3:$H$85,6,FALSE)*VLOOKUP(CI$91,ExtTrip_Adjust!$B$3:$H$85,7,FALSE)</f>
        <v>0.83762582312385836</v>
      </c>
      <c r="CJ119" s="1">
        <f>CJ30*VLOOKUP($D119,ExtTrip_Adjust!$B$3:$H$85,6,FALSE)*1</f>
        <v>1377.2300229999942</v>
      </c>
      <c r="CK119" s="1">
        <f t="shared" si="5"/>
        <v>2136.9631689757716</v>
      </c>
    </row>
    <row r="120" spans="2:89" x14ac:dyDescent="0.25">
      <c r="B120">
        <v>2958</v>
      </c>
      <c r="D120">
        <v>2958</v>
      </c>
      <c r="E120" s="1">
        <f>E31*VLOOKUP($D120,ExtTrip_Adjust!$B$3:$H$85,6,FALSE)*VLOOKUP(E$91,ExtTrip_Adjust!$B$3:$H$85,7,FALSE)</f>
        <v>4.026927426199306E-2</v>
      </c>
      <c r="F120" s="1">
        <f>F31*VLOOKUP($D120,ExtTrip_Adjust!$B$3:$H$85,6,FALSE)*VLOOKUP(F$91,ExtTrip_Adjust!$B$3:$H$85,7,FALSE)</f>
        <v>0.39894176000923165</v>
      </c>
      <c r="G120" s="1">
        <f>G31*VLOOKUP($D120,ExtTrip_Adjust!$B$3:$H$85,6,FALSE)*VLOOKUP(G$91,ExtTrip_Adjust!$B$3:$H$85,7,FALSE)</f>
        <v>0.84287722928035813</v>
      </c>
      <c r="H120" s="1">
        <f>H31*VLOOKUP($D120,ExtTrip_Adjust!$B$3:$H$85,6,FALSE)*VLOOKUP(H$91,ExtTrip_Adjust!$B$3:$H$85,7,FALSE)</f>
        <v>4.8626956448517722E-2</v>
      </c>
      <c r="I120" s="1">
        <f>I31*VLOOKUP($D120,ExtTrip_Adjust!$B$3:$H$85,6,FALSE)*VLOOKUP(I$91,ExtTrip_Adjust!$B$3:$H$85,7,FALSE)</f>
        <v>0</v>
      </c>
      <c r="J120" s="1">
        <f>J31*VLOOKUP($D120,ExtTrip_Adjust!$B$3:$H$85,6,FALSE)*VLOOKUP(J$91,ExtTrip_Adjust!$B$3:$H$85,7,FALSE)</f>
        <v>0</v>
      </c>
      <c r="K120" s="1">
        <f>K31*VLOOKUP($D120,ExtTrip_Adjust!$B$3:$H$85,6,FALSE)*VLOOKUP(K$91,ExtTrip_Adjust!$B$3:$H$85,7,FALSE)</f>
        <v>0</v>
      </c>
      <c r="L120" s="1">
        <f>L31*VLOOKUP($D120,ExtTrip_Adjust!$B$3:$H$85,6,FALSE)*VLOOKUP(L$91,ExtTrip_Adjust!$B$3:$H$85,7,FALSE)</f>
        <v>0</v>
      </c>
      <c r="M120" s="1">
        <f>M31*VLOOKUP($D120,ExtTrip_Adjust!$B$3:$H$85,6,FALSE)*VLOOKUP(M$91,ExtTrip_Adjust!$B$3:$H$85,7,FALSE)</f>
        <v>0</v>
      </c>
      <c r="N120" s="1">
        <f>N31*VLOOKUP($D120,ExtTrip_Adjust!$B$3:$H$85,6,FALSE)*VLOOKUP(N$91,ExtTrip_Adjust!$B$3:$H$85,7,FALSE)</f>
        <v>0</v>
      </c>
      <c r="O120" s="1">
        <f>O31*VLOOKUP($D120,ExtTrip_Adjust!$B$3:$H$85,6,FALSE)*VLOOKUP(O$91,ExtTrip_Adjust!$B$3:$H$85,7,FALSE)</f>
        <v>0</v>
      </c>
      <c r="P120" s="1">
        <f>P31*VLOOKUP($D120,ExtTrip_Adjust!$B$3:$H$85,6,FALSE)*VLOOKUP(P$91,ExtTrip_Adjust!$B$3:$H$85,7,FALSE)</f>
        <v>0</v>
      </c>
      <c r="Q120" s="1">
        <f>Q31*VLOOKUP($D120,ExtTrip_Adjust!$B$3:$H$85,6,FALSE)*VLOOKUP(Q$91,ExtTrip_Adjust!$B$3:$H$85,7,FALSE)</f>
        <v>5.9249822114742596E-3</v>
      </c>
      <c r="R120" s="1">
        <f>R31*VLOOKUP($D120,ExtTrip_Adjust!$B$3:$H$85,6,FALSE)*VLOOKUP(R$91,ExtTrip_Adjust!$B$3:$H$85,7,FALSE)</f>
        <v>0</v>
      </c>
      <c r="S120" s="1">
        <f>S31*VLOOKUP($D120,ExtTrip_Adjust!$B$3:$H$85,6,FALSE)*VLOOKUP(S$91,ExtTrip_Adjust!$B$3:$H$85,7,FALSE)</f>
        <v>1.7174057559067004</v>
      </c>
      <c r="T120" s="1">
        <f>T31*VLOOKUP($D120,ExtTrip_Adjust!$B$3:$H$85,6,FALSE)*VLOOKUP(T$91,ExtTrip_Adjust!$B$3:$H$85,7,FALSE)</f>
        <v>0</v>
      </c>
      <c r="U120" s="1">
        <f>U31*VLOOKUP($D120,ExtTrip_Adjust!$B$3:$H$85,6,FALSE)*VLOOKUP(U$91,ExtTrip_Adjust!$B$3:$H$85,7,FALSE)</f>
        <v>0</v>
      </c>
      <c r="V120" s="1">
        <f>V31*VLOOKUP($D120,ExtTrip_Adjust!$B$3:$H$85,6,FALSE)*VLOOKUP(V$91,ExtTrip_Adjust!$B$3:$H$85,7,FALSE)</f>
        <v>4.606032677990006E-2</v>
      </c>
      <c r="W120" s="1">
        <f>W31*VLOOKUP($D120,ExtTrip_Adjust!$B$3:$H$85,6,FALSE)*VLOOKUP(W$91,ExtTrip_Adjust!$B$3:$H$85,7,FALSE)</f>
        <v>2.9598157315306503E-2</v>
      </c>
      <c r="X120" s="1">
        <f>X31*VLOOKUP($D120,ExtTrip_Adjust!$B$3:$H$85,6,FALSE)*VLOOKUP(X$91,ExtTrip_Adjust!$B$3:$H$85,7,FALSE)</f>
        <v>1.917115558418472E-2</v>
      </c>
      <c r="Y120" s="1">
        <f>Y31*VLOOKUP($D120,ExtTrip_Adjust!$B$3:$H$85,6,FALSE)*VLOOKUP(Y$91,ExtTrip_Adjust!$B$3:$H$85,7,FALSE)</f>
        <v>0</v>
      </c>
      <c r="Z120" s="1">
        <f>Z31*VLOOKUP($D120,ExtTrip_Adjust!$B$3:$H$85,6,FALSE)*VLOOKUP(Z$91,ExtTrip_Adjust!$B$3:$H$85,7,FALSE)</f>
        <v>0</v>
      </c>
      <c r="AA120" s="1">
        <f>AA31*VLOOKUP($D120,ExtTrip_Adjust!$B$3:$H$85,6,FALSE)*VLOOKUP(AA$91,ExtTrip_Adjust!$B$3:$H$85,7,FALSE)</f>
        <v>0</v>
      </c>
      <c r="AB120" s="1">
        <f>AB31*VLOOKUP($D120,ExtTrip_Adjust!$B$3:$H$85,6,FALSE)*VLOOKUP(AB$91,ExtTrip_Adjust!$B$3:$H$85,7,FALSE)</f>
        <v>0</v>
      </c>
      <c r="AC120" s="1">
        <f>AC31*VLOOKUP($D120,ExtTrip_Adjust!$B$3:$H$85,6,FALSE)*VLOOKUP(AC$91,ExtTrip_Adjust!$B$3:$H$85,7,FALSE)</f>
        <v>0</v>
      </c>
      <c r="AD120" s="1">
        <f>AD31*VLOOKUP($D120,ExtTrip_Adjust!$B$3:$H$85,6,FALSE)*VLOOKUP(AD$91,ExtTrip_Adjust!$B$3:$H$85,7,FALSE)</f>
        <v>3.5635452052448162E-2</v>
      </c>
      <c r="AE120" s="1">
        <f>AE31*VLOOKUP($D120,ExtTrip_Adjust!$B$3:$H$85,6,FALSE)*VLOOKUP(AE$91,ExtTrip_Adjust!$B$3:$H$85,7,FALSE)</f>
        <v>0</v>
      </c>
      <c r="AF120" s="1">
        <f>AF31*VLOOKUP($D120,ExtTrip_Adjust!$B$3:$H$85,6,FALSE)*VLOOKUP(AF$91,ExtTrip_Adjust!$B$3:$H$85,7,FALSE)</f>
        <v>0.16324300452967253</v>
      </c>
      <c r="AG120" s="1">
        <f>AG31*VLOOKUP($D120,ExtTrip_Adjust!$B$3:$H$85,6,FALSE)*VLOOKUP(AG$91,ExtTrip_Adjust!$B$3:$H$85,7,FALSE)</f>
        <v>0</v>
      </c>
      <c r="AH120" s="1">
        <f>AH31*VLOOKUP($D120,ExtTrip_Adjust!$B$3:$H$85,6,FALSE)*VLOOKUP(AH$91,ExtTrip_Adjust!$B$3:$H$85,7,FALSE)</f>
        <v>0</v>
      </c>
      <c r="AI120" s="1">
        <f>AI31*VLOOKUP($D120,ExtTrip_Adjust!$B$3:$H$85,6,FALSE)*VLOOKUP(AI$91,ExtTrip_Adjust!$B$3:$H$85,7,FALSE)</f>
        <v>6.6918378264870748</v>
      </c>
      <c r="AJ120" s="1">
        <f>AJ31*VLOOKUP($D120,ExtTrip_Adjust!$B$3:$H$85,6,FALSE)*VLOOKUP(AJ$91,ExtTrip_Adjust!$B$3:$H$85,7,FALSE)</f>
        <v>0</v>
      </c>
      <c r="AK120" s="1">
        <f>AK31*VLOOKUP($D120,ExtTrip_Adjust!$B$3:$H$85,6,FALSE)*VLOOKUP(AK$91,ExtTrip_Adjust!$B$3:$H$85,7,FALSE)</f>
        <v>0</v>
      </c>
      <c r="AL120" s="1">
        <f>AL31*VLOOKUP($D120,ExtTrip_Adjust!$B$3:$H$85,6,FALSE)*VLOOKUP(AL$91,ExtTrip_Adjust!$B$3:$H$85,7,FALSE)</f>
        <v>0</v>
      </c>
      <c r="AM120" s="1">
        <f>AM31*VLOOKUP($D120,ExtTrip_Adjust!$B$3:$H$85,6,FALSE)*VLOOKUP(AM$91,ExtTrip_Adjust!$B$3:$H$85,7,FALSE)</f>
        <v>0</v>
      </c>
      <c r="AN120" s="1">
        <f>AN31*VLOOKUP($D120,ExtTrip_Adjust!$B$3:$H$85,6,FALSE)*VLOOKUP(AN$91,ExtTrip_Adjust!$B$3:$H$85,7,FALSE)</f>
        <v>0</v>
      </c>
      <c r="AO120" s="1">
        <f>AO31*VLOOKUP($D120,ExtTrip_Adjust!$B$3:$H$85,6,FALSE)*VLOOKUP(AO$91,ExtTrip_Adjust!$B$3:$H$85,7,FALSE)</f>
        <v>4.2736244924601728E-2</v>
      </c>
      <c r="AP120" s="1">
        <f>AP31*VLOOKUP($D120,ExtTrip_Adjust!$B$3:$H$85,6,FALSE)*VLOOKUP(AP$91,ExtTrip_Adjust!$B$3:$H$85,7,FALSE)</f>
        <v>0.15407788730325184</v>
      </c>
      <c r="AQ120" s="1">
        <f>AQ31*VLOOKUP($D120,ExtTrip_Adjust!$B$3:$H$85,6,FALSE)*VLOOKUP(AQ$91,ExtTrip_Adjust!$B$3:$H$85,7,FALSE)</f>
        <v>0</v>
      </c>
      <c r="AR120" s="1">
        <f>AR31*VLOOKUP($D120,ExtTrip_Adjust!$B$3:$H$85,6,FALSE)*VLOOKUP(AR$91,ExtTrip_Adjust!$B$3:$H$85,7,FALSE)</f>
        <v>2.1068152865650124E-2</v>
      </c>
      <c r="AS120" s="1">
        <f>AS31*VLOOKUP($D120,ExtTrip_Adjust!$B$3:$H$85,6,FALSE)*VLOOKUP(AS$91,ExtTrip_Adjust!$B$3:$H$85,7,FALSE)</f>
        <v>0.51921242371939491</v>
      </c>
      <c r="AT120" s="1">
        <f>AT31*VLOOKUP($D120,ExtTrip_Adjust!$B$3:$H$85,6,FALSE)*VLOOKUP(AT$91,ExtTrip_Adjust!$B$3:$H$85,7,FALSE)</f>
        <v>0</v>
      </c>
      <c r="AU120" s="1">
        <f>AU31*VLOOKUP($D120,ExtTrip_Adjust!$B$3:$H$85,6,FALSE)*VLOOKUP(AU$91,ExtTrip_Adjust!$B$3:$H$85,7,FALSE)</f>
        <v>2.5598558459150134</v>
      </c>
      <c r="AV120" s="1">
        <f>AV31*VLOOKUP($D120,ExtTrip_Adjust!$B$3:$H$85,6,FALSE)*VLOOKUP(AV$91,ExtTrip_Adjust!$B$3:$H$85,7,FALSE)</f>
        <v>3.8291775312709345E-2</v>
      </c>
      <c r="AW120" s="1">
        <f>AW31*VLOOKUP($D120,ExtTrip_Adjust!$B$3:$H$85,6,FALSE)*VLOOKUP(AW$91,ExtTrip_Adjust!$B$3:$H$85,7,FALSE)</f>
        <v>0.13809459881159336</v>
      </c>
      <c r="AX120" s="1">
        <f>AX31*VLOOKUP($D120,ExtTrip_Adjust!$B$3:$H$85,6,FALSE)*VLOOKUP(AX$91,ExtTrip_Adjust!$B$3:$H$85,7,FALSE)</f>
        <v>0.95793213855157189</v>
      </c>
      <c r="AY120" s="1">
        <f>AY31*VLOOKUP($D120,ExtTrip_Adjust!$B$3:$H$85,6,FALSE)*VLOOKUP(AY$91,ExtTrip_Adjust!$B$3:$H$85,7,FALSE)</f>
        <v>5.867036794006731E-2</v>
      </c>
      <c r="AZ120" s="1">
        <f>AZ31*VLOOKUP($D120,ExtTrip_Adjust!$B$3:$H$85,6,FALSE)*VLOOKUP(AZ$91,ExtTrip_Adjust!$B$3:$H$85,7,FALSE)</f>
        <v>0</v>
      </c>
      <c r="BA120" s="1">
        <f>BA31*VLOOKUP($D120,ExtTrip_Adjust!$B$3:$H$85,6,FALSE)*VLOOKUP(BA$91,ExtTrip_Adjust!$B$3:$H$85,7,FALSE)</f>
        <v>0</v>
      </c>
      <c r="BB120" s="1">
        <f>BB31*VLOOKUP($D120,ExtTrip_Adjust!$B$3:$H$85,6,FALSE)*VLOOKUP(BB$91,ExtTrip_Adjust!$B$3:$H$85,7,FALSE)</f>
        <v>5.8161981751190597E-2</v>
      </c>
      <c r="BC120" s="1">
        <f>BC31*VLOOKUP($D120,ExtTrip_Adjust!$B$3:$H$85,6,FALSE)*VLOOKUP(BC$91,ExtTrip_Adjust!$B$3:$H$85,7,FALSE)</f>
        <v>0</v>
      </c>
      <c r="BD120" s="1">
        <f>BD31*VLOOKUP($D120,ExtTrip_Adjust!$B$3:$H$85,6,FALSE)*VLOOKUP(BD$91,ExtTrip_Adjust!$B$3:$H$85,7,FALSE)</f>
        <v>0</v>
      </c>
      <c r="BE120" s="1">
        <f>BE31*VLOOKUP($D120,ExtTrip_Adjust!$B$3:$H$85,6,FALSE)*VLOOKUP(BE$91,ExtTrip_Adjust!$B$3:$H$85,7,FALSE)</f>
        <v>0</v>
      </c>
      <c r="BF120" s="1">
        <f>BF31*VLOOKUP($D120,ExtTrip_Adjust!$B$3:$H$85,6,FALSE)*VLOOKUP(BF$91,ExtTrip_Adjust!$B$3:$H$85,7,FALSE)</f>
        <v>0</v>
      </c>
      <c r="BG120" s="1">
        <f>BG31*VLOOKUP($D120,ExtTrip_Adjust!$B$3:$H$85,6,FALSE)*VLOOKUP(BG$91,ExtTrip_Adjust!$B$3:$H$85,7,FALSE)</f>
        <v>0</v>
      </c>
      <c r="BH120" s="1">
        <f>BH31*VLOOKUP($D120,ExtTrip_Adjust!$B$3:$H$85,6,FALSE)*VLOOKUP(BH$91,ExtTrip_Adjust!$B$3:$H$85,7,FALSE)</f>
        <v>4.6035640095459851E-2</v>
      </c>
      <c r="BI120" s="1">
        <f>BI31*VLOOKUP($D120,ExtTrip_Adjust!$B$3:$H$85,6,FALSE)*VLOOKUP(BI$91,ExtTrip_Adjust!$B$3:$H$85,7,FALSE)</f>
        <v>0</v>
      </c>
      <c r="BJ120" s="1">
        <f>BJ31*VLOOKUP($D120,ExtTrip_Adjust!$B$3:$H$85,6,FALSE)*VLOOKUP(BJ$91,ExtTrip_Adjust!$B$3:$H$85,7,FALSE)</f>
        <v>1.3846114609662499E-2</v>
      </c>
      <c r="BK120" s="1">
        <f>BK31*VLOOKUP($D120,ExtTrip_Adjust!$B$3:$H$85,6,FALSE)*VLOOKUP(BK$91,ExtTrip_Adjust!$B$3:$H$85,7,FALSE)</f>
        <v>0</v>
      </c>
      <c r="BL120" s="1">
        <f>BL31*VLOOKUP($D120,ExtTrip_Adjust!$B$3:$H$85,6,FALSE)*VLOOKUP(BL$91,ExtTrip_Adjust!$B$3:$H$85,7,FALSE)</f>
        <v>0.16752545809540875</v>
      </c>
      <c r="BM120" s="1">
        <f>BM31*VLOOKUP($D120,ExtTrip_Adjust!$B$3:$H$85,6,FALSE)*VLOOKUP(BM$91,ExtTrip_Adjust!$B$3:$H$85,7,FALSE)</f>
        <v>0.20492503309210736</v>
      </c>
      <c r="BN120" s="1">
        <f>BN31*VLOOKUP($D120,ExtTrip_Adjust!$B$3:$H$85,6,FALSE)*VLOOKUP(BN$91,ExtTrip_Adjust!$B$3:$H$85,7,FALSE)</f>
        <v>0</v>
      </c>
      <c r="BO120" s="1">
        <f>BO31*VLOOKUP($D120,ExtTrip_Adjust!$B$3:$H$85,6,FALSE)*VLOOKUP(BO$91,ExtTrip_Adjust!$B$3:$H$85,7,FALSE)</f>
        <v>0</v>
      </c>
      <c r="BP120" s="1">
        <f>BP31*VLOOKUP($D120,ExtTrip_Adjust!$B$3:$H$85,6,FALSE)*VLOOKUP(BP$91,ExtTrip_Adjust!$B$3:$H$85,7,FALSE)</f>
        <v>0</v>
      </c>
      <c r="BQ120" s="1">
        <f>BQ31*VLOOKUP($D120,ExtTrip_Adjust!$B$3:$H$85,6,FALSE)*VLOOKUP(BQ$91,ExtTrip_Adjust!$B$3:$H$85,7,FALSE)</f>
        <v>4.4597251857274065</v>
      </c>
      <c r="BR120" s="1">
        <f>BR31*VLOOKUP($D120,ExtTrip_Adjust!$B$3:$H$85,6,FALSE)*VLOOKUP(BR$91,ExtTrip_Adjust!$B$3:$H$85,7,FALSE)</f>
        <v>0.1895698724519127</v>
      </c>
      <c r="BS120" s="1">
        <f>BS31*VLOOKUP($D120,ExtTrip_Adjust!$B$3:$H$85,6,FALSE)*VLOOKUP(BS$91,ExtTrip_Adjust!$B$3:$H$85,7,FALSE)</f>
        <v>6.6338313057478088E-2</v>
      </c>
      <c r="BT120" s="1">
        <f>BT31*VLOOKUP($D120,ExtTrip_Adjust!$B$3:$H$85,6,FALSE)*VLOOKUP(BT$91,ExtTrip_Adjust!$B$3:$H$85,7,FALSE)</f>
        <v>0</v>
      </c>
      <c r="BU120" s="1">
        <f>BU31*VLOOKUP($D120,ExtTrip_Adjust!$B$3:$H$85,6,FALSE)*VLOOKUP(BU$91,ExtTrip_Adjust!$B$3:$H$85,7,FALSE)</f>
        <v>0</v>
      </c>
      <c r="BV120" s="1">
        <f>BV31*VLOOKUP($D120,ExtTrip_Adjust!$B$3:$H$85,6,FALSE)*VLOOKUP(BV$91,ExtTrip_Adjust!$B$3:$H$85,7,FALSE)</f>
        <v>0</v>
      </c>
      <c r="BW120" s="1">
        <f>BW31*VLOOKUP($D120,ExtTrip_Adjust!$B$3:$H$85,6,FALSE)*VLOOKUP(BW$91,ExtTrip_Adjust!$B$3:$H$85,7,FALSE)</f>
        <v>1.9528712631246032</v>
      </c>
      <c r="BX120" s="1">
        <f>BX31*VLOOKUP($D120,ExtTrip_Adjust!$B$3:$H$85,6,FALSE)*VLOOKUP(BX$91,ExtTrip_Adjust!$B$3:$H$85,7,FALSE)</f>
        <v>2.8364475521447108E-3</v>
      </c>
      <c r="BY120" s="1">
        <f>BY31*VLOOKUP($D120,ExtTrip_Adjust!$B$3:$H$85,6,FALSE)*VLOOKUP(BY$91,ExtTrip_Adjust!$B$3:$H$85,7,FALSE)</f>
        <v>4.99382957667289E-3</v>
      </c>
      <c r="BZ120" s="1">
        <f>BZ31*VLOOKUP($D120,ExtTrip_Adjust!$B$3:$H$85,6,FALSE)*VLOOKUP(BZ$91,ExtTrip_Adjust!$B$3:$H$85,7,FALSE)</f>
        <v>25.732603701525125</v>
      </c>
      <c r="CA120" s="1">
        <f>CA31*VLOOKUP($D120,ExtTrip_Adjust!$B$3:$H$85,6,FALSE)*VLOOKUP(CA$91,ExtTrip_Adjust!$B$3:$H$85,7,FALSE)</f>
        <v>0.19638096209185207</v>
      </c>
      <c r="CB120" s="1">
        <f>CB31*VLOOKUP($D120,ExtTrip_Adjust!$B$3:$H$85,6,FALSE)*VLOOKUP(CB$91,ExtTrip_Adjust!$B$3:$H$85,7,FALSE)</f>
        <v>0</v>
      </c>
      <c r="CC120" s="1">
        <f>CC31*VLOOKUP($D120,ExtTrip_Adjust!$B$3:$H$85,6,FALSE)*VLOOKUP(CC$91,ExtTrip_Adjust!$B$3:$H$85,7,FALSE)</f>
        <v>3.9538095422449314E-2</v>
      </c>
      <c r="CD120" s="1">
        <f>CD31*VLOOKUP($D120,ExtTrip_Adjust!$B$3:$H$85,6,FALSE)*VLOOKUP(CD$91,ExtTrip_Adjust!$B$3:$H$85,7,FALSE)</f>
        <v>0</v>
      </c>
      <c r="CE120" s="1">
        <f>CE31*VLOOKUP($D120,ExtTrip_Adjust!$B$3:$H$85,6,FALSE)*VLOOKUP(CE$91,ExtTrip_Adjust!$B$3:$H$85,7,FALSE)</f>
        <v>0</v>
      </c>
      <c r="CF120" s="1">
        <f>CF31*VLOOKUP($D120,ExtTrip_Adjust!$B$3:$H$85,6,FALSE)*VLOOKUP(CF$91,ExtTrip_Adjust!$B$3:$H$85,7,FALSE)</f>
        <v>0</v>
      </c>
      <c r="CG120" s="1">
        <f>CG31*VLOOKUP($D120,ExtTrip_Adjust!$B$3:$H$85,6,FALSE)*VLOOKUP(CG$91,ExtTrip_Adjust!$B$3:$H$85,7,FALSE)</f>
        <v>0</v>
      </c>
      <c r="CH120" s="1">
        <f>CH31*VLOOKUP($D120,ExtTrip_Adjust!$B$3:$H$85,6,FALSE)*VLOOKUP(CH$91,ExtTrip_Adjust!$B$3:$H$85,7,FALSE)</f>
        <v>3.8610257734326878</v>
      </c>
      <c r="CI120" s="1">
        <f>CI31*VLOOKUP($D120,ExtTrip_Adjust!$B$3:$H$85,6,FALSE)*VLOOKUP(CI$91,ExtTrip_Adjust!$B$3:$H$85,7,FALSE)</f>
        <v>2.5260077158266149E-2</v>
      </c>
      <c r="CJ120" s="1">
        <f>CJ31*VLOOKUP($D120,ExtTrip_Adjust!$B$3:$H$85,6,FALSE)*1</f>
        <v>150.77804666584589</v>
      </c>
      <c r="CK120" s="1">
        <f t="shared" si="5"/>
        <v>202.32921573082103</v>
      </c>
    </row>
    <row r="121" spans="2:89" x14ac:dyDescent="0.25">
      <c r="B121">
        <v>2959</v>
      </c>
      <c r="D121">
        <v>2959</v>
      </c>
      <c r="E121" s="1">
        <f>E32*VLOOKUP($D121,ExtTrip_Adjust!$B$3:$H$85,6,FALSE)*VLOOKUP(E$91,ExtTrip_Adjust!$B$3:$H$85,7,FALSE)</f>
        <v>1.7289527691794605E-3</v>
      </c>
      <c r="F121" s="1">
        <f>F32*VLOOKUP($D121,ExtTrip_Adjust!$B$3:$H$85,6,FALSE)*VLOOKUP(F$91,ExtTrip_Adjust!$B$3:$H$85,7,FALSE)</f>
        <v>6.6265466485246213E-2</v>
      </c>
      <c r="G121" s="1">
        <f>G32*VLOOKUP($D121,ExtTrip_Adjust!$B$3:$H$85,6,FALSE)*VLOOKUP(G$91,ExtTrip_Adjust!$B$3:$H$85,7,FALSE)</f>
        <v>0.12040955607005632</v>
      </c>
      <c r="H121" s="1">
        <f>H32*VLOOKUP($D121,ExtTrip_Adjust!$B$3:$H$85,6,FALSE)*VLOOKUP(H$91,ExtTrip_Adjust!$B$3:$H$85,7,FALSE)</f>
        <v>8.2502513132068252E-3</v>
      </c>
      <c r="I121" s="1">
        <f>I32*VLOOKUP($D121,ExtTrip_Adjust!$B$3:$H$85,6,FALSE)*VLOOKUP(I$91,ExtTrip_Adjust!$B$3:$H$85,7,FALSE)</f>
        <v>0</v>
      </c>
      <c r="J121" s="1">
        <f>J32*VLOOKUP($D121,ExtTrip_Adjust!$B$3:$H$85,6,FALSE)*VLOOKUP(J$91,ExtTrip_Adjust!$B$3:$H$85,7,FALSE)</f>
        <v>0</v>
      </c>
      <c r="K121" s="1">
        <f>K32*VLOOKUP($D121,ExtTrip_Adjust!$B$3:$H$85,6,FALSE)*VLOOKUP(K$91,ExtTrip_Adjust!$B$3:$H$85,7,FALSE)</f>
        <v>0</v>
      </c>
      <c r="L121" s="1">
        <f>L32*VLOOKUP($D121,ExtTrip_Adjust!$B$3:$H$85,6,FALSE)*VLOOKUP(L$91,ExtTrip_Adjust!$B$3:$H$85,7,FALSE)</f>
        <v>0</v>
      </c>
      <c r="M121" s="1">
        <f>M32*VLOOKUP($D121,ExtTrip_Adjust!$B$3:$H$85,6,FALSE)*VLOOKUP(M$91,ExtTrip_Adjust!$B$3:$H$85,7,FALSE)</f>
        <v>0</v>
      </c>
      <c r="N121" s="1">
        <f>N32*VLOOKUP($D121,ExtTrip_Adjust!$B$3:$H$85,6,FALSE)*VLOOKUP(N$91,ExtTrip_Adjust!$B$3:$H$85,7,FALSE)</f>
        <v>0</v>
      </c>
      <c r="O121" s="1">
        <f>O32*VLOOKUP($D121,ExtTrip_Adjust!$B$3:$H$85,6,FALSE)*VLOOKUP(O$91,ExtTrip_Adjust!$B$3:$H$85,7,FALSE)</f>
        <v>0</v>
      </c>
      <c r="P121" s="1">
        <f>P32*VLOOKUP($D121,ExtTrip_Adjust!$B$3:$H$85,6,FALSE)*VLOOKUP(P$91,ExtTrip_Adjust!$B$3:$H$85,7,FALSE)</f>
        <v>0</v>
      </c>
      <c r="Q121" s="1">
        <f>Q32*VLOOKUP($D121,ExtTrip_Adjust!$B$3:$H$85,6,FALSE)*VLOOKUP(Q$91,ExtTrip_Adjust!$B$3:$H$85,7,FALSE)</f>
        <v>1.0059455723692909E-3</v>
      </c>
      <c r="R121" s="1">
        <f>R32*VLOOKUP($D121,ExtTrip_Adjust!$B$3:$H$85,6,FALSE)*VLOOKUP(R$91,ExtTrip_Adjust!$B$3:$H$85,7,FALSE)</f>
        <v>0</v>
      </c>
      <c r="S121" s="1">
        <f>S32*VLOOKUP($D121,ExtTrip_Adjust!$B$3:$H$85,6,FALSE)*VLOOKUP(S$91,ExtTrip_Adjust!$B$3:$H$85,7,FALSE)</f>
        <v>0.27273324477715866</v>
      </c>
      <c r="T121" s="1">
        <f>T32*VLOOKUP($D121,ExtTrip_Adjust!$B$3:$H$85,6,FALSE)*VLOOKUP(T$91,ExtTrip_Adjust!$B$3:$H$85,7,FALSE)</f>
        <v>0</v>
      </c>
      <c r="U121" s="1">
        <f>U32*VLOOKUP($D121,ExtTrip_Adjust!$B$3:$H$85,6,FALSE)*VLOOKUP(U$91,ExtTrip_Adjust!$B$3:$H$85,7,FALSE)</f>
        <v>0</v>
      </c>
      <c r="V121" s="1">
        <f>V32*VLOOKUP($D121,ExtTrip_Adjust!$B$3:$H$85,6,FALSE)*VLOOKUP(V$91,ExtTrip_Adjust!$B$3:$H$85,7,FALSE)</f>
        <v>7.8217620226521175E-3</v>
      </c>
      <c r="W121" s="1">
        <f>W32*VLOOKUP($D121,ExtTrip_Adjust!$B$3:$H$85,6,FALSE)*VLOOKUP(W$91,ExtTrip_Adjust!$B$3:$H$85,7,FALSE)</f>
        <v>4.9286399591405555E-3</v>
      </c>
      <c r="X121" s="1">
        <f>X32*VLOOKUP($D121,ExtTrip_Adjust!$B$3:$H$85,6,FALSE)*VLOOKUP(X$91,ExtTrip_Adjust!$B$3:$H$85,7,FALSE)</f>
        <v>3.1844734687898851E-3</v>
      </c>
      <c r="Y121" s="1">
        <f>Y32*VLOOKUP($D121,ExtTrip_Adjust!$B$3:$H$85,6,FALSE)*VLOOKUP(Y$91,ExtTrip_Adjust!$B$3:$H$85,7,FALSE)</f>
        <v>0</v>
      </c>
      <c r="Z121" s="1">
        <f>Z32*VLOOKUP($D121,ExtTrip_Adjust!$B$3:$H$85,6,FALSE)*VLOOKUP(Z$91,ExtTrip_Adjust!$B$3:$H$85,7,FALSE)</f>
        <v>0</v>
      </c>
      <c r="AA121" s="1">
        <f>AA32*VLOOKUP($D121,ExtTrip_Adjust!$B$3:$H$85,6,FALSE)*VLOOKUP(AA$91,ExtTrip_Adjust!$B$3:$H$85,7,FALSE)</f>
        <v>0</v>
      </c>
      <c r="AB121" s="1">
        <f>AB32*VLOOKUP($D121,ExtTrip_Adjust!$B$3:$H$85,6,FALSE)*VLOOKUP(AB$91,ExtTrip_Adjust!$B$3:$H$85,7,FALSE)</f>
        <v>0</v>
      </c>
      <c r="AC121" s="1">
        <f>AC32*VLOOKUP($D121,ExtTrip_Adjust!$B$3:$H$85,6,FALSE)*VLOOKUP(AC$91,ExtTrip_Adjust!$B$3:$H$85,7,FALSE)</f>
        <v>0</v>
      </c>
      <c r="AD121" s="1">
        <f>AD32*VLOOKUP($D121,ExtTrip_Adjust!$B$3:$H$85,6,FALSE)*VLOOKUP(AD$91,ExtTrip_Adjust!$B$3:$H$85,7,FALSE)</f>
        <v>0</v>
      </c>
      <c r="AE121" s="1">
        <f>AE32*VLOOKUP($D121,ExtTrip_Adjust!$B$3:$H$85,6,FALSE)*VLOOKUP(AE$91,ExtTrip_Adjust!$B$3:$H$85,7,FALSE)</f>
        <v>0</v>
      </c>
      <c r="AF121" s="1">
        <f>AF32*VLOOKUP($D121,ExtTrip_Adjust!$B$3:$H$85,6,FALSE)*VLOOKUP(AF$91,ExtTrip_Adjust!$B$3:$H$85,7,FALSE)</f>
        <v>4.3530847207603057E-3</v>
      </c>
      <c r="AG121" s="1">
        <f>AG32*VLOOKUP($D121,ExtTrip_Adjust!$B$3:$H$85,6,FALSE)*VLOOKUP(AG$91,ExtTrip_Adjust!$B$3:$H$85,7,FALSE)</f>
        <v>0</v>
      </c>
      <c r="AH121" s="1">
        <f>AH32*VLOOKUP($D121,ExtTrip_Adjust!$B$3:$H$85,6,FALSE)*VLOOKUP(AH$91,ExtTrip_Adjust!$B$3:$H$85,7,FALSE)</f>
        <v>0</v>
      </c>
      <c r="AI121" s="1">
        <f>AI32*VLOOKUP($D121,ExtTrip_Adjust!$B$3:$H$85,6,FALSE)*VLOOKUP(AI$91,ExtTrip_Adjust!$B$3:$H$85,7,FALSE)</f>
        <v>0.77797119440872697</v>
      </c>
      <c r="AJ121" s="1">
        <f>AJ32*VLOOKUP($D121,ExtTrip_Adjust!$B$3:$H$85,6,FALSE)*VLOOKUP(AJ$91,ExtTrip_Adjust!$B$3:$H$85,7,FALSE)</f>
        <v>0</v>
      </c>
      <c r="AK121" s="1">
        <f>AK32*VLOOKUP($D121,ExtTrip_Adjust!$B$3:$H$85,6,FALSE)*VLOOKUP(AK$91,ExtTrip_Adjust!$B$3:$H$85,7,FALSE)</f>
        <v>0</v>
      </c>
      <c r="AL121" s="1">
        <f>AL32*VLOOKUP($D121,ExtTrip_Adjust!$B$3:$H$85,6,FALSE)*VLOOKUP(AL$91,ExtTrip_Adjust!$B$3:$H$85,7,FALSE)</f>
        <v>0</v>
      </c>
      <c r="AM121" s="1">
        <f>AM32*VLOOKUP($D121,ExtTrip_Adjust!$B$3:$H$85,6,FALSE)*VLOOKUP(AM$91,ExtTrip_Adjust!$B$3:$H$85,7,FALSE)</f>
        <v>0</v>
      </c>
      <c r="AN121" s="1">
        <f>AN32*VLOOKUP($D121,ExtTrip_Adjust!$B$3:$H$85,6,FALSE)*VLOOKUP(AN$91,ExtTrip_Adjust!$B$3:$H$85,7,FALSE)</f>
        <v>0</v>
      </c>
      <c r="AO121" s="1">
        <f>AO32*VLOOKUP($D121,ExtTrip_Adjust!$B$3:$H$85,6,FALSE)*VLOOKUP(AO$91,ExtTrip_Adjust!$B$3:$H$85,7,FALSE)</f>
        <v>1.1395990558818569E-3</v>
      </c>
      <c r="AP121" s="1">
        <f>AP32*VLOOKUP($D121,ExtTrip_Adjust!$B$3:$H$85,6,FALSE)*VLOOKUP(AP$91,ExtTrip_Adjust!$B$3:$H$85,7,FALSE)</f>
        <v>2.6164502555611615E-2</v>
      </c>
      <c r="AQ121" s="1">
        <f>AQ32*VLOOKUP($D121,ExtTrip_Adjust!$B$3:$H$85,6,FALSE)*VLOOKUP(AQ$91,ExtTrip_Adjust!$B$3:$H$85,7,FALSE)</f>
        <v>0</v>
      </c>
      <c r="AR121" s="1">
        <f>AR32*VLOOKUP($D121,ExtTrip_Adjust!$B$3:$H$85,6,FALSE)*VLOOKUP(AR$91,ExtTrip_Adjust!$B$3:$H$85,7,FALSE)</f>
        <v>3.5777299024036579E-3</v>
      </c>
      <c r="AS121" s="1">
        <f>AS32*VLOOKUP($D121,ExtTrip_Adjust!$B$3:$H$85,6,FALSE)*VLOOKUP(AS$91,ExtTrip_Adjust!$B$3:$H$85,7,FALSE)</f>
        <v>8.8171046854832152E-2</v>
      </c>
      <c r="AT121" s="1">
        <f>AT32*VLOOKUP($D121,ExtTrip_Adjust!$B$3:$H$85,6,FALSE)*VLOOKUP(AT$91,ExtTrip_Adjust!$B$3:$H$85,7,FALSE)</f>
        <v>0</v>
      </c>
      <c r="AU121" s="1">
        <f>AU32*VLOOKUP($D121,ExtTrip_Adjust!$B$3:$H$85,6,FALSE)*VLOOKUP(AU$91,ExtTrip_Adjust!$B$3:$H$85,7,FALSE)</f>
        <v>0.30997093020526756</v>
      </c>
      <c r="AV121" s="1">
        <f>AV32*VLOOKUP($D121,ExtTrip_Adjust!$B$3:$H$85,6,FALSE)*VLOOKUP(AV$91,ExtTrip_Adjust!$B$3:$H$85,7,FALSE)</f>
        <v>5.14278579690683E-3</v>
      </c>
      <c r="AW121" s="1">
        <f>AW32*VLOOKUP($D121,ExtTrip_Adjust!$B$3:$H$85,6,FALSE)*VLOOKUP(AW$91,ExtTrip_Adjust!$B$3:$H$85,7,FALSE)</f>
        <v>2.3450666814575111E-2</v>
      </c>
      <c r="AX121" s="1">
        <f>AX32*VLOOKUP($D121,ExtTrip_Adjust!$B$3:$H$85,6,FALSE)*VLOOKUP(AX$91,ExtTrip_Adjust!$B$3:$H$85,7,FALSE)</f>
        <v>0.16155513364260596</v>
      </c>
      <c r="AY121" s="1">
        <f>AY32*VLOOKUP($D121,ExtTrip_Adjust!$B$3:$H$85,6,FALSE)*VLOOKUP(AY$91,ExtTrip_Adjust!$B$3:$H$85,7,FALSE)</f>
        <v>9.4482154872736271E-3</v>
      </c>
      <c r="AZ121" s="1">
        <f>AZ32*VLOOKUP($D121,ExtTrip_Adjust!$B$3:$H$85,6,FALSE)*VLOOKUP(AZ$91,ExtTrip_Adjust!$B$3:$H$85,7,FALSE)</f>
        <v>0</v>
      </c>
      <c r="BA121" s="1">
        <f>BA32*VLOOKUP($D121,ExtTrip_Adjust!$B$3:$H$85,6,FALSE)*VLOOKUP(BA$91,ExtTrip_Adjust!$B$3:$H$85,7,FALSE)</f>
        <v>0</v>
      </c>
      <c r="BB121" s="1">
        <f>BB32*VLOOKUP($D121,ExtTrip_Adjust!$B$3:$H$85,6,FALSE)*VLOOKUP(BB$91,ExtTrip_Adjust!$B$3:$H$85,7,FALSE)</f>
        <v>9.8766349011883293E-3</v>
      </c>
      <c r="BC121" s="1">
        <f>BC32*VLOOKUP($D121,ExtTrip_Adjust!$B$3:$H$85,6,FALSE)*VLOOKUP(BC$91,ExtTrip_Adjust!$B$3:$H$85,7,FALSE)</f>
        <v>0</v>
      </c>
      <c r="BD121" s="1">
        <f>BD32*VLOOKUP($D121,ExtTrip_Adjust!$B$3:$H$85,6,FALSE)*VLOOKUP(BD$91,ExtTrip_Adjust!$B$3:$H$85,7,FALSE)</f>
        <v>0</v>
      </c>
      <c r="BE121" s="1">
        <f>BE32*VLOOKUP($D121,ExtTrip_Adjust!$B$3:$H$85,6,FALSE)*VLOOKUP(BE$91,ExtTrip_Adjust!$B$3:$H$85,7,FALSE)</f>
        <v>0</v>
      </c>
      <c r="BF121" s="1">
        <f>BF32*VLOOKUP($D121,ExtTrip_Adjust!$B$3:$H$85,6,FALSE)*VLOOKUP(BF$91,ExtTrip_Adjust!$B$3:$H$85,7,FALSE)</f>
        <v>0</v>
      </c>
      <c r="BG121" s="1">
        <f>BG32*VLOOKUP($D121,ExtTrip_Adjust!$B$3:$H$85,6,FALSE)*VLOOKUP(BG$91,ExtTrip_Adjust!$B$3:$H$85,7,FALSE)</f>
        <v>0</v>
      </c>
      <c r="BH121" s="1">
        <f>BH32*VLOOKUP($D121,ExtTrip_Adjust!$B$3:$H$85,6,FALSE)*VLOOKUP(BH$91,ExtTrip_Adjust!$B$3:$H$85,7,FALSE)</f>
        <v>7.8178165871437364E-3</v>
      </c>
      <c r="BI121" s="1">
        <f>BI32*VLOOKUP($D121,ExtTrip_Adjust!$B$3:$H$85,6,FALSE)*VLOOKUP(BI$91,ExtTrip_Adjust!$B$3:$H$85,7,FALSE)</f>
        <v>0</v>
      </c>
      <c r="BJ121" s="1">
        <f>BJ32*VLOOKUP($D121,ExtTrip_Adjust!$B$3:$H$85,6,FALSE)*VLOOKUP(BJ$91,ExtTrip_Adjust!$B$3:$H$85,7,FALSE)</f>
        <v>2.3513351470613154E-3</v>
      </c>
      <c r="BK121" s="1">
        <f>BK32*VLOOKUP($D121,ExtTrip_Adjust!$B$3:$H$85,6,FALSE)*VLOOKUP(BK$91,ExtTrip_Adjust!$B$3:$H$85,7,FALSE)</f>
        <v>0</v>
      </c>
      <c r="BL121" s="1">
        <f>BL32*VLOOKUP($D121,ExtTrip_Adjust!$B$3:$H$85,6,FALSE)*VLOOKUP(BL$91,ExtTrip_Adjust!$B$3:$H$85,7,FALSE)</f>
        <v>2.824209041870171E-2</v>
      </c>
      <c r="BM121" s="1">
        <f>BM32*VLOOKUP($D121,ExtTrip_Adjust!$B$3:$H$85,6,FALSE)*VLOOKUP(BM$91,ExtTrip_Adjust!$B$3:$H$85,7,FALSE)</f>
        <v>3.47997233944915E-2</v>
      </c>
      <c r="BN121" s="1">
        <f>BN32*VLOOKUP($D121,ExtTrip_Adjust!$B$3:$H$85,6,FALSE)*VLOOKUP(BN$91,ExtTrip_Adjust!$B$3:$H$85,7,FALSE)</f>
        <v>0</v>
      </c>
      <c r="BO121" s="1">
        <f>BO32*VLOOKUP($D121,ExtTrip_Adjust!$B$3:$H$85,6,FALSE)*VLOOKUP(BO$91,ExtTrip_Adjust!$B$3:$H$85,7,FALSE)</f>
        <v>0</v>
      </c>
      <c r="BP121" s="1">
        <f>BP32*VLOOKUP($D121,ExtTrip_Adjust!$B$3:$H$85,6,FALSE)*VLOOKUP(BP$91,ExtTrip_Adjust!$B$3:$H$85,7,FALSE)</f>
        <v>0</v>
      </c>
      <c r="BQ121" s="1">
        <f>BQ32*VLOOKUP($D121,ExtTrip_Adjust!$B$3:$H$85,6,FALSE)*VLOOKUP(BQ$91,ExtTrip_Adjust!$B$3:$H$85,7,FALSE)</f>
        <v>0.60403381143120716</v>
      </c>
      <c r="BR121" s="1">
        <f>BR32*VLOOKUP($D121,ExtTrip_Adjust!$B$3:$H$85,6,FALSE)*VLOOKUP(BR$91,ExtTrip_Adjust!$B$3:$H$85,7,FALSE)</f>
        <v>3.2163062369341515E-2</v>
      </c>
      <c r="BS121" s="1">
        <f>BS32*VLOOKUP($D121,ExtTrip_Adjust!$B$3:$H$85,6,FALSE)*VLOOKUP(BS$91,ExtTrip_Adjust!$B$3:$H$85,7,FALSE)</f>
        <v>1.1265299246830078E-2</v>
      </c>
      <c r="BT121" s="1">
        <f>BT32*VLOOKUP($D121,ExtTrip_Adjust!$B$3:$H$85,6,FALSE)*VLOOKUP(BT$91,ExtTrip_Adjust!$B$3:$H$85,7,FALSE)</f>
        <v>0</v>
      </c>
      <c r="BU121" s="1">
        <f>BU32*VLOOKUP($D121,ExtTrip_Adjust!$B$3:$H$85,6,FALSE)*VLOOKUP(BU$91,ExtTrip_Adjust!$B$3:$H$85,7,FALSE)</f>
        <v>0</v>
      </c>
      <c r="BV121" s="1">
        <f>BV32*VLOOKUP($D121,ExtTrip_Adjust!$B$3:$H$85,6,FALSE)*VLOOKUP(BV$91,ExtTrip_Adjust!$B$3:$H$85,7,FALSE)</f>
        <v>0</v>
      </c>
      <c r="BW121" s="1">
        <f>BW32*VLOOKUP($D121,ExtTrip_Adjust!$B$3:$H$85,6,FALSE)*VLOOKUP(BW$91,ExtTrip_Adjust!$B$3:$H$85,7,FALSE)</f>
        <v>9.3714642658719191E-2</v>
      </c>
      <c r="BX121" s="1">
        <f>BX32*VLOOKUP($D121,ExtTrip_Adjust!$B$3:$H$85,6,FALSE)*VLOOKUP(BX$91,ExtTrip_Adjust!$B$3:$H$85,7,FALSE)</f>
        <v>4.6388854941906474E-4</v>
      </c>
      <c r="BY121" s="1">
        <f>BY32*VLOOKUP($D121,ExtTrip_Adjust!$B$3:$H$85,6,FALSE)*VLOOKUP(BY$91,ExtTrip_Adjust!$B$3:$H$85,7,FALSE)</f>
        <v>2.1441172252017451E-4</v>
      </c>
      <c r="BZ121" s="1">
        <f>BZ32*VLOOKUP($D121,ExtTrip_Adjust!$B$3:$H$85,6,FALSE)*VLOOKUP(BZ$91,ExtTrip_Adjust!$B$3:$H$85,7,FALSE)</f>
        <v>1.0679709067558737E-2</v>
      </c>
      <c r="CA121" s="1">
        <f>CA32*VLOOKUP($D121,ExtTrip_Adjust!$B$3:$H$85,6,FALSE)*VLOOKUP(CA$91,ExtTrip_Adjust!$B$3:$H$85,7,FALSE)</f>
        <v>8.6592448404275366E-3</v>
      </c>
      <c r="CB121" s="1">
        <f>CB32*VLOOKUP($D121,ExtTrip_Adjust!$B$3:$H$85,6,FALSE)*VLOOKUP(CB$91,ExtTrip_Adjust!$B$3:$H$85,7,FALSE)</f>
        <v>0</v>
      </c>
      <c r="CC121" s="1">
        <f>CC32*VLOOKUP($D121,ExtTrip_Adjust!$B$3:$H$85,6,FALSE)*VLOOKUP(CC$91,ExtTrip_Adjust!$B$3:$H$85,7,FALSE)</f>
        <v>6.7141936409496877E-3</v>
      </c>
      <c r="CD121" s="1">
        <f>CD32*VLOOKUP($D121,ExtTrip_Adjust!$B$3:$H$85,6,FALSE)*VLOOKUP(CD$91,ExtTrip_Adjust!$B$3:$H$85,7,FALSE)</f>
        <v>0</v>
      </c>
      <c r="CE121" s="1">
        <f>CE32*VLOOKUP($D121,ExtTrip_Adjust!$B$3:$H$85,6,FALSE)*VLOOKUP(CE$91,ExtTrip_Adjust!$B$3:$H$85,7,FALSE)</f>
        <v>0</v>
      </c>
      <c r="CF121" s="1">
        <f>CF32*VLOOKUP($D121,ExtTrip_Adjust!$B$3:$H$85,6,FALSE)*VLOOKUP(CF$91,ExtTrip_Adjust!$B$3:$H$85,7,FALSE)</f>
        <v>0</v>
      </c>
      <c r="CG121" s="1">
        <f>CG32*VLOOKUP($D121,ExtTrip_Adjust!$B$3:$H$85,6,FALSE)*VLOOKUP(CG$91,ExtTrip_Adjust!$B$3:$H$85,7,FALSE)</f>
        <v>0</v>
      </c>
      <c r="CH121" s="1">
        <f>CH32*VLOOKUP($D121,ExtTrip_Adjust!$B$3:$H$85,6,FALSE)*VLOOKUP(CH$91,ExtTrip_Adjust!$B$3:$H$85,7,FALSE)</f>
        <v>0.59252588200922807</v>
      </c>
      <c r="CI121" s="1">
        <f>CI32*VLOOKUP($D121,ExtTrip_Adjust!$B$3:$H$85,6,FALSE)*VLOOKUP(CI$91,ExtTrip_Adjust!$B$3:$H$85,7,FALSE)</f>
        <v>4.2895949815495837E-3</v>
      </c>
      <c r="CJ121" s="1">
        <f>CJ32*VLOOKUP($D121,ExtTrip_Adjust!$B$3:$H$85,6,FALSE)*1</f>
        <v>18.730832355889131</v>
      </c>
      <c r="CK121" s="1">
        <f t="shared" si="5"/>
        <v>22.075916878738113</v>
      </c>
    </row>
    <row r="122" spans="2:89" x14ac:dyDescent="0.25">
      <c r="B122">
        <v>2960</v>
      </c>
      <c r="D122">
        <v>2960</v>
      </c>
      <c r="E122" s="1">
        <f>E33*VLOOKUP($D122,ExtTrip_Adjust!$B$3:$H$85,6,FALSE)*VLOOKUP(E$91,ExtTrip_Adjust!$B$3:$H$85,7,FALSE)</f>
        <v>0</v>
      </c>
      <c r="F122" s="1">
        <f>F33*VLOOKUP($D122,ExtTrip_Adjust!$B$3:$H$85,6,FALSE)*VLOOKUP(F$91,ExtTrip_Adjust!$B$3:$H$85,7,FALSE)</f>
        <v>0</v>
      </c>
      <c r="G122" s="1">
        <f>G33*VLOOKUP($D122,ExtTrip_Adjust!$B$3:$H$85,6,FALSE)*VLOOKUP(G$91,ExtTrip_Adjust!$B$3:$H$85,7,FALSE)</f>
        <v>0</v>
      </c>
      <c r="H122" s="1">
        <f>H33*VLOOKUP($D122,ExtTrip_Adjust!$B$3:$H$85,6,FALSE)*VLOOKUP(H$91,ExtTrip_Adjust!$B$3:$H$85,7,FALSE)</f>
        <v>0</v>
      </c>
      <c r="I122" s="1">
        <f>I33*VLOOKUP($D122,ExtTrip_Adjust!$B$3:$H$85,6,FALSE)*VLOOKUP(I$91,ExtTrip_Adjust!$B$3:$H$85,7,FALSE)</f>
        <v>0</v>
      </c>
      <c r="J122" s="1">
        <f>J33*VLOOKUP($D122,ExtTrip_Adjust!$B$3:$H$85,6,FALSE)*VLOOKUP(J$91,ExtTrip_Adjust!$B$3:$H$85,7,FALSE)</f>
        <v>0.13353896510486232</v>
      </c>
      <c r="K122" s="1">
        <f>K33*VLOOKUP($D122,ExtTrip_Adjust!$B$3:$H$85,6,FALSE)*VLOOKUP(K$91,ExtTrip_Adjust!$B$3:$H$85,7,FALSE)</f>
        <v>0</v>
      </c>
      <c r="L122" s="1">
        <f>L33*VLOOKUP($D122,ExtTrip_Adjust!$B$3:$H$85,6,FALSE)*VLOOKUP(L$91,ExtTrip_Adjust!$B$3:$H$85,7,FALSE)</f>
        <v>0</v>
      </c>
      <c r="M122" s="1">
        <f>M33*VLOOKUP($D122,ExtTrip_Adjust!$B$3:$H$85,6,FALSE)*VLOOKUP(M$91,ExtTrip_Adjust!$B$3:$H$85,7,FALSE)</f>
        <v>0</v>
      </c>
      <c r="N122" s="1">
        <f>N33*VLOOKUP($D122,ExtTrip_Adjust!$B$3:$H$85,6,FALSE)*VLOOKUP(N$91,ExtTrip_Adjust!$B$3:$H$85,7,FALSE)</f>
        <v>0</v>
      </c>
      <c r="O122" s="1">
        <f>O33*VLOOKUP($D122,ExtTrip_Adjust!$B$3:$H$85,6,FALSE)*VLOOKUP(O$91,ExtTrip_Adjust!$B$3:$H$85,7,FALSE)</f>
        <v>0</v>
      </c>
      <c r="P122" s="1">
        <f>P33*VLOOKUP($D122,ExtTrip_Adjust!$B$3:$H$85,6,FALSE)*VLOOKUP(P$91,ExtTrip_Adjust!$B$3:$H$85,7,FALSE)</f>
        <v>0</v>
      </c>
      <c r="Q122" s="1">
        <f>Q33*VLOOKUP($D122,ExtTrip_Adjust!$B$3:$H$85,6,FALSE)*VLOOKUP(Q$91,ExtTrip_Adjust!$B$3:$H$85,7,FALSE)</f>
        <v>0</v>
      </c>
      <c r="R122" s="1">
        <f>R33*VLOOKUP($D122,ExtTrip_Adjust!$B$3:$H$85,6,FALSE)*VLOOKUP(R$91,ExtTrip_Adjust!$B$3:$H$85,7,FALSE)</f>
        <v>0</v>
      </c>
      <c r="S122" s="1">
        <f>S33*VLOOKUP($D122,ExtTrip_Adjust!$B$3:$H$85,6,FALSE)*VLOOKUP(S$91,ExtTrip_Adjust!$B$3:$H$85,7,FALSE)</f>
        <v>827.31506850771575</v>
      </c>
      <c r="T122" s="1">
        <f>T33*VLOOKUP($D122,ExtTrip_Adjust!$B$3:$H$85,6,FALSE)*VLOOKUP(T$91,ExtTrip_Adjust!$B$3:$H$85,7,FALSE)</f>
        <v>697.74278140324793</v>
      </c>
      <c r="U122" s="1">
        <f>U33*VLOOKUP($D122,ExtTrip_Adjust!$B$3:$H$85,6,FALSE)*VLOOKUP(U$91,ExtTrip_Adjust!$B$3:$H$85,7,FALSE)</f>
        <v>6.9898851356558138</v>
      </c>
      <c r="V122" s="1">
        <f>V33*VLOOKUP($D122,ExtTrip_Adjust!$B$3:$H$85,6,FALSE)*VLOOKUP(V$91,ExtTrip_Adjust!$B$3:$H$85,7,FALSE)</f>
        <v>0</v>
      </c>
      <c r="W122" s="1">
        <f>W33*VLOOKUP($D122,ExtTrip_Adjust!$B$3:$H$85,6,FALSE)*VLOOKUP(W$91,ExtTrip_Adjust!$B$3:$H$85,7,FALSE)</f>
        <v>27.530637852668555</v>
      </c>
      <c r="X122" s="1">
        <f>X33*VLOOKUP($D122,ExtTrip_Adjust!$B$3:$H$85,6,FALSE)*VLOOKUP(X$91,ExtTrip_Adjust!$B$3:$H$85,7,FALSE)</f>
        <v>0</v>
      </c>
      <c r="Y122" s="1">
        <f>Y33*VLOOKUP($D122,ExtTrip_Adjust!$B$3:$H$85,6,FALSE)*VLOOKUP(Y$91,ExtTrip_Adjust!$B$3:$H$85,7,FALSE)</f>
        <v>2.4255399386215015</v>
      </c>
      <c r="Z122" s="1">
        <f>Z33*VLOOKUP($D122,ExtTrip_Adjust!$B$3:$H$85,6,FALSE)*VLOOKUP(Z$91,ExtTrip_Adjust!$B$3:$H$85,7,FALSE)</f>
        <v>1.7557851036835066</v>
      </c>
      <c r="AA122" s="1">
        <f>AA33*VLOOKUP($D122,ExtTrip_Adjust!$B$3:$H$85,6,FALSE)*VLOOKUP(AA$91,ExtTrip_Adjust!$B$3:$H$85,7,FALSE)</f>
        <v>0.9815280164978839</v>
      </c>
      <c r="AB122" s="1">
        <f>AB33*VLOOKUP($D122,ExtTrip_Adjust!$B$3:$H$85,6,FALSE)*VLOOKUP(AB$91,ExtTrip_Adjust!$B$3:$H$85,7,FALSE)</f>
        <v>1.6714051330265545</v>
      </c>
      <c r="AC122" s="1">
        <f>AC33*VLOOKUP($D122,ExtTrip_Adjust!$B$3:$H$85,6,FALSE)*VLOOKUP(AC$91,ExtTrip_Adjust!$B$3:$H$85,7,FALSE)</f>
        <v>0</v>
      </c>
      <c r="AD122" s="1">
        <f>AD33*VLOOKUP($D122,ExtTrip_Adjust!$B$3:$H$85,6,FALSE)*VLOOKUP(AD$91,ExtTrip_Adjust!$B$3:$H$85,7,FALSE)</f>
        <v>0</v>
      </c>
      <c r="AE122" s="1">
        <f>AE33*VLOOKUP($D122,ExtTrip_Adjust!$B$3:$H$85,6,FALSE)*VLOOKUP(AE$91,ExtTrip_Adjust!$B$3:$H$85,7,FALSE)</f>
        <v>0</v>
      </c>
      <c r="AF122" s="1">
        <f>AF33*VLOOKUP($D122,ExtTrip_Adjust!$B$3:$H$85,6,FALSE)*VLOOKUP(AF$91,ExtTrip_Adjust!$B$3:$H$85,7,FALSE)</f>
        <v>0</v>
      </c>
      <c r="AG122" s="1">
        <f>AG33*VLOOKUP($D122,ExtTrip_Adjust!$B$3:$H$85,6,FALSE)*VLOOKUP(AG$91,ExtTrip_Adjust!$B$3:$H$85,7,FALSE)</f>
        <v>5.2978270049992817</v>
      </c>
      <c r="AH122" s="1">
        <f>AH33*VLOOKUP($D122,ExtTrip_Adjust!$B$3:$H$85,6,FALSE)*VLOOKUP(AH$91,ExtTrip_Adjust!$B$3:$H$85,7,FALSE)</f>
        <v>0.7343188981472788</v>
      </c>
      <c r="AI122" s="1">
        <f>AI33*VLOOKUP($D122,ExtTrip_Adjust!$B$3:$H$85,6,FALSE)*VLOOKUP(AI$91,ExtTrip_Adjust!$B$3:$H$85,7,FALSE)</f>
        <v>0</v>
      </c>
      <c r="AJ122" s="1">
        <f>AJ33*VLOOKUP($D122,ExtTrip_Adjust!$B$3:$H$85,6,FALSE)*VLOOKUP(AJ$91,ExtTrip_Adjust!$B$3:$H$85,7,FALSE)</f>
        <v>26.741010495570485</v>
      </c>
      <c r="AK122" s="1">
        <f>AK33*VLOOKUP($D122,ExtTrip_Adjust!$B$3:$H$85,6,FALSE)*VLOOKUP(AK$91,ExtTrip_Adjust!$B$3:$H$85,7,FALSE)</f>
        <v>5197.4600469372062</v>
      </c>
      <c r="AL122" s="1">
        <f>AL33*VLOOKUP($D122,ExtTrip_Adjust!$B$3:$H$85,6,FALSE)*VLOOKUP(AL$91,ExtTrip_Adjust!$B$3:$H$85,7,FALSE)</f>
        <v>0</v>
      </c>
      <c r="AM122" s="1">
        <f>AM33*VLOOKUP($D122,ExtTrip_Adjust!$B$3:$H$85,6,FALSE)*VLOOKUP(AM$91,ExtTrip_Adjust!$B$3:$H$85,7,FALSE)</f>
        <v>0.36210938079987531</v>
      </c>
      <c r="AN122" s="1">
        <f>AN33*VLOOKUP($D122,ExtTrip_Adjust!$B$3:$H$85,6,FALSE)*VLOOKUP(AN$91,ExtTrip_Adjust!$B$3:$H$85,7,FALSE)</f>
        <v>14.853933126701852</v>
      </c>
      <c r="AO122" s="1">
        <f>AO33*VLOOKUP($D122,ExtTrip_Adjust!$B$3:$H$85,6,FALSE)*VLOOKUP(AO$91,ExtTrip_Adjust!$B$3:$H$85,7,FALSE)</f>
        <v>0</v>
      </c>
      <c r="AP122" s="1">
        <f>AP33*VLOOKUP($D122,ExtTrip_Adjust!$B$3:$H$85,6,FALSE)*VLOOKUP(AP$91,ExtTrip_Adjust!$B$3:$H$85,7,FALSE)</f>
        <v>3.0015312596451325</v>
      </c>
      <c r="AQ122" s="1">
        <f>AQ33*VLOOKUP($D122,ExtTrip_Adjust!$B$3:$H$85,6,FALSE)*VLOOKUP(AQ$91,ExtTrip_Adjust!$B$3:$H$85,7,FALSE)</f>
        <v>7.6236136850383565</v>
      </c>
      <c r="AR122" s="1">
        <f>AR33*VLOOKUP($D122,ExtTrip_Adjust!$B$3:$H$85,6,FALSE)*VLOOKUP(AR$91,ExtTrip_Adjust!$B$3:$H$85,7,FALSE)</f>
        <v>0.41064722540735082</v>
      </c>
      <c r="AS122" s="1">
        <f>AS33*VLOOKUP($D122,ExtTrip_Adjust!$B$3:$H$85,6,FALSE)*VLOOKUP(AS$91,ExtTrip_Adjust!$B$3:$H$85,7,FALSE)</f>
        <v>10.120171816595631</v>
      </c>
      <c r="AT122" s="1">
        <f>AT33*VLOOKUP($D122,ExtTrip_Adjust!$B$3:$H$85,6,FALSE)*VLOOKUP(AT$91,ExtTrip_Adjust!$B$3:$H$85,7,FALSE)</f>
        <v>0</v>
      </c>
      <c r="AU122" s="1">
        <f>AU33*VLOOKUP($D122,ExtTrip_Adjust!$B$3:$H$85,6,FALSE)*VLOOKUP(AU$91,ExtTrip_Adjust!$B$3:$H$85,7,FALSE)</f>
        <v>1237.1942836127307</v>
      </c>
      <c r="AV122" s="1">
        <f>AV33*VLOOKUP($D122,ExtTrip_Adjust!$B$3:$H$85,6,FALSE)*VLOOKUP(AV$91,ExtTrip_Adjust!$B$3:$H$85,7,FALSE)</f>
        <v>71.228034125648435</v>
      </c>
      <c r="AW122" s="1">
        <f>AW33*VLOOKUP($D122,ExtTrip_Adjust!$B$3:$H$85,6,FALSE)*VLOOKUP(AW$91,ExtTrip_Adjust!$B$3:$H$85,7,FALSE)</f>
        <v>165.23252679150346</v>
      </c>
      <c r="AX122" s="1">
        <f>AX33*VLOOKUP($D122,ExtTrip_Adjust!$B$3:$H$85,6,FALSE)*VLOOKUP(AX$91,ExtTrip_Adjust!$B$3:$H$85,7,FALSE)</f>
        <v>37.98166549746977</v>
      </c>
      <c r="AY122" s="1">
        <f>AY33*VLOOKUP($D122,ExtTrip_Adjust!$B$3:$H$85,6,FALSE)*VLOOKUP(AY$91,ExtTrip_Adjust!$B$3:$H$85,7,FALSE)</f>
        <v>32.821432529765985</v>
      </c>
      <c r="AZ122" s="1">
        <f>AZ33*VLOOKUP($D122,ExtTrip_Adjust!$B$3:$H$85,6,FALSE)*VLOOKUP(AZ$91,ExtTrip_Adjust!$B$3:$H$85,7,FALSE)</f>
        <v>0.95856844004725417</v>
      </c>
      <c r="BA122" s="1">
        <f>BA33*VLOOKUP($D122,ExtTrip_Adjust!$B$3:$H$85,6,FALSE)*VLOOKUP(BA$91,ExtTrip_Adjust!$B$3:$H$85,7,FALSE)</f>
        <v>1.1930272505820956</v>
      </c>
      <c r="BB122" s="1">
        <f>BB33*VLOOKUP($D122,ExtTrip_Adjust!$B$3:$H$85,6,FALSE)*VLOOKUP(BB$91,ExtTrip_Adjust!$B$3:$H$85,7,FALSE)</f>
        <v>1.1327693623197173</v>
      </c>
      <c r="BC122" s="1">
        <f>BC33*VLOOKUP($D122,ExtTrip_Adjust!$B$3:$H$85,6,FALSE)*VLOOKUP(BC$91,ExtTrip_Adjust!$B$3:$H$85,7,FALSE)</f>
        <v>0.60018757550449908</v>
      </c>
      <c r="BD122" s="1">
        <f>BD33*VLOOKUP($D122,ExtTrip_Adjust!$B$3:$H$85,6,FALSE)*VLOOKUP(BD$91,ExtTrip_Adjust!$B$3:$H$85,7,FALSE)</f>
        <v>0.16481457840671737</v>
      </c>
      <c r="BE122" s="1">
        <f>BE33*VLOOKUP($D122,ExtTrip_Adjust!$B$3:$H$85,6,FALSE)*VLOOKUP(BE$91,ExtTrip_Adjust!$B$3:$H$85,7,FALSE)</f>
        <v>0.73428150331672715</v>
      </c>
      <c r="BF122" s="1">
        <f>BF33*VLOOKUP($D122,ExtTrip_Adjust!$B$3:$H$85,6,FALSE)*VLOOKUP(BF$91,ExtTrip_Adjust!$B$3:$H$85,7,FALSE)</f>
        <v>3.2413175461804515</v>
      </c>
      <c r="BG122" s="1">
        <f>BG33*VLOOKUP($D122,ExtTrip_Adjust!$B$3:$H$85,6,FALSE)*VLOOKUP(BG$91,ExtTrip_Adjust!$B$3:$H$85,7,FALSE)</f>
        <v>70.963267325598167</v>
      </c>
      <c r="BH122" s="1">
        <f>BH33*VLOOKUP($D122,ExtTrip_Adjust!$B$3:$H$85,6,FALSE)*VLOOKUP(BH$91,ExtTrip_Adjust!$B$3:$H$85,7,FALSE)</f>
        <v>17.667431006418596</v>
      </c>
      <c r="BI122" s="1">
        <f>BI33*VLOOKUP($D122,ExtTrip_Adjust!$B$3:$H$85,6,FALSE)*VLOOKUP(BI$91,ExtTrip_Adjust!$B$3:$H$85,7,FALSE)</f>
        <v>2.0346073830843574</v>
      </c>
      <c r="BJ122" s="1">
        <f>BJ33*VLOOKUP($D122,ExtTrip_Adjust!$B$3:$H$85,6,FALSE)*VLOOKUP(BJ$91,ExtTrip_Adjust!$B$3:$H$85,7,FALSE)</f>
        <v>0</v>
      </c>
      <c r="BK122" s="1">
        <f>BK33*VLOOKUP($D122,ExtTrip_Adjust!$B$3:$H$85,6,FALSE)*VLOOKUP(BK$91,ExtTrip_Adjust!$B$3:$H$85,7,FALSE)</f>
        <v>3.2815619569008336</v>
      </c>
      <c r="BL122" s="1">
        <f>BL33*VLOOKUP($D122,ExtTrip_Adjust!$B$3:$H$85,6,FALSE)*VLOOKUP(BL$91,ExtTrip_Adjust!$B$3:$H$85,7,FALSE)</f>
        <v>0</v>
      </c>
      <c r="BM122" s="1">
        <f>BM33*VLOOKUP($D122,ExtTrip_Adjust!$B$3:$H$85,6,FALSE)*VLOOKUP(BM$91,ExtTrip_Adjust!$B$3:$H$85,7,FALSE)</f>
        <v>0</v>
      </c>
      <c r="BN122" s="1">
        <f>BN33*VLOOKUP($D122,ExtTrip_Adjust!$B$3:$H$85,6,FALSE)*VLOOKUP(BN$91,ExtTrip_Adjust!$B$3:$H$85,7,FALSE)</f>
        <v>2.067914745023181</v>
      </c>
      <c r="BO122" s="1">
        <f>BO33*VLOOKUP($D122,ExtTrip_Adjust!$B$3:$H$85,6,FALSE)*VLOOKUP(BO$91,ExtTrip_Adjust!$B$3:$H$85,7,FALSE)</f>
        <v>0.31541366801102666</v>
      </c>
      <c r="BP122" s="1">
        <f>BP33*VLOOKUP($D122,ExtTrip_Adjust!$B$3:$H$85,6,FALSE)*VLOOKUP(BP$91,ExtTrip_Adjust!$B$3:$H$85,7,FALSE)</f>
        <v>0</v>
      </c>
      <c r="BQ122" s="1">
        <f>BQ33*VLOOKUP($D122,ExtTrip_Adjust!$B$3:$H$85,6,FALSE)*VLOOKUP(BQ$91,ExtTrip_Adjust!$B$3:$H$85,7,FALSE)</f>
        <v>543.56880862601736</v>
      </c>
      <c r="BR122" s="1">
        <f>BR33*VLOOKUP($D122,ExtTrip_Adjust!$B$3:$H$85,6,FALSE)*VLOOKUP(BR$91,ExtTrip_Adjust!$B$3:$H$85,7,FALSE)</f>
        <v>45.273953322542859</v>
      </c>
      <c r="BS122" s="1">
        <f>BS33*VLOOKUP($D122,ExtTrip_Adjust!$B$3:$H$85,6,FALSE)*VLOOKUP(BS$91,ExtTrip_Adjust!$B$3:$H$85,7,FALSE)</f>
        <v>25.065369942178958</v>
      </c>
      <c r="BT122" s="1">
        <f>BT33*VLOOKUP($D122,ExtTrip_Adjust!$B$3:$H$85,6,FALSE)*VLOOKUP(BT$91,ExtTrip_Adjust!$B$3:$H$85,7,FALSE)</f>
        <v>19.183342913728197</v>
      </c>
      <c r="BU122" s="1">
        <f>BU33*VLOOKUP($D122,ExtTrip_Adjust!$B$3:$H$85,6,FALSE)*VLOOKUP(BU$91,ExtTrip_Adjust!$B$3:$H$85,7,FALSE)</f>
        <v>24.07964125381891</v>
      </c>
      <c r="BV122" s="1">
        <f>BV33*VLOOKUP($D122,ExtTrip_Adjust!$B$3:$H$85,6,FALSE)*VLOOKUP(BV$91,ExtTrip_Adjust!$B$3:$H$85,7,FALSE)</f>
        <v>0</v>
      </c>
      <c r="BW122" s="1">
        <f>BW33*VLOOKUP($D122,ExtTrip_Adjust!$B$3:$H$85,6,FALSE)*VLOOKUP(BW$91,ExtTrip_Adjust!$B$3:$H$85,7,FALSE)</f>
        <v>0</v>
      </c>
      <c r="BX122" s="1">
        <f>BX33*VLOOKUP($D122,ExtTrip_Adjust!$B$3:$H$85,6,FALSE)*VLOOKUP(BX$91,ExtTrip_Adjust!$B$3:$H$85,7,FALSE)</f>
        <v>0</v>
      </c>
      <c r="BY122" s="1">
        <f>BY33*VLOOKUP($D122,ExtTrip_Adjust!$B$3:$H$85,6,FALSE)*VLOOKUP(BY$91,ExtTrip_Adjust!$B$3:$H$85,7,FALSE)</f>
        <v>0</v>
      </c>
      <c r="BZ122" s="1">
        <f>BZ33*VLOOKUP($D122,ExtTrip_Adjust!$B$3:$H$85,6,FALSE)*VLOOKUP(BZ$91,ExtTrip_Adjust!$B$3:$H$85,7,FALSE)</f>
        <v>0</v>
      </c>
      <c r="CA122" s="1">
        <f>CA33*VLOOKUP($D122,ExtTrip_Adjust!$B$3:$H$85,6,FALSE)*VLOOKUP(CA$91,ExtTrip_Adjust!$B$3:$H$85,7,FALSE)</f>
        <v>0</v>
      </c>
      <c r="CB122" s="1">
        <f>CB33*VLOOKUP($D122,ExtTrip_Adjust!$B$3:$H$85,6,FALSE)*VLOOKUP(CB$91,ExtTrip_Adjust!$B$3:$H$85,7,FALSE)</f>
        <v>0</v>
      </c>
      <c r="CC122" s="1">
        <f>CC33*VLOOKUP($D122,ExtTrip_Adjust!$B$3:$H$85,6,FALSE)*VLOOKUP(CC$91,ExtTrip_Adjust!$B$3:$H$85,7,FALSE)</f>
        <v>0</v>
      </c>
      <c r="CD122" s="1">
        <f>CD33*VLOOKUP($D122,ExtTrip_Adjust!$B$3:$H$85,6,FALSE)*VLOOKUP(CD$91,ExtTrip_Adjust!$B$3:$H$85,7,FALSE)</f>
        <v>0</v>
      </c>
      <c r="CE122" s="1">
        <f>CE33*VLOOKUP($D122,ExtTrip_Adjust!$B$3:$H$85,6,FALSE)*VLOOKUP(CE$91,ExtTrip_Adjust!$B$3:$H$85,7,FALSE)</f>
        <v>0</v>
      </c>
      <c r="CF122" s="1">
        <f>CF33*VLOOKUP($D122,ExtTrip_Adjust!$B$3:$H$85,6,FALSE)*VLOOKUP(CF$91,ExtTrip_Adjust!$B$3:$H$85,7,FALSE)</f>
        <v>1.1850818279133954</v>
      </c>
      <c r="CG122" s="1">
        <f>CG33*VLOOKUP($D122,ExtTrip_Adjust!$B$3:$H$85,6,FALSE)*VLOOKUP(CG$91,ExtTrip_Adjust!$B$3:$H$85,7,FALSE)</f>
        <v>212.43888009005252</v>
      </c>
      <c r="CH122" s="1">
        <f>CH33*VLOOKUP($D122,ExtTrip_Adjust!$B$3:$H$85,6,FALSE)*VLOOKUP(CH$91,ExtTrip_Adjust!$B$3:$H$85,7,FALSE)</f>
        <v>0</v>
      </c>
      <c r="CI122" s="1">
        <f>CI33*VLOOKUP($D122,ExtTrip_Adjust!$B$3:$H$85,6,FALSE)*VLOOKUP(CI$91,ExtTrip_Adjust!$B$3:$H$85,7,FALSE)</f>
        <v>9.2537325079965598</v>
      </c>
      <c r="CJ122" s="1">
        <f>CJ33*VLOOKUP($D122,ExtTrip_Adjust!$B$3:$H$85,6,FALSE)*1</f>
        <v>9295.1832721119717</v>
      </c>
      <c r="CK122" s="1">
        <f t="shared" si="5"/>
        <v>18657.196567381066</v>
      </c>
    </row>
    <row r="123" spans="2:89" x14ac:dyDescent="0.25">
      <c r="B123">
        <v>2961</v>
      </c>
      <c r="D123">
        <v>2961</v>
      </c>
      <c r="E123" s="1">
        <f>E34*VLOOKUP($D123,ExtTrip_Adjust!$B$3:$H$85,6,FALSE)*VLOOKUP(E$91,ExtTrip_Adjust!$B$3:$H$85,7,FALSE)</f>
        <v>0.39837629156356702</v>
      </c>
      <c r="F123" s="1">
        <f>F34*VLOOKUP($D123,ExtTrip_Adjust!$B$3:$H$85,6,FALSE)*VLOOKUP(F$91,ExtTrip_Adjust!$B$3:$H$85,7,FALSE)</f>
        <v>0</v>
      </c>
      <c r="G123" s="1">
        <f>G34*VLOOKUP($D123,ExtTrip_Adjust!$B$3:$H$85,6,FALSE)*VLOOKUP(G$91,ExtTrip_Adjust!$B$3:$H$85,7,FALSE)</f>
        <v>0</v>
      </c>
      <c r="H123" s="1">
        <f>H34*VLOOKUP($D123,ExtTrip_Adjust!$B$3:$H$85,6,FALSE)*VLOOKUP(H$91,ExtTrip_Adjust!$B$3:$H$85,7,FALSE)</f>
        <v>3.9514548820116842</v>
      </c>
      <c r="I123" s="1">
        <f>I34*VLOOKUP($D123,ExtTrip_Adjust!$B$3:$H$85,6,FALSE)*VLOOKUP(I$91,ExtTrip_Adjust!$B$3:$H$85,7,FALSE)</f>
        <v>0</v>
      </c>
      <c r="J123" s="1">
        <f>J34*VLOOKUP($D123,ExtTrip_Adjust!$B$3:$H$85,6,FALSE)*VLOOKUP(J$91,ExtTrip_Adjust!$B$3:$H$85,7,FALSE)</f>
        <v>0</v>
      </c>
      <c r="K123" s="1">
        <f>K34*VLOOKUP($D123,ExtTrip_Adjust!$B$3:$H$85,6,FALSE)*VLOOKUP(K$91,ExtTrip_Adjust!$B$3:$H$85,7,FALSE)</f>
        <v>0</v>
      </c>
      <c r="L123" s="1">
        <f>L34*VLOOKUP($D123,ExtTrip_Adjust!$B$3:$H$85,6,FALSE)*VLOOKUP(L$91,ExtTrip_Adjust!$B$3:$H$85,7,FALSE)</f>
        <v>0</v>
      </c>
      <c r="M123" s="1">
        <f>M34*VLOOKUP($D123,ExtTrip_Adjust!$B$3:$H$85,6,FALSE)*VLOOKUP(M$91,ExtTrip_Adjust!$B$3:$H$85,7,FALSE)</f>
        <v>0</v>
      </c>
      <c r="N123" s="1">
        <f>N34*VLOOKUP($D123,ExtTrip_Adjust!$B$3:$H$85,6,FALSE)*VLOOKUP(N$91,ExtTrip_Adjust!$B$3:$H$85,7,FALSE)</f>
        <v>0</v>
      </c>
      <c r="O123" s="1">
        <f>O34*VLOOKUP($D123,ExtTrip_Adjust!$B$3:$H$85,6,FALSE)*VLOOKUP(O$91,ExtTrip_Adjust!$B$3:$H$85,7,FALSE)</f>
        <v>0</v>
      </c>
      <c r="P123" s="1">
        <f>P34*VLOOKUP($D123,ExtTrip_Adjust!$B$3:$H$85,6,FALSE)*VLOOKUP(P$91,ExtTrip_Adjust!$B$3:$H$85,7,FALSE)</f>
        <v>0</v>
      </c>
      <c r="Q123" s="1">
        <f>Q34*VLOOKUP($D123,ExtTrip_Adjust!$B$3:$H$85,6,FALSE)*VLOOKUP(Q$91,ExtTrip_Adjust!$B$3:$H$85,7,FALSE)</f>
        <v>0.17902763215256767</v>
      </c>
      <c r="R123" s="1">
        <f>R34*VLOOKUP($D123,ExtTrip_Adjust!$B$3:$H$85,6,FALSE)*VLOOKUP(R$91,ExtTrip_Adjust!$B$3:$H$85,7,FALSE)</f>
        <v>0</v>
      </c>
      <c r="S123" s="1">
        <f>S34*VLOOKUP($D123,ExtTrip_Adjust!$B$3:$H$85,6,FALSE)*VLOOKUP(S$91,ExtTrip_Adjust!$B$3:$H$85,7,FALSE)</f>
        <v>0</v>
      </c>
      <c r="T123" s="1">
        <f>T34*VLOOKUP($D123,ExtTrip_Adjust!$B$3:$H$85,6,FALSE)*VLOOKUP(T$91,ExtTrip_Adjust!$B$3:$H$85,7,FALSE)</f>
        <v>0</v>
      </c>
      <c r="U123" s="1">
        <f>U34*VLOOKUP($D123,ExtTrip_Adjust!$B$3:$H$85,6,FALSE)*VLOOKUP(U$91,ExtTrip_Adjust!$B$3:$H$85,7,FALSE)</f>
        <v>0</v>
      </c>
      <c r="V123" s="1">
        <f>V34*VLOOKUP($D123,ExtTrip_Adjust!$B$3:$H$85,6,FALSE)*VLOOKUP(V$91,ExtTrip_Adjust!$B$3:$H$85,7,FALSE)</f>
        <v>1.3920909801258747</v>
      </c>
      <c r="W123" s="1">
        <f>W34*VLOOKUP($D123,ExtTrip_Adjust!$B$3:$H$85,6,FALSE)*VLOOKUP(W$91,ExtTrip_Adjust!$B$3:$H$85,7,FALSE)</f>
        <v>0</v>
      </c>
      <c r="X123" s="1">
        <f>X34*VLOOKUP($D123,ExtTrip_Adjust!$B$3:$H$85,6,FALSE)*VLOOKUP(X$91,ExtTrip_Adjust!$B$3:$H$85,7,FALSE)</f>
        <v>0</v>
      </c>
      <c r="Y123" s="1">
        <f>Y34*VLOOKUP($D123,ExtTrip_Adjust!$B$3:$H$85,6,FALSE)*VLOOKUP(Y$91,ExtTrip_Adjust!$B$3:$H$85,7,FALSE)</f>
        <v>0</v>
      </c>
      <c r="Z123" s="1">
        <f>Z34*VLOOKUP($D123,ExtTrip_Adjust!$B$3:$H$85,6,FALSE)*VLOOKUP(Z$91,ExtTrip_Adjust!$B$3:$H$85,7,FALSE)</f>
        <v>0</v>
      </c>
      <c r="AA123" s="1">
        <f>AA34*VLOOKUP($D123,ExtTrip_Adjust!$B$3:$H$85,6,FALSE)*VLOOKUP(AA$91,ExtTrip_Adjust!$B$3:$H$85,7,FALSE)</f>
        <v>0</v>
      </c>
      <c r="AB123" s="1">
        <f>AB34*VLOOKUP($D123,ExtTrip_Adjust!$B$3:$H$85,6,FALSE)*VLOOKUP(AB$91,ExtTrip_Adjust!$B$3:$H$85,7,FALSE)</f>
        <v>0</v>
      </c>
      <c r="AC123" s="1">
        <f>AC34*VLOOKUP($D123,ExtTrip_Adjust!$B$3:$H$85,6,FALSE)*VLOOKUP(AC$91,ExtTrip_Adjust!$B$3:$H$85,7,FALSE)</f>
        <v>0</v>
      </c>
      <c r="AD123" s="1">
        <f>AD34*VLOOKUP($D123,ExtTrip_Adjust!$B$3:$H$85,6,FALSE)*VLOOKUP(AD$91,ExtTrip_Adjust!$B$3:$H$85,7,FALSE)</f>
        <v>0.35250264611297039</v>
      </c>
      <c r="AE123" s="1">
        <f>AE34*VLOOKUP($D123,ExtTrip_Adjust!$B$3:$H$85,6,FALSE)*VLOOKUP(AE$91,ExtTrip_Adjust!$B$3:$H$85,7,FALSE)</f>
        <v>0</v>
      </c>
      <c r="AF123" s="1">
        <f>AF34*VLOOKUP($D123,ExtTrip_Adjust!$B$3:$H$85,6,FALSE)*VLOOKUP(AF$91,ExtTrip_Adjust!$B$3:$H$85,7,FALSE)</f>
        <v>0</v>
      </c>
      <c r="AG123" s="1">
        <f>AG34*VLOOKUP($D123,ExtTrip_Adjust!$B$3:$H$85,6,FALSE)*VLOOKUP(AG$91,ExtTrip_Adjust!$B$3:$H$85,7,FALSE)</f>
        <v>0</v>
      </c>
      <c r="AH123" s="1">
        <f>AH34*VLOOKUP($D123,ExtTrip_Adjust!$B$3:$H$85,6,FALSE)*VLOOKUP(AH$91,ExtTrip_Adjust!$B$3:$H$85,7,FALSE)</f>
        <v>0</v>
      </c>
      <c r="AI123" s="1">
        <f>AI34*VLOOKUP($D123,ExtTrip_Adjust!$B$3:$H$85,6,FALSE)*VLOOKUP(AI$91,ExtTrip_Adjust!$B$3:$H$85,7,FALSE)</f>
        <v>20.746401622874224</v>
      </c>
      <c r="AJ123" s="1">
        <f>AJ34*VLOOKUP($D123,ExtTrip_Adjust!$B$3:$H$85,6,FALSE)*VLOOKUP(AJ$91,ExtTrip_Adjust!$B$3:$H$85,7,FALSE)</f>
        <v>0</v>
      </c>
      <c r="AK123" s="1">
        <f>AK34*VLOOKUP($D123,ExtTrip_Adjust!$B$3:$H$85,6,FALSE)*VLOOKUP(AK$91,ExtTrip_Adjust!$B$3:$H$85,7,FALSE)</f>
        <v>0</v>
      </c>
      <c r="AL123" s="1">
        <f>AL34*VLOOKUP($D123,ExtTrip_Adjust!$B$3:$H$85,6,FALSE)*VLOOKUP(AL$91,ExtTrip_Adjust!$B$3:$H$85,7,FALSE)</f>
        <v>0</v>
      </c>
      <c r="AM123" s="1">
        <f>AM34*VLOOKUP($D123,ExtTrip_Adjust!$B$3:$H$85,6,FALSE)*VLOOKUP(AM$91,ExtTrip_Adjust!$B$3:$H$85,7,FALSE)</f>
        <v>0</v>
      </c>
      <c r="AN123" s="1">
        <f>AN34*VLOOKUP($D123,ExtTrip_Adjust!$B$3:$H$85,6,FALSE)*VLOOKUP(AN$91,ExtTrip_Adjust!$B$3:$H$85,7,FALSE)</f>
        <v>0</v>
      </c>
      <c r="AO123" s="1">
        <f>AO34*VLOOKUP($D123,ExtTrip_Adjust!$B$3:$H$85,6,FALSE)*VLOOKUP(AO$91,ExtTrip_Adjust!$B$3:$H$85,7,FALSE)</f>
        <v>0</v>
      </c>
      <c r="AP123" s="1">
        <f>AP34*VLOOKUP($D123,ExtTrip_Adjust!$B$3:$H$85,6,FALSE)*VLOOKUP(AP$91,ExtTrip_Adjust!$B$3:$H$85,7,FALSE)</f>
        <v>0</v>
      </c>
      <c r="AQ123" s="1">
        <f>AQ34*VLOOKUP($D123,ExtTrip_Adjust!$B$3:$H$85,6,FALSE)*VLOOKUP(AQ$91,ExtTrip_Adjust!$B$3:$H$85,7,FALSE)</f>
        <v>0</v>
      </c>
      <c r="AR123" s="1">
        <f>AR34*VLOOKUP($D123,ExtTrip_Adjust!$B$3:$H$85,6,FALSE)*VLOOKUP(AR$91,ExtTrip_Adjust!$B$3:$H$85,7,FALSE)</f>
        <v>0</v>
      </c>
      <c r="AS123" s="1">
        <f>AS34*VLOOKUP($D123,ExtTrip_Adjust!$B$3:$H$85,6,FALSE)*VLOOKUP(AS$91,ExtTrip_Adjust!$B$3:$H$85,7,FALSE)</f>
        <v>0</v>
      </c>
      <c r="AT123" s="1">
        <f>AT34*VLOOKUP($D123,ExtTrip_Adjust!$B$3:$H$85,6,FALSE)*VLOOKUP(AT$91,ExtTrip_Adjust!$B$3:$H$85,7,FALSE)</f>
        <v>0</v>
      </c>
      <c r="AU123" s="1">
        <f>AU34*VLOOKUP($D123,ExtTrip_Adjust!$B$3:$H$85,6,FALSE)*VLOOKUP(AU$91,ExtTrip_Adjust!$B$3:$H$85,7,FALSE)</f>
        <v>0</v>
      </c>
      <c r="AV123" s="1">
        <f>AV34*VLOOKUP($D123,ExtTrip_Adjust!$B$3:$H$85,6,FALSE)*VLOOKUP(AV$91,ExtTrip_Adjust!$B$3:$H$85,7,FALSE)</f>
        <v>0</v>
      </c>
      <c r="AW123" s="1">
        <f>AW34*VLOOKUP($D123,ExtTrip_Adjust!$B$3:$H$85,6,FALSE)*VLOOKUP(AW$91,ExtTrip_Adjust!$B$3:$H$85,7,FALSE)</f>
        <v>0</v>
      </c>
      <c r="AX123" s="1">
        <f>AX34*VLOOKUP($D123,ExtTrip_Adjust!$B$3:$H$85,6,FALSE)*VLOOKUP(AX$91,ExtTrip_Adjust!$B$3:$H$85,7,FALSE)</f>
        <v>0</v>
      </c>
      <c r="AY123" s="1">
        <f>AY34*VLOOKUP($D123,ExtTrip_Adjust!$B$3:$H$85,6,FALSE)*VLOOKUP(AY$91,ExtTrip_Adjust!$B$3:$H$85,7,FALSE)</f>
        <v>0</v>
      </c>
      <c r="AZ123" s="1">
        <f>AZ34*VLOOKUP($D123,ExtTrip_Adjust!$B$3:$H$85,6,FALSE)*VLOOKUP(AZ$91,ExtTrip_Adjust!$B$3:$H$85,7,FALSE)</f>
        <v>0</v>
      </c>
      <c r="BA123" s="1">
        <f>BA34*VLOOKUP($D123,ExtTrip_Adjust!$B$3:$H$85,6,FALSE)*VLOOKUP(BA$91,ExtTrip_Adjust!$B$3:$H$85,7,FALSE)</f>
        <v>0</v>
      </c>
      <c r="BB123" s="1">
        <f>BB34*VLOOKUP($D123,ExtTrip_Adjust!$B$3:$H$85,6,FALSE)*VLOOKUP(BB$91,ExtTrip_Adjust!$B$3:$H$85,7,FALSE)</f>
        <v>0</v>
      </c>
      <c r="BC123" s="1">
        <f>BC34*VLOOKUP($D123,ExtTrip_Adjust!$B$3:$H$85,6,FALSE)*VLOOKUP(BC$91,ExtTrip_Adjust!$B$3:$H$85,7,FALSE)</f>
        <v>0</v>
      </c>
      <c r="BD123" s="1">
        <f>BD34*VLOOKUP($D123,ExtTrip_Adjust!$B$3:$H$85,6,FALSE)*VLOOKUP(BD$91,ExtTrip_Adjust!$B$3:$H$85,7,FALSE)</f>
        <v>0</v>
      </c>
      <c r="BE123" s="1">
        <f>BE34*VLOOKUP($D123,ExtTrip_Adjust!$B$3:$H$85,6,FALSE)*VLOOKUP(BE$91,ExtTrip_Adjust!$B$3:$H$85,7,FALSE)</f>
        <v>0</v>
      </c>
      <c r="BF123" s="1">
        <f>BF34*VLOOKUP($D123,ExtTrip_Adjust!$B$3:$H$85,6,FALSE)*VLOOKUP(BF$91,ExtTrip_Adjust!$B$3:$H$85,7,FALSE)</f>
        <v>0</v>
      </c>
      <c r="BG123" s="1">
        <f>BG34*VLOOKUP($D123,ExtTrip_Adjust!$B$3:$H$85,6,FALSE)*VLOOKUP(BG$91,ExtTrip_Adjust!$B$3:$H$85,7,FALSE)</f>
        <v>0</v>
      </c>
      <c r="BH123" s="1">
        <f>BH34*VLOOKUP($D123,ExtTrip_Adjust!$B$3:$H$85,6,FALSE)*VLOOKUP(BH$91,ExtTrip_Adjust!$B$3:$H$85,7,FALSE)</f>
        <v>0</v>
      </c>
      <c r="BI123" s="1">
        <f>BI34*VLOOKUP($D123,ExtTrip_Adjust!$B$3:$H$85,6,FALSE)*VLOOKUP(BI$91,ExtTrip_Adjust!$B$3:$H$85,7,FALSE)</f>
        <v>0</v>
      </c>
      <c r="BJ123" s="1">
        <f>BJ34*VLOOKUP($D123,ExtTrip_Adjust!$B$3:$H$85,6,FALSE)*VLOOKUP(BJ$91,ExtTrip_Adjust!$B$3:$H$85,7,FALSE)</f>
        <v>0</v>
      </c>
      <c r="BK123" s="1">
        <f>BK34*VLOOKUP($D123,ExtTrip_Adjust!$B$3:$H$85,6,FALSE)*VLOOKUP(BK$91,ExtTrip_Adjust!$B$3:$H$85,7,FALSE)</f>
        <v>0</v>
      </c>
      <c r="BL123" s="1">
        <f>BL34*VLOOKUP($D123,ExtTrip_Adjust!$B$3:$H$85,6,FALSE)*VLOOKUP(BL$91,ExtTrip_Adjust!$B$3:$H$85,7,FALSE)</f>
        <v>5.2213799800613785</v>
      </c>
      <c r="BM123" s="1">
        <f>BM34*VLOOKUP($D123,ExtTrip_Adjust!$B$3:$H$85,6,FALSE)*VLOOKUP(BM$91,ExtTrip_Adjust!$B$3:$H$85,7,FALSE)</f>
        <v>0</v>
      </c>
      <c r="BN123" s="1">
        <f>BN34*VLOOKUP($D123,ExtTrip_Adjust!$B$3:$H$85,6,FALSE)*VLOOKUP(BN$91,ExtTrip_Adjust!$B$3:$H$85,7,FALSE)</f>
        <v>6.043443033737554</v>
      </c>
      <c r="BO123" s="1">
        <f>BO34*VLOOKUP($D123,ExtTrip_Adjust!$B$3:$H$85,6,FALSE)*VLOOKUP(BO$91,ExtTrip_Adjust!$B$3:$H$85,7,FALSE)</f>
        <v>0.92179499999999992</v>
      </c>
      <c r="BP123" s="1">
        <f>BP34*VLOOKUP($D123,ExtTrip_Adjust!$B$3:$H$85,6,FALSE)*VLOOKUP(BP$91,ExtTrip_Adjust!$B$3:$H$85,7,FALSE)</f>
        <v>0</v>
      </c>
      <c r="BQ123" s="1">
        <f>BQ34*VLOOKUP($D123,ExtTrip_Adjust!$B$3:$H$85,6,FALSE)*VLOOKUP(BQ$91,ExtTrip_Adjust!$B$3:$H$85,7,FALSE)</f>
        <v>0</v>
      </c>
      <c r="BR123" s="1">
        <f>BR34*VLOOKUP($D123,ExtTrip_Adjust!$B$3:$H$85,6,FALSE)*VLOOKUP(BR$91,ExtTrip_Adjust!$B$3:$H$85,7,FALSE)</f>
        <v>0</v>
      </c>
      <c r="BS123" s="1">
        <f>BS34*VLOOKUP($D123,ExtTrip_Adjust!$B$3:$H$85,6,FALSE)*VLOOKUP(BS$91,ExtTrip_Adjust!$B$3:$H$85,7,FALSE)</f>
        <v>25.170691294118189</v>
      </c>
      <c r="BT123" s="1">
        <f>BT34*VLOOKUP($D123,ExtTrip_Adjust!$B$3:$H$85,6,FALSE)*VLOOKUP(BT$91,ExtTrip_Adjust!$B$3:$H$85,7,FALSE)</f>
        <v>56.06284701678841</v>
      </c>
      <c r="BU123" s="1">
        <f>BU34*VLOOKUP($D123,ExtTrip_Adjust!$B$3:$H$85,6,FALSE)*VLOOKUP(BU$91,ExtTrip_Adjust!$B$3:$H$85,7,FALSE)</f>
        <v>0</v>
      </c>
      <c r="BV123" s="1">
        <f>BV34*VLOOKUP($D123,ExtTrip_Adjust!$B$3:$H$85,6,FALSE)*VLOOKUP(BV$91,ExtTrip_Adjust!$B$3:$H$85,7,FALSE)</f>
        <v>0</v>
      </c>
      <c r="BW123" s="1">
        <f>BW34*VLOOKUP($D123,ExtTrip_Adjust!$B$3:$H$85,6,FALSE)*VLOOKUP(BW$91,ExtTrip_Adjust!$B$3:$H$85,7,FALSE)</f>
        <v>1.0376524911972163</v>
      </c>
      <c r="BX123" s="1">
        <f>BX34*VLOOKUP($D123,ExtTrip_Adjust!$B$3:$H$85,6,FALSE)*VLOOKUP(BX$91,ExtTrip_Adjust!$B$3:$H$85,7,FALSE)</f>
        <v>0.23048839149150563</v>
      </c>
      <c r="BY123" s="1">
        <f>BY34*VLOOKUP($D123,ExtTrip_Adjust!$B$3:$H$85,6,FALSE)*VLOOKUP(BY$91,ExtTrip_Adjust!$B$3:$H$85,7,FALSE)</f>
        <v>4.9401424211925851E-2</v>
      </c>
      <c r="BZ123" s="1">
        <f>BZ34*VLOOKUP($D123,ExtTrip_Adjust!$B$3:$H$85,6,FALSE)*VLOOKUP(BZ$91,ExtTrip_Adjust!$B$3:$H$85,7,FALSE)</f>
        <v>0</v>
      </c>
      <c r="CA123" s="1">
        <f>CA34*VLOOKUP($D123,ExtTrip_Adjust!$B$3:$H$85,6,FALSE)*VLOOKUP(CA$91,ExtTrip_Adjust!$B$3:$H$85,7,FALSE)</f>
        <v>1.9427875840778599</v>
      </c>
      <c r="CB123" s="1">
        <f>CB34*VLOOKUP($D123,ExtTrip_Adjust!$B$3:$H$85,6,FALSE)*VLOOKUP(CB$91,ExtTrip_Adjust!$B$3:$H$85,7,FALSE)</f>
        <v>0</v>
      </c>
      <c r="CC123" s="1">
        <f>CC34*VLOOKUP($D123,ExtTrip_Adjust!$B$3:$H$85,6,FALSE)*VLOOKUP(CC$91,ExtTrip_Adjust!$B$3:$H$85,7,FALSE)</f>
        <v>3.2128726738853493</v>
      </c>
      <c r="CD123" s="1">
        <f>CD34*VLOOKUP($D123,ExtTrip_Adjust!$B$3:$H$85,6,FALSE)*VLOOKUP(CD$91,ExtTrip_Adjust!$B$3:$H$85,7,FALSE)</f>
        <v>0</v>
      </c>
      <c r="CE123" s="1">
        <f>CE34*VLOOKUP($D123,ExtTrip_Adjust!$B$3:$H$85,6,FALSE)*VLOOKUP(CE$91,ExtTrip_Adjust!$B$3:$H$85,7,FALSE)</f>
        <v>0</v>
      </c>
      <c r="CF123" s="1">
        <f>CF34*VLOOKUP($D123,ExtTrip_Adjust!$B$3:$H$85,6,FALSE)*VLOOKUP(CF$91,ExtTrip_Adjust!$B$3:$H$85,7,FALSE)</f>
        <v>3.7558574246801615</v>
      </c>
      <c r="CG123" s="1">
        <f>CG34*VLOOKUP($D123,ExtTrip_Adjust!$B$3:$H$85,6,FALSE)*VLOOKUP(CG$91,ExtTrip_Adjust!$B$3:$H$85,7,FALSE)</f>
        <v>0</v>
      </c>
      <c r="CH123" s="1">
        <f>CH34*VLOOKUP($D123,ExtTrip_Adjust!$B$3:$H$85,6,FALSE)*VLOOKUP(CH$91,ExtTrip_Adjust!$B$3:$H$85,7,FALSE)</f>
        <v>57.049631958520678</v>
      </c>
      <c r="CI123" s="1">
        <f>CI34*VLOOKUP($D123,ExtTrip_Adjust!$B$3:$H$85,6,FALSE)*VLOOKUP(CI$91,ExtTrip_Adjust!$B$3:$H$85,7,FALSE)</f>
        <v>0</v>
      </c>
      <c r="CJ123" s="1">
        <f>CJ34*VLOOKUP($D123,ExtTrip_Adjust!$B$3:$H$85,6,FALSE)*1</f>
        <v>2604.7413849999998</v>
      </c>
      <c r="CK123" s="1">
        <f t="shared" si="5"/>
        <v>2792.4600873276108</v>
      </c>
    </row>
    <row r="124" spans="2:89" x14ac:dyDescent="0.25">
      <c r="B124">
        <v>2962</v>
      </c>
      <c r="D124">
        <v>2962</v>
      </c>
      <c r="E124" s="1">
        <f>E35*VLOOKUP($D124,ExtTrip_Adjust!$B$3:$H$85,6,FALSE)*VLOOKUP(E$91,ExtTrip_Adjust!$B$3:$H$85,7,FALSE)</f>
        <v>78.439348017720377</v>
      </c>
      <c r="F124" s="1">
        <f>F35*VLOOKUP($D124,ExtTrip_Adjust!$B$3:$H$85,6,FALSE)*VLOOKUP(F$91,ExtTrip_Adjust!$B$3:$H$85,7,FALSE)</f>
        <v>529.99892972696887</v>
      </c>
      <c r="G124" s="1">
        <f>G35*VLOOKUP($D124,ExtTrip_Adjust!$B$3:$H$85,6,FALSE)*VLOOKUP(G$91,ExtTrip_Adjust!$B$3:$H$85,7,FALSE)</f>
        <v>58.725565831337512</v>
      </c>
      <c r="H124" s="1">
        <f>H35*VLOOKUP($D124,ExtTrip_Adjust!$B$3:$H$85,6,FALSE)*VLOOKUP(H$91,ExtTrip_Adjust!$B$3:$H$85,7,FALSE)</f>
        <v>125.70899844227117</v>
      </c>
      <c r="I124" s="1">
        <f>I35*VLOOKUP($D124,ExtTrip_Adjust!$B$3:$H$85,6,FALSE)*VLOOKUP(I$91,ExtTrip_Adjust!$B$3:$H$85,7,FALSE)</f>
        <v>0</v>
      </c>
      <c r="J124" s="1">
        <f>J35*VLOOKUP($D124,ExtTrip_Adjust!$B$3:$H$85,6,FALSE)*VLOOKUP(J$91,ExtTrip_Adjust!$B$3:$H$85,7,FALSE)</f>
        <v>0.55943758594717297</v>
      </c>
      <c r="K124" s="1">
        <f>K35*VLOOKUP($D124,ExtTrip_Adjust!$B$3:$H$85,6,FALSE)*VLOOKUP(K$91,ExtTrip_Adjust!$B$3:$H$85,7,FALSE)</f>
        <v>4.0480941819508045</v>
      </c>
      <c r="L124" s="1">
        <f>L35*VLOOKUP($D124,ExtTrip_Adjust!$B$3:$H$85,6,FALSE)*VLOOKUP(L$91,ExtTrip_Adjust!$B$3:$H$85,7,FALSE)</f>
        <v>10.9481673535265</v>
      </c>
      <c r="M124" s="1">
        <f>M35*VLOOKUP($D124,ExtTrip_Adjust!$B$3:$H$85,6,FALSE)*VLOOKUP(M$91,ExtTrip_Adjust!$B$3:$H$85,7,FALSE)</f>
        <v>0</v>
      </c>
      <c r="N124" s="1">
        <f>N35*VLOOKUP($D124,ExtTrip_Adjust!$B$3:$H$85,6,FALSE)*VLOOKUP(N$91,ExtTrip_Adjust!$B$3:$H$85,7,FALSE)</f>
        <v>2.2755398193376521</v>
      </c>
      <c r="O124" s="1">
        <f>O35*VLOOKUP($D124,ExtTrip_Adjust!$B$3:$H$85,6,FALSE)*VLOOKUP(O$91,ExtTrip_Adjust!$B$3:$H$85,7,FALSE)</f>
        <v>0</v>
      </c>
      <c r="P124" s="1">
        <f>P35*VLOOKUP($D124,ExtTrip_Adjust!$B$3:$H$85,6,FALSE)*VLOOKUP(P$91,ExtTrip_Adjust!$B$3:$H$85,7,FALSE)</f>
        <v>0</v>
      </c>
      <c r="Q124" s="1">
        <f>Q35*VLOOKUP($D124,ExtTrip_Adjust!$B$3:$H$85,6,FALSE)*VLOOKUP(Q$91,ExtTrip_Adjust!$B$3:$H$85,7,FALSE)</f>
        <v>17.096033119321234</v>
      </c>
      <c r="R124" s="1">
        <f>R35*VLOOKUP($D124,ExtTrip_Adjust!$B$3:$H$85,6,FALSE)*VLOOKUP(R$91,ExtTrip_Adjust!$B$3:$H$85,7,FALSE)</f>
        <v>0</v>
      </c>
      <c r="S124" s="1">
        <f>S35*VLOOKUP($D124,ExtTrip_Adjust!$B$3:$H$85,6,FALSE)*VLOOKUP(S$91,ExtTrip_Adjust!$B$3:$H$85,7,FALSE)</f>
        <v>4016.2919394919772</v>
      </c>
      <c r="T124" s="1">
        <f>T35*VLOOKUP($D124,ExtTrip_Adjust!$B$3:$H$85,6,FALSE)*VLOOKUP(T$91,ExtTrip_Adjust!$B$3:$H$85,7,FALSE)</f>
        <v>0</v>
      </c>
      <c r="U124" s="1">
        <f>U35*VLOOKUP($D124,ExtTrip_Adjust!$B$3:$H$85,6,FALSE)*VLOOKUP(U$91,ExtTrip_Adjust!$B$3:$H$85,7,FALSE)</f>
        <v>17.692395670434738</v>
      </c>
      <c r="V124" s="1">
        <f>V35*VLOOKUP($D124,ExtTrip_Adjust!$B$3:$H$85,6,FALSE)*VLOOKUP(V$91,ExtTrip_Adjust!$B$3:$H$85,7,FALSE)</f>
        <v>132.91992969950914</v>
      </c>
      <c r="W124" s="1">
        <f>W35*VLOOKUP($D124,ExtTrip_Adjust!$B$3:$H$85,6,FALSE)*VLOOKUP(W$91,ExtTrip_Adjust!$B$3:$H$85,7,FALSE)</f>
        <v>134.97329104063303</v>
      </c>
      <c r="X124" s="1">
        <f>X35*VLOOKUP($D124,ExtTrip_Adjust!$B$3:$H$85,6,FALSE)*VLOOKUP(X$91,ExtTrip_Adjust!$B$3:$H$85,7,FALSE)</f>
        <v>107.45789314406765</v>
      </c>
      <c r="Y124" s="1">
        <f>Y35*VLOOKUP($D124,ExtTrip_Adjust!$B$3:$H$85,6,FALSE)*VLOOKUP(Y$91,ExtTrip_Adjust!$B$3:$H$85,7,FALSE)</f>
        <v>10.243550832806676</v>
      </c>
      <c r="Z124" s="1">
        <f>Z35*VLOOKUP($D124,ExtTrip_Adjust!$B$3:$H$85,6,FALSE)*VLOOKUP(Z$91,ExtTrip_Adjust!$B$3:$H$85,7,FALSE)</f>
        <v>4.6106034158616556</v>
      </c>
      <c r="AA124" s="1">
        <f>AA35*VLOOKUP($D124,ExtTrip_Adjust!$B$3:$H$85,6,FALSE)*VLOOKUP(AA$91,ExtTrip_Adjust!$B$3:$H$85,7,FALSE)</f>
        <v>2.536607901341343</v>
      </c>
      <c r="AB124" s="1">
        <f>AB35*VLOOKUP($D124,ExtTrip_Adjust!$B$3:$H$85,6,FALSE)*VLOOKUP(AB$91,ExtTrip_Adjust!$B$3:$H$85,7,FALSE)</f>
        <v>4.3194887455178774</v>
      </c>
      <c r="AC124" s="1">
        <f>AC35*VLOOKUP($D124,ExtTrip_Adjust!$B$3:$H$85,6,FALSE)*VLOOKUP(AC$91,ExtTrip_Adjust!$B$3:$H$85,7,FALSE)</f>
        <v>0</v>
      </c>
      <c r="AD124" s="1">
        <f>AD35*VLOOKUP($D124,ExtTrip_Adjust!$B$3:$H$85,6,FALSE)*VLOOKUP(AD$91,ExtTrip_Adjust!$B$3:$H$85,7,FALSE)</f>
        <v>70.695187556767962</v>
      </c>
      <c r="AE124" s="1">
        <f>AE35*VLOOKUP($D124,ExtTrip_Adjust!$B$3:$H$85,6,FALSE)*VLOOKUP(AE$91,ExtTrip_Adjust!$B$3:$H$85,7,FALSE)</f>
        <v>0</v>
      </c>
      <c r="AF124" s="1">
        <f>AF35*VLOOKUP($D124,ExtTrip_Adjust!$B$3:$H$85,6,FALSE)*VLOOKUP(AF$91,ExtTrip_Adjust!$B$3:$H$85,7,FALSE)</f>
        <v>320.1254825524183</v>
      </c>
      <c r="AG124" s="1">
        <f>AG35*VLOOKUP($D124,ExtTrip_Adjust!$B$3:$H$85,6,FALSE)*VLOOKUP(AG$91,ExtTrip_Adjust!$B$3:$H$85,7,FALSE)</f>
        <v>0</v>
      </c>
      <c r="AH124" s="1">
        <f>AH35*VLOOKUP($D124,ExtTrip_Adjust!$B$3:$H$85,6,FALSE)*VLOOKUP(AH$91,ExtTrip_Adjust!$B$3:$H$85,7,FALSE)</f>
        <v>0</v>
      </c>
      <c r="AI124" s="1">
        <f>AI35*VLOOKUP($D124,ExtTrip_Adjust!$B$3:$H$85,6,FALSE)*VLOOKUP(AI$91,ExtTrip_Adjust!$B$3:$H$85,7,FALSE)</f>
        <v>5758.25519399328</v>
      </c>
      <c r="AJ124" s="1">
        <f>AJ35*VLOOKUP($D124,ExtTrip_Adjust!$B$3:$H$85,6,FALSE)*VLOOKUP(AJ$91,ExtTrip_Adjust!$B$3:$H$85,7,FALSE)</f>
        <v>0</v>
      </c>
      <c r="AK124" s="1">
        <f>AK35*VLOOKUP($D124,ExtTrip_Adjust!$B$3:$H$85,6,FALSE)*VLOOKUP(AK$91,ExtTrip_Adjust!$B$3:$H$85,7,FALSE)</f>
        <v>0</v>
      </c>
      <c r="AL124" s="1">
        <f>AL35*VLOOKUP($D124,ExtTrip_Adjust!$B$3:$H$85,6,FALSE)*VLOOKUP(AL$91,ExtTrip_Adjust!$B$3:$H$85,7,FALSE)</f>
        <v>3.3070477791590912E-2</v>
      </c>
      <c r="AM124" s="1">
        <f>AM35*VLOOKUP($D124,ExtTrip_Adjust!$B$3:$H$85,6,FALSE)*VLOOKUP(AM$91,ExtTrip_Adjust!$B$3:$H$85,7,FALSE)</f>
        <v>0</v>
      </c>
      <c r="AN124" s="1">
        <f>AN35*VLOOKUP($D124,ExtTrip_Adjust!$B$3:$H$85,6,FALSE)*VLOOKUP(AN$91,ExtTrip_Adjust!$B$3:$H$85,7,FALSE)</f>
        <v>0</v>
      </c>
      <c r="AO124" s="1">
        <f>AO35*VLOOKUP($D124,ExtTrip_Adjust!$B$3:$H$85,6,FALSE)*VLOOKUP(AO$91,ExtTrip_Adjust!$B$3:$H$85,7,FALSE)</f>
        <v>83.107956182275672</v>
      </c>
      <c r="AP124" s="1">
        <f>AP35*VLOOKUP($D124,ExtTrip_Adjust!$B$3:$H$85,6,FALSE)*VLOOKUP(AP$91,ExtTrip_Adjust!$B$3:$H$85,7,FALSE)</f>
        <v>7.5665702479032273</v>
      </c>
      <c r="AQ124" s="1">
        <f>AQ35*VLOOKUP($D124,ExtTrip_Adjust!$B$3:$H$85,6,FALSE)*VLOOKUP(AQ$91,ExtTrip_Adjust!$B$3:$H$85,7,FALSE)</f>
        <v>26.603052721292755</v>
      </c>
      <c r="AR124" s="1">
        <f>AR35*VLOOKUP($D124,ExtTrip_Adjust!$B$3:$H$85,6,FALSE)*VLOOKUP(AR$91,ExtTrip_Adjust!$B$3:$H$85,7,FALSE)</f>
        <v>1.0356962425930072</v>
      </c>
      <c r="AS124" s="1">
        <f>AS35*VLOOKUP($D124,ExtTrip_Adjust!$B$3:$H$85,6,FALSE)*VLOOKUP(AS$91,ExtTrip_Adjust!$B$3:$H$85,7,FALSE)</f>
        <v>25.524165873867002</v>
      </c>
      <c r="AT124" s="1">
        <f>AT35*VLOOKUP($D124,ExtTrip_Adjust!$B$3:$H$85,6,FALSE)*VLOOKUP(AT$91,ExtTrip_Adjust!$B$3:$H$85,7,FALSE)</f>
        <v>0</v>
      </c>
      <c r="AU124" s="1">
        <f>AU35*VLOOKUP($D124,ExtTrip_Adjust!$B$3:$H$85,6,FALSE)*VLOOKUP(AU$91,ExtTrip_Adjust!$B$3:$H$85,7,FALSE)</f>
        <v>4693.2617062049412</v>
      </c>
      <c r="AV124" s="1">
        <f>AV35*VLOOKUP($D124,ExtTrip_Adjust!$B$3:$H$85,6,FALSE)*VLOOKUP(AV$91,ExtTrip_Adjust!$B$3:$H$85,7,FALSE)</f>
        <v>261.28241350131447</v>
      </c>
      <c r="AW124" s="1">
        <f>AW35*VLOOKUP($D124,ExtTrip_Adjust!$B$3:$H$85,6,FALSE)*VLOOKUP(AW$91,ExtTrip_Adjust!$B$3:$H$85,7,FALSE)</f>
        <v>522.07289572540083</v>
      </c>
      <c r="AX124" s="1">
        <f>AX35*VLOOKUP($D124,ExtTrip_Adjust!$B$3:$H$85,6,FALSE)*VLOOKUP(AX$91,ExtTrip_Adjust!$B$3:$H$85,7,FALSE)</f>
        <v>113.53169479798522</v>
      </c>
      <c r="AY124" s="1">
        <f>AY35*VLOOKUP($D124,ExtTrip_Adjust!$B$3:$H$85,6,FALSE)*VLOOKUP(AY$91,ExtTrip_Adjust!$B$3:$H$85,7,FALSE)</f>
        <v>145.74595641698974</v>
      </c>
      <c r="AZ124" s="1">
        <f>AZ35*VLOOKUP($D124,ExtTrip_Adjust!$B$3:$H$85,6,FALSE)*VLOOKUP(AZ$91,ExtTrip_Adjust!$B$3:$H$85,7,FALSE)</f>
        <v>5.2081660154641867</v>
      </c>
      <c r="BA124" s="1">
        <f>BA35*VLOOKUP($D124,ExtTrip_Adjust!$B$3:$H$85,6,FALSE)*VLOOKUP(BA$91,ExtTrip_Adjust!$B$3:$H$85,7,FALSE)</f>
        <v>4.1569333835106246</v>
      </c>
      <c r="BB124" s="1">
        <f>BB35*VLOOKUP($D124,ExtTrip_Adjust!$B$3:$H$85,6,FALSE)*VLOOKUP(BB$91,ExtTrip_Adjust!$B$3:$H$85,7,FALSE)</f>
        <v>2.8533954076516137</v>
      </c>
      <c r="BC124" s="1">
        <f>BC35*VLOOKUP($D124,ExtTrip_Adjust!$B$3:$H$85,6,FALSE)*VLOOKUP(BC$91,ExtTrip_Adjust!$B$3:$H$85,7,FALSE)</f>
        <v>0</v>
      </c>
      <c r="BD124" s="1">
        <f>BD35*VLOOKUP($D124,ExtTrip_Adjust!$B$3:$H$85,6,FALSE)*VLOOKUP(BD$91,ExtTrip_Adjust!$B$3:$H$85,7,FALSE)</f>
        <v>0</v>
      </c>
      <c r="BE124" s="1">
        <f>BE35*VLOOKUP($D124,ExtTrip_Adjust!$B$3:$H$85,6,FALSE)*VLOOKUP(BE$91,ExtTrip_Adjust!$B$3:$H$85,7,FALSE)</f>
        <v>0</v>
      </c>
      <c r="BF124" s="1">
        <f>BF35*VLOOKUP($D124,ExtTrip_Adjust!$B$3:$H$85,6,FALSE)*VLOOKUP(BF$91,ExtTrip_Adjust!$B$3:$H$85,7,FALSE)</f>
        <v>0</v>
      </c>
      <c r="BG124" s="1">
        <f>BG35*VLOOKUP($D124,ExtTrip_Adjust!$B$3:$H$85,6,FALSE)*VLOOKUP(BG$91,ExtTrip_Adjust!$B$3:$H$85,7,FALSE)</f>
        <v>0</v>
      </c>
      <c r="BH124" s="1">
        <f>BH35*VLOOKUP($D124,ExtTrip_Adjust!$B$3:$H$85,6,FALSE)*VLOOKUP(BH$91,ExtTrip_Adjust!$B$3:$H$85,7,FALSE)</f>
        <v>351.92423640717681</v>
      </c>
      <c r="BI124" s="1">
        <f>BI35*VLOOKUP($D124,ExtTrip_Adjust!$B$3:$H$85,6,FALSE)*VLOOKUP(BI$91,ExtTrip_Adjust!$B$3:$H$85,7,FALSE)</f>
        <v>0</v>
      </c>
      <c r="BJ124" s="1">
        <f>BJ35*VLOOKUP($D124,ExtTrip_Adjust!$B$3:$H$85,6,FALSE)*VLOOKUP(BJ$91,ExtTrip_Adjust!$B$3:$H$85,7,FALSE)</f>
        <v>48.790586327857461</v>
      </c>
      <c r="BK124" s="1">
        <f>BK35*VLOOKUP($D124,ExtTrip_Adjust!$B$3:$H$85,6,FALSE)*VLOOKUP(BK$91,ExtTrip_Adjust!$B$3:$H$85,7,FALSE)</f>
        <v>18.549810270156129</v>
      </c>
      <c r="BL124" s="1">
        <f>BL35*VLOOKUP($D124,ExtTrip_Adjust!$B$3:$H$85,6,FALSE)*VLOOKUP(BL$91,ExtTrip_Adjust!$B$3:$H$85,7,FALSE)</f>
        <v>529.48107804583162</v>
      </c>
      <c r="BM124" s="1">
        <f>BM35*VLOOKUP($D124,ExtTrip_Adjust!$B$3:$H$85,6,FALSE)*VLOOKUP(BM$91,ExtTrip_Adjust!$B$3:$H$85,7,FALSE)</f>
        <v>722.10454838870839</v>
      </c>
      <c r="BN124" s="1">
        <f>BN35*VLOOKUP($D124,ExtTrip_Adjust!$B$3:$H$85,6,FALSE)*VLOOKUP(BN$91,ExtTrip_Adjust!$B$3:$H$85,7,FALSE)</f>
        <v>6.3076589154944909</v>
      </c>
      <c r="BO124" s="1">
        <f>BO35*VLOOKUP($D124,ExtTrip_Adjust!$B$3:$H$85,6,FALSE)*VLOOKUP(BO$91,ExtTrip_Adjust!$B$3:$H$85,7,FALSE)</f>
        <v>0.96208964660682583</v>
      </c>
      <c r="BP124" s="1">
        <f>BP35*VLOOKUP($D124,ExtTrip_Adjust!$B$3:$H$85,6,FALSE)*VLOOKUP(BP$91,ExtTrip_Adjust!$B$3:$H$85,7,FALSE)</f>
        <v>0</v>
      </c>
      <c r="BQ124" s="1">
        <f>BQ35*VLOOKUP($D124,ExtTrip_Adjust!$B$3:$H$85,6,FALSE)*VLOOKUP(BQ$91,ExtTrip_Adjust!$B$3:$H$85,7,FALSE)</f>
        <v>4900.4933218794304</v>
      </c>
      <c r="BR124" s="1">
        <f>BR35*VLOOKUP($D124,ExtTrip_Adjust!$B$3:$H$85,6,FALSE)*VLOOKUP(BR$91,ExtTrip_Adjust!$B$3:$H$85,7,FALSE)</f>
        <v>208.37929495930675</v>
      </c>
      <c r="BS124" s="1">
        <f>BS35*VLOOKUP($D124,ExtTrip_Adjust!$B$3:$H$85,6,FALSE)*VLOOKUP(BS$91,ExtTrip_Adjust!$B$3:$H$85,7,FALSE)</f>
        <v>98.959054863524187</v>
      </c>
      <c r="BT124" s="1">
        <f>BT35*VLOOKUP($D124,ExtTrip_Adjust!$B$3:$H$85,6,FALSE)*VLOOKUP(BT$91,ExtTrip_Adjust!$B$3:$H$85,7,FALSE)</f>
        <v>58.513987272360616</v>
      </c>
      <c r="BU124" s="1">
        <f>BU35*VLOOKUP($D124,ExtTrip_Adjust!$B$3:$H$85,6,FALSE)*VLOOKUP(BU$91,ExtTrip_Adjust!$B$3:$H$85,7,FALSE)</f>
        <v>81.949345473570219</v>
      </c>
      <c r="BV124" s="1">
        <f>BV35*VLOOKUP($D124,ExtTrip_Adjust!$B$3:$H$85,6,FALSE)*VLOOKUP(BV$91,ExtTrip_Adjust!$B$3:$H$85,7,FALSE)</f>
        <v>0</v>
      </c>
      <c r="BW124" s="1">
        <f>BW35*VLOOKUP($D124,ExtTrip_Adjust!$B$3:$H$85,6,FALSE)*VLOOKUP(BW$91,ExtTrip_Adjust!$B$3:$H$85,7,FALSE)</f>
        <v>226.00639173249925</v>
      </c>
      <c r="BX124" s="1">
        <f>BX35*VLOOKUP($D124,ExtTrip_Adjust!$B$3:$H$85,6,FALSE)*VLOOKUP(BX$91,ExtTrip_Adjust!$B$3:$H$85,7,FALSE)</f>
        <v>20.259804549043736</v>
      </c>
      <c r="BY124" s="1">
        <f>BY35*VLOOKUP($D124,ExtTrip_Adjust!$B$3:$H$85,6,FALSE)*VLOOKUP(BY$91,ExtTrip_Adjust!$B$3:$H$85,7,FALSE)</f>
        <v>9.7274719806289305</v>
      </c>
      <c r="BZ124" s="1">
        <f>BZ35*VLOOKUP($D124,ExtTrip_Adjust!$B$3:$H$85,6,FALSE)*VLOOKUP(BZ$91,ExtTrip_Adjust!$B$3:$H$85,7,FALSE)</f>
        <v>719.8188734561104</v>
      </c>
      <c r="CA124" s="1">
        <f>CA35*VLOOKUP($D124,ExtTrip_Adjust!$B$3:$H$85,6,FALSE)*VLOOKUP(CA$91,ExtTrip_Adjust!$B$3:$H$85,7,FALSE)</f>
        <v>389.59033768822462</v>
      </c>
      <c r="CB124" s="1">
        <f>CB35*VLOOKUP($D124,ExtTrip_Adjust!$B$3:$H$85,6,FALSE)*VLOOKUP(CB$91,ExtTrip_Adjust!$B$3:$H$85,7,FALSE)</f>
        <v>21.592400688189851</v>
      </c>
      <c r="CC124" s="1">
        <f>CC35*VLOOKUP($D124,ExtTrip_Adjust!$B$3:$H$85,6,FALSE)*VLOOKUP(CC$91,ExtTrip_Adjust!$B$3:$H$85,7,FALSE)</f>
        <v>64.842684802199344</v>
      </c>
      <c r="CD124" s="1">
        <f>CD35*VLOOKUP($D124,ExtTrip_Adjust!$B$3:$H$85,6,FALSE)*VLOOKUP(CD$91,ExtTrip_Adjust!$B$3:$H$85,7,FALSE)</f>
        <v>6.0672473713493016</v>
      </c>
      <c r="CE124" s="1">
        <f>CE35*VLOOKUP($D124,ExtTrip_Adjust!$B$3:$H$85,6,FALSE)*VLOOKUP(CE$91,ExtTrip_Adjust!$B$3:$H$85,7,FALSE)</f>
        <v>0.22859559380045572</v>
      </c>
      <c r="CF124" s="1">
        <f>CF35*VLOOKUP($D124,ExtTrip_Adjust!$B$3:$H$85,6,FALSE)*VLOOKUP(CF$91,ExtTrip_Adjust!$B$3:$H$85,7,FALSE)</f>
        <v>3.6673865329553554</v>
      </c>
      <c r="CG124" s="1">
        <f>CG35*VLOOKUP($D124,ExtTrip_Adjust!$B$3:$H$85,6,FALSE)*VLOOKUP(CG$91,ExtTrip_Adjust!$B$3:$H$85,7,FALSE)</f>
        <v>0</v>
      </c>
      <c r="CH124" s="1">
        <f>CH35*VLOOKUP($D124,ExtTrip_Adjust!$B$3:$H$85,6,FALSE)*VLOOKUP(CH$91,ExtTrip_Adjust!$B$3:$H$85,7,FALSE)</f>
        <v>6433.5419174238932</v>
      </c>
      <c r="CI124" s="1">
        <f>CI35*VLOOKUP($D124,ExtTrip_Adjust!$B$3:$H$85,6,FALSE)*VLOOKUP(CI$91,ExtTrip_Adjust!$B$3:$H$85,7,FALSE)</f>
        <v>38.330333835086122</v>
      </c>
      <c r="CJ124" s="1">
        <f>CJ35*VLOOKUP($D124,ExtTrip_Adjust!$B$3:$H$85,6,FALSE)*1</f>
        <v>20870.7203653711</v>
      </c>
      <c r="CK124" s="1">
        <f t="shared" si="5"/>
        <v>53130.714174797082</v>
      </c>
    </row>
    <row r="125" spans="2:89" x14ac:dyDescent="0.25">
      <c r="B125">
        <v>2963</v>
      </c>
      <c r="D125">
        <v>2963</v>
      </c>
      <c r="E125" s="1">
        <f>E36*VLOOKUP($D125,ExtTrip_Adjust!$B$3:$H$85,6,FALSE)*VLOOKUP(E$91,ExtTrip_Adjust!$B$3:$H$85,7,FALSE)</f>
        <v>0</v>
      </c>
      <c r="F125" s="1">
        <f>F36*VLOOKUP($D125,ExtTrip_Adjust!$B$3:$H$85,6,FALSE)*VLOOKUP(F$91,ExtTrip_Adjust!$B$3:$H$85,7,FALSE)</f>
        <v>0</v>
      </c>
      <c r="G125" s="1">
        <f>G36*VLOOKUP($D125,ExtTrip_Adjust!$B$3:$H$85,6,FALSE)*VLOOKUP(G$91,ExtTrip_Adjust!$B$3:$H$85,7,FALSE)</f>
        <v>0</v>
      </c>
      <c r="H125" s="1">
        <f>H36*VLOOKUP($D125,ExtTrip_Adjust!$B$3:$H$85,6,FALSE)*VLOOKUP(H$91,ExtTrip_Adjust!$B$3:$H$85,7,FALSE)</f>
        <v>0</v>
      </c>
      <c r="I125" s="1">
        <f>I36*VLOOKUP($D125,ExtTrip_Adjust!$B$3:$H$85,6,FALSE)*VLOOKUP(I$91,ExtTrip_Adjust!$B$3:$H$85,7,FALSE)</f>
        <v>0</v>
      </c>
      <c r="J125" s="1">
        <f>J36*VLOOKUP($D125,ExtTrip_Adjust!$B$3:$H$85,6,FALSE)*VLOOKUP(J$91,ExtTrip_Adjust!$B$3:$H$85,7,FALSE)</f>
        <v>0</v>
      </c>
      <c r="K125" s="1">
        <f>K36*VLOOKUP($D125,ExtTrip_Adjust!$B$3:$H$85,6,FALSE)*VLOOKUP(K$91,ExtTrip_Adjust!$B$3:$H$85,7,FALSE)</f>
        <v>0</v>
      </c>
      <c r="L125" s="1">
        <f>L36*VLOOKUP($D125,ExtTrip_Adjust!$B$3:$H$85,6,FALSE)*VLOOKUP(L$91,ExtTrip_Adjust!$B$3:$H$85,7,FALSE)</f>
        <v>0</v>
      </c>
      <c r="M125" s="1">
        <f>M36*VLOOKUP($D125,ExtTrip_Adjust!$B$3:$H$85,6,FALSE)*VLOOKUP(M$91,ExtTrip_Adjust!$B$3:$H$85,7,FALSE)</f>
        <v>0</v>
      </c>
      <c r="N125" s="1">
        <f>N36*VLOOKUP($D125,ExtTrip_Adjust!$B$3:$H$85,6,FALSE)*VLOOKUP(N$91,ExtTrip_Adjust!$B$3:$H$85,7,FALSE)</f>
        <v>0</v>
      </c>
      <c r="O125" s="1">
        <f>O36*VLOOKUP($D125,ExtTrip_Adjust!$B$3:$H$85,6,FALSE)*VLOOKUP(O$91,ExtTrip_Adjust!$B$3:$H$85,7,FALSE)</f>
        <v>0</v>
      </c>
      <c r="P125" s="1">
        <f>P36*VLOOKUP($D125,ExtTrip_Adjust!$B$3:$H$85,6,FALSE)*VLOOKUP(P$91,ExtTrip_Adjust!$B$3:$H$85,7,FALSE)</f>
        <v>0</v>
      </c>
      <c r="Q125" s="1">
        <f>Q36*VLOOKUP($D125,ExtTrip_Adjust!$B$3:$H$85,6,FALSE)*VLOOKUP(Q$91,ExtTrip_Adjust!$B$3:$H$85,7,FALSE)</f>
        <v>0</v>
      </c>
      <c r="R125" s="1">
        <f>R36*VLOOKUP($D125,ExtTrip_Adjust!$B$3:$H$85,6,FALSE)*VLOOKUP(R$91,ExtTrip_Adjust!$B$3:$H$85,7,FALSE)</f>
        <v>0</v>
      </c>
      <c r="S125" s="1">
        <f>S36*VLOOKUP($D125,ExtTrip_Adjust!$B$3:$H$85,6,FALSE)*VLOOKUP(S$91,ExtTrip_Adjust!$B$3:$H$85,7,FALSE)</f>
        <v>22.895205923354116</v>
      </c>
      <c r="T125" s="1">
        <f>T36*VLOOKUP($D125,ExtTrip_Adjust!$B$3:$H$85,6,FALSE)*VLOOKUP(T$91,ExtTrip_Adjust!$B$3:$H$85,7,FALSE)</f>
        <v>0</v>
      </c>
      <c r="U125" s="1">
        <f>U36*VLOOKUP($D125,ExtTrip_Adjust!$B$3:$H$85,6,FALSE)*VLOOKUP(U$91,ExtTrip_Adjust!$B$3:$H$85,7,FALSE)</f>
        <v>0.85824516694559538</v>
      </c>
      <c r="V125" s="1">
        <f>V36*VLOOKUP($D125,ExtTrip_Adjust!$B$3:$H$85,6,FALSE)*VLOOKUP(V$91,ExtTrip_Adjust!$B$3:$H$85,7,FALSE)</f>
        <v>0</v>
      </c>
      <c r="W125" s="1">
        <f>W36*VLOOKUP($D125,ExtTrip_Adjust!$B$3:$H$85,6,FALSE)*VLOOKUP(W$91,ExtTrip_Adjust!$B$3:$H$85,7,FALSE)</f>
        <v>0.44120045336931063</v>
      </c>
      <c r="X125" s="1">
        <f>X36*VLOOKUP($D125,ExtTrip_Adjust!$B$3:$H$85,6,FALSE)*VLOOKUP(X$91,ExtTrip_Adjust!$B$3:$H$85,7,FALSE)</f>
        <v>0</v>
      </c>
      <c r="Y125" s="1">
        <f>Y36*VLOOKUP($D125,ExtTrip_Adjust!$B$3:$H$85,6,FALSE)*VLOOKUP(Y$91,ExtTrip_Adjust!$B$3:$H$85,7,FALSE)</f>
        <v>0</v>
      </c>
      <c r="Z125" s="1">
        <f>Z36*VLOOKUP($D125,ExtTrip_Adjust!$B$3:$H$85,6,FALSE)*VLOOKUP(Z$91,ExtTrip_Adjust!$B$3:$H$85,7,FALSE)</f>
        <v>0.23538625782384542</v>
      </c>
      <c r="AA125" s="1">
        <f>AA36*VLOOKUP($D125,ExtTrip_Adjust!$B$3:$H$85,6,FALSE)*VLOOKUP(AA$91,ExtTrip_Adjust!$B$3:$H$85,7,FALSE)</f>
        <v>0.12304898822235859</v>
      </c>
      <c r="AB125" s="1">
        <f>AB36*VLOOKUP($D125,ExtTrip_Adjust!$B$3:$H$85,6,FALSE)*VLOOKUP(AB$91,ExtTrip_Adjust!$B$3:$H$85,7,FALSE)</f>
        <v>0.20953512878598421</v>
      </c>
      <c r="AC125" s="1">
        <f>AC36*VLOOKUP($D125,ExtTrip_Adjust!$B$3:$H$85,6,FALSE)*VLOOKUP(AC$91,ExtTrip_Adjust!$B$3:$H$85,7,FALSE)</f>
        <v>0</v>
      </c>
      <c r="AD125" s="1">
        <f>AD36*VLOOKUP($D125,ExtTrip_Adjust!$B$3:$H$85,6,FALSE)*VLOOKUP(AD$91,ExtTrip_Adjust!$B$3:$H$85,7,FALSE)</f>
        <v>0</v>
      </c>
      <c r="AE125" s="1">
        <f>AE36*VLOOKUP($D125,ExtTrip_Adjust!$B$3:$H$85,6,FALSE)*VLOOKUP(AE$91,ExtTrip_Adjust!$B$3:$H$85,7,FALSE)</f>
        <v>0</v>
      </c>
      <c r="AF125" s="1">
        <f>AF36*VLOOKUP($D125,ExtTrip_Adjust!$B$3:$H$85,6,FALSE)*VLOOKUP(AF$91,ExtTrip_Adjust!$B$3:$H$85,7,FALSE)</f>
        <v>0</v>
      </c>
      <c r="AG125" s="1">
        <f>AG36*VLOOKUP($D125,ExtTrip_Adjust!$B$3:$H$85,6,FALSE)*VLOOKUP(AG$91,ExtTrip_Adjust!$B$3:$H$85,7,FALSE)</f>
        <v>0</v>
      </c>
      <c r="AH125" s="1">
        <f>AH36*VLOOKUP($D125,ExtTrip_Adjust!$B$3:$H$85,6,FALSE)*VLOOKUP(AH$91,ExtTrip_Adjust!$B$3:$H$85,7,FALSE)</f>
        <v>0</v>
      </c>
      <c r="AI125" s="1">
        <f>AI36*VLOOKUP($D125,ExtTrip_Adjust!$B$3:$H$85,6,FALSE)*VLOOKUP(AI$91,ExtTrip_Adjust!$B$3:$H$85,7,FALSE)</f>
        <v>0</v>
      </c>
      <c r="AJ125" s="1">
        <f>AJ36*VLOOKUP($D125,ExtTrip_Adjust!$B$3:$H$85,6,FALSE)*VLOOKUP(AJ$91,ExtTrip_Adjust!$B$3:$H$85,7,FALSE)</f>
        <v>0</v>
      </c>
      <c r="AK125" s="1">
        <f>AK36*VLOOKUP($D125,ExtTrip_Adjust!$B$3:$H$85,6,FALSE)*VLOOKUP(AK$91,ExtTrip_Adjust!$B$3:$H$85,7,FALSE)</f>
        <v>0</v>
      </c>
      <c r="AL125" s="1">
        <f>AL36*VLOOKUP($D125,ExtTrip_Adjust!$B$3:$H$85,6,FALSE)*VLOOKUP(AL$91,ExtTrip_Adjust!$B$3:$H$85,7,FALSE)</f>
        <v>0</v>
      </c>
      <c r="AM125" s="1">
        <f>AM36*VLOOKUP($D125,ExtTrip_Adjust!$B$3:$H$85,6,FALSE)*VLOOKUP(AM$91,ExtTrip_Adjust!$B$3:$H$85,7,FALSE)</f>
        <v>0</v>
      </c>
      <c r="AN125" s="1">
        <f>AN36*VLOOKUP($D125,ExtTrip_Adjust!$B$3:$H$85,6,FALSE)*VLOOKUP(AN$91,ExtTrip_Adjust!$B$3:$H$85,7,FALSE)</f>
        <v>0</v>
      </c>
      <c r="AO125" s="1">
        <f>AO36*VLOOKUP($D125,ExtTrip_Adjust!$B$3:$H$85,6,FALSE)*VLOOKUP(AO$91,ExtTrip_Adjust!$B$3:$H$85,7,FALSE)</f>
        <v>0</v>
      </c>
      <c r="AP125" s="1">
        <f>AP36*VLOOKUP($D125,ExtTrip_Adjust!$B$3:$H$85,6,FALSE)*VLOOKUP(AP$91,ExtTrip_Adjust!$B$3:$H$85,7,FALSE)</f>
        <v>1.8369062091441995E-2</v>
      </c>
      <c r="AQ125" s="1">
        <f>AQ36*VLOOKUP($D125,ExtTrip_Adjust!$B$3:$H$85,6,FALSE)*VLOOKUP(AQ$91,ExtTrip_Adjust!$B$3:$H$85,7,FALSE)</f>
        <v>1.4534110163522289</v>
      </c>
      <c r="AR125" s="1">
        <f>AR36*VLOOKUP($D125,ExtTrip_Adjust!$B$3:$H$85,6,FALSE)*VLOOKUP(AR$91,ExtTrip_Adjust!$B$3:$H$85,7,FALSE)</f>
        <v>2.5117112096473882E-3</v>
      </c>
      <c r="AS125" s="1">
        <f>AS36*VLOOKUP($D125,ExtTrip_Adjust!$B$3:$H$85,6,FALSE)*VLOOKUP(AS$91,ExtTrip_Adjust!$B$3:$H$85,7,FALSE)</f>
        <v>6.1900404838365661E-2</v>
      </c>
      <c r="AT125" s="1">
        <f>AT36*VLOOKUP($D125,ExtTrip_Adjust!$B$3:$H$85,6,FALSE)*VLOOKUP(AT$91,ExtTrip_Adjust!$B$3:$H$85,7,FALSE)</f>
        <v>0</v>
      </c>
      <c r="AU125" s="1">
        <f>AU36*VLOOKUP($D125,ExtTrip_Adjust!$B$3:$H$85,6,FALSE)*VLOOKUP(AU$91,ExtTrip_Adjust!$B$3:$H$85,7,FALSE)</f>
        <v>39.484464962146546</v>
      </c>
      <c r="AV125" s="1">
        <f>AV36*VLOOKUP($D125,ExtTrip_Adjust!$B$3:$H$85,6,FALSE)*VLOOKUP(AV$91,ExtTrip_Adjust!$B$3:$H$85,7,FALSE)</f>
        <v>12.170991534151389</v>
      </c>
      <c r="AW125" s="1">
        <f>AW36*VLOOKUP($D125,ExtTrip_Adjust!$B$3:$H$85,6,FALSE)*VLOOKUP(AW$91,ExtTrip_Adjust!$B$3:$H$85,7,FALSE)</f>
        <v>2.1300322156422711</v>
      </c>
      <c r="AX125" s="1">
        <f>AX36*VLOOKUP($D125,ExtTrip_Adjust!$B$3:$H$85,6,FALSE)*VLOOKUP(AX$91,ExtTrip_Adjust!$B$3:$H$85,7,FALSE)</f>
        <v>0.60454819708499907</v>
      </c>
      <c r="AY125" s="1">
        <f>AY36*VLOOKUP($D125,ExtTrip_Adjust!$B$3:$H$85,6,FALSE)*VLOOKUP(AY$91,ExtTrip_Adjust!$B$3:$H$85,7,FALSE)</f>
        <v>0.53762901768148097</v>
      </c>
      <c r="AZ125" s="1">
        <f>AZ36*VLOOKUP($D125,ExtTrip_Adjust!$B$3:$H$85,6,FALSE)*VLOOKUP(AZ$91,ExtTrip_Adjust!$B$3:$H$85,7,FALSE)</f>
        <v>0</v>
      </c>
      <c r="BA125" s="1">
        <f>BA36*VLOOKUP($D125,ExtTrip_Adjust!$B$3:$H$85,6,FALSE)*VLOOKUP(BA$91,ExtTrip_Adjust!$B$3:$H$85,7,FALSE)</f>
        <v>0.22821986842250161</v>
      </c>
      <c r="BB125" s="1">
        <f>BB36*VLOOKUP($D125,ExtTrip_Adjust!$B$3:$H$85,6,FALSE)*VLOOKUP(BB$91,ExtTrip_Adjust!$B$3:$H$85,7,FALSE)</f>
        <v>6.934047797631143E-3</v>
      </c>
      <c r="BC125" s="1">
        <f>BC36*VLOOKUP($D125,ExtTrip_Adjust!$B$3:$H$85,6,FALSE)*VLOOKUP(BC$91,ExtTrip_Adjust!$B$3:$H$85,7,FALSE)</f>
        <v>0</v>
      </c>
      <c r="BD125" s="1">
        <f>BD36*VLOOKUP($D125,ExtTrip_Adjust!$B$3:$H$85,6,FALSE)*VLOOKUP(BD$91,ExtTrip_Adjust!$B$3:$H$85,7,FALSE)</f>
        <v>0</v>
      </c>
      <c r="BE125" s="1">
        <f>BE36*VLOOKUP($D125,ExtTrip_Adjust!$B$3:$H$85,6,FALSE)*VLOOKUP(BE$91,ExtTrip_Adjust!$B$3:$H$85,7,FALSE)</f>
        <v>0</v>
      </c>
      <c r="BF125" s="1">
        <f>BF36*VLOOKUP($D125,ExtTrip_Adjust!$B$3:$H$85,6,FALSE)*VLOOKUP(BF$91,ExtTrip_Adjust!$B$3:$H$85,7,FALSE)</f>
        <v>0</v>
      </c>
      <c r="BG125" s="1">
        <f>BG36*VLOOKUP($D125,ExtTrip_Adjust!$B$3:$H$85,6,FALSE)*VLOOKUP(BG$91,ExtTrip_Adjust!$B$3:$H$85,7,FALSE)</f>
        <v>0</v>
      </c>
      <c r="BH125" s="1">
        <f>BH36*VLOOKUP($D125,ExtTrip_Adjust!$B$3:$H$85,6,FALSE)*VLOOKUP(BH$91,ExtTrip_Adjust!$B$3:$H$85,7,FALSE)</f>
        <v>0.30900241621688557</v>
      </c>
      <c r="BI125" s="1">
        <f>BI36*VLOOKUP($D125,ExtTrip_Adjust!$B$3:$H$85,6,FALSE)*VLOOKUP(BI$91,ExtTrip_Adjust!$B$3:$H$85,7,FALSE)</f>
        <v>0</v>
      </c>
      <c r="BJ125" s="1">
        <f>BJ36*VLOOKUP($D125,ExtTrip_Adjust!$B$3:$H$85,6,FALSE)*VLOOKUP(BJ$91,ExtTrip_Adjust!$B$3:$H$85,7,FALSE)</f>
        <v>0</v>
      </c>
      <c r="BK125" s="1">
        <f>BK36*VLOOKUP($D125,ExtTrip_Adjust!$B$3:$H$85,6,FALSE)*VLOOKUP(BK$91,ExtTrip_Adjust!$B$3:$H$85,7,FALSE)</f>
        <v>0</v>
      </c>
      <c r="BL125" s="1">
        <f>BL36*VLOOKUP($D125,ExtTrip_Adjust!$B$3:$H$85,6,FALSE)*VLOOKUP(BL$91,ExtTrip_Adjust!$B$3:$H$85,7,FALSE)</f>
        <v>0</v>
      </c>
      <c r="BM125" s="1">
        <f>BM36*VLOOKUP($D125,ExtTrip_Adjust!$B$3:$H$85,6,FALSE)*VLOOKUP(BM$91,ExtTrip_Adjust!$B$3:$H$85,7,FALSE)</f>
        <v>0</v>
      </c>
      <c r="BN125" s="1">
        <f>BN36*VLOOKUP($D125,ExtTrip_Adjust!$B$3:$H$85,6,FALSE)*VLOOKUP(BN$91,ExtTrip_Adjust!$B$3:$H$85,7,FALSE)</f>
        <v>0.11148238338817223</v>
      </c>
      <c r="BO125" s="1">
        <f>BO36*VLOOKUP($D125,ExtTrip_Adjust!$B$3:$H$85,6,FALSE)*VLOOKUP(BO$91,ExtTrip_Adjust!$B$3:$H$85,7,FALSE)</f>
        <v>1.7004259671315997E-2</v>
      </c>
      <c r="BP125" s="1">
        <f>BP36*VLOOKUP($D125,ExtTrip_Adjust!$B$3:$H$85,6,FALSE)*VLOOKUP(BP$91,ExtTrip_Adjust!$B$3:$H$85,7,FALSE)</f>
        <v>0</v>
      </c>
      <c r="BQ125" s="1">
        <f>BQ36*VLOOKUP($D125,ExtTrip_Adjust!$B$3:$H$85,6,FALSE)*VLOOKUP(BQ$91,ExtTrip_Adjust!$B$3:$H$85,7,FALSE)</f>
        <v>23.944257399476442</v>
      </c>
      <c r="BR125" s="1">
        <f>BR36*VLOOKUP($D125,ExtTrip_Adjust!$B$3:$H$85,6,FALSE)*VLOOKUP(BR$91,ExtTrip_Adjust!$B$3:$H$85,7,FALSE)</f>
        <v>1.1363876471697638</v>
      </c>
      <c r="BS125" s="1">
        <f>BS36*VLOOKUP($D125,ExtTrip_Adjust!$B$3:$H$85,6,FALSE)*VLOOKUP(BS$91,ExtTrip_Adjust!$B$3:$H$85,7,FALSE)</f>
        <v>0.85550271088101992</v>
      </c>
      <c r="BT125" s="1">
        <f>BT36*VLOOKUP($D125,ExtTrip_Adjust!$B$3:$H$85,6,FALSE)*VLOOKUP(BT$91,ExtTrip_Adjust!$B$3:$H$85,7,FALSE)</f>
        <v>1.0341860772933438</v>
      </c>
      <c r="BU125" s="1">
        <f>BU36*VLOOKUP($D125,ExtTrip_Adjust!$B$3:$H$85,6,FALSE)*VLOOKUP(BU$91,ExtTrip_Adjust!$B$3:$H$85,7,FALSE)</f>
        <v>1.3598463442399547</v>
      </c>
      <c r="BV125" s="1">
        <f>BV36*VLOOKUP($D125,ExtTrip_Adjust!$B$3:$H$85,6,FALSE)*VLOOKUP(BV$91,ExtTrip_Adjust!$B$3:$H$85,7,FALSE)</f>
        <v>0</v>
      </c>
      <c r="BW125" s="1">
        <f>BW36*VLOOKUP($D125,ExtTrip_Adjust!$B$3:$H$85,6,FALSE)*VLOOKUP(BW$91,ExtTrip_Adjust!$B$3:$H$85,7,FALSE)</f>
        <v>0</v>
      </c>
      <c r="BX125" s="1">
        <f>BX36*VLOOKUP($D125,ExtTrip_Adjust!$B$3:$H$85,6,FALSE)*VLOOKUP(BX$91,ExtTrip_Adjust!$B$3:$H$85,7,FALSE)</f>
        <v>0</v>
      </c>
      <c r="BY125" s="1">
        <f>BY36*VLOOKUP($D125,ExtTrip_Adjust!$B$3:$H$85,6,FALSE)*VLOOKUP(BY$91,ExtTrip_Adjust!$B$3:$H$85,7,FALSE)</f>
        <v>0</v>
      </c>
      <c r="BZ125" s="1">
        <f>BZ36*VLOOKUP($D125,ExtTrip_Adjust!$B$3:$H$85,6,FALSE)*VLOOKUP(BZ$91,ExtTrip_Adjust!$B$3:$H$85,7,FALSE)</f>
        <v>0</v>
      </c>
      <c r="CA125" s="1">
        <f>CA36*VLOOKUP($D125,ExtTrip_Adjust!$B$3:$H$85,6,FALSE)*VLOOKUP(CA$91,ExtTrip_Adjust!$B$3:$H$85,7,FALSE)</f>
        <v>0</v>
      </c>
      <c r="CB125" s="1">
        <f>CB36*VLOOKUP($D125,ExtTrip_Adjust!$B$3:$H$85,6,FALSE)*VLOOKUP(CB$91,ExtTrip_Adjust!$B$3:$H$85,7,FALSE)</f>
        <v>0</v>
      </c>
      <c r="CC125" s="1">
        <f>CC36*VLOOKUP($D125,ExtTrip_Adjust!$B$3:$H$85,6,FALSE)*VLOOKUP(CC$91,ExtTrip_Adjust!$B$3:$H$85,7,FALSE)</f>
        <v>0</v>
      </c>
      <c r="CD125" s="1">
        <f>CD36*VLOOKUP($D125,ExtTrip_Adjust!$B$3:$H$85,6,FALSE)*VLOOKUP(CD$91,ExtTrip_Adjust!$B$3:$H$85,7,FALSE)</f>
        <v>0</v>
      </c>
      <c r="CE125" s="1">
        <f>CE36*VLOOKUP($D125,ExtTrip_Adjust!$B$3:$H$85,6,FALSE)*VLOOKUP(CE$91,ExtTrip_Adjust!$B$3:$H$85,7,FALSE)</f>
        <v>0</v>
      </c>
      <c r="CF125" s="1">
        <f>CF36*VLOOKUP($D125,ExtTrip_Adjust!$B$3:$H$85,6,FALSE)*VLOOKUP(CF$91,ExtTrip_Adjust!$B$3:$H$85,7,FALSE)</f>
        <v>6.928399477698878E-2</v>
      </c>
      <c r="CG125" s="1">
        <f>CG36*VLOOKUP($D125,ExtTrip_Adjust!$B$3:$H$85,6,FALSE)*VLOOKUP(CG$91,ExtTrip_Adjust!$B$3:$H$85,7,FALSE)</f>
        <v>0</v>
      </c>
      <c r="CH125" s="1">
        <f>CH36*VLOOKUP($D125,ExtTrip_Adjust!$B$3:$H$85,6,FALSE)*VLOOKUP(CH$91,ExtTrip_Adjust!$B$3:$H$85,7,FALSE)</f>
        <v>0</v>
      </c>
      <c r="CI125" s="1">
        <f>CI36*VLOOKUP($D125,ExtTrip_Adjust!$B$3:$H$85,6,FALSE)*VLOOKUP(CI$91,ExtTrip_Adjust!$B$3:$H$85,7,FALSE)</f>
        <v>0.35266348799658104</v>
      </c>
      <c r="CJ125" s="1">
        <f>CJ36*VLOOKUP($D125,ExtTrip_Adjust!$B$3:$H$85,6,FALSE)*1</f>
        <v>425.40779859263375</v>
      </c>
      <c r="CK125" s="1">
        <f t="shared" si="5"/>
        <v>536.05904926966389</v>
      </c>
    </row>
    <row r="126" spans="2:89" x14ac:dyDescent="0.25">
      <c r="B126">
        <v>2964</v>
      </c>
      <c r="D126">
        <v>2964</v>
      </c>
      <c r="E126" s="1">
        <f>E37*VLOOKUP($D126,ExtTrip_Adjust!$B$3:$H$85,6,FALSE)*VLOOKUP(E$91,ExtTrip_Adjust!$B$3:$H$85,7,FALSE)</f>
        <v>8.5820230062785725E-3</v>
      </c>
      <c r="F126" s="1">
        <f>F37*VLOOKUP($D126,ExtTrip_Adjust!$B$3:$H$85,6,FALSE)*VLOOKUP(F$91,ExtTrip_Adjust!$B$3:$H$85,7,FALSE)</f>
        <v>0</v>
      </c>
      <c r="G126" s="1">
        <f>G37*VLOOKUP($D126,ExtTrip_Adjust!$B$3:$H$85,6,FALSE)*VLOOKUP(G$91,ExtTrip_Adjust!$B$3:$H$85,7,FALSE)</f>
        <v>0</v>
      </c>
      <c r="H126" s="1">
        <f>H37*VLOOKUP($D126,ExtTrip_Adjust!$B$3:$H$85,6,FALSE)*VLOOKUP(H$91,ExtTrip_Adjust!$B$3:$H$85,7,FALSE)</f>
        <v>8.5125000705439699E-2</v>
      </c>
      <c r="I126" s="1">
        <f>I37*VLOOKUP($D126,ExtTrip_Adjust!$B$3:$H$85,6,FALSE)*VLOOKUP(I$91,ExtTrip_Adjust!$B$3:$H$85,7,FALSE)</f>
        <v>0</v>
      </c>
      <c r="J126" s="1">
        <f>J37*VLOOKUP($D126,ExtTrip_Adjust!$B$3:$H$85,6,FALSE)*VLOOKUP(J$91,ExtTrip_Adjust!$B$3:$H$85,7,FALSE)</f>
        <v>0</v>
      </c>
      <c r="K126" s="1">
        <f>K37*VLOOKUP($D126,ExtTrip_Adjust!$B$3:$H$85,6,FALSE)*VLOOKUP(K$91,ExtTrip_Adjust!$B$3:$H$85,7,FALSE)</f>
        <v>0</v>
      </c>
      <c r="L126" s="1">
        <f>L37*VLOOKUP($D126,ExtTrip_Adjust!$B$3:$H$85,6,FALSE)*VLOOKUP(L$91,ExtTrip_Adjust!$B$3:$H$85,7,FALSE)</f>
        <v>0</v>
      </c>
      <c r="M126" s="1">
        <f>M37*VLOOKUP($D126,ExtTrip_Adjust!$B$3:$H$85,6,FALSE)*VLOOKUP(M$91,ExtTrip_Adjust!$B$3:$H$85,7,FALSE)</f>
        <v>0</v>
      </c>
      <c r="N126" s="1">
        <f>N37*VLOOKUP($D126,ExtTrip_Adjust!$B$3:$H$85,6,FALSE)*VLOOKUP(N$91,ExtTrip_Adjust!$B$3:$H$85,7,FALSE)</f>
        <v>0</v>
      </c>
      <c r="O126" s="1">
        <f>O37*VLOOKUP($D126,ExtTrip_Adjust!$B$3:$H$85,6,FALSE)*VLOOKUP(O$91,ExtTrip_Adjust!$B$3:$H$85,7,FALSE)</f>
        <v>0</v>
      </c>
      <c r="P126" s="1">
        <f>P37*VLOOKUP($D126,ExtTrip_Adjust!$B$3:$H$85,6,FALSE)*VLOOKUP(P$91,ExtTrip_Adjust!$B$3:$H$85,7,FALSE)</f>
        <v>0</v>
      </c>
      <c r="Q126" s="1">
        <f>Q37*VLOOKUP($D126,ExtTrip_Adjust!$B$3:$H$85,6,FALSE)*VLOOKUP(Q$91,ExtTrip_Adjust!$B$3:$H$85,7,FALSE)</f>
        <v>3.8572993735088799E-3</v>
      </c>
      <c r="R126" s="1">
        <f>R37*VLOOKUP($D126,ExtTrip_Adjust!$B$3:$H$85,6,FALSE)*VLOOKUP(R$91,ExtTrip_Adjust!$B$3:$H$85,7,FALSE)</f>
        <v>0</v>
      </c>
      <c r="S126" s="1">
        <f>S37*VLOOKUP($D126,ExtTrip_Adjust!$B$3:$H$85,6,FALSE)*VLOOKUP(S$91,ExtTrip_Adjust!$B$3:$H$85,7,FALSE)</f>
        <v>0</v>
      </c>
      <c r="T126" s="1">
        <f>T37*VLOOKUP($D126,ExtTrip_Adjust!$B$3:$H$85,6,FALSE)*VLOOKUP(T$91,ExtTrip_Adjust!$B$3:$H$85,7,FALSE)</f>
        <v>0</v>
      </c>
      <c r="U126" s="1">
        <f>U37*VLOOKUP($D126,ExtTrip_Adjust!$B$3:$H$85,6,FALSE)*VLOOKUP(U$91,ExtTrip_Adjust!$B$3:$H$85,7,FALSE)</f>
        <v>0</v>
      </c>
      <c r="V126" s="1">
        <f>V37*VLOOKUP($D126,ExtTrip_Adjust!$B$3:$H$85,6,FALSE)*VLOOKUP(V$91,ExtTrip_Adjust!$B$3:$H$85,7,FALSE)</f>
        <v>2.998913332072321E-2</v>
      </c>
      <c r="W126" s="1">
        <f>W37*VLOOKUP($D126,ExtTrip_Adjust!$B$3:$H$85,6,FALSE)*VLOOKUP(W$91,ExtTrip_Adjust!$B$3:$H$85,7,FALSE)</f>
        <v>0</v>
      </c>
      <c r="X126" s="1">
        <f>X37*VLOOKUP($D126,ExtTrip_Adjust!$B$3:$H$85,6,FALSE)*VLOOKUP(X$91,ExtTrip_Adjust!$B$3:$H$85,7,FALSE)</f>
        <v>0</v>
      </c>
      <c r="Y126" s="1">
        <f>Y37*VLOOKUP($D126,ExtTrip_Adjust!$B$3:$H$85,6,FALSE)*VLOOKUP(Y$91,ExtTrip_Adjust!$B$3:$H$85,7,FALSE)</f>
        <v>0</v>
      </c>
      <c r="Z126" s="1">
        <f>Z37*VLOOKUP($D126,ExtTrip_Adjust!$B$3:$H$85,6,FALSE)*VLOOKUP(Z$91,ExtTrip_Adjust!$B$3:$H$85,7,FALSE)</f>
        <v>0</v>
      </c>
      <c r="AA126" s="1">
        <f>AA37*VLOOKUP($D126,ExtTrip_Adjust!$B$3:$H$85,6,FALSE)*VLOOKUP(AA$91,ExtTrip_Adjust!$B$3:$H$85,7,FALSE)</f>
        <v>0</v>
      </c>
      <c r="AB126" s="1">
        <f>AB37*VLOOKUP($D126,ExtTrip_Adjust!$B$3:$H$85,6,FALSE)*VLOOKUP(AB$91,ExtTrip_Adjust!$B$3:$H$85,7,FALSE)</f>
        <v>0</v>
      </c>
      <c r="AC126" s="1">
        <f>AC37*VLOOKUP($D126,ExtTrip_Adjust!$B$3:$H$85,6,FALSE)*VLOOKUP(AC$91,ExtTrip_Adjust!$B$3:$H$85,7,FALSE)</f>
        <v>0</v>
      </c>
      <c r="AD126" s="1">
        <f>AD37*VLOOKUP($D126,ExtTrip_Adjust!$B$3:$H$85,6,FALSE)*VLOOKUP(AD$91,ExtTrip_Adjust!$B$3:$H$85,7,FALSE)</f>
        <v>7.5945564730901154E-3</v>
      </c>
      <c r="AE126" s="1">
        <f>AE37*VLOOKUP($D126,ExtTrip_Adjust!$B$3:$H$85,6,FALSE)*VLOOKUP(AE$91,ExtTrip_Adjust!$B$3:$H$85,7,FALSE)</f>
        <v>0</v>
      </c>
      <c r="AF126" s="1">
        <f>AF37*VLOOKUP($D126,ExtTrip_Adjust!$B$3:$H$85,6,FALSE)*VLOOKUP(AF$91,ExtTrip_Adjust!$B$3:$H$85,7,FALSE)</f>
        <v>0</v>
      </c>
      <c r="AG126" s="1">
        <f>AG37*VLOOKUP($D126,ExtTrip_Adjust!$B$3:$H$85,6,FALSE)*VLOOKUP(AG$91,ExtTrip_Adjust!$B$3:$H$85,7,FALSE)</f>
        <v>0</v>
      </c>
      <c r="AH126" s="1">
        <f>AH37*VLOOKUP($D126,ExtTrip_Adjust!$B$3:$H$85,6,FALSE)*VLOOKUP(AH$91,ExtTrip_Adjust!$B$3:$H$85,7,FALSE)</f>
        <v>0</v>
      </c>
      <c r="AI126" s="1">
        <f>AI37*VLOOKUP($D126,ExtTrip_Adjust!$B$3:$H$85,6,FALSE)*VLOOKUP(AI$91,ExtTrip_Adjust!$B$3:$H$85,7,FALSE)</f>
        <v>0.48254351000251489</v>
      </c>
      <c r="AJ126" s="1">
        <f>AJ37*VLOOKUP($D126,ExtTrip_Adjust!$B$3:$H$85,6,FALSE)*VLOOKUP(AJ$91,ExtTrip_Adjust!$B$3:$H$85,7,FALSE)</f>
        <v>0</v>
      </c>
      <c r="AK126" s="1">
        <f>AK37*VLOOKUP($D126,ExtTrip_Adjust!$B$3:$H$85,6,FALSE)*VLOOKUP(AK$91,ExtTrip_Adjust!$B$3:$H$85,7,FALSE)</f>
        <v>0</v>
      </c>
      <c r="AL126" s="1">
        <f>AL37*VLOOKUP($D126,ExtTrip_Adjust!$B$3:$H$85,6,FALSE)*VLOOKUP(AL$91,ExtTrip_Adjust!$B$3:$H$85,7,FALSE)</f>
        <v>0</v>
      </c>
      <c r="AM126" s="1">
        <f>AM37*VLOOKUP($D126,ExtTrip_Adjust!$B$3:$H$85,6,FALSE)*VLOOKUP(AM$91,ExtTrip_Adjust!$B$3:$H$85,7,FALSE)</f>
        <v>0</v>
      </c>
      <c r="AN126" s="1">
        <f>AN37*VLOOKUP($D126,ExtTrip_Adjust!$B$3:$H$85,6,FALSE)*VLOOKUP(AN$91,ExtTrip_Adjust!$B$3:$H$85,7,FALSE)</f>
        <v>0</v>
      </c>
      <c r="AO126" s="1">
        <f>AO37*VLOOKUP($D126,ExtTrip_Adjust!$B$3:$H$85,6,FALSE)*VLOOKUP(AO$91,ExtTrip_Adjust!$B$3:$H$85,7,FALSE)</f>
        <v>9.4338381585303791E-5</v>
      </c>
      <c r="AP126" s="1">
        <f>AP37*VLOOKUP($D126,ExtTrip_Adjust!$B$3:$H$85,6,FALSE)*VLOOKUP(AP$91,ExtTrip_Adjust!$B$3:$H$85,7,FALSE)</f>
        <v>0</v>
      </c>
      <c r="AQ126" s="1">
        <f>AQ37*VLOOKUP($D126,ExtTrip_Adjust!$B$3:$H$85,6,FALSE)*VLOOKUP(AQ$91,ExtTrip_Adjust!$B$3:$H$85,7,FALSE)</f>
        <v>0</v>
      </c>
      <c r="AR126" s="1">
        <f>AR37*VLOOKUP($D126,ExtTrip_Adjust!$B$3:$H$85,6,FALSE)*VLOOKUP(AR$91,ExtTrip_Adjust!$B$3:$H$85,7,FALSE)</f>
        <v>0</v>
      </c>
      <c r="AS126" s="1">
        <f>AS37*VLOOKUP($D126,ExtTrip_Adjust!$B$3:$H$85,6,FALSE)*VLOOKUP(AS$91,ExtTrip_Adjust!$B$3:$H$85,7,FALSE)</f>
        <v>0</v>
      </c>
      <c r="AT126" s="1">
        <f>AT37*VLOOKUP($D126,ExtTrip_Adjust!$B$3:$H$85,6,FALSE)*VLOOKUP(AT$91,ExtTrip_Adjust!$B$3:$H$85,7,FALSE)</f>
        <v>0</v>
      </c>
      <c r="AU126" s="1">
        <f>AU37*VLOOKUP($D126,ExtTrip_Adjust!$B$3:$H$85,6,FALSE)*VLOOKUP(AU$91,ExtTrip_Adjust!$B$3:$H$85,7,FALSE)</f>
        <v>0</v>
      </c>
      <c r="AV126" s="1">
        <f>AV37*VLOOKUP($D126,ExtTrip_Adjust!$B$3:$H$85,6,FALSE)*VLOOKUP(AV$91,ExtTrip_Adjust!$B$3:$H$85,7,FALSE)</f>
        <v>0</v>
      </c>
      <c r="AW126" s="1">
        <f>AW37*VLOOKUP($D126,ExtTrip_Adjust!$B$3:$H$85,6,FALSE)*VLOOKUP(AW$91,ExtTrip_Adjust!$B$3:$H$85,7,FALSE)</f>
        <v>0</v>
      </c>
      <c r="AX126" s="1">
        <f>AX37*VLOOKUP($D126,ExtTrip_Adjust!$B$3:$H$85,6,FALSE)*VLOOKUP(AX$91,ExtTrip_Adjust!$B$3:$H$85,7,FALSE)</f>
        <v>0</v>
      </c>
      <c r="AY126" s="1">
        <f>AY37*VLOOKUP($D126,ExtTrip_Adjust!$B$3:$H$85,6,FALSE)*VLOOKUP(AY$91,ExtTrip_Adjust!$B$3:$H$85,7,FALSE)</f>
        <v>0</v>
      </c>
      <c r="AZ126" s="1">
        <f>AZ37*VLOOKUP($D126,ExtTrip_Adjust!$B$3:$H$85,6,FALSE)*VLOOKUP(AZ$91,ExtTrip_Adjust!$B$3:$H$85,7,FALSE)</f>
        <v>0</v>
      </c>
      <c r="BA126" s="1">
        <f>BA37*VLOOKUP($D126,ExtTrip_Adjust!$B$3:$H$85,6,FALSE)*VLOOKUP(BA$91,ExtTrip_Adjust!$B$3:$H$85,7,FALSE)</f>
        <v>0</v>
      </c>
      <c r="BB126" s="1">
        <f>BB37*VLOOKUP($D126,ExtTrip_Adjust!$B$3:$H$85,6,FALSE)*VLOOKUP(BB$91,ExtTrip_Adjust!$B$3:$H$85,7,FALSE)</f>
        <v>0</v>
      </c>
      <c r="BC126" s="1">
        <f>BC37*VLOOKUP($D126,ExtTrip_Adjust!$B$3:$H$85,6,FALSE)*VLOOKUP(BC$91,ExtTrip_Adjust!$B$3:$H$85,7,FALSE)</f>
        <v>0</v>
      </c>
      <c r="BD126" s="1">
        <f>BD37*VLOOKUP($D126,ExtTrip_Adjust!$B$3:$H$85,6,FALSE)*VLOOKUP(BD$91,ExtTrip_Adjust!$B$3:$H$85,7,FALSE)</f>
        <v>0</v>
      </c>
      <c r="BE126" s="1">
        <f>BE37*VLOOKUP($D126,ExtTrip_Adjust!$B$3:$H$85,6,FALSE)*VLOOKUP(BE$91,ExtTrip_Adjust!$B$3:$H$85,7,FALSE)</f>
        <v>0</v>
      </c>
      <c r="BF126" s="1">
        <f>BF37*VLOOKUP($D126,ExtTrip_Adjust!$B$3:$H$85,6,FALSE)*VLOOKUP(BF$91,ExtTrip_Adjust!$B$3:$H$85,7,FALSE)</f>
        <v>0</v>
      </c>
      <c r="BG126" s="1">
        <f>BG37*VLOOKUP($D126,ExtTrip_Adjust!$B$3:$H$85,6,FALSE)*VLOOKUP(BG$91,ExtTrip_Adjust!$B$3:$H$85,7,FALSE)</f>
        <v>0</v>
      </c>
      <c r="BH126" s="1">
        <f>BH37*VLOOKUP($D126,ExtTrip_Adjust!$B$3:$H$85,6,FALSE)*VLOOKUP(BH$91,ExtTrip_Adjust!$B$3:$H$85,7,FALSE)</f>
        <v>0</v>
      </c>
      <c r="BI126" s="1">
        <f>BI37*VLOOKUP($D126,ExtTrip_Adjust!$B$3:$H$85,6,FALSE)*VLOOKUP(BI$91,ExtTrip_Adjust!$B$3:$H$85,7,FALSE)</f>
        <v>0</v>
      </c>
      <c r="BJ126" s="1">
        <f>BJ37*VLOOKUP($D126,ExtTrip_Adjust!$B$3:$H$85,6,FALSE)*VLOOKUP(BJ$91,ExtTrip_Adjust!$B$3:$H$85,7,FALSE)</f>
        <v>0</v>
      </c>
      <c r="BK126" s="1">
        <f>BK37*VLOOKUP($D126,ExtTrip_Adjust!$B$3:$H$85,6,FALSE)*VLOOKUP(BK$91,ExtTrip_Adjust!$B$3:$H$85,7,FALSE)</f>
        <v>0</v>
      </c>
      <c r="BL126" s="1">
        <f>BL37*VLOOKUP($D126,ExtTrip_Adjust!$B$3:$H$85,6,FALSE)*VLOOKUP(BL$91,ExtTrip_Adjust!$B$3:$H$85,7,FALSE)</f>
        <v>0.11248238424924664</v>
      </c>
      <c r="BM126" s="1">
        <f>BM37*VLOOKUP($D126,ExtTrip_Adjust!$B$3:$H$85,6,FALSE)*VLOOKUP(BM$91,ExtTrip_Adjust!$B$3:$H$85,7,FALSE)</f>
        <v>0</v>
      </c>
      <c r="BN126" s="1">
        <f>BN37*VLOOKUP($D126,ExtTrip_Adjust!$B$3:$H$85,6,FALSE)*VLOOKUP(BN$91,ExtTrip_Adjust!$B$3:$H$85,7,FALSE)</f>
        <v>0.13019157936436013</v>
      </c>
      <c r="BO126" s="1">
        <f>BO37*VLOOKUP($D126,ExtTrip_Adjust!$B$3:$H$85,6,FALSE)*VLOOKUP(BO$91,ExtTrip_Adjust!$B$3:$H$85,7,FALSE)</f>
        <v>1.9857912649468529E-2</v>
      </c>
      <c r="BP126" s="1">
        <f>BP37*VLOOKUP($D126,ExtTrip_Adjust!$B$3:$H$85,6,FALSE)*VLOOKUP(BP$91,ExtTrip_Adjust!$B$3:$H$85,7,FALSE)</f>
        <v>0</v>
      </c>
      <c r="BQ126" s="1">
        <f>BQ37*VLOOKUP($D126,ExtTrip_Adjust!$B$3:$H$85,6,FALSE)*VLOOKUP(BQ$91,ExtTrip_Adjust!$B$3:$H$85,7,FALSE)</f>
        <v>0</v>
      </c>
      <c r="BR126" s="1">
        <f>BR37*VLOOKUP($D126,ExtTrip_Adjust!$B$3:$H$85,6,FALSE)*VLOOKUP(BR$91,ExtTrip_Adjust!$B$3:$H$85,7,FALSE)</f>
        <v>0</v>
      </c>
      <c r="BS126" s="1">
        <f>BS37*VLOOKUP($D126,ExtTrip_Adjust!$B$3:$H$85,6,FALSE)*VLOOKUP(BS$91,ExtTrip_Adjust!$B$3:$H$85,7,FALSE)</f>
        <v>0.54224431204959322</v>
      </c>
      <c r="BT126" s="1">
        <f>BT37*VLOOKUP($D126,ExtTrip_Adjust!$B$3:$H$85,6,FALSE)*VLOOKUP(BT$91,ExtTrip_Adjust!$B$3:$H$85,7,FALSE)</f>
        <v>1.207744408633644</v>
      </c>
      <c r="BU126" s="1">
        <f>BU37*VLOOKUP($D126,ExtTrip_Adjust!$B$3:$H$85,6,FALSE)*VLOOKUP(BU$91,ExtTrip_Adjust!$B$3:$H$85,7,FALSE)</f>
        <v>0</v>
      </c>
      <c r="BV126" s="1">
        <f>BV37*VLOOKUP($D126,ExtTrip_Adjust!$B$3:$H$85,6,FALSE)*VLOOKUP(BV$91,ExtTrip_Adjust!$B$3:$H$85,7,FALSE)</f>
        <v>0</v>
      </c>
      <c r="BW126" s="1">
        <f>BW37*VLOOKUP($D126,ExtTrip_Adjust!$B$3:$H$85,6,FALSE)*VLOOKUP(BW$91,ExtTrip_Adjust!$B$3:$H$85,7,FALSE)</f>
        <v>1.4471418568173453E-2</v>
      </c>
      <c r="BX126" s="1">
        <f>BX37*VLOOKUP($D126,ExtTrip_Adjust!$B$3:$H$85,6,FALSE)*VLOOKUP(BX$91,ExtTrip_Adjust!$B$3:$H$85,7,FALSE)</f>
        <v>4.9653378023640244E-3</v>
      </c>
      <c r="BY126" s="1">
        <f>BY37*VLOOKUP($D126,ExtTrip_Adjust!$B$3:$H$85,6,FALSE)*VLOOKUP(BY$91,ExtTrip_Adjust!$B$3:$H$85,7,FALSE)</f>
        <v>1.0641965189146288E-3</v>
      </c>
      <c r="BZ126" s="1">
        <f>BZ37*VLOOKUP($D126,ExtTrip_Adjust!$B$3:$H$85,6,FALSE)*VLOOKUP(BZ$91,ExtTrip_Adjust!$B$3:$H$85,7,FALSE)</f>
        <v>5.5335393471287887E-2</v>
      </c>
      <c r="CA126" s="1">
        <f>CA37*VLOOKUP($D126,ExtTrip_Adjust!$B$3:$H$85,6,FALSE)*VLOOKUP(CA$91,ExtTrip_Adjust!$B$3:$H$85,7,FALSE)</f>
        <v>4.1852278514008211E-2</v>
      </c>
      <c r="CB126" s="1">
        <f>CB37*VLOOKUP($D126,ExtTrip_Adjust!$B$3:$H$85,6,FALSE)*VLOOKUP(CB$91,ExtTrip_Adjust!$B$3:$H$85,7,FALSE)</f>
        <v>0</v>
      </c>
      <c r="CC126" s="1">
        <f>CC37*VLOOKUP($D126,ExtTrip_Adjust!$B$3:$H$85,6,FALSE)*VLOOKUP(CC$91,ExtTrip_Adjust!$B$3:$H$85,7,FALSE)</f>
        <v>6.9213939550237677E-2</v>
      </c>
      <c r="CD126" s="1">
        <f>CD37*VLOOKUP($D126,ExtTrip_Adjust!$B$3:$H$85,6,FALSE)*VLOOKUP(CD$91,ExtTrip_Adjust!$B$3:$H$85,7,FALSE)</f>
        <v>0</v>
      </c>
      <c r="CE126" s="1">
        <f>CE37*VLOOKUP($D126,ExtTrip_Adjust!$B$3:$H$85,6,FALSE)*VLOOKUP(CE$91,ExtTrip_Adjust!$B$3:$H$85,7,FALSE)</f>
        <v>0</v>
      </c>
      <c r="CF126" s="1">
        <f>CF37*VLOOKUP($D126,ExtTrip_Adjust!$B$3:$H$85,6,FALSE)*VLOOKUP(CF$91,ExtTrip_Adjust!$B$3:$H$85,7,FALSE)</f>
        <v>8.0911304765109548E-2</v>
      </c>
      <c r="CG126" s="1">
        <f>CG37*VLOOKUP($D126,ExtTrip_Adjust!$B$3:$H$85,6,FALSE)*VLOOKUP(CG$91,ExtTrip_Adjust!$B$3:$H$85,7,FALSE)</f>
        <v>0</v>
      </c>
      <c r="CH126" s="1">
        <f>CH37*VLOOKUP($D126,ExtTrip_Adjust!$B$3:$H$85,6,FALSE)*VLOOKUP(CH$91,ExtTrip_Adjust!$B$3:$H$85,7,FALSE)</f>
        <v>1.2290019083683883</v>
      </c>
      <c r="CI126" s="1">
        <f>CI37*VLOOKUP($D126,ExtTrip_Adjust!$B$3:$H$85,6,FALSE)*VLOOKUP(CI$91,ExtTrip_Adjust!$B$3:$H$85,7,FALSE)</f>
        <v>0</v>
      </c>
      <c r="CJ126" s="1">
        <f>CJ37*VLOOKUP($D126,ExtTrip_Adjust!$B$3:$H$85,6,FALSE)*1</f>
        <v>94.431953614124382</v>
      </c>
      <c r="CK126" s="1">
        <f t="shared" si="5"/>
        <v>98.559075849892324</v>
      </c>
    </row>
    <row r="127" spans="2:89" x14ac:dyDescent="0.25">
      <c r="B127">
        <v>2965</v>
      </c>
      <c r="D127">
        <v>2965</v>
      </c>
      <c r="E127" s="1">
        <f>E38*VLOOKUP($D127,ExtTrip_Adjust!$B$3:$H$85,6,FALSE)*VLOOKUP(E$91,ExtTrip_Adjust!$B$3:$H$85,7,FALSE)</f>
        <v>0.11275298988049517</v>
      </c>
      <c r="F127" s="1">
        <f>F38*VLOOKUP($D127,ExtTrip_Adjust!$B$3:$H$85,6,FALSE)*VLOOKUP(F$91,ExtTrip_Adjust!$B$3:$H$85,7,FALSE)</f>
        <v>1.1170287213523891</v>
      </c>
      <c r="G127" s="1">
        <f>G38*VLOOKUP($D127,ExtTrip_Adjust!$B$3:$H$85,6,FALSE)*VLOOKUP(G$91,ExtTrip_Adjust!$B$3:$H$85,7,FALSE)</f>
        <v>2.3600351728703641</v>
      </c>
      <c r="H127" s="1">
        <f>H38*VLOOKUP($D127,ExtTrip_Adjust!$B$3:$H$85,6,FALSE)*VLOOKUP(H$91,ExtTrip_Adjust!$B$3:$H$85,7,FALSE)</f>
        <v>0.13615471006138838</v>
      </c>
      <c r="I127" s="1">
        <f>I38*VLOOKUP($D127,ExtTrip_Adjust!$B$3:$H$85,6,FALSE)*VLOOKUP(I$91,ExtTrip_Adjust!$B$3:$H$85,7,FALSE)</f>
        <v>0</v>
      </c>
      <c r="J127" s="1">
        <f>J38*VLOOKUP($D127,ExtTrip_Adjust!$B$3:$H$85,6,FALSE)*VLOOKUP(J$91,ExtTrip_Adjust!$B$3:$H$85,7,FALSE)</f>
        <v>0</v>
      </c>
      <c r="K127" s="1">
        <f>K38*VLOOKUP($D127,ExtTrip_Adjust!$B$3:$H$85,6,FALSE)*VLOOKUP(K$91,ExtTrip_Adjust!$B$3:$H$85,7,FALSE)</f>
        <v>0</v>
      </c>
      <c r="L127" s="1">
        <f>L38*VLOOKUP($D127,ExtTrip_Adjust!$B$3:$H$85,6,FALSE)*VLOOKUP(L$91,ExtTrip_Adjust!$B$3:$H$85,7,FALSE)</f>
        <v>0</v>
      </c>
      <c r="M127" s="1">
        <f>M38*VLOOKUP($D127,ExtTrip_Adjust!$B$3:$H$85,6,FALSE)*VLOOKUP(M$91,ExtTrip_Adjust!$B$3:$H$85,7,FALSE)</f>
        <v>0</v>
      </c>
      <c r="N127" s="1">
        <f>N38*VLOOKUP($D127,ExtTrip_Adjust!$B$3:$H$85,6,FALSE)*VLOOKUP(N$91,ExtTrip_Adjust!$B$3:$H$85,7,FALSE)</f>
        <v>0</v>
      </c>
      <c r="O127" s="1">
        <f>O38*VLOOKUP($D127,ExtTrip_Adjust!$B$3:$H$85,6,FALSE)*VLOOKUP(O$91,ExtTrip_Adjust!$B$3:$H$85,7,FALSE)</f>
        <v>0</v>
      </c>
      <c r="P127" s="1">
        <f>P38*VLOOKUP($D127,ExtTrip_Adjust!$B$3:$H$85,6,FALSE)*VLOOKUP(P$91,ExtTrip_Adjust!$B$3:$H$85,7,FALSE)</f>
        <v>0</v>
      </c>
      <c r="Q127" s="1">
        <f>Q38*VLOOKUP($D127,ExtTrip_Adjust!$B$3:$H$85,6,FALSE)*VLOOKUP(Q$91,ExtTrip_Adjust!$B$3:$H$85,7,FALSE)</f>
        <v>1.6588930425152304E-2</v>
      </c>
      <c r="R127" s="1">
        <f>R38*VLOOKUP($D127,ExtTrip_Adjust!$B$3:$H$85,6,FALSE)*VLOOKUP(R$91,ExtTrip_Adjust!$B$3:$H$85,7,FALSE)</f>
        <v>0</v>
      </c>
      <c r="S127" s="1">
        <f>S38*VLOOKUP($D127,ExtTrip_Adjust!$B$3:$H$85,6,FALSE)*VLOOKUP(S$91,ExtTrip_Adjust!$B$3:$H$85,7,FALSE)</f>
        <v>4.8086976947395215</v>
      </c>
      <c r="T127" s="1">
        <f>T38*VLOOKUP($D127,ExtTrip_Adjust!$B$3:$H$85,6,FALSE)*VLOOKUP(T$91,ExtTrip_Adjust!$B$3:$H$85,7,FALSE)</f>
        <v>0</v>
      </c>
      <c r="U127" s="1">
        <f>U38*VLOOKUP($D127,ExtTrip_Adjust!$B$3:$H$85,6,FALSE)*VLOOKUP(U$91,ExtTrip_Adjust!$B$3:$H$85,7,FALSE)</f>
        <v>0</v>
      </c>
      <c r="V127" s="1">
        <f>V38*VLOOKUP($D127,ExtTrip_Adjust!$B$3:$H$85,6,FALSE)*VLOOKUP(V$91,ExtTrip_Adjust!$B$3:$H$85,7,FALSE)</f>
        <v>0.12896738139626654</v>
      </c>
      <c r="W127" s="1">
        <f>W38*VLOOKUP($D127,ExtTrip_Adjust!$B$3:$H$85,6,FALSE)*VLOOKUP(W$91,ExtTrip_Adjust!$B$3:$H$85,7,FALSE)</f>
        <v>8.287398444661466E-2</v>
      </c>
      <c r="X127" s="1">
        <f>X38*VLOOKUP($D127,ExtTrip_Adjust!$B$3:$H$85,6,FALSE)*VLOOKUP(X$91,ExtTrip_Adjust!$B$3:$H$85,7,FALSE)</f>
        <v>5.3678131671989128E-2</v>
      </c>
      <c r="Y127" s="1">
        <f>Y38*VLOOKUP($D127,ExtTrip_Adjust!$B$3:$H$85,6,FALSE)*VLOOKUP(Y$91,ExtTrip_Adjust!$B$3:$H$85,7,FALSE)</f>
        <v>0</v>
      </c>
      <c r="Z127" s="1">
        <f>Z38*VLOOKUP($D127,ExtTrip_Adjust!$B$3:$H$85,6,FALSE)*VLOOKUP(Z$91,ExtTrip_Adjust!$B$3:$H$85,7,FALSE)</f>
        <v>0</v>
      </c>
      <c r="AA127" s="1">
        <f>AA38*VLOOKUP($D127,ExtTrip_Adjust!$B$3:$H$85,6,FALSE)*VLOOKUP(AA$91,ExtTrip_Adjust!$B$3:$H$85,7,FALSE)</f>
        <v>0</v>
      </c>
      <c r="AB127" s="1">
        <f>AB38*VLOOKUP($D127,ExtTrip_Adjust!$B$3:$H$85,6,FALSE)*VLOOKUP(AB$91,ExtTrip_Adjust!$B$3:$H$85,7,FALSE)</f>
        <v>0</v>
      </c>
      <c r="AC127" s="1">
        <f>AC38*VLOOKUP($D127,ExtTrip_Adjust!$B$3:$H$85,6,FALSE)*VLOOKUP(AC$91,ExtTrip_Adjust!$B$3:$H$85,7,FALSE)</f>
        <v>0</v>
      </c>
      <c r="AD127" s="1">
        <f>AD38*VLOOKUP($D127,ExtTrip_Adjust!$B$3:$H$85,6,FALSE)*VLOOKUP(AD$91,ExtTrip_Adjust!$B$3:$H$85,7,FALSE)</f>
        <v>9.9779217971230016E-2</v>
      </c>
      <c r="AE127" s="1">
        <f>AE38*VLOOKUP($D127,ExtTrip_Adjust!$B$3:$H$85,6,FALSE)*VLOOKUP(AE$91,ExtTrip_Adjust!$B$3:$H$85,7,FALSE)</f>
        <v>0</v>
      </c>
      <c r="AF127" s="1">
        <f>AF38*VLOOKUP($D127,ExtTrip_Adjust!$B$3:$H$85,6,FALSE)*VLOOKUP(AF$91,ExtTrip_Adjust!$B$3:$H$85,7,FALSE)</f>
        <v>0.45707599989876008</v>
      </c>
      <c r="AG127" s="1">
        <f>AG38*VLOOKUP($D127,ExtTrip_Adjust!$B$3:$H$85,6,FALSE)*VLOOKUP(AG$91,ExtTrip_Adjust!$B$3:$H$85,7,FALSE)</f>
        <v>0</v>
      </c>
      <c r="AH127" s="1">
        <f>AH38*VLOOKUP($D127,ExtTrip_Adjust!$B$3:$H$85,6,FALSE)*VLOOKUP(AH$91,ExtTrip_Adjust!$B$3:$H$85,7,FALSE)</f>
        <v>0</v>
      </c>
      <c r="AI127" s="1">
        <f>AI38*VLOOKUP($D127,ExtTrip_Adjust!$B$3:$H$85,6,FALSE)*VLOOKUP(AI$91,ExtTrip_Adjust!$B$3:$H$85,7,FALSE)</f>
        <v>18.736992216452826</v>
      </c>
      <c r="AJ127" s="1">
        <f>AJ38*VLOOKUP($D127,ExtTrip_Adjust!$B$3:$H$85,6,FALSE)*VLOOKUP(AJ$91,ExtTrip_Adjust!$B$3:$H$85,7,FALSE)</f>
        <v>0</v>
      </c>
      <c r="AK127" s="1">
        <f>AK38*VLOOKUP($D127,ExtTrip_Adjust!$B$3:$H$85,6,FALSE)*VLOOKUP(AK$91,ExtTrip_Adjust!$B$3:$H$85,7,FALSE)</f>
        <v>0</v>
      </c>
      <c r="AL127" s="1">
        <f>AL38*VLOOKUP($D127,ExtTrip_Adjust!$B$3:$H$85,6,FALSE)*VLOOKUP(AL$91,ExtTrip_Adjust!$B$3:$H$85,7,FALSE)</f>
        <v>0</v>
      </c>
      <c r="AM127" s="1">
        <f>AM38*VLOOKUP($D127,ExtTrip_Adjust!$B$3:$H$85,6,FALSE)*VLOOKUP(AM$91,ExtTrip_Adjust!$B$3:$H$85,7,FALSE)</f>
        <v>0</v>
      </c>
      <c r="AN127" s="1">
        <f>AN38*VLOOKUP($D127,ExtTrip_Adjust!$B$3:$H$85,6,FALSE)*VLOOKUP(AN$91,ExtTrip_Adjust!$B$3:$H$85,7,FALSE)</f>
        <v>0</v>
      </c>
      <c r="AO127" s="1">
        <f>AO38*VLOOKUP($D127,ExtTrip_Adjust!$B$3:$H$85,6,FALSE)*VLOOKUP(AO$91,ExtTrip_Adjust!$B$3:$H$85,7,FALSE)</f>
        <v>0.11966050991722531</v>
      </c>
      <c r="AP127" s="1">
        <f>AP38*VLOOKUP($D127,ExtTrip_Adjust!$B$3:$H$85,6,FALSE)*VLOOKUP(AP$91,ExtTrip_Adjust!$B$3:$H$85,7,FALSE)</f>
        <v>0.43141411882320535</v>
      </c>
      <c r="AQ127" s="1">
        <f>AQ38*VLOOKUP($D127,ExtTrip_Adjust!$B$3:$H$85,6,FALSE)*VLOOKUP(AQ$91,ExtTrip_Adjust!$B$3:$H$85,7,FALSE)</f>
        <v>0</v>
      </c>
      <c r="AR127" s="1">
        <f>AR38*VLOOKUP($D127,ExtTrip_Adjust!$B$3:$H$85,6,FALSE)*VLOOKUP(AR$91,ExtTrip_Adjust!$B$3:$H$85,7,FALSE)</f>
        <v>5.8990316948375685E-2</v>
      </c>
      <c r="AS127" s="1">
        <f>AS38*VLOOKUP($D127,ExtTrip_Adjust!$B$3:$H$85,6,FALSE)*VLOOKUP(AS$91,ExtTrip_Adjust!$B$3:$H$85,7,FALSE)</f>
        <v>1.4537829674849678</v>
      </c>
      <c r="AT127" s="1">
        <f>AT38*VLOOKUP($D127,ExtTrip_Adjust!$B$3:$H$85,6,FALSE)*VLOOKUP(AT$91,ExtTrip_Adjust!$B$3:$H$85,7,FALSE)</f>
        <v>0</v>
      </c>
      <c r="AU127" s="1">
        <f>AU38*VLOOKUP($D127,ExtTrip_Adjust!$B$3:$H$85,6,FALSE)*VLOOKUP(AU$91,ExtTrip_Adjust!$B$3:$H$85,7,FALSE)</f>
        <v>7.1675396887168104</v>
      </c>
      <c r="AV127" s="1">
        <f>AV38*VLOOKUP($D127,ExtTrip_Adjust!$B$3:$H$85,6,FALSE)*VLOOKUP(AV$91,ExtTrip_Adjust!$B$3:$H$85,7,FALSE)</f>
        <v>0.10721663944132664</v>
      </c>
      <c r="AW127" s="1">
        <f>AW38*VLOOKUP($D127,ExtTrip_Adjust!$B$3:$H$85,6,FALSE)*VLOOKUP(AW$91,ExtTrip_Adjust!$B$3:$H$85,7,FALSE)</f>
        <v>0.38666049422479531</v>
      </c>
      <c r="AX127" s="1">
        <f>AX38*VLOOKUP($D127,ExtTrip_Adjust!$B$3:$H$85,6,FALSE)*VLOOKUP(AX$91,ExtTrip_Adjust!$B$3:$H$85,7,FALSE)</f>
        <v>2.6821875222789231</v>
      </c>
      <c r="AY127" s="1">
        <f>AY38*VLOOKUP($D127,ExtTrip_Adjust!$B$3:$H$85,6,FALSE)*VLOOKUP(AY$91,ExtTrip_Adjust!$B$3:$H$85,7,FALSE)</f>
        <v>0.16427636665596593</v>
      </c>
      <c r="AZ127" s="1">
        <f>AZ38*VLOOKUP($D127,ExtTrip_Adjust!$B$3:$H$85,6,FALSE)*VLOOKUP(AZ$91,ExtTrip_Adjust!$B$3:$H$85,7,FALSE)</f>
        <v>0</v>
      </c>
      <c r="BA127" s="1">
        <f>BA38*VLOOKUP($D127,ExtTrip_Adjust!$B$3:$H$85,6,FALSE)*VLOOKUP(BA$91,ExtTrip_Adjust!$B$3:$H$85,7,FALSE)</f>
        <v>0</v>
      </c>
      <c r="BB127" s="1">
        <f>BB38*VLOOKUP($D127,ExtTrip_Adjust!$B$3:$H$85,6,FALSE)*VLOOKUP(BB$91,ExtTrip_Adjust!$B$3:$H$85,7,FALSE)</f>
        <v>0.1628520012102353</v>
      </c>
      <c r="BC127" s="1">
        <f>BC38*VLOOKUP($D127,ExtTrip_Adjust!$B$3:$H$85,6,FALSE)*VLOOKUP(BC$91,ExtTrip_Adjust!$B$3:$H$85,7,FALSE)</f>
        <v>0</v>
      </c>
      <c r="BD127" s="1">
        <f>BD38*VLOOKUP($D127,ExtTrip_Adjust!$B$3:$H$85,6,FALSE)*VLOOKUP(BD$91,ExtTrip_Adjust!$B$3:$H$85,7,FALSE)</f>
        <v>0</v>
      </c>
      <c r="BE127" s="1">
        <f>BE38*VLOOKUP($D127,ExtTrip_Adjust!$B$3:$H$85,6,FALSE)*VLOOKUP(BE$91,ExtTrip_Adjust!$B$3:$H$85,7,FALSE)</f>
        <v>0</v>
      </c>
      <c r="BF127" s="1">
        <f>BF38*VLOOKUP($D127,ExtTrip_Adjust!$B$3:$H$85,6,FALSE)*VLOOKUP(BF$91,ExtTrip_Adjust!$B$3:$H$85,7,FALSE)</f>
        <v>0</v>
      </c>
      <c r="BG127" s="1">
        <f>BG38*VLOOKUP($D127,ExtTrip_Adjust!$B$3:$H$85,6,FALSE)*VLOOKUP(BG$91,ExtTrip_Adjust!$B$3:$H$85,7,FALSE)</f>
        <v>0</v>
      </c>
      <c r="BH127" s="1">
        <f>BH38*VLOOKUP($D127,ExtTrip_Adjust!$B$3:$H$85,6,FALSE)*VLOOKUP(BH$91,ExtTrip_Adjust!$B$3:$H$85,7,FALSE)</f>
        <v>0.12890030676397704</v>
      </c>
      <c r="BI127" s="1">
        <f>BI38*VLOOKUP($D127,ExtTrip_Adjust!$B$3:$H$85,6,FALSE)*VLOOKUP(BI$91,ExtTrip_Adjust!$B$3:$H$85,7,FALSE)</f>
        <v>0</v>
      </c>
      <c r="BJ127" s="1">
        <f>BJ38*VLOOKUP($D127,ExtTrip_Adjust!$B$3:$H$85,6,FALSE)*VLOOKUP(BJ$91,ExtTrip_Adjust!$B$3:$H$85,7,FALSE)</f>
        <v>3.8768739193901225E-2</v>
      </c>
      <c r="BK127" s="1">
        <f>BK38*VLOOKUP($D127,ExtTrip_Adjust!$B$3:$H$85,6,FALSE)*VLOOKUP(BK$91,ExtTrip_Adjust!$B$3:$H$85,7,FALSE)</f>
        <v>0</v>
      </c>
      <c r="BL127" s="1">
        <f>BL38*VLOOKUP($D127,ExtTrip_Adjust!$B$3:$H$85,6,FALSE)*VLOOKUP(BL$91,ExtTrip_Adjust!$B$3:$H$85,7,FALSE)</f>
        <v>0.46906676518764245</v>
      </c>
      <c r="BM127" s="1">
        <f>BM38*VLOOKUP($D127,ExtTrip_Adjust!$B$3:$H$85,6,FALSE)*VLOOKUP(BM$91,ExtTrip_Adjust!$B$3:$H$85,7,FALSE)</f>
        <v>0.57378673657594215</v>
      </c>
      <c r="BN127" s="1">
        <f>BN38*VLOOKUP($D127,ExtTrip_Adjust!$B$3:$H$85,6,FALSE)*VLOOKUP(BN$91,ExtTrip_Adjust!$B$3:$H$85,7,FALSE)</f>
        <v>0</v>
      </c>
      <c r="BO127" s="1">
        <f>BO38*VLOOKUP($D127,ExtTrip_Adjust!$B$3:$H$85,6,FALSE)*VLOOKUP(BO$91,ExtTrip_Adjust!$B$3:$H$85,7,FALSE)</f>
        <v>0</v>
      </c>
      <c r="BP127" s="1">
        <f>BP38*VLOOKUP($D127,ExtTrip_Adjust!$B$3:$H$85,6,FALSE)*VLOOKUP(BP$91,ExtTrip_Adjust!$B$3:$H$85,7,FALSE)</f>
        <v>0</v>
      </c>
      <c r="BQ127" s="1">
        <f>BQ38*VLOOKUP($D127,ExtTrip_Adjust!$B$3:$H$85,6,FALSE)*VLOOKUP(BQ$91,ExtTrip_Adjust!$B$3:$H$85,7,FALSE)</f>
        <v>12.487125638658268</v>
      </c>
      <c r="BR127" s="1">
        <f>BR38*VLOOKUP($D127,ExtTrip_Adjust!$B$3:$H$85,6,FALSE)*VLOOKUP(BR$91,ExtTrip_Adjust!$B$3:$H$85,7,FALSE)</f>
        <v>0.53079030089950907</v>
      </c>
      <c r="BS127" s="1">
        <f>BS38*VLOOKUP($D127,ExtTrip_Adjust!$B$3:$H$85,6,FALSE)*VLOOKUP(BS$91,ExtTrip_Adjust!$B$3:$H$85,7,FALSE)</f>
        <v>0.18574574828958529</v>
      </c>
      <c r="BT127" s="1">
        <f>BT38*VLOOKUP($D127,ExtTrip_Adjust!$B$3:$H$85,6,FALSE)*VLOOKUP(BT$91,ExtTrip_Adjust!$B$3:$H$85,7,FALSE)</f>
        <v>0</v>
      </c>
      <c r="BU127" s="1">
        <f>BU38*VLOOKUP($D127,ExtTrip_Adjust!$B$3:$H$85,6,FALSE)*VLOOKUP(BU$91,ExtTrip_Adjust!$B$3:$H$85,7,FALSE)</f>
        <v>0</v>
      </c>
      <c r="BV127" s="1">
        <f>BV38*VLOOKUP($D127,ExtTrip_Adjust!$B$3:$H$85,6,FALSE)*VLOOKUP(BV$91,ExtTrip_Adjust!$B$3:$H$85,7,FALSE)</f>
        <v>0</v>
      </c>
      <c r="BW127" s="1">
        <f>BW38*VLOOKUP($D127,ExtTrip_Adjust!$B$3:$H$85,6,FALSE)*VLOOKUP(BW$91,ExtTrip_Adjust!$B$3:$H$85,7,FALSE)</f>
        <v>5.4679936366317188</v>
      </c>
      <c r="BX127" s="1">
        <f>BX38*VLOOKUP($D127,ExtTrip_Adjust!$B$3:$H$85,6,FALSE)*VLOOKUP(BX$91,ExtTrip_Adjust!$B$3:$H$85,7,FALSE)</f>
        <v>7.9418862316076432E-3</v>
      </c>
      <c r="BY127" s="1">
        <f>BY38*VLOOKUP($D127,ExtTrip_Adjust!$B$3:$H$85,6,FALSE)*VLOOKUP(BY$91,ExtTrip_Adjust!$B$3:$H$85,7,FALSE)</f>
        <v>1.3982255753598058E-2</v>
      </c>
      <c r="BZ127" s="1">
        <f>BZ38*VLOOKUP($D127,ExtTrip_Adjust!$B$3:$H$85,6,FALSE)*VLOOKUP(BZ$91,ExtTrip_Adjust!$B$3:$H$85,7,FALSE)</f>
        <v>72.050704324730745</v>
      </c>
      <c r="CA127" s="1">
        <f>CA38*VLOOKUP($D127,ExtTrip_Adjust!$B$3:$H$85,6,FALSE)*VLOOKUP(CA$91,ExtTrip_Adjust!$B$3:$H$85,7,FALSE)</f>
        <v>0.54986332917967162</v>
      </c>
      <c r="CB127" s="1">
        <f>CB38*VLOOKUP($D127,ExtTrip_Adjust!$B$3:$H$85,6,FALSE)*VLOOKUP(CB$91,ExtTrip_Adjust!$B$3:$H$85,7,FALSE)</f>
        <v>0</v>
      </c>
      <c r="CC127" s="1">
        <f>CC38*VLOOKUP($D127,ExtTrip_Adjust!$B$3:$H$85,6,FALSE)*VLOOKUP(CC$91,ExtTrip_Adjust!$B$3:$H$85,7,FALSE)</f>
        <v>0.11070564532032656</v>
      </c>
      <c r="CD127" s="1">
        <f>CD38*VLOOKUP($D127,ExtTrip_Adjust!$B$3:$H$85,6,FALSE)*VLOOKUP(CD$91,ExtTrip_Adjust!$B$3:$H$85,7,FALSE)</f>
        <v>0</v>
      </c>
      <c r="CE127" s="1">
        <f>CE38*VLOOKUP($D127,ExtTrip_Adjust!$B$3:$H$85,6,FALSE)*VLOOKUP(CE$91,ExtTrip_Adjust!$B$3:$H$85,7,FALSE)</f>
        <v>0</v>
      </c>
      <c r="CF127" s="1">
        <f>CF38*VLOOKUP($D127,ExtTrip_Adjust!$B$3:$H$85,6,FALSE)*VLOOKUP(CF$91,ExtTrip_Adjust!$B$3:$H$85,7,FALSE)</f>
        <v>0</v>
      </c>
      <c r="CG127" s="1">
        <f>CG38*VLOOKUP($D127,ExtTrip_Adjust!$B$3:$H$85,6,FALSE)*VLOOKUP(CG$91,ExtTrip_Adjust!$B$3:$H$85,7,FALSE)</f>
        <v>0</v>
      </c>
      <c r="CH127" s="1">
        <f>CH38*VLOOKUP($D127,ExtTrip_Adjust!$B$3:$H$85,6,FALSE)*VLOOKUP(CH$91,ExtTrip_Adjust!$B$3:$H$85,7,FALSE)</f>
        <v>10.81077876351554</v>
      </c>
      <c r="CI127" s="1">
        <f>CI38*VLOOKUP($D127,ExtTrip_Adjust!$B$3:$H$85,6,FALSE)*VLOOKUP(CI$91,ExtTrip_Adjust!$B$3:$H$85,7,FALSE)</f>
        <v>7.0727780533595477E-2</v>
      </c>
      <c r="CJ127" s="1">
        <f>CJ38*VLOOKUP($D127,ExtTrip_Adjust!$B$3:$H$85,6,FALSE)*1</f>
        <v>423.76561526825287</v>
      </c>
      <c r="CK127" s="1">
        <f t="shared" si="5"/>
        <v>568.10770290258733</v>
      </c>
    </row>
    <row r="128" spans="2:89" x14ac:dyDescent="0.25">
      <c r="B128">
        <v>2966</v>
      </c>
      <c r="D128">
        <v>2966</v>
      </c>
      <c r="E128" s="1">
        <f>E39*VLOOKUP($D128,ExtTrip_Adjust!$B$3:$H$85,6,FALSE)*VLOOKUP(E$91,ExtTrip_Adjust!$B$3:$H$85,7,FALSE)</f>
        <v>0</v>
      </c>
      <c r="F128" s="1">
        <f>F39*VLOOKUP($D128,ExtTrip_Adjust!$B$3:$H$85,6,FALSE)*VLOOKUP(F$91,ExtTrip_Adjust!$B$3:$H$85,7,FALSE)</f>
        <v>0</v>
      </c>
      <c r="G128" s="1">
        <f>G39*VLOOKUP($D128,ExtTrip_Adjust!$B$3:$H$85,6,FALSE)*VLOOKUP(G$91,ExtTrip_Adjust!$B$3:$H$85,7,FALSE)</f>
        <v>0</v>
      </c>
      <c r="H128" s="1">
        <f>H39*VLOOKUP($D128,ExtTrip_Adjust!$B$3:$H$85,6,FALSE)*VLOOKUP(H$91,ExtTrip_Adjust!$B$3:$H$85,7,FALSE)</f>
        <v>0</v>
      </c>
      <c r="I128" s="1">
        <f>I39*VLOOKUP($D128,ExtTrip_Adjust!$B$3:$H$85,6,FALSE)*VLOOKUP(I$91,ExtTrip_Adjust!$B$3:$H$85,7,FALSE)</f>
        <v>0</v>
      </c>
      <c r="J128" s="1">
        <f>J39*VLOOKUP($D128,ExtTrip_Adjust!$B$3:$H$85,6,FALSE)*VLOOKUP(J$91,ExtTrip_Adjust!$B$3:$H$85,7,FALSE)</f>
        <v>1.0690804299917334E-3</v>
      </c>
      <c r="K128" s="1">
        <f>K39*VLOOKUP($D128,ExtTrip_Adjust!$B$3:$H$85,6,FALSE)*VLOOKUP(K$91,ExtTrip_Adjust!$B$3:$H$85,7,FALSE)</f>
        <v>0</v>
      </c>
      <c r="L128" s="1">
        <f>L39*VLOOKUP($D128,ExtTrip_Adjust!$B$3:$H$85,6,FALSE)*VLOOKUP(L$91,ExtTrip_Adjust!$B$3:$H$85,7,FALSE)</f>
        <v>0</v>
      </c>
      <c r="M128" s="1">
        <f>M39*VLOOKUP($D128,ExtTrip_Adjust!$B$3:$H$85,6,FALSE)*VLOOKUP(M$91,ExtTrip_Adjust!$B$3:$H$85,7,FALSE)</f>
        <v>0</v>
      </c>
      <c r="N128" s="1">
        <f>N39*VLOOKUP($D128,ExtTrip_Adjust!$B$3:$H$85,6,FALSE)*VLOOKUP(N$91,ExtTrip_Adjust!$B$3:$H$85,7,FALSE)</f>
        <v>0</v>
      </c>
      <c r="O128" s="1">
        <f>O39*VLOOKUP($D128,ExtTrip_Adjust!$B$3:$H$85,6,FALSE)*VLOOKUP(O$91,ExtTrip_Adjust!$B$3:$H$85,7,FALSE)</f>
        <v>0</v>
      </c>
      <c r="P128" s="1">
        <f>P39*VLOOKUP($D128,ExtTrip_Adjust!$B$3:$H$85,6,FALSE)*VLOOKUP(P$91,ExtTrip_Adjust!$B$3:$H$85,7,FALSE)</f>
        <v>0</v>
      </c>
      <c r="Q128" s="1">
        <f>Q39*VLOOKUP($D128,ExtTrip_Adjust!$B$3:$H$85,6,FALSE)*VLOOKUP(Q$91,ExtTrip_Adjust!$B$3:$H$85,7,FALSE)</f>
        <v>0</v>
      </c>
      <c r="R128" s="1">
        <f>R39*VLOOKUP($D128,ExtTrip_Adjust!$B$3:$H$85,6,FALSE)*VLOOKUP(R$91,ExtTrip_Adjust!$B$3:$H$85,7,FALSE)</f>
        <v>0</v>
      </c>
      <c r="S128" s="1">
        <f>S39*VLOOKUP($D128,ExtTrip_Adjust!$B$3:$H$85,6,FALSE)*VLOOKUP(S$91,ExtTrip_Adjust!$B$3:$H$85,7,FALSE)</f>
        <v>10.689851719975003</v>
      </c>
      <c r="T128" s="1">
        <f>T39*VLOOKUP($D128,ExtTrip_Adjust!$B$3:$H$85,6,FALSE)*VLOOKUP(T$91,ExtTrip_Adjust!$B$3:$H$85,7,FALSE)</f>
        <v>6.5800388583376668</v>
      </c>
      <c r="U128" s="1">
        <f>U39*VLOOKUP($D128,ExtTrip_Adjust!$B$3:$H$85,6,FALSE)*VLOOKUP(U$91,ExtTrip_Adjust!$B$3:$H$85,7,FALSE)</f>
        <v>6.2533091938712718E-2</v>
      </c>
      <c r="V128" s="1">
        <f>V39*VLOOKUP($D128,ExtTrip_Adjust!$B$3:$H$85,6,FALSE)*VLOOKUP(V$91,ExtTrip_Adjust!$B$3:$H$85,7,FALSE)</f>
        <v>0</v>
      </c>
      <c r="W128" s="1">
        <f>W39*VLOOKUP($D128,ExtTrip_Adjust!$B$3:$H$85,6,FALSE)*VLOOKUP(W$91,ExtTrip_Adjust!$B$3:$H$85,7,FALSE)</f>
        <v>0.29488323925384718</v>
      </c>
      <c r="X128" s="1">
        <f>X39*VLOOKUP($D128,ExtTrip_Adjust!$B$3:$H$85,6,FALSE)*VLOOKUP(X$91,ExtTrip_Adjust!$B$3:$H$85,7,FALSE)</f>
        <v>0</v>
      </c>
      <c r="Y128" s="1">
        <f>Y39*VLOOKUP($D128,ExtTrip_Adjust!$B$3:$H$85,6,FALSE)*VLOOKUP(Y$91,ExtTrip_Adjust!$B$3:$H$85,7,FALSE)</f>
        <v>2.0209171193990502E-2</v>
      </c>
      <c r="Z128" s="1">
        <f>Z39*VLOOKUP($D128,ExtTrip_Adjust!$B$3:$H$85,6,FALSE)*VLOOKUP(Z$91,ExtTrip_Adjust!$B$3:$H$85,7,FALSE)</f>
        <v>1.6942150576151862E-2</v>
      </c>
      <c r="AA128" s="1">
        <f>AA39*VLOOKUP($D128,ExtTrip_Adjust!$B$3:$H$85,6,FALSE)*VLOOKUP(AA$91,ExtTrip_Adjust!$B$3:$H$85,7,FALSE)</f>
        <v>8.9655346383241286E-3</v>
      </c>
      <c r="AB128" s="1">
        <f>AB39*VLOOKUP($D128,ExtTrip_Adjust!$B$3:$H$85,6,FALSE)*VLOOKUP(AB$91,ExtTrip_Adjust!$B$3:$H$85,7,FALSE)</f>
        <v>1.5267085427286567E-2</v>
      </c>
      <c r="AC128" s="1">
        <f>AC39*VLOOKUP($D128,ExtTrip_Adjust!$B$3:$H$85,6,FALSE)*VLOOKUP(AC$91,ExtTrip_Adjust!$B$3:$H$85,7,FALSE)</f>
        <v>0</v>
      </c>
      <c r="AD128" s="1">
        <f>AD39*VLOOKUP($D128,ExtTrip_Adjust!$B$3:$H$85,6,FALSE)*VLOOKUP(AD$91,ExtTrip_Adjust!$B$3:$H$85,7,FALSE)</f>
        <v>0</v>
      </c>
      <c r="AE128" s="1">
        <f>AE39*VLOOKUP($D128,ExtTrip_Adjust!$B$3:$H$85,6,FALSE)*VLOOKUP(AE$91,ExtTrip_Adjust!$B$3:$H$85,7,FALSE)</f>
        <v>0</v>
      </c>
      <c r="AF128" s="1">
        <f>AF39*VLOOKUP($D128,ExtTrip_Adjust!$B$3:$H$85,6,FALSE)*VLOOKUP(AF$91,ExtTrip_Adjust!$B$3:$H$85,7,FALSE)</f>
        <v>0</v>
      </c>
      <c r="AG128" s="1">
        <f>AG39*VLOOKUP($D128,ExtTrip_Adjust!$B$3:$H$85,6,FALSE)*VLOOKUP(AG$91,ExtTrip_Adjust!$B$3:$H$85,7,FALSE)</f>
        <v>0</v>
      </c>
      <c r="AH128" s="1">
        <f>AH39*VLOOKUP($D128,ExtTrip_Adjust!$B$3:$H$85,6,FALSE)*VLOOKUP(AH$91,ExtTrip_Adjust!$B$3:$H$85,7,FALSE)</f>
        <v>0</v>
      </c>
      <c r="AI128" s="1">
        <f>AI39*VLOOKUP($D128,ExtTrip_Adjust!$B$3:$H$85,6,FALSE)*VLOOKUP(AI$91,ExtTrip_Adjust!$B$3:$H$85,7,FALSE)</f>
        <v>0</v>
      </c>
      <c r="AJ128" s="1">
        <f>AJ39*VLOOKUP($D128,ExtTrip_Adjust!$B$3:$H$85,6,FALSE)*VLOOKUP(AJ$91,ExtTrip_Adjust!$B$3:$H$85,7,FALSE)</f>
        <v>0.16488213486417061</v>
      </c>
      <c r="AK128" s="1">
        <f>AK39*VLOOKUP($D128,ExtTrip_Adjust!$B$3:$H$85,6,FALSE)*VLOOKUP(AK$91,ExtTrip_Adjust!$B$3:$H$85,7,FALSE)</f>
        <v>49.403805781064122</v>
      </c>
      <c r="AL128" s="1">
        <f>AL39*VLOOKUP($D128,ExtTrip_Adjust!$B$3:$H$85,6,FALSE)*VLOOKUP(AL$91,ExtTrip_Adjust!$B$3:$H$85,7,FALSE)</f>
        <v>0</v>
      </c>
      <c r="AM128" s="1">
        <f>AM39*VLOOKUP($D128,ExtTrip_Adjust!$B$3:$H$85,6,FALSE)*VLOOKUP(AM$91,ExtTrip_Adjust!$B$3:$H$85,7,FALSE)</f>
        <v>0</v>
      </c>
      <c r="AN128" s="1">
        <f>AN39*VLOOKUP($D128,ExtTrip_Adjust!$B$3:$H$85,6,FALSE)*VLOOKUP(AN$91,ExtTrip_Adjust!$B$3:$H$85,7,FALSE)</f>
        <v>0</v>
      </c>
      <c r="AO128" s="1">
        <f>AO39*VLOOKUP($D128,ExtTrip_Adjust!$B$3:$H$85,6,FALSE)*VLOOKUP(AO$91,ExtTrip_Adjust!$B$3:$H$85,7,FALSE)</f>
        <v>0</v>
      </c>
      <c r="AP128" s="1">
        <f>AP39*VLOOKUP($D128,ExtTrip_Adjust!$B$3:$H$85,6,FALSE)*VLOOKUP(AP$91,ExtTrip_Adjust!$B$3:$H$85,7,FALSE)</f>
        <v>6.4849274983005176E-2</v>
      </c>
      <c r="AQ128" s="1">
        <f>AQ39*VLOOKUP($D128,ExtTrip_Adjust!$B$3:$H$85,6,FALSE)*VLOOKUP(AQ$91,ExtTrip_Adjust!$B$3:$H$85,7,FALSE)</f>
        <v>7.7436453552881909E-2</v>
      </c>
      <c r="AR128" s="1">
        <f>AR39*VLOOKUP($D128,ExtTrip_Adjust!$B$3:$H$85,6,FALSE)*VLOOKUP(AR$91,ExtTrip_Adjust!$B$3:$H$85,7,FALSE)</f>
        <v>8.8687610697890593E-3</v>
      </c>
      <c r="AS128" s="1">
        <f>AS39*VLOOKUP($D128,ExtTrip_Adjust!$B$3:$H$85,6,FALSE)*VLOOKUP(AS$91,ExtTrip_Adjust!$B$3:$H$85,7,FALSE)</f>
        <v>0.21856588562622886</v>
      </c>
      <c r="AT128" s="1">
        <f>AT39*VLOOKUP($D128,ExtTrip_Adjust!$B$3:$H$85,6,FALSE)*VLOOKUP(AT$91,ExtTrip_Adjust!$B$3:$H$85,7,FALSE)</f>
        <v>0</v>
      </c>
      <c r="AU128" s="1">
        <f>AU39*VLOOKUP($D128,ExtTrip_Adjust!$B$3:$H$85,6,FALSE)*VLOOKUP(AU$91,ExtTrip_Adjust!$B$3:$H$85,7,FALSE)</f>
        <v>35.177476049873121</v>
      </c>
      <c r="AV128" s="1">
        <f>AV39*VLOOKUP($D128,ExtTrip_Adjust!$B$3:$H$85,6,FALSE)*VLOOKUP(AV$91,ExtTrip_Adjust!$B$3:$H$85,7,FALSE)</f>
        <v>0.82195872471528453</v>
      </c>
      <c r="AW128" s="1">
        <f>AW39*VLOOKUP($D128,ExtTrip_Adjust!$B$3:$H$85,6,FALSE)*VLOOKUP(AW$91,ExtTrip_Adjust!$B$3:$H$85,7,FALSE)</f>
        <v>1.9397644356470769</v>
      </c>
      <c r="AX128" s="1">
        <f>AX39*VLOOKUP($D128,ExtTrip_Adjust!$B$3:$H$85,6,FALSE)*VLOOKUP(AX$91,ExtTrip_Adjust!$B$3:$H$85,7,FALSE)</f>
        <v>0.74023401727747851</v>
      </c>
      <c r="AY128" s="1">
        <f>AY39*VLOOKUP($D128,ExtTrip_Adjust!$B$3:$H$85,6,FALSE)*VLOOKUP(AY$91,ExtTrip_Adjust!$B$3:$H$85,7,FALSE)</f>
        <v>0.4827975528286928</v>
      </c>
      <c r="AZ128" s="1">
        <f>AZ39*VLOOKUP($D128,ExtTrip_Adjust!$B$3:$H$85,6,FALSE)*VLOOKUP(AZ$91,ExtTrip_Adjust!$B$3:$H$85,7,FALSE)</f>
        <v>2.2143069818232969E-2</v>
      </c>
      <c r="BA128" s="1">
        <f>BA39*VLOOKUP($D128,ExtTrip_Adjust!$B$3:$H$85,6,FALSE)*VLOOKUP(BA$91,ExtTrip_Adjust!$B$3:$H$85,7,FALSE)</f>
        <v>1.2133177807341298E-2</v>
      </c>
      <c r="BB128" s="1">
        <f>BB39*VLOOKUP($D128,ExtTrip_Adjust!$B$3:$H$85,6,FALSE)*VLOOKUP(BB$91,ExtTrip_Adjust!$B$3:$H$85,7,FALSE)</f>
        <v>2.4477642287280169E-2</v>
      </c>
      <c r="BC128" s="1">
        <f>BC39*VLOOKUP($D128,ExtTrip_Adjust!$B$3:$H$85,6,FALSE)*VLOOKUP(BC$91,ExtTrip_Adjust!$B$3:$H$85,7,FALSE)</f>
        <v>5.6059599079900145E-3</v>
      </c>
      <c r="BD128" s="1">
        <f>BD39*VLOOKUP($D128,ExtTrip_Adjust!$B$3:$H$85,6,FALSE)*VLOOKUP(BD$91,ExtTrip_Adjust!$B$3:$H$85,7,FALSE)</f>
        <v>1.0739397081016258E-3</v>
      </c>
      <c r="BE128" s="1">
        <f>BE39*VLOOKUP($D128,ExtTrip_Adjust!$B$3:$H$85,6,FALSE)*VLOOKUP(BE$91,ExtTrip_Adjust!$B$3:$H$85,7,FALSE)</f>
        <v>4.7845102637300574E-3</v>
      </c>
      <c r="BF128" s="1">
        <f>BF39*VLOOKUP($D128,ExtTrip_Adjust!$B$3:$H$85,6,FALSE)*VLOOKUP(BF$91,ExtTrip_Adjust!$B$3:$H$85,7,FALSE)</f>
        <v>3.0275660719076586E-2</v>
      </c>
      <c r="BG128" s="1">
        <f>BG39*VLOOKUP($D128,ExtTrip_Adjust!$B$3:$H$85,6,FALSE)*VLOOKUP(BG$91,ExtTrip_Adjust!$B$3:$H$85,7,FALSE)</f>
        <v>0.59836943509249152</v>
      </c>
      <c r="BH128" s="1">
        <f>BH39*VLOOKUP($D128,ExtTrip_Adjust!$B$3:$H$85,6,FALSE)*VLOOKUP(BH$91,ExtTrip_Adjust!$B$3:$H$85,7,FALSE)</f>
        <v>0.32895140570247866</v>
      </c>
      <c r="BI128" s="1">
        <f>BI39*VLOOKUP($D128,ExtTrip_Adjust!$B$3:$H$85,6,FALSE)*VLOOKUP(BI$91,ExtTrip_Adjust!$B$3:$H$85,7,FALSE)</f>
        <v>1.7156020266012355E-2</v>
      </c>
      <c r="BJ128" s="1">
        <f>BJ39*VLOOKUP($D128,ExtTrip_Adjust!$B$3:$H$85,6,FALSE)*VLOOKUP(BJ$91,ExtTrip_Adjust!$B$3:$H$85,7,FALSE)</f>
        <v>0</v>
      </c>
      <c r="BK128" s="1">
        <f>BK39*VLOOKUP($D128,ExtTrip_Adjust!$B$3:$H$85,6,FALSE)*VLOOKUP(BK$91,ExtTrip_Adjust!$B$3:$H$85,7,FALSE)</f>
        <v>8.0423069775861847E-2</v>
      </c>
      <c r="BL128" s="1">
        <f>BL39*VLOOKUP($D128,ExtTrip_Adjust!$B$3:$H$85,6,FALSE)*VLOOKUP(BL$91,ExtTrip_Adjust!$B$3:$H$85,7,FALSE)</f>
        <v>0</v>
      </c>
      <c r="BM128" s="1">
        <f>BM39*VLOOKUP($D128,ExtTrip_Adjust!$B$3:$H$85,6,FALSE)*VLOOKUP(BM$91,ExtTrip_Adjust!$B$3:$H$85,7,FALSE)</f>
        <v>0</v>
      </c>
      <c r="BN128" s="1">
        <f>BN39*VLOOKUP($D128,ExtTrip_Adjust!$B$3:$H$85,6,FALSE)*VLOOKUP(BN$91,ExtTrip_Adjust!$B$3:$H$85,7,FALSE)</f>
        <v>2.7915666524990376E-2</v>
      </c>
      <c r="BO128" s="1">
        <f>BO39*VLOOKUP($D128,ExtTrip_Adjust!$B$3:$H$85,6,FALSE)*VLOOKUP(BO$91,ExtTrip_Adjust!$B$3:$H$85,7,FALSE)</f>
        <v>4.2579348089694267E-3</v>
      </c>
      <c r="BP128" s="1">
        <f>BP39*VLOOKUP($D128,ExtTrip_Adjust!$B$3:$H$85,6,FALSE)*VLOOKUP(BP$91,ExtTrip_Adjust!$B$3:$H$85,7,FALSE)</f>
        <v>0</v>
      </c>
      <c r="BQ128" s="1">
        <f>BQ39*VLOOKUP($D128,ExtTrip_Adjust!$B$3:$H$85,6,FALSE)*VLOOKUP(BQ$91,ExtTrip_Adjust!$B$3:$H$85,7,FALSE)</f>
        <v>10.73875429650203</v>
      </c>
      <c r="BR128" s="1">
        <f>BR39*VLOOKUP($D128,ExtTrip_Adjust!$B$3:$H$85,6,FALSE)*VLOOKUP(BR$91,ExtTrip_Adjust!$B$3:$H$85,7,FALSE)</f>
        <v>0.5125175483954536</v>
      </c>
      <c r="BS128" s="1">
        <f>BS39*VLOOKUP($D128,ExtTrip_Adjust!$B$3:$H$85,6,FALSE)*VLOOKUP(BS$91,ExtTrip_Adjust!$B$3:$H$85,7,FALSE)</f>
        <v>0.29352712393778607</v>
      </c>
      <c r="BT128" s="1">
        <f>BT39*VLOOKUP($D128,ExtTrip_Adjust!$B$3:$H$85,6,FALSE)*VLOOKUP(BT$91,ExtTrip_Adjust!$B$3:$H$85,7,FALSE)</f>
        <v>0.25896482666451581</v>
      </c>
      <c r="BU128" s="1">
        <f>BU39*VLOOKUP($D128,ExtTrip_Adjust!$B$3:$H$85,6,FALSE)*VLOOKUP(BU$91,ExtTrip_Adjust!$B$3:$H$85,7,FALSE)</f>
        <v>0.47705925289321827</v>
      </c>
      <c r="BV128" s="1">
        <f>BV39*VLOOKUP($D128,ExtTrip_Adjust!$B$3:$H$85,6,FALSE)*VLOOKUP(BV$91,ExtTrip_Adjust!$B$3:$H$85,7,FALSE)</f>
        <v>0</v>
      </c>
      <c r="BW128" s="1">
        <f>BW39*VLOOKUP($D128,ExtTrip_Adjust!$B$3:$H$85,6,FALSE)*VLOOKUP(BW$91,ExtTrip_Adjust!$B$3:$H$85,7,FALSE)</f>
        <v>0</v>
      </c>
      <c r="BX128" s="1">
        <f>BX39*VLOOKUP($D128,ExtTrip_Adjust!$B$3:$H$85,6,FALSE)*VLOOKUP(BX$91,ExtTrip_Adjust!$B$3:$H$85,7,FALSE)</f>
        <v>0</v>
      </c>
      <c r="BY128" s="1">
        <f>BY39*VLOOKUP($D128,ExtTrip_Adjust!$B$3:$H$85,6,FALSE)*VLOOKUP(BY$91,ExtTrip_Adjust!$B$3:$H$85,7,FALSE)</f>
        <v>0</v>
      </c>
      <c r="BZ128" s="1">
        <f>BZ39*VLOOKUP($D128,ExtTrip_Adjust!$B$3:$H$85,6,FALSE)*VLOOKUP(BZ$91,ExtTrip_Adjust!$B$3:$H$85,7,FALSE)</f>
        <v>0</v>
      </c>
      <c r="CA128" s="1">
        <f>CA39*VLOOKUP($D128,ExtTrip_Adjust!$B$3:$H$85,6,FALSE)*VLOOKUP(CA$91,ExtTrip_Adjust!$B$3:$H$85,7,FALSE)</f>
        <v>0</v>
      </c>
      <c r="CB128" s="1">
        <f>CB39*VLOOKUP($D128,ExtTrip_Adjust!$B$3:$H$85,6,FALSE)*VLOOKUP(CB$91,ExtTrip_Adjust!$B$3:$H$85,7,FALSE)</f>
        <v>0</v>
      </c>
      <c r="CC128" s="1">
        <f>CC39*VLOOKUP($D128,ExtTrip_Adjust!$B$3:$H$85,6,FALSE)*VLOOKUP(CC$91,ExtTrip_Adjust!$B$3:$H$85,7,FALSE)</f>
        <v>0</v>
      </c>
      <c r="CD128" s="1">
        <f>CD39*VLOOKUP($D128,ExtTrip_Adjust!$B$3:$H$85,6,FALSE)*VLOOKUP(CD$91,ExtTrip_Adjust!$B$3:$H$85,7,FALSE)</f>
        <v>0</v>
      </c>
      <c r="CE128" s="1">
        <f>CE39*VLOOKUP($D128,ExtTrip_Adjust!$B$3:$H$85,6,FALSE)*VLOOKUP(CE$91,ExtTrip_Adjust!$B$3:$H$85,7,FALSE)</f>
        <v>0</v>
      </c>
      <c r="CF128" s="1">
        <f>CF39*VLOOKUP($D128,ExtTrip_Adjust!$B$3:$H$85,6,FALSE)*VLOOKUP(CF$91,ExtTrip_Adjust!$B$3:$H$85,7,FALSE)</f>
        <v>1.7233096257275995E-2</v>
      </c>
      <c r="CG128" s="1">
        <f>CG39*VLOOKUP($D128,ExtTrip_Adjust!$B$3:$H$85,6,FALSE)*VLOOKUP(CG$91,ExtTrip_Adjust!$B$3:$H$85,7,FALSE)</f>
        <v>2.3912250383712896</v>
      </c>
      <c r="CH128" s="1">
        <f>CH39*VLOOKUP($D128,ExtTrip_Adjust!$B$3:$H$85,6,FALSE)*VLOOKUP(CH$91,ExtTrip_Adjust!$B$3:$H$85,7,FALSE)</f>
        <v>0</v>
      </c>
      <c r="CI128" s="1">
        <f>CI39*VLOOKUP($D128,ExtTrip_Adjust!$B$3:$H$85,6,FALSE)*VLOOKUP(CI$91,ExtTrip_Adjust!$B$3:$H$85,7,FALSE)</f>
        <v>0.13575453525815764</v>
      </c>
      <c r="CJ128" s="1">
        <f>CJ39*VLOOKUP($D128,ExtTrip_Adjust!$B$3:$H$85,6,FALSE)*1</f>
        <v>221.80126066493085</v>
      </c>
      <c r="CK128" s="1">
        <f t="shared" si="5"/>
        <v>344.57426287916599</v>
      </c>
    </row>
    <row r="129" spans="2:89" x14ac:dyDescent="0.25">
      <c r="B129">
        <v>2967</v>
      </c>
      <c r="D129">
        <v>2967</v>
      </c>
      <c r="E129" s="1">
        <f>E40*VLOOKUP($D129,ExtTrip_Adjust!$B$3:$H$85,6,FALSE)*VLOOKUP(E$91,ExtTrip_Adjust!$B$3:$H$85,7,FALSE)</f>
        <v>6.8319612076910521E-2</v>
      </c>
      <c r="F129" s="1">
        <f>F40*VLOOKUP($D129,ExtTrip_Adjust!$B$3:$H$85,6,FALSE)*VLOOKUP(F$91,ExtTrip_Adjust!$B$3:$H$85,7,FALSE)</f>
        <v>0</v>
      </c>
      <c r="G129" s="1">
        <f>G40*VLOOKUP($D129,ExtTrip_Adjust!$B$3:$H$85,6,FALSE)*VLOOKUP(G$91,ExtTrip_Adjust!$B$3:$H$85,7,FALSE)</f>
        <v>0</v>
      </c>
      <c r="H129" s="1">
        <f>H40*VLOOKUP($D129,ExtTrip_Adjust!$B$3:$H$85,6,FALSE)*VLOOKUP(H$91,ExtTrip_Adjust!$B$3:$H$85,7,FALSE)</f>
        <v>0.42305632787202713</v>
      </c>
      <c r="I129" s="1">
        <f>I40*VLOOKUP($D129,ExtTrip_Adjust!$B$3:$H$85,6,FALSE)*VLOOKUP(I$91,ExtTrip_Adjust!$B$3:$H$85,7,FALSE)</f>
        <v>0</v>
      </c>
      <c r="J129" s="1">
        <f>J40*VLOOKUP($D129,ExtTrip_Adjust!$B$3:$H$85,6,FALSE)*VLOOKUP(J$91,ExtTrip_Adjust!$B$3:$H$85,7,FALSE)</f>
        <v>0</v>
      </c>
      <c r="K129" s="1">
        <f>K40*VLOOKUP($D129,ExtTrip_Adjust!$B$3:$H$85,6,FALSE)*VLOOKUP(K$91,ExtTrip_Adjust!$B$3:$H$85,7,FALSE)</f>
        <v>2.5473078174682945E-2</v>
      </c>
      <c r="L129" s="1">
        <f>L40*VLOOKUP($D129,ExtTrip_Adjust!$B$3:$H$85,6,FALSE)*VLOOKUP(L$91,ExtTrip_Adjust!$B$3:$H$85,7,FALSE)</f>
        <v>0.14997080766890733</v>
      </c>
      <c r="M129" s="1">
        <f>M40*VLOOKUP($D129,ExtTrip_Adjust!$B$3:$H$85,6,FALSE)*VLOOKUP(M$91,ExtTrip_Adjust!$B$3:$H$85,7,FALSE)</f>
        <v>0</v>
      </c>
      <c r="N129" s="1">
        <f>N40*VLOOKUP($D129,ExtTrip_Adjust!$B$3:$H$85,6,FALSE)*VLOOKUP(N$91,ExtTrip_Adjust!$B$3:$H$85,7,FALSE)</f>
        <v>3.1097840832044706E-2</v>
      </c>
      <c r="O129" s="1">
        <f>O40*VLOOKUP($D129,ExtTrip_Adjust!$B$3:$H$85,6,FALSE)*VLOOKUP(O$91,ExtTrip_Adjust!$B$3:$H$85,7,FALSE)</f>
        <v>0</v>
      </c>
      <c r="P129" s="1">
        <f>P40*VLOOKUP($D129,ExtTrip_Adjust!$B$3:$H$85,6,FALSE)*VLOOKUP(P$91,ExtTrip_Adjust!$B$3:$H$85,7,FALSE)</f>
        <v>0</v>
      </c>
      <c r="Q129" s="1">
        <f>Q40*VLOOKUP($D129,ExtTrip_Adjust!$B$3:$H$85,6,FALSE)*VLOOKUP(Q$91,ExtTrip_Adjust!$B$3:$H$85,7,FALSE)</f>
        <v>4.6533542148401122E-2</v>
      </c>
      <c r="R129" s="1">
        <f>R40*VLOOKUP($D129,ExtTrip_Adjust!$B$3:$H$85,6,FALSE)*VLOOKUP(R$91,ExtTrip_Adjust!$B$3:$H$85,7,FALSE)</f>
        <v>0</v>
      </c>
      <c r="S129" s="1">
        <f>S40*VLOOKUP($D129,ExtTrip_Adjust!$B$3:$H$85,6,FALSE)*VLOOKUP(S$91,ExtTrip_Adjust!$B$3:$H$85,7,FALSE)</f>
        <v>0</v>
      </c>
      <c r="T129" s="1">
        <f>T40*VLOOKUP($D129,ExtTrip_Adjust!$B$3:$H$85,6,FALSE)*VLOOKUP(T$91,ExtTrip_Adjust!$B$3:$H$85,7,FALSE)</f>
        <v>1.0763190123903164</v>
      </c>
      <c r="U129" s="1">
        <f>U40*VLOOKUP($D129,ExtTrip_Adjust!$B$3:$H$85,6,FALSE)*VLOOKUP(U$91,ExtTrip_Adjust!$B$3:$H$85,7,FALSE)</f>
        <v>0</v>
      </c>
      <c r="V129" s="1">
        <f>V40*VLOOKUP($D129,ExtTrip_Adjust!$B$3:$H$85,6,FALSE)*VLOOKUP(V$91,ExtTrip_Adjust!$B$3:$H$85,7,FALSE)</f>
        <v>0.3617924399421622</v>
      </c>
      <c r="W129" s="1">
        <f>W40*VLOOKUP($D129,ExtTrip_Adjust!$B$3:$H$85,6,FALSE)*VLOOKUP(W$91,ExtTrip_Adjust!$B$3:$H$85,7,FALSE)</f>
        <v>0</v>
      </c>
      <c r="X129" s="1">
        <f>X40*VLOOKUP($D129,ExtTrip_Adjust!$B$3:$H$85,6,FALSE)*VLOOKUP(X$91,ExtTrip_Adjust!$B$3:$H$85,7,FALSE)</f>
        <v>0.54801339114360403</v>
      </c>
      <c r="Y129" s="1">
        <f>Y40*VLOOKUP($D129,ExtTrip_Adjust!$B$3:$H$85,6,FALSE)*VLOOKUP(Y$91,ExtTrip_Adjust!$B$3:$H$85,7,FALSE)</f>
        <v>0</v>
      </c>
      <c r="Z129" s="1">
        <f>Z40*VLOOKUP($D129,ExtTrip_Adjust!$B$3:$H$85,6,FALSE)*VLOOKUP(Z$91,ExtTrip_Adjust!$B$3:$H$85,7,FALSE)</f>
        <v>0</v>
      </c>
      <c r="AA129" s="1">
        <f>AA40*VLOOKUP($D129,ExtTrip_Adjust!$B$3:$H$85,6,FALSE)*VLOOKUP(AA$91,ExtTrip_Adjust!$B$3:$H$85,7,FALSE)</f>
        <v>0</v>
      </c>
      <c r="AB129" s="1">
        <f>AB40*VLOOKUP($D129,ExtTrip_Adjust!$B$3:$H$85,6,FALSE)*VLOOKUP(AB$91,ExtTrip_Adjust!$B$3:$H$85,7,FALSE)</f>
        <v>0</v>
      </c>
      <c r="AC129" s="1">
        <f>AC40*VLOOKUP($D129,ExtTrip_Adjust!$B$3:$H$85,6,FALSE)*VLOOKUP(AC$91,ExtTrip_Adjust!$B$3:$H$85,7,FALSE)</f>
        <v>0</v>
      </c>
      <c r="AD129" s="1">
        <f>AD40*VLOOKUP($D129,ExtTrip_Adjust!$B$3:$H$85,6,FALSE)*VLOOKUP(AD$91,ExtTrip_Adjust!$B$3:$H$85,7,FALSE)</f>
        <v>6.0557542517242227E-2</v>
      </c>
      <c r="AE129" s="1">
        <f>AE40*VLOOKUP($D129,ExtTrip_Adjust!$B$3:$H$85,6,FALSE)*VLOOKUP(AE$91,ExtTrip_Adjust!$B$3:$H$85,7,FALSE)</f>
        <v>0</v>
      </c>
      <c r="AF129" s="1">
        <f>AF40*VLOOKUP($D129,ExtTrip_Adjust!$B$3:$H$85,6,FALSE)*VLOOKUP(AF$91,ExtTrip_Adjust!$B$3:$H$85,7,FALSE)</f>
        <v>0.35834074977106867</v>
      </c>
      <c r="AG129" s="1">
        <f>AG40*VLOOKUP($D129,ExtTrip_Adjust!$B$3:$H$85,6,FALSE)*VLOOKUP(AG$91,ExtTrip_Adjust!$B$3:$H$85,7,FALSE)</f>
        <v>4.0245546893630961E-2</v>
      </c>
      <c r="AH129" s="1">
        <f>AH40*VLOOKUP($D129,ExtTrip_Adjust!$B$3:$H$85,6,FALSE)*VLOOKUP(AH$91,ExtTrip_Adjust!$B$3:$H$85,7,FALSE)</f>
        <v>5.8078957694170904E-3</v>
      </c>
      <c r="AI129" s="1">
        <f>AI40*VLOOKUP($D129,ExtTrip_Adjust!$B$3:$H$85,6,FALSE)*VLOOKUP(AI$91,ExtTrip_Adjust!$B$3:$H$85,7,FALSE)</f>
        <v>3.1373491270778935</v>
      </c>
      <c r="AJ129" s="1">
        <f>AJ40*VLOOKUP($D129,ExtTrip_Adjust!$B$3:$H$85,6,FALSE)*VLOOKUP(AJ$91,ExtTrip_Adjust!$B$3:$H$85,7,FALSE)</f>
        <v>0</v>
      </c>
      <c r="AK129" s="1">
        <f>AK40*VLOOKUP($D129,ExtTrip_Adjust!$B$3:$H$85,6,FALSE)*VLOOKUP(AK$91,ExtTrip_Adjust!$B$3:$H$85,7,FALSE)</f>
        <v>8.1066567265468183</v>
      </c>
      <c r="AL129" s="1">
        <f>AL40*VLOOKUP($D129,ExtTrip_Adjust!$B$3:$H$85,6,FALSE)*VLOOKUP(AL$91,ExtTrip_Adjust!$B$3:$H$85,7,FALSE)</f>
        <v>4.5788729878430681E-3</v>
      </c>
      <c r="AM129" s="1">
        <f>AM40*VLOOKUP($D129,ExtTrip_Adjust!$B$3:$H$85,6,FALSE)*VLOOKUP(AM$91,ExtTrip_Adjust!$B$3:$H$85,7,FALSE)</f>
        <v>0</v>
      </c>
      <c r="AN129" s="1">
        <f>AN40*VLOOKUP($D129,ExtTrip_Adjust!$B$3:$H$85,6,FALSE)*VLOOKUP(AN$91,ExtTrip_Adjust!$B$3:$H$85,7,FALSE)</f>
        <v>0.11283963792174374</v>
      </c>
      <c r="AO129" s="1">
        <f>AO40*VLOOKUP($D129,ExtTrip_Adjust!$B$3:$H$85,6,FALSE)*VLOOKUP(AO$91,ExtTrip_Adjust!$B$3:$H$85,7,FALSE)</f>
        <v>9.3783235996406741E-2</v>
      </c>
      <c r="AP129" s="1">
        <f>AP40*VLOOKUP($D129,ExtTrip_Adjust!$B$3:$H$85,6,FALSE)*VLOOKUP(AP$91,ExtTrip_Adjust!$B$3:$H$85,7,FALSE)</f>
        <v>0</v>
      </c>
      <c r="AQ129" s="1">
        <f>AQ40*VLOOKUP($D129,ExtTrip_Adjust!$B$3:$H$85,6,FALSE)*VLOOKUP(AQ$91,ExtTrip_Adjust!$B$3:$H$85,7,FALSE)</f>
        <v>1.9453399354111556E-2</v>
      </c>
      <c r="AR129" s="1">
        <f>AR40*VLOOKUP($D129,ExtTrip_Adjust!$B$3:$H$85,6,FALSE)*VLOOKUP(AR$91,ExtTrip_Adjust!$B$3:$H$85,7,FALSE)</f>
        <v>0</v>
      </c>
      <c r="AS129" s="1">
        <f>AS40*VLOOKUP($D129,ExtTrip_Adjust!$B$3:$H$85,6,FALSE)*VLOOKUP(AS$91,ExtTrip_Adjust!$B$3:$H$85,7,FALSE)</f>
        <v>0</v>
      </c>
      <c r="AT129" s="1">
        <f>AT40*VLOOKUP($D129,ExtTrip_Adjust!$B$3:$H$85,6,FALSE)*VLOOKUP(AT$91,ExtTrip_Adjust!$B$3:$H$85,7,FALSE)</f>
        <v>0</v>
      </c>
      <c r="AU129" s="1">
        <f>AU40*VLOOKUP($D129,ExtTrip_Adjust!$B$3:$H$85,6,FALSE)*VLOOKUP(AU$91,ExtTrip_Adjust!$B$3:$H$85,7,FALSE)</f>
        <v>0</v>
      </c>
      <c r="AV129" s="1">
        <f>AV40*VLOOKUP($D129,ExtTrip_Adjust!$B$3:$H$85,6,FALSE)*VLOOKUP(AV$91,ExtTrip_Adjust!$B$3:$H$85,7,FALSE)</f>
        <v>0.2577947815515903</v>
      </c>
      <c r="AW129" s="1">
        <f>AW40*VLOOKUP($D129,ExtTrip_Adjust!$B$3:$H$85,6,FALSE)*VLOOKUP(AW$91,ExtTrip_Adjust!$B$3:$H$85,7,FALSE)</f>
        <v>0</v>
      </c>
      <c r="AX129" s="1">
        <f>AX40*VLOOKUP($D129,ExtTrip_Adjust!$B$3:$H$85,6,FALSE)*VLOOKUP(AX$91,ExtTrip_Adjust!$B$3:$H$85,7,FALSE)</f>
        <v>0</v>
      </c>
      <c r="AY129" s="1">
        <f>AY40*VLOOKUP($D129,ExtTrip_Adjust!$B$3:$H$85,6,FALSE)*VLOOKUP(AY$91,ExtTrip_Adjust!$B$3:$H$85,7,FALSE)</f>
        <v>0</v>
      </c>
      <c r="AZ129" s="1">
        <f>AZ40*VLOOKUP($D129,ExtTrip_Adjust!$B$3:$H$85,6,FALSE)*VLOOKUP(AZ$91,ExtTrip_Adjust!$B$3:$H$85,7,FALSE)</f>
        <v>0</v>
      </c>
      <c r="BA129" s="1">
        <f>BA40*VLOOKUP($D129,ExtTrip_Adjust!$B$3:$H$85,6,FALSE)*VLOOKUP(BA$91,ExtTrip_Adjust!$B$3:$H$85,7,FALSE)</f>
        <v>3.0547900183205351E-3</v>
      </c>
      <c r="BB129" s="1">
        <f>BB40*VLOOKUP($D129,ExtTrip_Adjust!$B$3:$H$85,6,FALSE)*VLOOKUP(BB$91,ExtTrip_Adjust!$B$3:$H$85,7,FALSE)</f>
        <v>0</v>
      </c>
      <c r="BC129" s="1">
        <f>BC40*VLOOKUP($D129,ExtTrip_Adjust!$B$3:$H$85,6,FALSE)*VLOOKUP(BC$91,ExtTrip_Adjust!$B$3:$H$85,7,FALSE)</f>
        <v>0</v>
      </c>
      <c r="BD129" s="1">
        <f>BD40*VLOOKUP($D129,ExtTrip_Adjust!$B$3:$H$85,6,FALSE)*VLOOKUP(BD$91,ExtTrip_Adjust!$B$3:$H$85,7,FALSE)</f>
        <v>4.7719064802716647E-3</v>
      </c>
      <c r="BE129" s="1">
        <f>BE40*VLOOKUP($D129,ExtTrip_Adjust!$B$3:$H$85,6,FALSE)*VLOOKUP(BE$91,ExtTrip_Adjust!$B$3:$H$85,7,FALSE)</f>
        <v>2.1260452793564161E-2</v>
      </c>
      <c r="BF129" s="1">
        <f>BF40*VLOOKUP($D129,ExtTrip_Adjust!$B$3:$H$85,6,FALSE)*VLOOKUP(BF$91,ExtTrip_Adjust!$B$3:$H$85,7,FALSE)</f>
        <v>0</v>
      </c>
      <c r="BG129" s="1">
        <f>BG40*VLOOKUP($D129,ExtTrip_Adjust!$B$3:$H$85,6,FALSE)*VLOOKUP(BG$91,ExtTrip_Adjust!$B$3:$H$85,7,FALSE)</f>
        <v>7.9672671532459702E-2</v>
      </c>
      <c r="BH129" s="1">
        <f>BH40*VLOOKUP($D129,ExtTrip_Adjust!$B$3:$H$85,6,FALSE)*VLOOKUP(BH$91,ExtTrip_Adjust!$B$3:$H$85,7,FALSE)</f>
        <v>0.3613934086989129</v>
      </c>
      <c r="BI129" s="1">
        <f>BI40*VLOOKUP($D129,ExtTrip_Adjust!$B$3:$H$85,6,FALSE)*VLOOKUP(BI$91,ExtTrip_Adjust!$B$3:$H$85,7,FALSE)</f>
        <v>2.2863719680704061E-3</v>
      </c>
      <c r="BJ129" s="1">
        <f>BJ40*VLOOKUP($D129,ExtTrip_Adjust!$B$3:$H$85,6,FALSE)*VLOOKUP(BJ$91,ExtTrip_Adjust!$B$3:$H$85,7,FALSE)</f>
        <v>6.5134268850569138E-2</v>
      </c>
      <c r="BK129" s="1">
        <f>BK40*VLOOKUP($D129,ExtTrip_Adjust!$B$3:$H$85,6,FALSE)*VLOOKUP(BK$91,ExtTrip_Adjust!$B$3:$H$85,7,FALSE)</f>
        <v>0</v>
      </c>
      <c r="BL129" s="1">
        <f>BL40*VLOOKUP($D129,ExtTrip_Adjust!$B$3:$H$85,6,FALSE)*VLOOKUP(BL$91,ExtTrip_Adjust!$B$3:$H$85,7,FALSE)</f>
        <v>0.93373968197975599</v>
      </c>
      <c r="BM129" s="1">
        <f>BM40*VLOOKUP($D129,ExtTrip_Adjust!$B$3:$H$85,6,FALSE)*VLOOKUP(BM$91,ExtTrip_Adjust!$B$3:$H$85,7,FALSE)</f>
        <v>0.96399070190810343</v>
      </c>
      <c r="BN129" s="1">
        <f>BN40*VLOOKUP($D129,ExtTrip_Adjust!$B$3:$H$85,6,FALSE)*VLOOKUP(BN$91,ExtTrip_Adjust!$B$3:$H$85,7,FALSE)</f>
        <v>5.4036157647922724E-2</v>
      </c>
      <c r="BO129" s="1">
        <f>BO40*VLOOKUP($D129,ExtTrip_Adjust!$B$3:$H$85,6,FALSE)*VLOOKUP(BO$91,ExtTrip_Adjust!$B$3:$H$85,7,FALSE)</f>
        <v>8.2419857489823087E-3</v>
      </c>
      <c r="BP129" s="1">
        <f>BP40*VLOOKUP($D129,ExtTrip_Adjust!$B$3:$H$85,6,FALSE)*VLOOKUP(BP$91,ExtTrip_Adjust!$B$3:$H$85,7,FALSE)</f>
        <v>0</v>
      </c>
      <c r="BQ129" s="1">
        <f>BQ40*VLOOKUP($D129,ExtTrip_Adjust!$B$3:$H$85,6,FALSE)*VLOOKUP(BQ$91,ExtTrip_Adjust!$B$3:$H$85,7,FALSE)</f>
        <v>7.4324249371004756</v>
      </c>
      <c r="BR129" s="1">
        <f>BR40*VLOOKUP($D129,ExtTrip_Adjust!$B$3:$H$85,6,FALSE)*VLOOKUP(BR$91,ExtTrip_Adjust!$B$3:$H$85,7,FALSE)</f>
        <v>0.3856872835785875</v>
      </c>
      <c r="BS129" s="1">
        <f>BS40*VLOOKUP($D129,ExtTrip_Adjust!$B$3:$H$85,6,FALSE)*VLOOKUP(BS$91,ExtTrip_Adjust!$B$3:$H$85,7,FALSE)</f>
        <v>0.35437040176467866</v>
      </c>
      <c r="BT129" s="1">
        <f>BT40*VLOOKUP($D129,ExtTrip_Adjust!$B$3:$H$85,6,FALSE)*VLOOKUP(BT$91,ExtTrip_Adjust!$B$3:$H$85,7,FALSE)</f>
        <v>0.50126995322315815</v>
      </c>
      <c r="BU129" s="1">
        <f>BU40*VLOOKUP($D129,ExtTrip_Adjust!$B$3:$H$85,6,FALSE)*VLOOKUP(BU$91,ExtTrip_Adjust!$B$3:$H$85,7,FALSE)</f>
        <v>1.2641731357445267</v>
      </c>
      <c r="BV129" s="1">
        <f>BV40*VLOOKUP($D129,ExtTrip_Adjust!$B$3:$H$85,6,FALSE)*VLOOKUP(BV$91,ExtTrip_Adjust!$B$3:$H$85,7,FALSE)</f>
        <v>0</v>
      </c>
      <c r="BW129" s="1">
        <f>BW40*VLOOKUP($D129,ExtTrip_Adjust!$B$3:$H$85,6,FALSE)*VLOOKUP(BW$91,ExtTrip_Adjust!$B$3:$H$85,7,FALSE)</f>
        <v>0.28776292572458489</v>
      </c>
      <c r="BX129" s="1">
        <f>BX40*VLOOKUP($D129,ExtTrip_Adjust!$B$3:$H$85,6,FALSE)*VLOOKUP(BX$91,ExtTrip_Adjust!$B$3:$H$85,7,FALSE)</f>
        <v>6.2525484599567055E-2</v>
      </c>
      <c r="BY129" s="1">
        <f>BY40*VLOOKUP($D129,ExtTrip_Adjust!$B$3:$H$85,6,FALSE)*VLOOKUP(BY$91,ExtTrip_Adjust!$B$3:$H$85,7,FALSE)</f>
        <v>8.4722979531379767E-3</v>
      </c>
      <c r="BZ129" s="1">
        <f>BZ40*VLOOKUP($D129,ExtTrip_Adjust!$B$3:$H$85,6,FALSE)*VLOOKUP(BZ$91,ExtTrip_Adjust!$B$3:$H$85,7,FALSE)</f>
        <v>0.50879132308355257</v>
      </c>
      <c r="CA129" s="1">
        <f>CA40*VLOOKUP($D129,ExtTrip_Adjust!$B$3:$H$85,6,FALSE)*VLOOKUP(CA$91,ExtTrip_Adjust!$B$3:$H$85,7,FALSE)</f>
        <v>0.33372358261315738</v>
      </c>
      <c r="CB129" s="1">
        <f>CB40*VLOOKUP($D129,ExtTrip_Adjust!$B$3:$H$85,6,FALSE)*VLOOKUP(CB$91,ExtTrip_Adjust!$B$3:$H$85,7,FALSE)</f>
        <v>4.3929152742094467E-3</v>
      </c>
      <c r="CC129" s="1">
        <f>CC40*VLOOKUP($D129,ExtTrip_Adjust!$B$3:$H$85,6,FALSE)*VLOOKUP(CC$91,ExtTrip_Adjust!$B$3:$H$85,7,FALSE)</f>
        <v>0.10414298703875474</v>
      </c>
      <c r="CD129" s="1">
        <f>CD40*VLOOKUP($D129,ExtTrip_Adjust!$B$3:$H$85,6,FALSE)*VLOOKUP(CD$91,ExtTrip_Adjust!$B$3:$H$85,7,FALSE)</f>
        <v>4.6168534737832433E-3</v>
      </c>
      <c r="CE129" s="1">
        <f>CE40*VLOOKUP($D129,ExtTrip_Adjust!$B$3:$H$85,6,FALSE)*VLOOKUP(CE$91,ExtTrip_Adjust!$B$3:$H$85,7,FALSE)</f>
        <v>0</v>
      </c>
      <c r="CF129" s="1">
        <f>CF40*VLOOKUP($D129,ExtTrip_Adjust!$B$3:$H$85,6,FALSE)*VLOOKUP(CF$91,ExtTrip_Adjust!$B$3:$H$85,7,FALSE)</f>
        <v>3.3581964535408904E-2</v>
      </c>
      <c r="CG129" s="1">
        <f>CG40*VLOOKUP($D129,ExtTrip_Adjust!$B$3:$H$85,6,FALSE)*VLOOKUP(CG$91,ExtTrip_Adjust!$B$3:$H$85,7,FALSE)</f>
        <v>0.39739253170667016</v>
      </c>
      <c r="CH129" s="1">
        <f>CH40*VLOOKUP($D129,ExtTrip_Adjust!$B$3:$H$85,6,FALSE)*VLOOKUP(CH$91,ExtTrip_Adjust!$B$3:$H$85,7,FALSE)</f>
        <v>11.716702332615617</v>
      </c>
      <c r="CI129" s="1">
        <f>CI40*VLOOKUP($D129,ExtTrip_Adjust!$B$3:$H$85,6,FALSE)*VLOOKUP(CI$91,ExtTrip_Adjust!$B$3:$H$85,7,FALSE)</f>
        <v>0.2347694165077574</v>
      </c>
      <c r="CJ129" s="1">
        <f>CJ40*VLOOKUP($D129,ExtTrip_Adjust!$B$3:$H$85,6,FALSE)*1</f>
        <v>412.19772210981648</v>
      </c>
      <c r="CK129" s="1">
        <f t="shared" si="5"/>
        <v>453.25808840261789</v>
      </c>
    </row>
    <row r="130" spans="2:89" x14ac:dyDescent="0.25">
      <c r="B130">
        <v>2968</v>
      </c>
      <c r="D130">
        <v>2968</v>
      </c>
      <c r="E130" s="1">
        <f>E41*VLOOKUP($D130,ExtTrip_Adjust!$B$3:$H$85,6,FALSE)*VLOOKUP(E$91,ExtTrip_Adjust!$B$3:$H$85,7,FALSE)</f>
        <v>0.22071419877755699</v>
      </c>
      <c r="F130" s="1">
        <f>F41*VLOOKUP($D130,ExtTrip_Adjust!$B$3:$H$85,6,FALSE)*VLOOKUP(F$91,ExtTrip_Adjust!$B$3:$H$85,7,FALSE)</f>
        <v>1.3153376237142964</v>
      </c>
      <c r="G130" s="1">
        <f>G41*VLOOKUP($D130,ExtTrip_Adjust!$B$3:$H$85,6,FALSE)*VLOOKUP(G$91,ExtTrip_Adjust!$B$3:$H$85,7,FALSE)</f>
        <v>0.55811999999999995</v>
      </c>
      <c r="H130" s="1">
        <f>H41*VLOOKUP($D130,ExtTrip_Adjust!$B$3:$H$85,6,FALSE)*VLOOKUP(H$91,ExtTrip_Adjust!$B$3:$H$85,7,FALSE)</f>
        <v>0.94825490855718653</v>
      </c>
      <c r="I130" s="1">
        <f>I41*VLOOKUP($D130,ExtTrip_Adjust!$B$3:$H$85,6,FALSE)*VLOOKUP(I$91,ExtTrip_Adjust!$B$3:$H$85,7,FALSE)</f>
        <v>0</v>
      </c>
      <c r="J130" s="1">
        <f>J41*VLOOKUP($D130,ExtTrip_Adjust!$B$3:$H$85,6,FALSE)*VLOOKUP(J$91,ExtTrip_Adjust!$B$3:$H$85,7,FALSE)</f>
        <v>1.0585978844393993E-2</v>
      </c>
      <c r="K130" s="1">
        <f>K41*VLOOKUP($D130,ExtTrip_Adjust!$B$3:$H$85,6,FALSE)*VLOOKUP(K$91,ExtTrip_Adjust!$B$3:$H$85,7,FALSE)</f>
        <v>0.15336</v>
      </c>
      <c r="L130" s="1">
        <f>L41*VLOOKUP($D130,ExtTrip_Adjust!$B$3:$H$85,6,FALSE)*VLOOKUP(L$91,ExtTrip_Adjust!$B$3:$H$85,7,FALSE)</f>
        <v>0.12674453919233647</v>
      </c>
      <c r="M130" s="1">
        <f>M41*VLOOKUP($D130,ExtTrip_Adjust!$B$3:$H$85,6,FALSE)*VLOOKUP(M$91,ExtTrip_Adjust!$B$3:$H$85,7,FALSE)</f>
        <v>0</v>
      </c>
      <c r="N130" s="1">
        <f>N41*VLOOKUP($D130,ExtTrip_Adjust!$B$3:$H$85,6,FALSE)*VLOOKUP(N$91,ExtTrip_Adjust!$B$3:$H$85,7,FALSE)</f>
        <v>2.6280000000000001E-2</v>
      </c>
      <c r="O130" s="1">
        <f>O41*VLOOKUP($D130,ExtTrip_Adjust!$B$3:$H$85,6,FALSE)*VLOOKUP(O$91,ExtTrip_Adjust!$B$3:$H$85,7,FALSE)</f>
        <v>0</v>
      </c>
      <c r="P130" s="1">
        <f>P41*VLOOKUP($D130,ExtTrip_Adjust!$B$3:$H$85,6,FALSE)*VLOOKUP(P$91,ExtTrip_Adjust!$B$3:$H$85,7,FALSE)</f>
        <v>0</v>
      </c>
      <c r="Q130" s="1">
        <f>Q41*VLOOKUP($D130,ExtTrip_Adjust!$B$3:$H$85,6,FALSE)*VLOOKUP(Q$91,ExtTrip_Adjust!$B$3:$H$85,7,FALSE)</f>
        <v>6.8640734647514065E-2</v>
      </c>
      <c r="R130" s="1">
        <f>R41*VLOOKUP($D130,ExtTrip_Adjust!$B$3:$H$85,6,FALSE)*VLOOKUP(R$91,ExtTrip_Adjust!$B$3:$H$85,7,FALSE)</f>
        <v>0</v>
      </c>
      <c r="S130" s="1">
        <f>S41*VLOOKUP($D130,ExtTrip_Adjust!$B$3:$H$85,6,FALSE)*VLOOKUP(S$91,ExtTrip_Adjust!$B$3:$H$85,7,FALSE)</f>
        <v>11.063482291507515</v>
      </c>
      <c r="T130" s="1">
        <f>T41*VLOOKUP($D130,ExtTrip_Adjust!$B$3:$H$85,6,FALSE)*VLOOKUP(T$91,ExtTrip_Adjust!$B$3:$H$85,7,FALSE)</f>
        <v>2.5968886111855123</v>
      </c>
      <c r="U130" s="1">
        <f>U41*VLOOKUP($D130,ExtTrip_Adjust!$B$3:$H$85,6,FALSE)*VLOOKUP(U$91,ExtTrip_Adjust!$B$3:$H$85,7,FALSE)</f>
        <v>0.45644936719010015</v>
      </c>
      <c r="V130" s="1">
        <f>V41*VLOOKUP($D130,ExtTrip_Adjust!$B$3:$H$85,6,FALSE)*VLOOKUP(V$91,ExtTrip_Adjust!$B$3:$H$85,7,FALSE)</f>
        <v>0.5336774424733407</v>
      </c>
      <c r="W130" s="1">
        <f>W41*VLOOKUP($D130,ExtTrip_Adjust!$B$3:$H$85,6,FALSE)*VLOOKUP(W$91,ExtTrip_Adjust!$B$3:$H$85,7,FALSE)</f>
        <v>0.74733252296821373</v>
      </c>
      <c r="X130" s="1">
        <f>X41*VLOOKUP($D130,ExtTrip_Adjust!$B$3:$H$85,6,FALSE)*VLOOKUP(X$91,ExtTrip_Adjust!$B$3:$H$85,7,FALSE)</f>
        <v>3.1683965600954727</v>
      </c>
      <c r="Y130" s="1">
        <f>Y41*VLOOKUP($D130,ExtTrip_Adjust!$B$3:$H$85,6,FALSE)*VLOOKUP(Y$91,ExtTrip_Adjust!$B$3:$H$85,7,FALSE)</f>
        <v>0.20390302071532107</v>
      </c>
      <c r="Z130" s="1">
        <f>Z41*VLOOKUP($D130,ExtTrip_Adjust!$B$3:$H$85,6,FALSE)*VLOOKUP(Z$91,ExtTrip_Adjust!$B$3:$H$85,7,FALSE)</f>
        <v>0.12518787702061976</v>
      </c>
      <c r="AA130" s="1">
        <f>AA41*VLOOKUP($D130,ExtTrip_Adjust!$B$3:$H$85,6,FALSE)*VLOOKUP(AA$91,ExtTrip_Adjust!$B$3:$H$85,7,FALSE)</f>
        <v>6.544180554383025E-2</v>
      </c>
      <c r="AB130" s="1">
        <f>AB41*VLOOKUP($D130,ExtTrip_Adjust!$B$3:$H$85,6,FALSE)*VLOOKUP(AB$91,ExtTrip_Adjust!$B$3:$H$85,7,FALSE)</f>
        <v>0.11143860181606342</v>
      </c>
      <c r="AC130" s="1">
        <f>AC41*VLOOKUP($D130,ExtTrip_Adjust!$B$3:$H$85,6,FALSE)*VLOOKUP(AC$91,ExtTrip_Adjust!$B$3:$H$85,7,FALSE)</f>
        <v>0.38235999999999998</v>
      </c>
      <c r="AD130" s="1">
        <f>AD41*VLOOKUP($D130,ExtTrip_Adjust!$B$3:$H$85,6,FALSE)*VLOOKUP(AD$91,ExtTrip_Adjust!$B$3:$H$85,7,FALSE)</f>
        <v>0.19531824094122677</v>
      </c>
      <c r="AE130" s="1">
        <f>AE41*VLOOKUP($D130,ExtTrip_Adjust!$B$3:$H$85,6,FALSE)*VLOOKUP(AE$91,ExtTrip_Adjust!$B$3:$H$85,7,FALSE)</f>
        <v>0.22967499999999999</v>
      </c>
      <c r="AF130" s="1">
        <f>AF41*VLOOKUP($D130,ExtTrip_Adjust!$B$3:$H$85,6,FALSE)*VLOOKUP(AF$91,ExtTrip_Adjust!$B$3:$H$85,7,FALSE)</f>
        <v>0.44831999999999994</v>
      </c>
      <c r="AG130" s="1">
        <f>AG41*VLOOKUP($D130,ExtTrip_Adjust!$B$3:$H$85,6,FALSE)*VLOOKUP(AG$91,ExtTrip_Adjust!$B$3:$H$85,7,FALSE)</f>
        <v>0</v>
      </c>
      <c r="AH130" s="1">
        <f>AH41*VLOOKUP($D130,ExtTrip_Adjust!$B$3:$H$85,6,FALSE)*VLOOKUP(AH$91,ExtTrip_Adjust!$B$3:$H$85,7,FALSE)</f>
        <v>0</v>
      </c>
      <c r="AI130" s="1">
        <f>AI41*VLOOKUP($D130,ExtTrip_Adjust!$B$3:$H$85,6,FALSE)*VLOOKUP(AI$91,ExtTrip_Adjust!$B$3:$H$85,7,FALSE)</f>
        <v>6.9755517941484699</v>
      </c>
      <c r="AJ130" s="1">
        <f>AJ41*VLOOKUP($D130,ExtTrip_Adjust!$B$3:$H$85,6,FALSE)*VLOOKUP(AJ$91,ExtTrip_Adjust!$B$3:$H$85,7,FALSE)</f>
        <v>0</v>
      </c>
      <c r="AK130" s="1">
        <f>AK41*VLOOKUP($D130,ExtTrip_Adjust!$B$3:$H$85,6,FALSE)*VLOOKUP(AK$91,ExtTrip_Adjust!$B$3:$H$85,7,FALSE)</f>
        <v>19.571175994976166</v>
      </c>
      <c r="AL130" s="1">
        <f>AL41*VLOOKUP($D130,ExtTrip_Adjust!$B$3:$H$85,6,FALSE)*VLOOKUP(AL$91,ExtTrip_Adjust!$B$3:$H$85,7,FALSE)</f>
        <v>1.5056110593559995</v>
      </c>
      <c r="AM130" s="1">
        <f>AM41*VLOOKUP($D130,ExtTrip_Adjust!$B$3:$H$85,6,FALSE)*VLOOKUP(AM$91,ExtTrip_Adjust!$B$3:$H$85,7,FALSE)</f>
        <v>0</v>
      </c>
      <c r="AN130" s="1">
        <f>AN41*VLOOKUP($D130,ExtTrip_Adjust!$B$3:$H$85,6,FALSE)*VLOOKUP(AN$91,ExtTrip_Adjust!$B$3:$H$85,7,FALSE)</f>
        <v>0</v>
      </c>
      <c r="AO130" s="1">
        <f>AO41*VLOOKUP($D130,ExtTrip_Adjust!$B$3:$H$85,6,FALSE)*VLOOKUP(AO$91,ExtTrip_Adjust!$B$3:$H$85,7,FALSE)</f>
        <v>0.11736875338635036</v>
      </c>
      <c r="AP130" s="1">
        <f>AP41*VLOOKUP($D130,ExtTrip_Adjust!$B$3:$H$85,6,FALSE)*VLOOKUP(AP$91,ExtTrip_Adjust!$B$3:$H$85,7,FALSE)</f>
        <v>0.17691365055849634</v>
      </c>
      <c r="AQ130" s="1">
        <f>AQ41*VLOOKUP($D130,ExtTrip_Adjust!$B$3:$H$85,6,FALSE)*VLOOKUP(AQ$91,ExtTrip_Adjust!$B$3:$H$85,7,FALSE)</f>
        <v>0</v>
      </c>
      <c r="AR130" s="1">
        <f>AR41*VLOOKUP($D130,ExtTrip_Adjust!$B$3:$H$85,6,FALSE)*VLOOKUP(AR$91,ExtTrip_Adjust!$B$3:$H$85,7,FALSE)</f>
        <v>2.4190180667450753E-2</v>
      </c>
      <c r="AS130" s="1">
        <f>AS41*VLOOKUP($D130,ExtTrip_Adjust!$B$3:$H$85,6,FALSE)*VLOOKUP(AS$91,ExtTrip_Adjust!$B$3:$H$85,7,FALSE)</f>
        <v>0.59615749682085539</v>
      </c>
      <c r="AT130" s="1">
        <f>AT41*VLOOKUP($D130,ExtTrip_Adjust!$B$3:$H$85,6,FALSE)*VLOOKUP(AT$91,ExtTrip_Adjust!$B$3:$H$85,7,FALSE)</f>
        <v>0</v>
      </c>
      <c r="AU130" s="1">
        <f>AU41*VLOOKUP($D130,ExtTrip_Adjust!$B$3:$H$85,6,FALSE)*VLOOKUP(AU$91,ExtTrip_Adjust!$B$3:$H$85,7,FALSE)</f>
        <v>0</v>
      </c>
      <c r="AV130" s="1">
        <f>AV41*VLOOKUP($D130,ExtTrip_Adjust!$B$3:$H$85,6,FALSE)*VLOOKUP(AV$91,ExtTrip_Adjust!$B$3:$H$85,7,FALSE)</f>
        <v>0</v>
      </c>
      <c r="AW130" s="1">
        <f>AW41*VLOOKUP($D130,ExtTrip_Adjust!$B$3:$H$85,6,FALSE)*VLOOKUP(AW$91,ExtTrip_Adjust!$B$3:$H$85,7,FALSE)</f>
        <v>0</v>
      </c>
      <c r="AX130" s="1">
        <f>AX41*VLOOKUP($D130,ExtTrip_Adjust!$B$3:$H$85,6,FALSE)*VLOOKUP(AX$91,ExtTrip_Adjust!$B$3:$H$85,7,FALSE)</f>
        <v>2.9819307278861271</v>
      </c>
      <c r="AY130" s="1">
        <f>AY41*VLOOKUP($D130,ExtTrip_Adjust!$B$3:$H$85,6,FALSE)*VLOOKUP(AY$91,ExtTrip_Adjust!$B$3:$H$85,7,FALSE)</f>
        <v>0.73157603780339264</v>
      </c>
      <c r="AZ130" s="1">
        <f>AZ41*VLOOKUP($D130,ExtTrip_Adjust!$B$3:$H$85,6,FALSE)*VLOOKUP(AZ$91,ExtTrip_Adjust!$B$3:$H$85,7,FALSE)</f>
        <v>6.4422972962227538</v>
      </c>
      <c r="BA130" s="1">
        <f>BA41*VLOOKUP($D130,ExtTrip_Adjust!$B$3:$H$85,6,FALSE)*VLOOKUP(BA$91,ExtTrip_Adjust!$B$3:$H$85,7,FALSE)</f>
        <v>0</v>
      </c>
      <c r="BB130" s="1">
        <f>BB41*VLOOKUP($D130,ExtTrip_Adjust!$B$3:$H$85,6,FALSE)*VLOOKUP(BB$91,ExtTrip_Adjust!$B$3:$H$85,7,FALSE)</f>
        <v>6.6781865356317985E-2</v>
      </c>
      <c r="BC130" s="1">
        <f>BC41*VLOOKUP($D130,ExtTrip_Adjust!$B$3:$H$85,6,FALSE)*VLOOKUP(BC$91,ExtTrip_Adjust!$B$3:$H$85,7,FALSE)</f>
        <v>0.10113782542393679</v>
      </c>
      <c r="BD130" s="1">
        <f>BD41*VLOOKUP($D130,ExtTrip_Adjust!$B$3:$H$85,6,FALSE)*VLOOKUP(BD$91,ExtTrip_Adjust!$B$3:$H$85,7,FALSE)</f>
        <v>0</v>
      </c>
      <c r="BE130" s="1">
        <f>BE41*VLOOKUP($D130,ExtTrip_Adjust!$B$3:$H$85,6,FALSE)*VLOOKUP(BE$91,ExtTrip_Adjust!$B$3:$H$85,7,FALSE)</f>
        <v>0</v>
      </c>
      <c r="BF130" s="1">
        <f>BF41*VLOOKUP($D130,ExtTrip_Adjust!$B$3:$H$85,6,FALSE)*VLOOKUP(BF$91,ExtTrip_Adjust!$B$3:$H$85,7,FALSE)</f>
        <v>0.54620629638337614</v>
      </c>
      <c r="BG130" s="1">
        <f>BG41*VLOOKUP($D130,ExtTrip_Adjust!$B$3:$H$85,6,FALSE)*VLOOKUP(BG$91,ExtTrip_Adjust!$B$3:$H$85,7,FALSE)</f>
        <v>1.0785694981281433</v>
      </c>
      <c r="BH130" s="1">
        <f>BH41*VLOOKUP($D130,ExtTrip_Adjust!$B$3:$H$85,6,FALSE)*VLOOKUP(BH$91,ExtTrip_Adjust!$B$3:$H$85,7,FALSE)</f>
        <v>0</v>
      </c>
      <c r="BI130" s="1">
        <f>BI41*VLOOKUP($D130,ExtTrip_Adjust!$B$3:$H$85,6,FALSE)*VLOOKUP(BI$91,ExtTrip_Adjust!$B$3:$H$85,7,FALSE)</f>
        <v>3.0923943449614289E-2</v>
      </c>
      <c r="BJ130" s="1">
        <f>BJ41*VLOOKUP($D130,ExtTrip_Adjust!$B$3:$H$85,6,FALSE)*VLOOKUP(BJ$91,ExtTrip_Adjust!$B$3:$H$85,7,FALSE)</f>
        <v>0.14555742253722981</v>
      </c>
      <c r="BK130" s="1">
        <f>BK41*VLOOKUP($D130,ExtTrip_Adjust!$B$3:$H$85,6,FALSE)*VLOOKUP(BK$91,ExtTrip_Adjust!$B$3:$H$85,7,FALSE)</f>
        <v>9.9079597627647883E-2</v>
      </c>
      <c r="BL130" s="1">
        <f>BL41*VLOOKUP($D130,ExtTrip_Adjust!$B$3:$H$85,6,FALSE)*VLOOKUP(BL$91,ExtTrip_Adjust!$B$3:$H$85,7,FALSE)</f>
        <v>2.4318601841940577</v>
      </c>
      <c r="BM130" s="1">
        <f>BM41*VLOOKUP($D130,ExtTrip_Adjust!$B$3:$H$85,6,FALSE)*VLOOKUP(BM$91,ExtTrip_Adjust!$B$3:$H$85,7,FALSE)</f>
        <v>2.1542469828651347</v>
      </c>
      <c r="BN130" s="1">
        <f>BN41*VLOOKUP($D130,ExtTrip_Adjust!$B$3:$H$85,6,FALSE)*VLOOKUP(BN$91,ExtTrip_Adjust!$B$3:$H$85,7,FALSE)</f>
        <v>0</v>
      </c>
      <c r="BO130" s="1">
        <f>BO41*VLOOKUP($D130,ExtTrip_Adjust!$B$3:$H$85,6,FALSE)*VLOOKUP(BO$91,ExtTrip_Adjust!$B$3:$H$85,7,FALSE)</f>
        <v>0</v>
      </c>
      <c r="BP130" s="1">
        <f>BP41*VLOOKUP($D130,ExtTrip_Adjust!$B$3:$H$85,6,FALSE)*VLOOKUP(BP$91,ExtTrip_Adjust!$B$3:$H$85,7,FALSE)</f>
        <v>0</v>
      </c>
      <c r="BQ130" s="1">
        <f>BQ41*VLOOKUP($D130,ExtTrip_Adjust!$B$3:$H$85,6,FALSE)*VLOOKUP(BQ$91,ExtTrip_Adjust!$B$3:$H$85,7,FALSE)</f>
        <v>0</v>
      </c>
      <c r="BR130" s="1">
        <f>BR41*VLOOKUP($D130,ExtTrip_Adjust!$B$3:$H$85,6,FALSE)*VLOOKUP(BR$91,ExtTrip_Adjust!$B$3:$H$85,7,FALSE)</f>
        <v>0</v>
      </c>
      <c r="BS130" s="1">
        <f>BS41*VLOOKUP($D130,ExtTrip_Adjust!$B$3:$H$85,6,FALSE)*VLOOKUP(BS$91,ExtTrip_Adjust!$B$3:$H$85,7,FALSE)</f>
        <v>0</v>
      </c>
      <c r="BT130" s="1">
        <f>BT41*VLOOKUP($D130,ExtTrip_Adjust!$B$3:$H$85,6,FALSE)*VLOOKUP(BT$91,ExtTrip_Adjust!$B$3:$H$85,7,FALSE)</f>
        <v>0</v>
      </c>
      <c r="BU130" s="1">
        <f>BU41*VLOOKUP($D130,ExtTrip_Adjust!$B$3:$H$85,6,FALSE)*VLOOKUP(BU$91,ExtTrip_Adjust!$B$3:$H$85,7,FALSE)</f>
        <v>0</v>
      </c>
      <c r="BV130" s="1">
        <f>BV41*VLOOKUP($D130,ExtTrip_Adjust!$B$3:$H$85,6,FALSE)*VLOOKUP(BV$91,ExtTrip_Adjust!$B$3:$H$85,7,FALSE)</f>
        <v>0</v>
      </c>
      <c r="BW130" s="1">
        <f>BW41*VLOOKUP($D130,ExtTrip_Adjust!$B$3:$H$85,6,FALSE)*VLOOKUP(BW$91,ExtTrip_Adjust!$B$3:$H$85,7,FALSE)</f>
        <v>0.34831356365612764</v>
      </c>
      <c r="BX130" s="1">
        <f>BX41*VLOOKUP($D130,ExtTrip_Adjust!$B$3:$H$85,6,FALSE)*VLOOKUP(BX$91,ExtTrip_Adjust!$B$3:$H$85,7,FALSE)</f>
        <v>0.18156535446824018</v>
      </c>
      <c r="BY130" s="1">
        <f>BY41*VLOOKUP($D130,ExtTrip_Adjust!$B$3:$H$85,6,FALSE)*VLOOKUP(BY$91,ExtTrip_Adjust!$B$3:$H$85,7,FALSE)</f>
        <v>2.7370178260815458E-2</v>
      </c>
      <c r="BZ130" s="1">
        <f>BZ41*VLOOKUP($D130,ExtTrip_Adjust!$B$3:$H$85,6,FALSE)*VLOOKUP(BZ$91,ExtTrip_Adjust!$B$3:$H$85,7,FALSE)</f>
        <v>1.0999249999999998</v>
      </c>
      <c r="CA130" s="1">
        <f>CA41*VLOOKUP($D130,ExtTrip_Adjust!$B$3:$H$85,6,FALSE)*VLOOKUP(CA$91,ExtTrip_Adjust!$B$3:$H$85,7,FALSE)</f>
        <v>1.0763587141934143</v>
      </c>
      <c r="CB130" s="1">
        <f>CB41*VLOOKUP($D130,ExtTrip_Adjust!$B$3:$H$85,6,FALSE)*VLOOKUP(CB$91,ExtTrip_Adjust!$B$3:$H$85,7,FALSE)</f>
        <v>0.28451597226722952</v>
      </c>
      <c r="CC130" s="1">
        <f>CC41*VLOOKUP($D130,ExtTrip_Adjust!$B$3:$H$85,6,FALSE)*VLOOKUP(CC$91,ExtTrip_Adjust!$B$3:$H$85,7,FALSE)</f>
        <v>0.64347320167246846</v>
      </c>
      <c r="CD130" s="1">
        <f>CD41*VLOOKUP($D130,ExtTrip_Adjust!$B$3:$H$85,6,FALSE)*VLOOKUP(CD$91,ExtTrip_Adjust!$B$3:$H$85,7,FALSE)</f>
        <v>0.22240518265073206</v>
      </c>
      <c r="CE130" s="1">
        <f>CE41*VLOOKUP($D130,ExtTrip_Adjust!$B$3:$H$85,6,FALSE)*VLOOKUP(CE$91,ExtTrip_Adjust!$B$3:$H$85,7,FALSE)</f>
        <v>7.9867593579777962E-3</v>
      </c>
      <c r="CF130" s="1">
        <f>CF41*VLOOKUP($D130,ExtTrip_Adjust!$B$3:$H$85,6,FALSE)*VLOOKUP(CF$91,ExtTrip_Adjust!$B$3:$H$85,7,FALSE)</f>
        <v>0</v>
      </c>
      <c r="CG130" s="1">
        <f>CG41*VLOOKUP($D130,ExtTrip_Adjust!$B$3:$H$85,6,FALSE)*VLOOKUP(CG$91,ExtTrip_Adjust!$B$3:$H$85,7,FALSE)</f>
        <v>0.10330763972832317</v>
      </c>
      <c r="CH130" s="1">
        <f>CH41*VLOOKUP($D130,ExtTrip_Adjust!$B$3:$H$85,6,FALSE)*VLOOKUP(CH$91,ExtTrip_Adjust!$B$3:$H$85,7,FALSE)</f>
        <v>25.90972355821545</v>
      </c>
      <c r="CI130" s="1">
        <f>CI41*VLOOKUP($D130,ExtTrip_Adjust!$B$3:$H$85,6,FALSE)*VLOOKUP(CI$91,ExtTrip_Adjust!$B$3:$H$85,7,FALSE)</f>
        <v>0</v>
      </c>
      <c r="CJ130" s="1">
        <f>CJ41*VLOOKUP($D130,ExtTrip_Adjust!$B$3:$H$85,6,FALSE)*1</f>
        <v>1734.3185799999992</v>
      </c>
      <c r="CK130" s="1">
        <f t="shared" si="5"/>
        <v>1833.756571057452</v>
      </c>
    </row>
    <row r="131" spans="2:89" x14ac:dyDescent="0.25">
      <c r="B131">
        <v>2969</v>
      </c>
      <c r="D131">
        <v>2969</v>
      </c>
      <c r="E131" s="1">
        <f>E42*VLOOKUP($D131,ExtTrip_Adjust!$B$3:$H$85,6,FALSE)*VLOOKUP(E$91,ExtTrip_Adjust!$B$3:$H$85,7,FALSE)</f>
        <v>1.1573662956449749E-2</v>
      </c>
      <c r="F131" s="1">
        <f>F42*VLOOKUP($D131,ExtTrip_Adjust!$B$3:$H$85,6,FALSE)*VLOOKUP(F$91,ExtTrip_Adjust!$B$3:$H$85,7,FALSE)</f>
        <v>0</v>
      </c>
      <c r="G131" s="1">
        <f>G42*VLOOKUP($D131,ExtTrip_Adjust!$B$3:$H$85,6,FALSE)*VLOOKUP(G$91,ExtTrip_Adjust!$B$3:$H$85,7,FALSE)</f>
        <v>0</v>
      </c>
      <c r="H131" s="1">
        <f>H42*VLOOKUP($D131,ExtTrip_Adjust!$B$3:$H$85,6,FALSE)*VLOOKUP(H$91,ExtTrip_Adjust!$B$3:$H$85,7,FALSE)</f>
        <v>7.1571406787388853E-2</v>
      </c>
      <c r="I131" s="1">
        <f>I42*VLOOKUP($D131,ExtTrip_Adjust!$B$3:$H$85,6,FALSE)*VLOOKUP(I$91,ExtTrip_Adjust!$B$3:$H$85,7,FALSE)</f>
        <v>0</v>
      </c>
      <c r="J131" s="1">
        <f>J42*VLOOKUP($D131,ExtTrip_Adjust!$B$3:$H$85,6,FALSE)*VLOOKUP(J$91,ExtTrip_Adjust!$B$3:$H$85,7,FALSE)</f>
        <v>0</v>
      </c>
      <c r="K131" s="1">
        <f>K42*VLOOKUP($D131,ExtTrip_Adjust!$B$3:$H$85,6,FALSE)*VLOOKUP(K$91,ExtTrip_Adjust!$B$3:$H$85,7,FALSE)</f>
        <v>4.3082649761827527E-3</v>
      </c>
      <c r="L131" s="1">
        <f>L42*VLOOKUP($D131,ExtTrip_Adjust!$B$3:$H$85,6,FALSE)*VLOOKUP(L$91,ExtTrip_Adjust!$B$3:$H$85,7,FALSE)</f>
        <v>2.5364190482870402E-2</v>
      </c>
      <c r="M131" s="1">
        <f>M42*VLOOKUP($D131,ExtTrip_Adjust!$B$3:$H$85,6,FALSE)*VLOOKUP(M$91,ExtTrip_Adjust!$B$3:$H$85,7,FALSE)</f>
        <v>0</v>
      </c>
      <c r="N131" s="1">
        <f>N42*VLOOKUP($D131,ExtTrip_Adjust!$B$3:$H$85,6,FALSE)*VLOOKUP(N$91,ExtTrip_Adjust!$B$3:$H$85,7,FALSE)</f>
        <v>5.2595057244287117E-3</v>
      </c>
      <c r="O131" s="1">
        <f>O42*VLOOKUP($D131,ExtTrip_Adjust!$B$3:$H$85,6,FALSE)*VLOOKUP(O$91,ExtTrip_Adjust!$B$3:$H$85,7,FALSE)</f>
        <v>0</v>
      </c>
      <c r="P131" s="1">
        <f>P42*VLOOKUP($D131,ExtTrip_Adjust!$B$3:$H$85,6,FALSE)*VLOOKUP(P$91,ExtTrip_Adjust!$B$3:$H$85,7,FALSE)</f>
        <v>0</v>
      </c>
      <c r="Q131" s="1">
        <f>Q42*VLOOKUP($D131,ExtTrip_Adjust!$B$3:$H$85,6,FALSE)*VLOOKUP(Q$91,ExtTrip_Adjust!$B$3:$H$85,7,FALSE)</f>
        <v>7.8697506270515132E-3</v>
      </c>
      <c r="R131" s="1">
        <f>R42*VLOOKUP($D131,ExtTrip_Adjust!$B$3:$H$85,6,FALSE)*VLOOKUP(R$91,ExtTrip_Adjust!$B$3:$H$85,7,FALSE)</f>
        <v>0</v>
      </c>
      <c r="S131" s="1">
        <f>S42*VLOOKUP($D131,ExtTrip_Adjust!$B$3:$H$85,6,FALSE)*VLOOKUP(S$91,ExtTrip_Adjust!$B$3:$H$85,7,FALSE)</f>
        <v>0</v>
      </c>
      <c r="T131" s="1">
        <f>T42*VLOOKUP($D131,ExtTrip_Adjust!$B$3:$H$85,6,FALSE)*VLOOKUP(T$91,ExtTrip_Adjust!$B$3:$H$85,7,FALSE)</f>
        <v>0.18203499677670104</v>
      </c>
      <c r="U131" s="1">
        <f>U42*VLOOKUP($D131,ExtTrip_Adjust!$B$3:$H$85,6,FALSE)*VLOOKUP(U$91,ExtTrip_Adjust!$B$3:$H$85,7,FALSE)</f>
        <v>0</v>
      </c>
      <c r="V131" s="1">
        <f>V42*VLOOKUP($D131,ExtTrip_Adjust!$B$3:$H$85,6,FALSE)*VLOOKUP(V$91,ExtTrip_Adjust!$B$3:$H$85,7,FALSE)</f>
        <v>6.118898721235639E-2</v>
      </c>
      <c r="W131" s="1">
        <f>W42*VLOOKUP($D131,ExtTrip_Adjust!$B$3:$H$85,6,FALSE)*VLOOKUP(W$91,ExtTrip_Adjust!$B$3:$H$85,7,FALSE)</f>
        <v>0</v>
      </c>
      <c r="X131" s="1">
        <f>X42*VLOOKUP($D131,ExtTrip_Adjust!$B$3:$H$85,6,FALSE)*VLOOKUP(X$91,ExtTrip_Adjust!$B$3:$H$85,7,FALSE)</f>
        <v>9.2683989176119128E-2</v>
      </c>
      <c r="Y131" s="1">
        <f>Y42*VLOOKUP($D131,ExtTrip_Adjust!$B$3:$H$85,6,FALSE)*VLOOKUP(Y$91,ExtTrip_Adjust!$B$3:$H$85,7,FALSE)</f>
        <v>0</v>
      </c>
      <c r="Z131" s="1">
        <f>Z42*VLOOKUP($D131,ExtTrip_Adjust!$B$3:$H$85,6,FALSE)*VLOOKUP(Z$91,ExtTrip_Adjust!$B$3:$H$85,7,FALSE)</f>
        <v>0</v>
      </c>
      <c r="AA131" s="1">
        <f>AA42*VLOOKUP($D131,ExtTrip_Adjust!$B$3:$H$85,6,FALSE)*VLOOKUP(AA$91,ExtTrip_Adjust!$B$3:$H$85,7,FALSE)</f>
        <v>0</v>
      </c>
      <c r="AB131" s="1">
        <f>AB42*VLOOKUP($D131,ExtTrip_Adjust!$B$3:$H$85,6,FALSE)*VLOOKUP(AB$91,ExtTrip_Adjust!$B$3:$H$85,7,FALSE)</f>
        <v>0</v>
      </c>
      <c r="AC131" s="1">
        <f>AC42*VLOOKUP($D131,ExtTrip_Adjust!$B$3:$H$85,6,FALSE)*VLOOKUP(AC$91,ExtTrip_Adjust!$B$3:$H$85,7,FALSE)</f>
        <v>0</v>
      </c>
      <c r="AD131" s="1">
        <f>AD42*VLOOKUP($D131,ExtTrip_Adjust!$B$3:$H$85,6,FALSE)*VLOOKUP(AD$91,ExtTrip_Adjust!$B$3:$H$85,7,FALSE)</f>
        <v>1.0241946191877117E-2</v>
      </c>
      <c r="AE131" s="1">
        <f>AE42*VLOOKUP($D131,ExtTrip_Adjust!$B$3:$H$85,6,FALSE)*VLOOKUP(AE$91,ExtTrip_Adjust!$B$3:$H$85,7,FALSE)</f>
        <v>0</v>
      </c>
      <c r="AF131" s="1">
        <f>AF42*VLOOKUP($D131,ExtTrip_Adjust!$B$3:$H$85,6,FALSE)*VLOOKUP(AF$91,ExtTrip_Adjust!$B$3:$H$85,7,FALSE)</f>
        <v>6.060524075478823E-2</v>
      </c>
      <c r="AG131" s="1">
        <f>AG42*VLOOKUP($D131,ExtTrip_Adjust!$B$3:$H$85,6,FALSE)*VLOOKUP(AG$91,ExtTrip_Adjust!$B$3:$H$85,7,FALSE)</f>
        <v>6.8065693682618179E-3</v>
      </c>
      <c r="AH131" s="1">
        <f>AH42*VLOOKUP($D131,ExtTrip_Adjust!$B$3:$H$85,6,FALSE)*VLOOKUP(AH$91,ExtTrip_Adjust!$B$3:$H$85,7,FALSE)</f>
        <v>9.823456605211557E-4</v>
      </c>
      <c r="AI131" s="1">
        <f>AI42*VLOOKUP($D131,ExtTrip_Adjust!$B$3:$H$85,6,FALSE)*VLOOKUP(AI$91,ExtTrip_Adjust!$B$3:$H$85,7,FALSE)</f>
        <v>0.53098996624681705</v>
      </c>
      <c r="AJ131" s="1">
        <f>AJ42*VLOOKUP($D131,ExtTrip_Adjust!$B$3:$H$85,6,FALSE)*VLOOKUP(AJ$91,ExtTrip_Adjust!$B$3:$H$85,7,FALSE)</f>
        <v>0</v>
      </c>
      <c r="AK131" s="1">
        <f>AK42*VLOOKUP($D131,ExtTrip_Adjust!$B$3:$H$85,6,FALSE)*VLOOKUP(AK$91,ExtTrip_Adjust!$B$3:$H$85,7,FALSE)</f>
        <v>1.3718863685797094</v>
      </c>
      <c r="AL131" s="1">
        <f>AL42*VLOOKUP($D131,ExtTrip_Adjust!$B$3:$H$85,6,FALSE)*VLOOKUP(AL$91,ExtTrip_Adjust!$B$3:$H$85,7,FALSE)</f>
        <v>7.7441760420764714E-4</v>
      </c>
      <c r="AM131" s="1">
        <f>AM42*VLOOKUP($D131,ExtTrip_Adjust!$B$3:$H$85,6,FALSE)*VLOOKUP(AM$91,ExtTrip_Adjust!$B$3:$H$85,7,FALSE)</f>
        <v>0</v>
      </c>
      <c r="AN131" s="1">
        <f>AN42*VLOOKUP($D131,ExtTrip_Adjust!$B$3:$H$85,6,FALSE)*VLOOKUP(AN$91,ExtTrip_Adjust!$B$3:$H$85,7,FALSE)</f>
        <v>1.9084227669260233E-2</v>
      </c>
      <c r="AO131" s="1">
        <f>AO42*VLOOKUP($D131,ExtTrip_Adjust!$B$3:$H$85,6,FALSE)*VLOOKUP(AO$91,ExtTrip_Adjust!$B$3:$H$85,7,FALSE)</f>
        <v>1.5866183034161801E-2</v>
      </c>
      <c r="AP131" s="1">
        <f>AP42*VLOOKUP($D131,ExtTrip_Adjust!$B$3:$H$85,6,FALSE)*VLOOKUP(AP$91,ExtTrip_Adjust!$B$3:$H$85,7,FALSE)</f>
        <v>0</v>
      </c>
      <c r="AQ131" s="1">
        <f>AQ42*VLOOKUP($D131,ExtTrip_Adjust!$B$3:$H$85,6,FALSE)*VLOOKUP(AQ$91,ExtTrip_Adjust!$B$3:$H$85,7,FALSE)</f>
        <v>3.2900055954371487E-3</v>
      </c>
      <c r="AR131" s="1">
        <f>AR42*VLOOKUP($D131,ExtTrip_Adjust!$B$3:$H$85,6,FALSE)*VLOOKUP(AR$91,ExtTrip_Adjust!$B$3:$H$85,7,FALSE)</f>
        <v>0</v>
      </c>
      <c r="AS131" s="1">
        <f>AS42*VLOOKUP($D131,ExtTrip_Adjust!$B$3:$H$85,6,FALSE)*VLOOKUP(AS$91,ExtTrip_Adjust!$B$3:$H$85,7,FALSE)</f>
        <v>0</v>
      </c>
      <c r="AT131" s="1">
        <f>AT42*VLOOKUP($D131,ExtTrip_Adjust!$B$3:$H$85,6,FALSE)*VLOOKUP(AT$91,ExtTrip_Adjust!$B$3:$H$85,7,FALSE)</f>
        <v>0</v>
      </c>
      <c r="AU131" s="1">
        <f>AU42*VLOOKUP($D131,ExtTrip_Adjust!$B$3:$H$85,6,FALSE)*VLOOKUP(AU$91,ExtTrip_Adjust!$B$3:$H$85,7,FALSE)</f>
        <v>0</v>
      </c>
      <c r="AV131" s="1">
        <f>AV42*VLOOKUP($D131,ExtTrip_Adjust!$B$3:$H$85,6,FALSE)*VLOOKUP(AV$91,ExtTrip_Adjust!$B$3:$H$85,7,FALSE)</f>
        <v>1.3197563626193314</v>
      </c>
      <c r="AW131" s="1">
        <f>AW42*VLOOKUP($D131,ExtTrip_Adjust!$B$3:$H$85,6,FALSE)*VLOOKUP(AW$91,ExtTrip_Adjust!$B$3:$H$85,7,FALSE)</f>
        <v>0</v>
      </c>
      <c r="AX131" s="1">
        <f>AX42*VLOOKUP($D131,ExtTrip_Adjust!$B$3:$H$85,6,FALSE)*VLOOKUP(AX$91,ExtTrip_Adjust!$B$3:$H$85,7,FALSE)</f>
        <v>0</v>
      </c>
      <c r="AY131" s="1">
        <f>AY42*VLOOKUP($D131,ExtTrip_Adjust!$B$3:$H$85,6,FALSE)*VLOOKUP(AY$91,ExtTrip_Adjust!$B$3:$H$85,7,FALSE)</f>
        <v>0</v>
      </c>
      <c r="AZ131" s="1">
        <f>AZ42*VLOOKUP($D131,ExtTrip_Adjust!$B$3:$H$85,6,FALSE)*VLOOKUP(AZ$91,ExtTrip_Adjust!$B$3:$H$85,7,FALSE)</f>
        <v>0</v>
      </c>
      <c r="BA131" s="1">
        <f>BA42*VLOOKUP($D131,ExtTrip_Adjust!$B$3:$H$85,6,FALSE)*VLOOKUP(BA$91,ExtTrip_Adjust!$B$3:$H$85,7,FALSE)</f>
        <v>5.1664400591025777E-4</v>
      </c>
      <c r="BB131" s="1">
        <f>BB42*VLOOKUP($D131,ExtTrip_Adjust!$B$3:$H$85,6,FALSE)*VLOOKUP(BB$91,ExtTrip_Adjust!$B$3:$H$85,7,FALSE)</f>
        <v>0</v>
      </c>
      <c r="BC131" s="1">
        <f>BC42*VLOOKUP($D131,ExtTrip_Adjust!$B$3:$H$85,6,FALSE)*VLOOKUP(BC$91,ExtTrip_Adjust!$B$3:$H$85,7,FALSE)</f>
        <v>0</v>
      </c>
      <c r="BD131" s="1">
        <f>BD42*VLOOKUP($D131,ExtTrip_Adjust!$B$3:$H$85,6,FALSE)*VLOOKUP(BD$91,ExtTrip_Adjust!$B$3:$H$85,7,FALSE)</f>
        <v>8.070377145013443E-4</v>
      </c>
      <c r="BE131" s="1">
        <f>BE42*VLOOKUP($D131,ExtTrip_Adjust!$B$3:$H$85,6,FALSE)*VLOOKUP(BE$91,ExtTrip_Adjust!$B$3:$H$85,7,FALSE)</f>
        <v>3.5956949795086877E-3</v>
      </c>
      <c r="BF131" s="1">
        <f>BF42*VLOOKUP($D131,ExtTrip_Adjust!$B$3:$H$85,6,FALSE)*VLOOKUP(BF$91,ExtTrip_Adjust!$B$3:$H$85,7,FALSE)</f>
        <v>0</v>
      </c>
      <c r="BG131" s="1">
        <f>BG42*VLOOKUP($D131,ExtTrip_Adjust!$B$3:$H$85,6,FALSE)*VLOOKUP(BG$91,ExtTrip_Adjust!$B$3:$H$85,7,FALSE)</f>
        <v>1.3487081173082088E-2</v>
      </c>
      <c r="BH131" s="1">
        <f>BH42*VLOOKUP($D131,ExtTrip_Adjust!$B$3:$H$85,6,FALSE)*VLOOKUP(BH$91,ExtTrip_Adjust!$B$3:$H$85,7,FALSE)</f>
        <v>6.1131685933684406E-2</v>
      </c>
      <c r="BI131" s="1">
        <f>BI42*VLOOKUP($D131,ExtTrip_Adjust!$B$3:$H$85,6,FALSE)*VLOOKUP(BI$91,ExtTrip_Adjust!$B$3:$H$85,7,FALSE)</f>
        <v>3.8667772677079202E-4</v>
      </c>
      <c r="BJ131" s="1">
        <f>BJ42*VLOOKUP($D131,ExtTrip_Adjust!$B$3:$H$85,6,FALSE)*VLOOKUP(BJ$91,ExtTrip_Adjust!$B$3:$H$85,7,FALSE)</f>
        <v>1.1016047714029909E-2</v>
      </c>
      <c r="BK131" s="1">
        <f>BK42*VLOOKUP($D131,ExtTrip_Adjust!$B$3:$H$85,6,FALSE)*VLOOKUP(BK$91,ExtTrip_Adjust!$B$3:$H$85,7,FALSE)</f>
        <v>0</v>
      </c>
      <c r="BL131" s="1">
        <f>BL42*VLOOKUP($D131,ExtTrip_Adjust!$B$3:$H$85,6,FALSE)*VLOOKUP(BL$91,ExtTrip_Adjust!$B$3:$H$85,7,FALSE)</f>
        <v>0.15792082843302174</v>
      </c>
      <c r="BM131" s="1">
        <f>BM42*VLOOKUP($D131,ExtTrip_Adjust!$B$3:$H$85,6,FALSE)*VLOOKUP(BM$91,ExtTrip_Adjust!$B$3:$H$85,7,FALSE)</f>
        <v>0.16303722392361783</v>
      </c>
      <c r="BN131" s="1">
        <f>BN42*VLOOKUP($D131,ExtTrip_Adjust!$B$3:$H$85,6,FALSE)*VLOOKUP(BN$91,ExtTrip_Adjust!$B$3:$H$85,7,FALSE)</f>
        <v>9.1390938842875243E-3</v>
      </c>
      <c r="BO131" s="1">
        <f>BO42*VLOOKUP($D131,ExtTrip_Adjust!$B$3:$H$85,6,FALSE)*VLOOKUP(BO$91,ExtTrip_Adjust!$B$3:$H$85,7,FALSE)</f>
        <v>1.3938815976803766E-3</v>
      </c>
      <c r="BP131" s="1">
        <f>BP42*VLOOKUP($D131,ExtTrip_Adjust!$B$3:$H$85,6,FALSE)*VLOOKUP(BP$91,ExtTrip_Adjust!$B$3:$H$85,7,FALSE)</f>
        <v>0</v>
      </c>
      <c r="BQ131" s="1">
        <f>BQ42*VLOOKUP($D131,ExtTrip_Adjust!$B$3:$H$85,6,FALSE)*VLOOKUP(BQ$91,ExtTrip_Adjust!$B$3:$H$85,7,FALSE)</f>
        <v>1.2580403143855439</v>
      </c>
      <c r="BR131" s="1">
        <f>BR42*VLOOKUP($D131,ExtTrip_Adjust!$B$3:$H$85,6,FALSE)*VLOOKUP(BR$91,ExtTrip_Adjust!$B$3:$H$85,7,FALSE)</f>
        <v>6.5234941391786899E-2</v>
      </c>
      <c r="BS131" s="1">
        <f>BS42*VLOOKUP($D131,ExtTrip_Adjust!$B$3:$H$85,6,FALSE)*VLOOKUP(BS$91,ExtTrip_Adjust!$B$3:$H$85,7,FALSE)</f>
        <v>5.9933822511195167E-2</v>
      </c>
      <c r="BT131" s="1">
        <f>BT42*VLOOKUP($D131,ExtTrip_Adjust!$B$3:$H$85,6,FALSE)*VLOOKUP(BT$91,ExtTrip_Adjust!$B$3:$H$85,7,FALSE)</f>
        <v>8.4778490493097589E-2</v>
      </c>
      <c r="BU131" s="1">
        <f>BU42*VLOOKUP($D131,ExtTrip_Adjust!$B$3:$H$85,6,FALSE)*VLOOKUP(BU$91,ExtTrip_Adjust!$B$3:$H$85,7,FALSE)</f>
        <v>0.21390847331363505</v>
      </c>
      <c r="BV131" s="1">
        <f>BV42*VLOOKUP($D131,ExtTrip_Adjust!$B$3:$H$85,6,FALSE)*VLOOKUP(BV$91,ExtTrip_Adjust!$B$3:$H$85,7,FALSE)</f>
        <v>0</v>
      </c>
      <c r="BW131" s="1">
        <f>BW42*VLOOKUP($D131,ExtTrip_Adjust!$B$3:$H$85,6,FALSE)*VLOOKUP(BW$91,ExtTrip_Adjust!$B$3:$H$85,7,FALSE)</f>
        <v>4.8692902100629237E-2</v>
      </c>
      <c r="BX131" s="1">
        <f>BX42*VLOOKUP($D131,ExtTrip_Adjust!$B$3:$H$85,6,FALSE)*VLOOKUP(BX$91,ExtTrip_Adjust!$B$3:$H$85,7,FALSE)</f>
        <v>1.0578241515244233E-2</v>
      </c>
      <c r="BY131" s="1">
        <f>BY42*VLOOKUP($D131,ExtTrip_Adjust!$B$3:$H$85,6,FALSE)*VLOOKUP(BY$91,ExtTrip_Adjust!$B$3:$H$85,7,FALSE)</f>
        <v>1.4352275278876089E-3</v>
      </c>
      <c r="BZ131" s="1">
        <f>BZ42*VLOOKUP($D131,ExtTrip_Adjust!$B$3:$H$85,6,FALSE)*VLOOKUP(BZ$91,ExtTrip_Adjust!$B$3:$H$85,7,FALSE)</f>
        <v>8.605006985908055E-2</v>
      </c>
      <c r="CA131" s="1">
        <f>CA42*VLOOKUP($D131,ExtTrip_Adjust!$B$3:$H$85,6,FALSE)*VLOOKUP(CA$91,ExtTrip_Adjust!$B$3:$H$85,7,FALSE)</f>
        <v>5.6441762198537665E-2</v>
      </c>
      <c r="CB131" s="1">
        <f>CB42*VLOOKUP($D131,ExtTrip_Adjust!$B$3:$H$85,6,FALSE)*VLOOKUP(CB$91,ExtTrip_Adjust!$B$3:$H$85,7,FALSE)</f>
        <v>7.4286070072698677E-4</v>
      </c>
      <c r="CC131" s="1">
        <f>CC42*VLOOKUP($D131,ExtTrip_Adjust!$B$3:$H$85,6,FALSE)*VLOOKUP(CC$91,ExtTrip_Adjust!$B$3:$H$85,7,FALSE)</f>
        <v>1.7660877380449403E-2</v>
      </c>
      <c r="CD131" s="1">
        <f>CD42*VLOOKUP($D131,ExtTrip_Adjust!$B$3:$H$85,6,FALSE)*VLOOKUP(CD$91,ExtTrip_Adjust!$B$3:$H$85,7,FALSE)</f>
        <v>8.152679214987272E-4</v>
      </c>
      <c r="CE131" s="1">
        <f>CE42*VLOOKUP($D131,ExtTrip_Adjust!$B$3:$H$85,6,FALSE)*VLOOKUP(CE$91,ExtTrip_Adjust!$B$3:$H$85,7,FALSE)</f>
        <v>0</v>
      </c>
      <c r="CF131" s="1">
        <f>CF42*VLOOKUP($D131,ExtTrip_Adjust!$B$3:$H$85,6,FALSE)*VLOOKUP(CF$91,ExtTrip_Adjust!$B$3:$H$85,7,FALSE)</f>
        <v>5.6796462986835787E-3</v>
      </c>
      <c r="CG131" s="1">
        <f>CG42*VLOOKUP($D131,ExtTrip_Adjust!$B$3:$H$85,6,FALSE)*VLOOKUP(CG$91,ExtTrip_Adjust!$B$3:$H$85,7,FALSE)</f>
        <v>6.7236119326522306E-2</v>
      </c>
      <c r="CH131" s="1">
        <f>CH42*VLOOKUP($D131,ExtTrip_Adjust!$B$3:$H$85,6,FALSE)*VLOOKUP(CH$91,ExtTrip_Adjust!$B$3:$H$85,7,FALSE)</f>
        <v>1.9816149702517447</v>
      </c>
      <c r="CI131" s="1">
        <f>CI42*VLOOKUP($D131,ExtTrip_Adjust!$B$3:$H$85,6,FALSE)*VLOOKUP(CI$91,ExtTrip_Adjust!$B$3:$H$85,7,FALSE)</f>
        <v>3.971450183208225E-2</v>
      </c>
      <c r="CJ131" s="1">
        <f>CJ42*VLOOKUP($D131,ExtTrip_Adjust!$B$3:$H$85,6,FALSE)*1</f>
        <v>113.34025912841683</v>
      </c>
      <c r="CK131" s="1">
        <f t="shared" si="5"/>
        <v>121.56338790255519</v>
      </c>
    </row>
    <row r="132" spans="2:89" x14ac:dyDescent="0.25">
      <c r="B132">
        <v>2970</v>
      </c>
      <c r="D132">
        <v>2970</v>
      </c>
      <c r="E132" s="1">
        <f>E43*VLOOKUP($D132,ExtTrip_Adjust!$B$3:$H$85,6,FALSE)*VLOOKUP(E$91,ExtTrip_Adjust!$B$3:$H$85,7,FALSE)</f>
        <v>0.13459698843196768</v>
      </c>
      <c r="F132" s="1">
        <f>F43*VLOOKUP($D132,ExtTrip_Adjust!$B$3:$H$85,6,FALSE)*VLOOKUP(F$91,ExtTrip_Adjust!$B$3:$H$85,7,FALSE)</f>
        <v>0</v>
      </c>
      <c r="G132" s="1">
        <f>G43*VLOOKUP($D132,ExtTrip_Adjust!$B$3:$H$85,6,FALSE)*VLOOKUP(G$91,ExtTrip_Adjust!$B$3:$H$85,7,FALSE)</f>
        <v>0</v>
      </c>
      <c r="H132" s="1">
        <f>H43*VLOOKUP($D132,ExtTrip_Adjust!$B$3:$H$85,6,FALSE)*VLOOKUP(H$91,ExtTrip_Adjust!$B$3:$H$85,7,FALSE)</f>
        <v>0.83233957375633183</v>
      </c>
      <c r="I132" s="1">
        <f>I43*VLOOKUP($D132,ExtTrip_Adjust!$B$3:$H$85,6,FALSE)*VLOOKUP(I$91,ExtTrip_Adjust!$B$3:$H$85,7,FALSE)</f>
        <v>0</v>
      </c>
      <c r="J132" s="1">
        <f>J43*VLOOKUP($D132,ExtTrip_Adjust!$B$3:$H$85,6,FALSE)*VLOOKUP(J$91,ExtTrip_Adjust!$B$3:$H$85,7,FALSE)</f>
        <v>0</v>
      </c>
      <c r="K132" s="1">
        <f>K43*VLOOKUP($D132,ExtTrip_Adjust!$B$3:$H$85,6,FALSE)*VLOOKUP(K$91,ExtTrip_Adjust!$B$3:$H$85,7,FALSE)</f>
        <v>5.0101085969550381E-2</v>
      </c>
      <c r="L132" s="1">
        <f>L43*VLOOKUP($D132,ExtTrip_Adjust!$B$3:$H$85,6,FALSE)*VLOOKUP(L$91,ExtTrip_Adjust!$B$3:$H$85,7,FALSE)</f>
        <v>0.2949729356253093</v>
      </c>
      <c r="M132" s="1">
        <f>M43*VLOOKUP($D132,ExtTrip_Adjust!$B$3:$H$85,6,FALSE)*VLOOKUP(M$91,ExtTrip_Adjust!$B$3:$H$85,7,FALSE)</f>
        <v>0</v>
      </c>
      <c r="N132" s="1">
        <f>N43*VLOOKUP($D132,ExtTrip_Adjust!$B$3:$H$85,6,FALSE)*VLOOKUP(N$91,ExtTrip_Adjust!$B$3:$H$85,7,FALSE)</f>
        <v>6.1165011693713453E-2</v>
      </c>
      <c r="O132" s="1">
        <f>O43*VLOOKUP($D132,ExtTrip_Adjust!$B$3:$H$85,6,FALSE)*VLOOKUP(O$91,ExtTrip_Adjust!$B$3:$H$85,7,FALSE)</f>
        <v>0</v>
      </c>
      <c r="P132" s="1">
        <f>P43*VLOOKUP($D132,ExtTrip_Adjust!$B$3:$H$85,6,FALSE)*VLOOKUP(P$91,ExtTrip_Adjust!$B$3:$H$85,7,FALSE)</f>
        <v>0</v>
      </c>
      <c r="Q132" s="1">
        <f>Q43*VLOOKUP($D132,ExtTrip_Adjust!$B$3:$H$85,6,FALSE)*VLOOKUP(Q$91,ExtTrip_Adjust!$B$3:$H$85,7,FALSE)</f>
        <v>9.1524187181297928E-2</v>
      </c>
      <c r="R132" s="1">
        <f>R43*VLOOKUP($D132,ExtTrip_Adjust!$B$3:$H$85,6,FALSE)*VLOOKUP(R$91,ExtTrip_Adjust!$B$3:$H$85,7,FALSE)</f>
        <v>0</v>
      </c>
      <c r="S132" s="1">
        <f>S43*VLOOKUP($D132,ExtTrip_Adjust!$B$3:$H$85,6,FALSE)*VLOOKUP(S$91,ExtTrip_Adjust!$B$3:$H$85,7,FALSE)</f>
        <v>0</v>
      </c>
      <c r="T132" s="1">
        <f>T43*VLOOKUP($D132,ExtTrip_Adjust!$B$3:$H$85,6,FALSE)*VLOOKUP(T$91,ExtTrip_Adjust!$B$3:$H$85,7,FALSE)</f>
        <v>2.1169769461192658</v>
      </c>
      <c r="U132" s="1">
        <f>U43*VLOOKUP($D132,ExtTrip_Adjust!$B$3:$H$85,6,FALSE)*VLOOKUP(U$91,ExtTrip_Adjust!$B$3:$H$85,7,FALSE)</f>
        <v>0</v>
      </c>
      <c r="V132" s="1">
        <f>V43*VLOOKUP($D132,ExtTrip_Adjust!$B$3:$H$85,6,FALSE)*VLOOKUP(V$91,ExtTrip_Adjust!$B$3:$H$85,7,FALSE)</f>
        <v>0.71159806479764032</v>
      </c>
      <c r="W132" s="1">
        <f>W43*VLOOKUP($D132,ExtTrip_Adjust!$B$3:$H$85,6,FALSE)*VLOOKUP(W$91,ExtTrip_Adjust!$B$3:$H$85,7,FALSE)</f>
        <v>0</v>
      </c>
      <c r="X132" s="1">
        <f>X43*VLOOKUP($D132,ExtTrip_Adjust!$B$3:$H$85,6,FALSE)*VLOOKUP(X$91,ExtTrip_Adjust!$B$3:$H$85,7,FALSE)</f>
        <v>1.0778684991980259</v>
      </c>
      <c r="Y132" s="1">
        <f>Y43*VLOOKUP($D132,ExtTrip_Adjust!$B$3:$H$85,6,FALSE)*VLOOKUP(Y$91,ExtTrip_Adjust!$B$3:$H$85,7,FALSE)</f>
        <v>0</v>
      </c>
      <c r="Z132" s="1">
        <f>Z43*VLOOKUP($D132,ExtTrip_Adjust!$B$3:$H$85,6,FALSE)*VLOOKUP(Z$91,ExtTrip_Adjust!$B$3:$H$85,7,FALSE)</f>
        <v>0</v>
      </c>
      <c r="AA132" s="1">
        <f>AA43*VLOOKUP($D132,ExtTrip_Adjust!$B$3:$H$85,6,FALSE)*VLOOKUP(AA$91,ExtTrip_Adjust!$B$3:$H$85,7,FALSE)</f>
        <v>0</v>
      </c>
      <c r="AB132" s="1">
        <f>AB43*VLOOKUP($D132,ExtTrip_Adjust!$B$3:$H$85,6,FALSE)*VLOOKUP(AB$91,ExtTrip_Adjust!$B$3:$H$85,7,FALSE)</f>
        <v>0</v>
      </c>
      <c r="AC132" s="1">
        <f>AC43*VLOOKUP($D132,ExtTrip_Adjust!$B$3:$H$85,6,FALSE)*VLOOKUP(AC$91,ExtTrip_Adjust!$B$3:$H$85,7,FALSE)</f>
        <v>0</v>
      </c>
      <c r="AD132" s="1">
        <f>AD43*VLOOKUP($D132,ExtTrip_Adjust!$B$3:$H$85,6,FALSE)*VLOOKUP(AD$91,ExtTrip_Adjust!$B$3:$H$85,7,FALSE)</f>
        <v>0.1191072745895343</v>
      </c>
      <c r="AE132" s="1">
        <f>AE43*VLOOKUP($D132,ExtTrip_Adjust!$B$3:$H$85,6,FALSE)*VLOOKUP(AE$91,ExtTrip_Adjust!$B$3:$H$85,7,FALSE)</f>
        <v>0</v>
      </c>
      <c r="AF132" s="1">
        <f>AF43*VLOOKUP($D132,ExtTrip_Adjust!$B$3:$H$85,6,FALSE)*VLOOKUP(AF$91,ExtTrip_Adjust!$B$3:$H$85,7,FALSE)</f>
        <v>0.70480962777919531</v>
      </c>
      <c r="AG132" s="1">
        <f>AG43*VLOOKUP($D132,ExtTrip_Adjust!$B$3:$H$85,6,FALSE)*VLOOKUP(AG$91,ExtTrip_Adjust!$B$3:$H$85,7,FALSE)</f>
        <v>7.9158240010730616E-2</v>
      </c>
      <c r="AH132" s="1">
        <f>AH43*VLOOKUP($D132,ExtTrip_Adjust!$B$3:$H$85,6,FALSE)*VLOOKUP(AH$91,ExtTrip_Adjust!$B$3:$H$85,7,FALSE)</f>
        <v>1.142417998265003E-2</v>
      </c>
      <c r="AI132" s="1">
        <f>AI43*VLOOKUP($D132,ExtTrip_Adjust!$B$3:$H$85,6,FALSE)*VLOOKUP(AI$91,ExtTrip_Adjust!$B$3:$H$85,7,FALSE)</f>
        <v>6.1751530268322785</v>
      </c>
      <c r="AJ132" s="1">
        <f>AJ43*VLOOKUP($D132,ExtTrip_Adjust!$B$3:$H$85,6,FALSE)*VLOOKUP(AJ$91,ExtTrip_Adjust!$B$3:$H$85,7,FALSE)</f>
        <v>0</v>
      </c>
      <c r="AK132" s="1">
        <f>AK43*VLOOKUP($D132,ExtTrip_Adjust!$B$3:$H$85,6,FALSE)*VLOOKUP(AK$91,ExtTrip_Adjust!$B$3:$H$85,7,FALSE)</f>
        <v>15.9543656965671</v>
      </c>
      <c r="AL132" s="1">
        <f>AL43*VLOOKUP($D132,ExtTrip_Adjust!$B$3:$H$85,6,FALSE)*VLOOKUP(AL$91,ExtTrip_Adjust!$B$3:$H$85,7,FALSE)</f>
        <v>9.0056377412582166E-3</v>
      </c>
      <c r="AM132" s="1">
        <f>AM43*VLOOKUP($D132,ExtTrip_Adjust!$B$3:$H$85,6,FALSE)*VLOOKUP(AM$91,ExtTrip_Adjust!$B$3:$H$85,7,FALSE)</f>
        <v>0</v>
      </c>
      <c r="AN132" s="1">
        <f>AN43*VLOOKUP($D132,ExtTrip_Adjust!$B$3:$H$85,6,FALSE)*VLOOKUP(AN$91,ExtTrip_Adjust!$B$3:$H$85,7,FALSE)</f>
        <v>0.22194168754535312</v>
      </c>
      <c r="AO132" s="1">
        <f>AO43*VLOOKUP($D132,ExtTrip_Adjust!$B$3:$H$85,6,FALSE)*VLOOKUP(AO$91,ExtTrip_Adjust!$B$3:$H$85,7,FALSE)</f>
        <v>0.18451565621889771</v>
      </c>
      <c r="AP132" s="1">
        <f>AP43*VLOOKUP($D132,ExtTrip_Adjust!$B$3:$H$85,6,FALSE)*VLOOKUP(AP$91,ExtTrip_Adjust!$B$3:$H$85,7,FALSE)</f>
        <v>0</v>
      </c>
      <c r="AQ132" s="1">
        <f>AQ43*VLOOKUP($D132,ExtTrip_Adjust!$B$3:$H$85,6,FALSE)*VLOOKUP(AQ$91,ExtTrip_Adjust!$B$3:$H$85,7,FALSE)</f>
        <v>1.178370260912629</v>
      </c>
      <c r="AR132" s="1">
        <f>AR43*VLOOKUP($D132,ExtTrip_Adjust!$B$3:$H$85,6,FALSE)*VLOOKUP(AR$91,ExtTrip_Adjust!$B$3:$H$85,7,FALSE)</f>
        <v>0</v>
      </c>
      <c r="AS132" s="1">
        <f>AS43*VLOOKUP($D132,ExtTrip_Adjust!$B$3:$H$85,6,FALSE)*VLOOKUP(AS$91,ExtTrip_Adjust!$B$3:$H$85,7,FALSE)</f>
        <v>0</v>
      </c>
      <c r="AT132" s="1">
        <f>AT43*VLOOKUP($D132,ExtTrip_Adjust!$B$3:$H$85,6,FALSE)*VLOOKUP(AT$91,ExtTrip_Adjust!$B$3:$H$85,7,FALSE)</f>
        <v>0</v>
      </c>
      <c r="AU132" s="1">
        <f>AU43*VLOOKUP($D132,ExtTrip_Adjust!$B$3:$H$85,6,FALSE)*VLOOKUP(AU$91,ExtTrip_Adjust!$B$3:$H$85,7,FALSE)</f>
        <v>0</v>
      </c>
      <c r="AV132" s="1">
        <f>AV43*VLOOKUP($D132,ExtTrip_Adjust!$B$3:$H$85,6,FALSE)*VLOOKUP(AV$91,ExtTrip_Adjust!$B$3:$H$85,7,FALSE)</f>
        <v>9.7219010893786173</v>
      </c>
      <c r="AW132" s="1">
        <f>AW43*VLOOKUP($D132,ExtTrip_Adjust!$B$3:$H$85,6,FALSE)*VLOOKUP(AW$91,ExtTrip_Adjust!$B$3:$H$85,7,FALSE)</f>
        <v>0</v>
      </c>
      <c r="AX132" s="1">
        <f>AX43*VLOOKUP($D132,ExtTrip_Adjust!$B$3:$H$85,6,FALSE)*VLOOKUP(AX$91,ExtTrip_Adjust!$B$3:$H$85,7,FALSE)</f>
        <v>0</v>
      </c>
      <c r="AY132" s="1">
        <f>AY43*VLOOKUP($D132,ExtTrip_Adjust!$B$3:$H$85,6,FALSE)*VLOOKUP(AY$91,ExtTrip_Adjust!$B$3:$H$85,7,FALSE)</f>
        <v>0</v>
      </c>
      <c r="AZ132" s="1">
        <f>AZ43*VLOOKUP($D132,ExtTrip_Adjust!$B$3:$H$85,6,FALSE)*VLOOKUP(AZ$91,ExtTrip_Adjust!$B$3:$H$85,7,FALSE)</f>
        <v>0</v>
      </c>
      <c r="BA132" s="1">
        <f>BA43*VLOOKUP($D132,ExtTrip_Adjust!$B$3:$H$85,6,FALSE)*VLOOKUP(BA$91,ExtTrip_Adjust!$B$3:$H$85,7,FALSE)</f>
        <v>0.15860964294350446</v>
      </c>
      <c r="BB132" s="1">
        <f>BB43*VLOOKUP($D132,ExtTrip_Adjust!$B$3:$H$85,6,FALSE)*VLOOKUP(BB$91,ExtTrip_Adjust!$B$3:$H$85,7,FALSE)</f>
        <v>0</v>
      </c>
      <c r="BC132" s="1">
        <f>BC43*VLOOKUP($D132,ExtTrip_Adjust!$B$3:$H$85,6,FALSE)*VLOOKUP(BC$91,ExtTrip_Adjust!$B$3:$H$85,7,FALSE)</f>
        <v>0</v>
      </c>
      <c r="BD132" s="1">
        <f>BD43*VLOOKUP($D132,ExtTrip_Adjust!$B$3:$H$85,6,FALSE)*VLOOKUP(BD$91,ExtTrip_Adjust!$B$3:$H$85,7,FALSE)</f>
        <v>9.3856975815793092E-3</v>
      </c>
      <c r="BE132" s="1">
        <f>BE43*VLOOKUP($D132,ExtTrip_Adjust!$B$3:$H$85,6,FALSE)*VLOOKUP(BE$91,ExtTrip_Adjust!$B$3:$H$85,7,FALSE)</f>
        <v>4.1816028720763843E-2</v>
      </c>
      <c r="BF132" s="1">
        <f>BF43*VLOOKUP($D132,ExtTrip_Adjust!$B$3:$H$85,6,FALSE)*VLOOKUP(BF$91,ExtTrip_Adjust!$B$3:$H$85,7,FALSE)</f>
        <v>0</v>
      </c>
      <c r="BG132" s="1">
        <f>BG43*VLOOKUP($D132,ExtTrip_Adjust!$B$3:$H$85,6,FALSE)*VLOOKUP(BG$91,ExtTrip_Adjust!$B$3:$H$85,7,FALSE)</f>
        <v>0.15684813648378423</v>
      </c>
      <c r="BH132" s="1">
        <f>BH43*VLOOKUP($D132,ExtTrip_Adjust!$B$3:$H$85,6,FALSE)*VLOOKUP(BH$91,ExtTrip_Adjust!$B$3:$H$85,7,FALSE)</f>
        <v>0.71093098676231659</v>
      </c>
      <c r="BI132" s="1">
        <f>BI43*VLOOKUP($D132,ExtTrip_Adjust!$B$3:$H$85,6,FALSE)*VLOOKUP(BI$91,ExtTrip_Adjust!$B$3:$H$85,7,FALSE)</f>
        <v>4.4969797599421152E-3</v>
      </c>
      <c r="BJ132" s="1">
        <f>BJ43*VLOOKUP($D132,ExtTrip_Adjust!$B$3:$H$85,6,FALSE)*VLOOKUP(BJ$91,ExtTrip_Adjust!$B$3:$H$85,7,FALSE)</f>
        <v>0.12811035809874549</v>
      </c>
      <c r="BK132" s="1">
        <f>BK43*VLOOKUP($D132,ExtTrip_Adjust!$B$3:$H$85,6,FALSE)*VLOOKUP(BK$91,ExtTrip_Adjust!$B$3:$H$85,7,FALSE)</f>
        <v>0</v>
      </c>
      <c r="BL132" s="1">
        <f>BL43*VLOOKUP($D132,ExtTrip_Adjust!$B$3:$H$85,6,FALSE)*VLOOKUP(BL$91,ExtTrip_Adjust!$B$3:$H$85,7,FALSE)</f>
        <v>1.8365437448423489</v>
      </c>
      <c r="BM132" s="1">
        <f>BM43*VLOOKUP($D132,ExtTrip_Adjust!$B$3:$H$85,6,FALSE)*VLOOKUP(BM$91,ExtTrip_Adjust!$B$3:$H$85,7,FALSE)</f>
        <v>1.8960444461845816</v>
      </c>
      <c r="BN132" s="1">
        <f>BN43*VLOOKUP($D132,ExtTrip_Adjust!$B$3:$H$85,6,FALSE)*VLOOKUP(BN$91,ExtTrip_Adjust!$B$3:$H$85,7,FALSE)</f>
        <v>0.10628074391609836</v>
      </c>
      <c r="BO132" s="1">
        <f>BO43*VLOOKUP($D132,ExtTrip_Adjust!$B$3:$H$85,6,FALSE)*VLOOKUP(BO$91,ExtTrip_Adjust!$B$3:$H$85,7,FALSE)</f>
        <v>1.6210682969269627E-2</v>
      </c>
      <c r="BP132" s="1">
        <f>BP43*VLOOKUP($D132,ExtTrip_Adjust!$B$3:$H$85,6,FALSE)*VLOOKUP(BP$91,ExtTrip_Adjust!$B$3:$H$85,7,FALSE)</f>
        <v>0</v>
      </c>
      <c r="BQ132" s="1">
        <f>BQ43*VLOOKUP($D132,ExtTrip_Adjust!$B$3:$H$85,6,FALSE)*VLOOKUP(BQ$91,ExtTrip_Adjust!$B$3:$H$85,7,FALSE)</f>
        <v>14.630393711852353</v>
      </c>
      <c r="BR132" s="1">
        <f>BR43*VLOOKUP($D132,ExtTrip_Adjust!$B$3:$H$85,6,FALSE)*VLOOKUP(BR$91,ExtTrip_Adjust!$B$3:$H$85,7,FALSE)</f>
        <v>0.7586495014788176</v>
      </c>
      <c r="BS132" s="1">
        <f>BS43*VLOOKUP($D132,ExtTrip_Adjust!$B$3:$H$85,6,FALSE)*VLOOKUP(BS$91,ExtTrip_Adjust!$B$3:$H$85,7,FALSE)</f>
        <v>0.69700029905632954</v>
      </c>
      <c r="BT132" s="1">
        <f>BT43*VLOOKUP($D132,ExtTrip_Adjust!$B$3:$H$85,6,FALSE)*VLOOKUP(BT$91,ExtTrip_Adjust!$B$3:$H$85,7,FALSE)</f>
        <v>0.97994599762743928</v>
      </c>
      <c r="BU132" s="1">
        <f>BU43*VLOOKUP($D132,ExtTrip_Adjust!$B$3:$H$85,6,FALSE)*VLOOKUP(BU$91,ExtTrip_Adjust!$B$3:$H$85,7,FALSE)</f>
        <v>2.4876483166059487</v>
      </c>
      <c r="BV132" s="1">
        <f>BV43*VLOOKUP($D132,ExtTrip_Adjust!$B$3:$H$85,6,FALSE)*VLOOKUP(BV$91,ExtTrip_Adjust!$B$3:$H$85,7,FALSE)</f>
        <v>0</v>
      </c>
      <c r="BW132" s="1">
        <f>BW43*VLOOKUP($D132,ExtTrip_Adjust!$B$3:$H$85,6,FALSE)*VLOOKUP(BW$91,ExtTrip_Adjust!$B$3:$H$85,7,FALSE)</f>
        <v>0.56627411003540029</v>
      </c>
      <c r="BX132" s="1">
        <f>BX43*VLOOKUP($D132,ExtTrip_Adjust!$B$3:$H$85,6,FALSE)*VLOOKUP(BX$91,ExtTrip_Adjust!$B$3:$H$85,7,FALSE)</f>
        <v>0.12301978434313328</v>
      </c>
      <c r="BY132" s="1">
        <f>BY43*VLOOKUP($D132,ExtTrip_Adjust!$B$3:$H$85,6,FALSE)*VLOOKUP(BY$91,ExtTrip_Adjust!$B$3:$H$85,7,FALSE)</f>
        <v>1.6691220807737731E-2</v>
      </c>
      <c r="BZ132" s="1">
        <f>BZ43*VLOOKUP($D132,ExtTrip_Adjust!$B$3:$H$85,6,FALSE)*VLOOKUP(BZ$91,ExtTrip_Adjust!$B$3:$H$85,7,FALSE)</f>
        <v>1.0007270183156507</v>
      </c>
      <c r="CA132" s="1">
        <f>CA43*VLOOKUP($D132,ExtTrip_Adjust!$B$3:$H$85,6,FALSE)*VLOOKUP(CA$91,ExtTrip_Adjust!$B$3:$H$85,7,FALSE)</f>
        <v>0.65638994462916045</v>
      </c>
      <c r="CB132" s="1">
        <f>CB43*VLOOKUP($D132,ExtTrip_Adjust!$B$3:$H$85,6,FALSE)*VLOOKUP(CB$91,ExtTrip_Adjust!$B$3:$H$85,7,FALSE)</f>
        <v>8.6391545654062405E-3</v>
      </c>
      <c r="CC132" s="1">
        <f>CC43*VLOOKUP($D132,ExtTrip_Adjust!$B$3:$H$85,6,FALSE)*VLOOKUP(CC$91,ExtTrip_Adjust!$B$3:$H$85,7,FALSE)</f>
        <v>0.20538777913909542</v>
      </c>
      <c r="CD132" s="1">
        <f>CD43*VLOOKUP($D132,ExtTrip_Adjust!$B$3:$H$85,6,FALSE)*VLOOKUP(CD$91,ExtTrip_Adjust!$B$3:$H$85,7,FALSE)</f>
        <v>9.4810118848322709E-3</v>
      </c>
      <c r="CE132" s="1">
        <f>CE43*VLOOKUP($D132,ExtTrip_Adjust!$B$3:$H$85,6,FALSE)*VLOOKUP(CE$91,ExtTrip_Adjust!$B$3:$H$85,7,FALSE)</f>
        <v>0</v>
      </c>
      <c r="CF132" s="1">
        <f>CF43*VLOOKUP($D132,ExtTrip_Adjust!$B$3:$H$85,6,FALSE)*VLOOKUP(CF$91,ExtTrip_Adjust!$B$3:$H$85,7,FALSE)</f>
        <v>6.5912936210709996E-2</v>
      </c>
      <c r="CG132" s="1">
        <f>CG43*VLOOKUP($D132,ExtTrip_Adjust!$B$3:$H$85,6,FALSE)*VLOOKUP(CG$91,ExtTrip_Adjust!$B$3:$H$85,7,FALSE)</f>
        <v>0.78192256341592825</v>
      </c>
      <c r="CH132" s="1">
        <f>CH43*VLOOKUP($D132,ExtTrip_Adjust!$B$3:$H$85,6,FALSE)*VLOOKUP(CH$91,ExtTrip_Adjust!$B$3:$H$85,7,FALSE)</f>
        <v>23.045211561551852</v>
      </c>
      <c r="CI132" s="1">
        <f>CI43*VLOOKUP($D132,ExtTrip_Adjust!$B$3:$H$85,6,FALSE)*VLOOKUP(CI$91,ExtTrip_Adjust!$B$3:$H$85,7,FALSE)</f>
        <v>0.46185989428277491</v>
      </c>
      <c r="CJ132" s="1">
        <f>CJ43*VLOOKUP($D132,ExtTrip_Adjust!$B$3:$H$85,6,FALSE)*1</f>
        <v>688.74038513393805</v>
      </c>
      <c r="CK132" s="1">
        <f t="shared" si="5"/>
        <v>780.03171305833484</v>
      </c>
    </row>
    <row r="133" spans="2:89" x14ac:dyDescent="0.25">
      <c r="B133">
        <v>2971</v>
      </c>
      <c r="D133">
        <v>2971</v>
      </c>
      <c r="E133" s="1">
        <f>E44*VLOOKUP($D133,ExtTrip_Adjust!$B$3:$H$85,6,FALSE)*VLOOKUP(E$91,ExtTrip_Adjust!$B$3:$H$85,7,FALSE)</f>
        <v>0</v>
      </c>
      <c r="F133" s="1">
        <f>F44*VLOOKUP($D133,ExtTrip_Adjust!$B$3:$H$85,6,FALSE)*VLOOKUP(F$91,ExtTrip_Adjust!$B$3:$H$85,7,FALSE)</f>
        <v>0</v>
      </c>
      <c r="G133" s="1">
        <f>G44*VLOOKUP($D133,ExtTrip_Adjust!$B$3:$H$85,6,FALSE)*VLOOKUP(G$91,ExtTrip_Adjust!$B$3:$H$85,7,FALSE)</f>
        <v>0</v>
      </c>
      <c r="H133" s="1">
        <f>H44*VLOOKUP($D133,ExtTrip_Adjust!$B$3:$H$85,6,FALSE)*VLOOKUP(H$91,ExtTrip_Adjust!$B$3:$H$85,7,FALSE)</f>
        <v>0</v>
      </c>
      <c r="I133" s="1">
        <f>I44*VLOOKUP($D133,ExtTrip_Adjust!$B$3:$H$85,6,FALSE)*VLOOKUP(I$91,ExtTrip_Adjust!$B$3:$H$85,7,FALSE)</f>
        <v>0</v>
      </c>
      <c r="J133" s="1">
        <f>J44*VLOOKUP($D133,ExtTrip_Adjust!$B$3:$H$85,6,FALSE)*VLOOKUP(J$91,ExtTrip_Adjust!$B$3:$H$85,7,FALSE)</f>
        <v>0</v>
      </c>
      <c r="K133" s="1">
        <f>K44*VLOOKUP($D133,ExtTrip_Adjust!$B$3:$H$85,6,FALSE)*VLOOKUP(K$91,ExtTrip_Adjust!$B$3:$H$85,7,FALSE)</f>
        <v>0</v>
      </c>
      <c r="L133" s="1">
        <f>L44*VLOOKUP($D133,ExtTrip_Adjust!$B$3:$H$85,6,FALSE)*VLOOKUP(L$91,ExtTrip_Adjust!$B$3:$H$85,7,FALSE)</f>
        <v>0</v>
      </c>
      <c r="M133" s="1">
        <f>M44*VLOOKUP($D133,ExtTrip_Adjust!$B$3:$H$85,6,FALSE)*VLOOKUP(M$91,ExtTrip_Adjust!$B$3:$H$85,7,FALSE)</f>
        <v>0</v>
      </c>
      <c r="N133" s="1">
        <f>N44*VLOOKUP($D133,ExtTrip_Adjust!$B$3:$H$85,6,FALSE)*VLOOKUP(N$91,ExtTrip_Adjust!$B$3:$H$85,7,FALSE)</f>
        <v>0</v>
      </c>
      <c r="O133" s="1">
        <f>O44*VLOOKUP($D133,ExtTrip_Adjust!$B$3:$H$85,6,FALSE)*VLOOKUP(O$91,ExtTrip_Adjust!$B$3:$H$85,7,FALSE)</f>
        <v>0</v>
      </c>
      <c r="P133" s="1">
        <f>P44*VLOOKUP($D133,ExtTrip_Adjust!$B$3:$H$85,6,FALSE)*VLOOKUP(P$91,ExtTrip_Adjust!$B$3:$H$85,7,FALSE)</f>
        <v>0</v>
      </c>
      <c r="Q133" s="1">
        <f>Q44*VLOOKUP($D133,ExtTrip_Adjust!$B$3:$H$85,6,FALSE)*VLOOKUP(Q$91,ExtTrip_Adjust!$B$3:$H$85,7,FALSE)</f>
        <v>0</v>
      </c>
      <c r="R133" s="1">
        <f>R44*VLOOKUP($D133,ExtTrip_Adjust!$B$3:$H$85,6,FALSE)*VLOOKUP(R$91,ExtTrip_Adjust!$B$3:$H$85,7,FALSE)</f>
        <v>0</v>
      </c>
      <c r="S133" s="1">
        <f>S44*VLOOKUP($D133,ExtTrip_Adjust!$B$3:$H$85,6,FALSE)*VLOOKUP(S$91,ExtTrip_Adjust!$B$3:$H$85,7,FALSE)</f>
        <v>0</v>
      </c>
      <c r="T133" s="1">
        <f>T44*VLOOKUP($D133,ExtTrip_Adjust!$B$3:$H$85,6,FALSE)*VLOOKUP(T$91,ExtTrip_Adjust!$B$3:$H$85,7,FALSE)</f>
        <v>0</v>
      </c>
      <c r="U133" s="1">
        <f>U44*VLOOKUP($D133,ExtTrip_Adjust!$B$3:$H$85,6,FALSE)*VLOOKUP(U$91,ExtTrip_Adjust!$B$3:$H$85,7,FALSE)</f>
        <v>0</v>
      </c>
      <c r="V133" s="1">
        <f>V44*VLOOKUP($D133,ExtTrip_Adjust!$B$3:$H$85,6,FALSE)*VLOOKUP(V$91,ExtTrip_Adjust!$B$3:$H$85,7,FALSE)</f>
        <v>0</v>
      </c>
      <c r="W133" s="1">
        <f>W44*VLOOKUP($D133,ExtTrip_Adjust!$B$3:$H$85,6,FALSE)*VLOOKUP(W$91,ExtTrip_Adjust!$B$3:$H$85,7,FALSE)</f>
        <v>0</v>
      </c>
      <c r="X133" s="1">
        <f>X44*VLOOKUP($D133,ExtTrip_Adjust!$B$3:$H$85,6,FALSE)*VLOOKUP(X$91,ExtTrip_Adjust!$B$3:$H$85,7,FALSE)</f>
        <v>0</v>
      </c>
      <c r="Y133" s="1">
        <f>Y44*VLOOKUP($D133,ExtTrip_Adjust!$B$3:$H$85,6,FALSE)*VLOOKUP(Y$91,ExtTrip_Adjust!$B$3:$H$85,7,FALSE)</f>
        <v>0</v>
      </c>
      <c r="Z133" s="1">
        <f>Z44*VLOOKUP($D133,ExtTrip_Adjust!$B$3:$H$85,6,FALSE)*VLOOKUP(Z$91,ExtTrip_Adjust!$B$3:$H$85,7,FALSE)</f>
        <v>0</v>
      </c>
      <c r="AA133" s="1">
        <f>AA44*VLOOKUP($D133,ExtTrip_Adjust!$B$3:$H$85,6,FALSE)*VLOOKUP(AA$91,ExtTrip_Adjust!$B$3:$H$85,7,FALSE)</f>
        <v>0</v>
      </c>
      <c r="AB133" s="1">
        <f>AB44*VLOOKUP($D133,ExtTrip_Adjust!$B$3:$H$85,6,FALSE)*VLOOKUP(AB$91,ExtTrip_Adjust!$B$3:$H$85,7,FALSE)</f>
        <v>0</v>
      </c>
      <c r="AC133" s="1">
        <f>AC44*VLOOKUP($D133,ExtTrip_Adjust!$B$3:$H$85,6,FALSE)*VLOOKUP(AC$91,ExtTrip_Adjust!$B$3:$H$85,7,FALSE)</f>
        <v>0</v>
      </c>
      <c r="AD133" s="1">
        <f>AD44*VLOOKUP($D133,ExtTrip_Adjust!$B$3:$H$85,6,FALSE)*VLOOKUP(AD$91,ExtTrip_Adjust!$B$3:$H$85,7,FALSE)</f>
        <v>0</v>
      </c>
      <c r="AE133" s="1">
        <f>AE44*VLOOKUP($D133,ExtTrip_Adjust!$B$3:$H$85,6,FALSE)*VLOOKUP(AE$91,ExtTrip_Adjust!$B$3:$H$85,7,FALSE)</f>
        <v>0</v>
      </c>
      <c r="AF133" s="1">
        <f>AF44*VLOOKUP($D133,ExtTrip_Adjust!$B$3:$H$85,6,FALSE)*VLOOKUP(AF$91,ExtTrip_Adjust!$B$3:$H$85,7,FALSE)</f>
        <v>0</v>
      </c>
      <c r="AG133" s="1">
        <f>AG44*VLOOKUP($D133,ExtTrip_Adjust!$B$3:$H$85,6,FALSE)*VLOOKUP(AG$91,ExtTrip_Adjust!$B$3:$H$85,7,FALSE)</f>
        <v>0</v>
      </c>
      <c r="AH133" s="1">
        <f>AH44*VLOOKUP($D133,ExtTrip_Adjust!$B$3:$H$85,6,FALSE)*VLOOKUP(AH$91,ExtTrip_Adjust!$B$3:$H$85,7,FALSE)</f>
        <v>0</v>
      </c>
      <c r="AI133" s="1">
        <f>AI44*VLOOKUP($D133,ExtTrip_Adjust!$B$3:$H$85,6,FALSE)*VLOOKUP(AI$91,ExtTrip_Adjust!$B$3:$H$85,7,FALSE)</f>
        <v>0</v>
      </c>
      <c r="AJ133" s="1">
        <f>AJ44*VLOOKUP($D133,ExtTrip_Adjust!$B$3:$H$85,6,FALSE)*VLOOKUP(AJ$91,ExtTrip_Adjust!$B$3:$H$85,7,FALSE)</f>
        <v>0</v>
      </c>
      <c r="AK133" s="1">
        <f>AK44*VLOOKUP($D133,ExtTrip_Adjust!$B$3:$H$85,6,FALSE)*VLOOKUP(AK$91,ExtTrip_Adjust!$B$3:$H$85,7,FALSE)</f>
        <v>0</v>
      </c>
      <c r="AL133" s="1">
        <f>AL44*VLOOKUP($D133,ExtTrip_Adjust!$B$3:$H$85,6,FALSE)*VLOOKUP(AL$91,ExtTrip_Adjust!$B$3:$H$85,7,FALSE)</f>
        <v>0</v>
      </c>
      <c r="AM133" s="1">
        <f>AM44*VLOOKUP($D133,ExtTrip_Adjust!$B$3:$H$85,6,FALSE)*VLOOKUP(AM$91,ExtTrip_Adjust!$B$3:$H$85,7,FALSE)</f>
        <v>0</v>
      </c>
      <c r="AN133" s="1">
        <f>AN44*VLOOKUP($D133,ExtTrip_Adjust!$B$3:$H$85,6,FALSE)*VLOOKUP(AN$91,ExtTrip_Adjust!$B$3:$H$85,7,FALSE)</f>
        <v>0</v>
      </c>
      <c r="AO133" s="1">
        <f>AO44*VLOOKUP($D133,ExtTrip_Adjust!$B$3:$H$85,6,FALSE)*VLOOKUP(AO$91,ExtTrip_Adjust!$B$3:$H$85,7,FALSE)</f>
        <v>0</v>
      </c>
      <c r="AP133" s="1">
        <f>AP44*VLOOKUP($D133,ExtTrip_Adjust!$B$3:$H$85,6,FALSE)*VLOOKUP(AP$91,ExtTrip_Adjust!$B$3:$H$85,7,FALSE)</f>
        <v>0</v>
      </c>
      <c r="AQ133" s="1">
        <f>AQ44*VLOOKUP($D133,ExtTrip_Adjust!$B$3:$H$85,6,FALSE)*VLOOKUP(AQ$91,ExtTrip_Adjust!$B$3:$H$85,7,FALSE)</f>
        <v>0</v>
      </c>
      <c r="AR133" s="1">
        <f>AR44*VLOOKUP($D133,ExtTrip_Adjust!$B$3:$H$85,6,FALSE)*VLOOKUP(AR$91,ExtTrip_Adjust!$B$3:$H$85,7,FALSE)</f>
        <v>0</v>
      </c>
      <c r="AS133" s="1">
        <f>AS44*VLOOKUP($D133,ExtTrip_Adjust!$B$3:$H$85,6,FALSE)*VLOOKUP(AS$91,ExtTrip_Adjust!$B$3:$H$85,7,FALSE)</f>
        <v>0</v>
      </c>
      <c r="AT133" s="1">
        <f>AT44*VLOOKUP($D133,ExtTrip_Adjust!$B$3:$H$85,6,FALSE)*VLOOKUP(AT$91,ExtTrip_Adjust!$B$3:$H$85,7,FALSE)</f>
        <v>0</v>
      </c>
      <c r="AU133" s="1">
        <f>AU44*VLOOKUP($D133,ExtTrip_Adjust!$B$3:$H$85,6,FALSE)*VLOOKUP(AU$91,ExtTrip_Adjust!$B$3:$H$85,7,FALSE)</f>
        <v>0</v>
      </c>
      <c r="AV133" s="1">
        <f>AV44*VLOOKUP($D133,ExtTrip_Adjust!$B$3:$H$85,6,FALSE)*VLOOKUP(AV$91,ExtTrip_Adjust!$B$3:$H$85,7,FALSE)</f>
        <v>0</v>
      </c>
      <c r="AW133" s="1">
        <f>AW44*VLOOKUP($D133,ExtTrip_Adjust!$B$3:$H$85,6,FALSE)*VLOOKUP(AW$91,ExtTrip_Adjust!$B$3:$H$85,7,FALSE)</f>
        <v>0</v>
      </c>
      <c r="AX133" s="1">
        <f>AX44*VLOOKUP($D133,ExtTrip_Adjust!$B$3:$H$85,6,FALSE)*VLOOKUP(AX$91,ExtTrip_Adjust!$B$3:$H$85,7,FALSE)</f>
        <v>0</v>
      </c>
      <c r="AY133" s="1">
        <f>AY44*VLOOKUP($D133,ExtTrip_Adjust!$B$3:$H$85,6,FALSE)*VLOOKUP(AY$91,ExtTrip_Adjust!$B$3:$H$85,7,FALSE)</f>
        <v>0</v>
      </c>
      <c r="AZ133" s="1">
        <f>AZ44*VLOOKUP($D133,ExtTrip_Adjust!$B$3:$H$85,6,FALSE)*VLOOKUP(AZ$91,ExtTrip_Adjust!$B$3:$H$85,7,FALSE)</f>
        <v>0</v>
      </c>
      <c r="BA133" s="1">
        <f>BA44*VLOOKUP($D133,ExtTrip_Adjust!$B$3:$H$85,6,FALSE)*VLOOKUP(BA$91,ExtTrip_Adjust!$B$3:$H$85,7,FALSE)</f>
        <v>0</v>
      </c>
      <c r="BB133" s="1">
        <f>BB44*VLOOKUP($D133,ExtTrip_Adjust!$B$3:$H$85,6,FALSE)*VLOOKUP(BB$91,ExtTrip_Adjust!$B$3:$H$85,7,FALSE)</f>
        <v>0</v>
      </c>
      <c r="BC133" s="1">
        <f>BC44*VLOOKUP($D133,ExtTrip_Adjust!$B$3:$H$85,6,FALSE)*VLOOKUP(BC$91,ExtTrip_Adjust!$B$3:$H$85,7,FALSE)</f>
        <v>0</v>
      </c>
      <c r="BD133" s="1">
        <f>BD44*VLOOKUP($D133,ExtTrip_Adjust!$B$3:$H$85,6,FALSE)*VLOOKUP(BD$91,ExtTrip_Adjust!$B$3:$H$85,7,FALSE)</f>
        <v>0</v>
      </c>
      <c r="BE133" s="1">
        <f>BE44*VLOOKUP($D133,ExtTrip_Adjust!$B$3:$H$85,6,FALSE)*VLOOKUP(BE$91,ExtTrip_Adjust!$B$3:$H$85,7,FALSE)</f>
        <v>0</v>
      </c>
      <c r="BF133" s="1">
        <f>BF44*VLOOKUP($D133,ExtTrip_Adjust!$B$3:$H$85,6,FALSE)*VLOOKUP(BF$91,ExtTrip_Adjust!$B$3:$H$85,7,FALSE)</f>
        <v>0</v>
      </c>
      <c r="BG133" s="1">
        <f>BG44*VLOOKUP($D133,ExtTrip_Adjust!$B$3:$H$85,6,FALSE)*VLOOKUP(BG$91,ExtTrip_Adjust!$B$3:$H$85,7,FALSE)</f>
        <v>0</v>
      </c>
      <c r="BH133" s="1">
        <f>BH44*VLOOKUP($D133,ExtTrip_Adjust!$B$3:$H$85,6,FALSE)*VLOOKUP(BH$91,ExtTrip_Adjust!$B$3:$H$85,7,FALSE)</f>
        <v>0</v>
      </c>
      <c r="BI133" s="1">
        <f>BI44*VLOOKUP($D133,ExtTrip_Adjust!$B$3:$H$85,6,FALSE)*VLOOKUP(BI$91,ExtTrip_Adjust!$B$3:$H$85,7,FALSE)</f>
        <v>0</v>
      </c>
      <c r="BJ133" s="1">
        <f>BJ44*VLOOKUP($D133,ExtTrip_Adjust!$B$3:$H$85,6,FALSE)*VLOOKUP(BJ$91,ExtTrip_Adjust!$B$3:$H$85,7,FALSE)</f>
        <v>0</v>
      </c>
      <c r="BK133" s="1">
        <f>BK44*VLOOKUP($D133,ExtTrip_Adjust!$B$3:$H$85,6,FALSE)*VLOOKUP(BK$91,ExtTrip_Adjust!$B$3:$H$85,7,FALSE)</f>
        <v>0</v>
      </c>
      <c r="BL133" s="1">
        <f>BL44*VLOOKUP($D133,ExtTrip_Adjust!$B$3:$H$85,6,FALSE)*VLOOKUP(BL$91,ExtTrip_Adjust!$B$3:$H$85,7,FALSE)</f>
        <v>0</v>
      </c>
      <c r="BM133" s="1">
        <f>BM44*VLOOKUP($D133,ExtTrip_Adjust!$B$3:$H$85,6,FALSE)*VLOOKUP(BM$91,ExtTrip_Adjust!$B$3:$H$85,7,FALSE)</f>
        <v>0</v>
      </c>
      <c r="BN133" s="1">
        <f>BN44*VLOOKUP($D133,ExtTrip_Adjust!$B$3:$H$85,6,FALSE)*VLOOKUP(BN$91,ExtTrip_Adjust!$B$3:$H$85,7,FALSE)</f>
        <v>0</v>
      </c>
      <c r="BO133" s="1">
        <f>BO44*VLOOKUP($D133,ExtTrip_Adjust!$B$3:$H$85,6,FALSE)*VLOOKUP(BO$91,ExtTrip_Adjust!$B$3:$H$85,7,FALSE)</f>
        <v>0</v>
      </c>
      <c r="BP133" s="1">
        <f>BP44*VLOOKUP($D133,ExtTrip_Adjust!$B$3:$H$85,6,FALSE)*VLOOKUP(BP$91,ExtTrip_Adjust!$B$3:$H$85,7,FALSE)</f>
        <v>0</v>
      </c>
      <c r="BQ133" s="1">
        <f>BQ44*VLOOKUP($D133,ExtTrip_Adjust!$B$3:$H$85,6,FALSE)*VLOOKUP(BQ$91,ExtTrip_Adjust!$B$3:$H$85,7,FALSE)</f>
        <v>0</v>
      </c>
      <c r="BR133" s="1">
        <f>BR44*VLOOKUP($D133,ExtTrip_Adjust!$B$3:$H$85,6,FALSE)*VLOOKUP(BR$91,ExtTrip_Adjust!$B$3:$H$85,7,FALSE)</f>
        <v>0</v>
      </c>
      <c r="BS133" s="1">
        <f>BS44*VLOOKUP($D133,ExtTrip_Adjust!$B$3:$H$85,6,FALSE)*VLOOKUP(BS$91,ExtTrip_Adjust!$B$3:$H$85,7,FALSE)</f>
        <v>0</v>
      </c>
      <c r="BT133" s="1">
        <f>BT44*VLOOKUP($D133,ExtTrip_Adjust!$B$3:$H$85,6,FALSE)*VLOOKUP(BT$91,ExtTrip_Adjust!$B$3:$H$85,7,FALSE)</f>
        <v>0</v>
      </c>
      <c r="BU133" s="1">
        <f>BU44*VLOOKUP($D133,ExtTrip_Adjust!$B$3:$H$85,6,FALSE)*VLOOKUP(BU$91,ExtTrip_Adjust!$B$3:$H$85,7,FALSE)</f>
        <v>0</v>
      </c>
      <c r="BV133" s="1">
        <f>BV44*VLOOKUP($D133,ExtTrip_Adjust!$B$3:$H$85,6,FALSE)*VLOOKUP(BV$91,ExtTrip_Adjust!$B$3:$H$85,7,FALSE)</f>
        <v>0</v>
      </c>
      <c r="BW133" s="1">
        <f>BW44*VLOOKUP($D133,ExtTrip_Adjust!$B$3:$H$85,6,FALSE)*VLOOKUP(BW$91,ExtTrip_Adjust!$B$3:$H$85,7,FALSE)</f>
        <v>0</v>
      </c>
      <c r="BX133" s="1">
        <f>BX44*VLOOKUP($D133,ExtTrip_Adjust!$B$3:$H$85,6,FALSE)*VLOOKUP(BX$91,ExtTrip_Adjust!$B$3:$H$85,7,FALSE)</f>
        <v>0</v>
      </c>
      <c r="BY133" s="1">
        <f>BY44*VLOOKUP($D133,ExtTrip_Adjust!$B$3:$H$85,6,FALSE)*VLOOKUP(BY$91,ExtTrip_Adjust!$B$3:$H$85,7,FALSE)</f>
        <v>0</v>
      </c>
      <c r="BZ133" s="1">
        <f>BZ44*VLOOKUP($D133,ExtTrip_Adjust!$B$3:$H$85,6,FALSE)*VLOOKUP(BZ$91,ExtTrip_Adjust!$B$3:$H$85,7,FALSE)</f>
        <v>0</v>
      </c>
      <c r="CA133" s="1">
        <f>CA44*VLOOKUP($D133,ExtTrip_Adjust!$B$3:$H$85,6,FALSE)*VLOOKUP(CA$91,ExtTrip_Adjust!$B$3:$H$85,7,FALSE)</f>
        <v>0</v>
      </c>
      <c r="CB133" s="1">
        <f>CB44*VLOOKUP($D133,ExtTrip_Adjust!$B$3:$H$85,6,FALSE)*VLOOKUP(CB$91,ExtTrip_Adjust!$B$3:$H$85,7,FALSE)</f>
        <v>0</v>
      </c>
      <c r="CC133" s="1">
        <f>CC44*VLOOKUP($D133,ExtTrip_Adjust!$B$3:$H$85,6,FALSE)*VLOOKUP(CC$91,ExtTrip_Adjust!$B$3:$H$85,7,FALSE)</f>
        <v>0</v>
      </c>
      <c r="CD133" s="1">
        <f>CD44*VLOOKUP($D133,ExtTrip_Adjust!$B$3:$H$85,6,FALSE)*VLOOKUP(CD$91,ExtTrip_Adjust!$B$3:$H$85,7,FALSE)</f>
        <v>0</v>
      </c>
      <c r="CE133" s="1">
        <f>CE44*VLOOKUP($D133,ExtTrip_Adjust!$B$3:$H$85,6,FALSE)*VLOOKUP(CE$91,ExtTrip_Adjust!$B$3:$H$85,7,FALSE)</f>
        <v>0</v>
      </c>
      <c r="CF133" s="1">
        <f>CF44*VLOOKUP($D133,ExtTrip_Adjust!$B$3:$H$85,6,FALSE)*VLOOKUP(CF$91,ExtTrip_Adjust!$B$3:$H$85,7,FALSE)</f>
        <v>0</v>
      </c>
      <c r="CG133" s="1">
        <f>CG44*VLOOKUP($D133,ExtTrip_Adjust!$B$3:$H$85,6,FALSE)*VLOOKUP(CG$91,ExtTrip_Adjust!$B$3:$H$85,7,FALSE)</f>
        <v>0</v>
      </c>
      <c r="CH133" s="1">
        <f>CH44*VLOOKUP($D133,ExtTrip_Adjust!$B$3:$H$85,6,FALSE)*VLOOKUP(CH$91,ExtTrip_Adjust!$B$3:$H$85,7,FALSE)</f>
        <v>0</v>
      </c>
      <c r="CI133" s="1">
        <f>CI44*VLOOKUP($D133,ExtTrip_Adjust!$B$3:$H$85,6,FALSE)*VLOOKUP(CI$91,ExtTrip_Adjust!$B$3:$H$85,7,FALSE)</f>
        <v>0</v>
      </c>
      <c r="CJ133" s="1">
        <f>CJ44*VLOOKUP($D133,ExtTrip_Adjust!$B$3:$H$85,6,FALSE)*1</f>
        <v>17.546532897877004</v>
      </c>
      <c r="CK133" s="1">
        <f t="shared" si="5"/>
        <v>17.546532897877004</v>
      </c>
    </row>
    <row r="134" spans="2:89" x14ac:dyDescent="0.25">
      <c r="B134">
        <v>2972</v>
      </c>
      <c r="D134">
        <v>2972</v>
      </c>
      <c r="E134" s="1">
        <f>E45*VLOOKUP($D134,ExtTrip_Adjust!$B$3:$H$85,6,FALSE)*VLOOKUP(E$91,ExtTrip_Adjust!$B$3:$H$85,7,FALSE)</f>
        <v>58.705854030743509</v>
      </c>
      <c r="F134" s="1">
        <f>F45*VLOOKUP($D134,ExtTrip_Adjust!$B$3:$H$85,6,FALSE)*VLOOKUP(F$91,ExtTrip_Adjust!$B$3:$H$85,7,FALSE)</f>
        <v>0</v>
      </c>
      <c r="G134" s="1">
        <f>G45*VLOOKUP($D134,ExtTrip_Adjust!$B$3:$H$85,6,FALSE)*VLOOKUP(G$91,ExtTrip_Adjust!$B$3:$H$85,7,FALSE)</f>
        <v>17.603123564879322</v>
      </c>
      <c r="H134" s="1">
        <f>H45*VLOOKUP($D134,ExtTrip_Adjust!$B$3:$H$85,6,FALSE)*VLOOKUP(H$91,ExtTrip_Adjust!$B$3:$H$85,7,FALSE)</f>
        <v>89.094132472719323</v>
      </c>
      <c r="I134" s="1">
        <f>I45*VLOOKUP($D134,ExtTrip_Adjust!$B$3:$H$85,6,FALSE)*VLOOKUP(I$91,ExtTrip_Adjust!$B$3:$H$85,7,FALSE)</f>
        <v>0</v>
      </c>
      <c r="J134" s="1">
        <f>J45*VLOOKUP($D134,ExtTrip_Adjust!$B$3:$H$85,6,FALSE)*VLOOKUP(J$91,ExtTrip_Adjust!$B$3:$H$85,7,FALSE)</f>
        <v>0</v>
      </c>
      <c r="K134" s="1">
        <f>K45*VLOOKUP($D134,ExtTrip_Adjust!$B$3:$H$85,6,FALSE)*VLOOKUP(K$91,ExtTrip_Adjust!$B$3:$H$85,7,FALSE)</f>
        <v>4.9177096110936827</v>
      </c>
      <c r="L134" s="1">
        <f>L45*VLOOKUP($D134,ExtTrip_Adjust!$B$3:$H$85,6,FALSE)*VLOOKUP(L$91,ExtTrip_Adjust!$B$3:$H$85,7,FALSE)</f>
        <v>13.933202251574334</v>
      </c>
      <c r="M134" s="1">
        <f>M45*VLOOKUP($D134,ExtTrip_Adjust!$B$3:$H$85,6,FALSE)*VLOOKUP(M$91,ExtTrip_Adjust!$B$3:$H$85,7,FALSE)</f>
        <v>0</v>
      </c>
      <c r="N134" s="1">
        <f>N45*VLOOKUP($D134,ExtTrip_Adjust!$B$3:$H$85,6,FALSE)*VLOOKUP(N$91,ExtTrip_Adjust!$B$3:$H$85,7,FALSE)</f>
        <v>3.1711468490739838</v>
      </c>
      <c r="O134" s="1">
        <f>O45*VLOOKUP($D134,ExtTrip_Adjust!$B$3:$H$85,6,FALSE)*VLOOKUP(O$91,ExtTrip_Adjust!$B$3:$H$85,7,FALSE)</f>
        <v>0</v>
      </c>
      <c r="P134" s="1">
        <f>P45*VLOOKUP($D134,ExtTrip_Adjust!$B$3:$H$85,6,FALSE)*VLOOKUP(P$91,ExtTrip_Adjust!$B$3:$H$85,7,FALSE)</f>
        <v>0</v>
      </c>
      <c r="Q134" s="1">
        <f>Q45*VLOOKUP($D134,ExtTrip_Adjust!$B$3:$H$85,6,FALSE)*VLOOKUP(Q$91,ExtTrip_Adjust!$B$3:$H$85,7,FALSE)</f>
        <v>11.998745920928588</v>
      </c>
      <c r="R134" s="1">
        <f>R45*VLOOKUP($D134,ExtTrip_Adjust!$B$3:$H$85,6,FALSE)*VLOOKUP(R$91,ExtTrip_Adjust!$B$3:$H$85,7,FALSE)</f>
        <v>0</v>
      </c>
      <c r="S134" s="1">
        <f>S45*VLOOKUP($D134,ExtTrip_Adjust!$B$3:$H$85,6,FALSE)*VLOOKUP(S$91,ExtTrip_Adjust!$B$3:$H$85,7,FALSE)</f>
        <v>0</v>
      </c>
      <c r="T134" s="1">
        <f>T45*VLOOKUP($D134,ExtTrip_Adjust!$B$3:$H$85,6,FALSE)*VLOOKUP(T$91,ExtTrip_Adjust!$B$3:$H$85,7,FALSE)</f>
        <v>1299.2595836147093</v>
      </c>
      <c r="U134" s="1">
        <f>U45*VLOOKUP($D134,ExtTrip_Adjust!$B$3:$H$85,6,FALSE)*VLOOKUP(U$91,ExtTrip_Adjust!$B$3:$H$85,7,FALSE)</f>
        <v>0</v>
      </c>
      <c r="V134" s="1">
        <f>V45*VLOOKUP($D134,ExtTrip_Adjust!$B$3:$H$85,6,FALSE)*VLOOKUP(V$91,ExtTrip_Adjust!$B$3:$H$85,7,FALSE)</f>
        <v>93.191603668844252</v>
      </c>
      <c r="W134" s="1">
        <f>W45*VLOOKUP($D134,ExtTrip_Adjust!$B$3:$H$85,6,FALSE)*VLOOKUP(W$91,ExtTrip_Adjust!$B$3:$H$85,7,FALSE)</f>
        <v>0</v>
      </c>
      <c r="X134" s="1">
        <f>X45*VLOOKUP($D134,ExtTrip_Adjust!$B$3:$H$85,6,FALSE)*VLOOKUP(X$91,ExtTrip_Adjust!$B$3:$H$85,7,FALSE)</f>
        <v>94.235669278360945</v>
      </c>
      <c r="Y134" s="1">
        <f>Y45*VLOOKUP($D134,ExtTrip_Adjust!$B$3:$H$85,6,FALSE)*VLOOKUP(Y$91,ExtTrip_Adjust!$B$3:$H$85,7,FALSE)</f>
        <v>0</v>
      </c>
      <c r="Z134" s="1">
        <f>Z45*VLOOKUP($D134,ExtTrip_Adjust!$B$3:$H$85,6,FALSE)*VLOOKUP(Z$91,ExtTrip_Adjust!$B$3:$H$85,7,FALSE)</f>
        <v>0</v>
      </c>
      <c r="AA134" s="1">
        <f>AA45*VLOOKUP($D134,ExtTrip_Adjust!$B$3:$H$85,6,FALSE)*VLOOKUP(AA$91,ExtTrip_Adjust!$B$3:$H$85,7,FALSE)</f>
        <v>0</v>
      </c>
      <c r="AB134" s="1">
        <f>AB45*VLOOKUP($D134,ExtTrip_Adjust!$B$3:$H$85,6,FALSE)*VLOOKUP(AB$91,ExtTrip_Adjust!$B$3:$H$85,7,FALSE)</f>
        <v>0</v>
      </c>
      <c r="AC134" s="1">
        <f>AC45*VLOOKUP($D134,ExtTrip_Adjust!$B$3:$H$85,6,FALSE)*VLOOKUP(AC$91,ExtTrip_Adjust!$B$3:$H$85,7,FALSE)</f>
        <v>12.059701022407895</v>
      </c>
      <c r="AD134" s="1">
        <f>AD45*VLOOKUP($D134,ExtTrip_Adjust!$B$3:$H$85,6,FALSE)*VLOOKUP(AD$91,ExtTrip_Adjust!$B$3:$H$85,7,FALSE)</f>
        <v>53.143422341720608</v>
      </c>
      <c r="AE134" s="1">
        <f>AE45*VLOOKUP($D134,ExtTrip_Adjust!$B$3:$H$85,6,FALSE)*VLOOKUP(AE$91,ExtTrip_Adjust!$B$3:$H$85,7,FALSE)</f>
        <v>7.2439275605971325</v>
      </c>
      <c r="AF134" s="1">
        <f>AF45*VLOOKUP($D134,ExtTrip_Adjust!$B$3:$H$85,6,FALSE)*VLOOKUP(AF$91,ExtTrip_Adjust!$B$3:$H$85,7,FALSE)</f>
        <v>237.96545347460369</v>
      </c>
      <c r="AG134" s="1">
        <f>AG45*VLOOKUP($D134,ExtTrip_Adjust!$B$3:$H$85,6,FALSE)*VLOOKUP(AG$91,ExtTrip_Adjust!$B$3:$H$85,7,FALSE)</f>
        <v>3.0603441795645141</v>
      </c>
      <c r="AH134" s="1">
        <f>AH45*VLOOKUP($D134,ExtTrip_Adjust!$B$3:$H$85,6,FALSE)*VLOOKUP(AH$91,ExtTrip_Adjust!$B$3:$H$85,7,FALSE)</f>
        <v>0.36393320509386745</v>
      </c>
      <c r="AI134" s="1">
        <f>AI45*VLOOKUP($D134,ExtTrip_Adjust!$B$3:$H$85,6,FALSE)*VLOOKUP(AI$91,ExtTrip_Adjust!$B$3:$H$85,7,FALSE)</f>
        <v>1572.6501036946547</v>
      </c>
      <c r="AJ134" s="1">
        <f>AJ45*VLOOKUP($D134,ExtTrip_Adjust!$B$3:$H$85,6,FALSE)*VLOOKUP(AJ$91,ExtTrip_Adjust!$B$3:$H$85,7,FALSE)</f>
        <v>81.161829854775775</v>
      </c>
      <c r="AK134" s="1">
        <f>AK45*VLOOKUP($D134,ExtTrip_Adjust!$B$3:$H$85,6,FALSE)*VLOOKUP(AK$91,ExtTrip_Adjust!$B$3:$H$85,7,FALSE)</f>
        <v>4670.1082213157933</v>
      </c>
      <c r="AL134" s="1">
        <f>AL45*VLOOKUP($D134,ExtTrip_Adjust!$B$3:$H$85,6,FALSE)*VLOOKUP(AL$91,ExtTrip_Adjust!$B$3:$H$85,7,FALSE)</f>
        <v>47.835302046514613</v>
      </c>
      <c r="AM134" s="1">
        <f>AM45*VLOOKUP($D134,ExtTrip_Adjust!$B$3:$H$85,6,FALSE)*VLOOKUP(AM$91,ExtTrip_Adjust!$B$3:$H$85,7,FALSE)</f>
        <v>1.5194132276615919</v>
      </c>
      <c r="AN134" s="1">
        <f>AN45*VLOOKUP($D134,ExtTrip_Adjust!$B$3:$H$85,6,FALSE)*VLOOKUP(AN$91,ExtTrip_Adjust!$B$3:$H$85,7,FALSE)</f>
        <v>8.5805278946619392</v>
      </c>
      <c r="AO134" s="1">
        <f>AO45*VLOOKUP($D134,ExtTrip_Adjust!$B$3:$H$85,6,FALSE)*VLOOKUP(AO$91,ExtTrip_Adjust!$B$3:$H$85,7,FALSE)</f>
        <v>61.20038861403134</v>
      </c>
      <c r="AP134" s="1">
        <f>AP45*VLOOKUP($D134,ExtTrip_Adjust!$B$3:$H$85,6,FALSE)*VLOOKUP(AP$91,ExtTrip_Adjust!$B$3:$H$85,7,FALSE)</f>
        <v>0</v>
      </c>
      <c r="AQ134" s="1">
        <f>AQ45*VLOOKUP($D134,ExtTrip_Adjust!$B$3:$H$85,6,FALSE)*VLOOKUP(AQ$91,ExtTrip_Adjust!$B$3:$H$85,7,FALSE)</f>
        <v>0</v>
      </c>
      <c r="AR134" s="1">
        <f>AR45*VLOOKUP($D134,ExtTrip_Adjust!$B$3:$H$85,6,FALSE)*VLOOKUP(AR$91,ExtTrip_Adjust!$B$3:$H$85,7,FALSE)</f>
        <v>0</v>
      </c>
      <c r="AS134" s="1">
        <f>AS45*VLOOKUP($D134,ExtTrip_Adjust!$B$3:$H$85,6,FALSE)*VLOOKUP(AS$91,ExtTrip_Adjust!$B$3:$H$85,7,FALSE)</f>
        <v>0</v>
      </c>
      <c r="AT134" s="1">
        <f>AT45*VLOOKUP($D134,ExtTrip_Adjust!$B$3:$H$85,6,FALSE)*VLOOKUP(AT$91,ExtTrip_Adjust!$B$3:$H$85,7,FALSE)</f>
        <v>0</v>
      </c>
      <c r="AU134" s="1">
        <f>AU45*VLOOKUP($D134,ExtTrip_Adjust!$B$3:$H$85,6,FALSE)*VLOOKUP(AU$91,ExtTrip_Adjust!$B$3:$H$85,7,FALSE)</f>
        <v>0</v>
      </c>
      <c r="AV134" s="1">
        <f>AV45*VLOOKUP($D134,ExtTrip_Adjust!$B$3:$H$85,6,FALSE)*VLOOKUP(AV$91,ExtTrip_Adjust!$B$3:$H$85,7,FALSE)</f>
        <v>0</v>
      </c>
      <c r="AW134" s="1">
        <f>AW45*VLOOKUP($D134,ExtTrip_Adjust!$B$3:$H$85,6,FALSE)*VLOOKUP(AW$91,ExtTrip_Adjust!$B$3:$H$85,7,FALSE)</f>
        <v>0</v>
      </c>
      <c r="AX134" s="1">
        <f>AX45*VLOOKUP($D134,ExtTrip_Adjust!$B$3:$H$85,6,FALSE)*VLOOKUP(AX$91,ExtTrip_Adjust!$B$3:$H$85,7,FALSE)</f>
        <v>0</v>
      </c>
      <c r="AY134" s="1">
        <f>AY45*VLOOKUP($D134,ExtTrip_Adjust!$B$3:$H$85,6,FALSE)*VLOOKUP(AY$91,ExtTrip_Adjust!$B$3:$H$85,7,FALSE)</f>
        <v>0</v>
      </c>
      <c r="AZ134" s="1">
        <f>AZ45*VLOOKUP($D134,ExtTrip_Adjust!$B$3:$H$85,6,FALSE)*VLOOKUP(AZ$91,ExtTrip_Adjust!$B$3:$H$85,7,FALSE)</f>
        <v>0</v>
      </c>
      <c r="BA134" s="1">
        <f>BA45*VLOOKUP($D134,ExtTrip_Adjust!$B$3:$H$85,6,FALSE)*VLOOKUP(BA$91,ExtTrip_Adjust!$B$3:$H$85,7,FALSE)</f>
        <v>0</v>
      </c>
      <c r="BB134" s="1">
        <f>BB45*VLOOKUP($D134,ExtTrip_Adjust!$B$3:$H$85,6,FALSE)*VLOOKUP(BB$91,ExtTrip_Adjust!$B$3:$H$85,7,FALSE)</f>
        <v>0</v>
      </c>
      <c r="BC134" s="1">
        <f>BC45*VLOOKUP($D134,ExtTrip_Adjust!$B$3:$H$85,6,FALSE)*VLOOKUP(BC$91,ExtTrip_Adjust!$B$3:$H$85,7,FALSE)</f>
        <v>1.2837268203407839</v>
      </c>
      <c r="BD134" s="1">
        <f>BD45*VLOOKUP($D134,ExtTrip_Adjust!$B$3:$H$85,6,FALSE)*VLOOKUP(BD$91,ExtTrip_Adjust!$B$3:$H$85,7,FALSE)</f>
        <v>0</v>
      </c>
      <c r="BE134" s="1">
        <f>BE45*VLOOKUP($D134,ExtTrip_Adjust!$B$3:$H$85,6,FALSE)*VLOOKUP(BE$91,ExtTrip_Adjust!$B$3:$H$85,7,FALSE)</f>
        <v>0</v>
      </c>
      <c r="BF134" s="1">
        <f>BF45*VLOOKUP($D134,ExtTrip_Adjust!$B$3:$H$85,6,FALSE)*VLOOKUP(BF$91,ExtTrip_Adjust!$B$3:$H$85,7,FALSE)</f>
        <v>6.93277765595092</v>
      </c>
      <c r="BG134" s="1">
        <f>BG45*VLOOKUP($D134,ExtTrip_Adjust!$B$3:$H$85,6,FALSE)*VLOOKUP(BG$91,ExtTrip_Adjust!$B$3:$H$85,7,FALSE)</f>
        <v>96.528644416914815</v>
      </c>
      <c r="BH134" s="1">
        <f>BH45*VLOOKUP($D134,ExtTrip_Adjust!$B$3:$H$85,6,FALSE)*VLOOKUP(BH$91,ExtTrip_Adjust!$B$3:$H$85,7,FALSE)</f>
        <v>0</v>
      </c>
      <c r="BI134" s="1">
        <f>BI45*VLOOKUP($D134,ExtTrip_Adjust!$B$3:$H$85,6,FALSE)*VLOOKUP(BI$91,ExtTrip_Adjust!$B$3:$H$85,7,FALSE)</f>
        <v>4.2639811545728037</v>
      </c>
      <c r="BJ134" s="1">
        <f>BJ45*VLOOKUP($D134,ExtTrip_Adjust!$B$3:$H$85,6,FALSE)*VLOOKUP(BJ$91,ExtTrip_Adjust!$B$3:$H$85,7,FALSE)</f>
        <v>28.531312058533342</v>
      </c>
      <c r="BK134" s="1">
        <f>BK45*VLOOKUP($D134,ExtTrip_Adjust!$B$3:$H$85,6,FALSE)*VLOOKUP(BK$91,ExtTrip_Adjust!$B$3:$H$85,7,FALSE)</f>
        <v>0</v>
      </c>
      <c r="BL134" s="1">
        <f>BL45*VLOOKUP($D134,ExtTrip_Adjust!$B$3:$H$85,6,FALSE)*VLOOKUP(BL$91,ExtTrip_Adjust!$B$3:$H$85,7,FALSE)</f>
        <v>334.17803579136051</v>
      </c>
      <c r="BM134" s="1">
        <f>BM45*VLOOKUP($D134,ExtTrip_Adjust!$B$3:$H$85,6,FALSE)*VLOOKUP(BM$91,ExtTrip_Adjust!$B$3:$H$85,7,FALSE)</f>
        <v>422.13087699201151</v>
      </c>
      <c r="BN134" s="1">
        <f>BN45*VLOOKUP($D134,ExtTrip_Adjust!$B$3:$H$85,6,FALSE)*VLOOKUP(BN$91,ExtTrip_Adjust!$B$3:$H$85,7,FALSE)</f>
        <v>0</v>
      </c>
      <c r="BO134" s="1">
        <f>BO45*VLOOKUP($D134,ExtTrip_Adjust!$B$3:$H$85,6,FALSE)*VLOOKUP(BO$91,ExtTrip_Adjust!$B$3:$H$85,7,FALSE)</f>
        <v>0</v>
      </c>
      <c r="BP134" s="1">
        <f>BP45*VLOOKUP($D134,ExtTrip_Adjust!$B$3:$H$85,6,FALSE)*VLOOKUP(BP$91,ExtTrip_Adjust!$B$3:$H$85,7,FALSE)</f>
        <v>0</v>
      </c>
      <c r="BQ134" s="1">
        <f>BQ45*VLOOKUP($D134,ExtTrip_Adjust!$B$3:$H$85,6,FALSE)*VLOOKUP(BQ$91,ExtTrip_Adjust!$B$3:$H$85,7,FALSE)</f>
        <v>0</v>
      </c>
      <c r="BR134" s="1">
        <f>BR45*VLOOKUP($D134,ExtTrip_Adjust!$B$3:$H$85,6,FALSE)*VLOOKUP(BR$91,ExtTrip_Adjust!$B$3:$H$85,7,FALSE)</f>
        <v>0</v>
      </c>
      <c r="BS134" s="1">
        <f>BS45*VLOOKUP($D134,ExtTrip_Adjust!$B$3:$H$85,6,FALSE)*VLOOKUP(BS$91,ExtTrip_Adjust!$B$3:$H$85,7,FALSE)</f>
        <v>0</v>
      </c>
      <c r="BT134" s="1">
        <f>BT45*VLOOKUP($D134,ExtTrip_Adjust!$B$3:$H$85,6,FALSE)*VLOOKUP(BT$91,ExtTrip_Adjust!$B$3:$H$85,7,FALSE)</f>
        <v>0</v>
      </c>
      <c r="BU134" s="1">
        <f>BU45*VLOOKUP($D134,ExtTrip_Adjust!$B$3:$H$85,6,FALSE)*VLOOKUP(BU$91,ExtTrip_Adjust!$B$3:$H$85,7,FALSE)</f>
        <v>0</v>
      </c>
      <c r="BV134" s="1">
        <f>BV45*VLOOKUP($D134,ExtTrip_Adjust!$B$3:$H$85,6,FALSE)*VLOOKUP(BV$91,ExtTrip_Adjust!$B$3:$H$85,7,FALSE)</f>
        <v>0</v>
      </c>
      <c r="BW134" s="1">
        <f>BW45*VLOOKUP($D134,ExtTrip_Adjust!$B$3:$H$85,6,FALSE)*VLOOKUP(BW$91,ExtTrip_Adjust!$B$3:$H$85,7,FALSE)</f>
        <v>179.5619375946639</v>
      </c>
      <c r="BX134" s="1">
        <f>BX45*VLOOKUP($D134,ExtTrip_Adjust!$B$3:$H$85,6,FALSE)*VLOOKUP(BX$91,ExtTrip_Adjust!$B$3:$H$85,7,FALSE)</f>
        <v>14.886280377465168</v>
      </c>
      <c r="BY134" s="1">
        <f>BY45*VLOOKUP($D134,ExtTrip_Adjust!$B$3:$H$85,6,FALSE)*VLOOKUP(BY$91,ExtTrip_Adjust!$B$3:$H$85,7,FALSE)</f>
        <v>7.2803434725245584</v>
      </c>
      <c r="BZ134" s="1">
        <f>BZ45*VLOOKUP($D134,ExtTrip_Adjust!$B$3:$H$85,6,FALSE)*VLOOKUP(BZ$91,ExtTrip_Adjust!$B$3:$H$85,7,FALSE)</f>
        <v>522.86742404149447</v>
      </c>
      <c r="CA134" s="1">
        <f>CA45*VLOOKUP($D134,ExtTrip_Adjust!$B$3:$H$85,6,FALSE)*VLOOKUP(CA$91,ExtTrip_Adjust!$B$3:$H$85,7,FALSE)</f>
        <v>292.86524017744125</v>
      </c>
      <c r="CB134" s="1">
        <f>CB45*VLOOKUP($D134,ExtTrip_Adjust!$B$3:$H$85,6,FALSE)*VLOOKUP(CB$91,ExtTrip_Adjust!$B$3:$H$85,7,FALSE)</f>
        <v>17.229887922696012</v>
      </c>
      <c r="CC134" s="1">
        <f>CC45*VLOOKUP($D134,ExtTrip_Adjust!$B$3:$H$85,6,FALSE)*VLOOKUP(CC$91,ExtTrip_Adjust!$B$3:$H$85,7,FALSE)</f>
        <v>47.267559635131654</v>
      </c>
      <c r="CD134" s="1">
        <f>CD45*VLOOKUP($D134,ExtTrip_Adjust!$B$3:$H$85,6,FALSE)*VLOOKUP(CD$91,ExtTrip_Adjust!$B$3:$H$85,7,FALSE)</f>
        <v>12.423366072293222</v>
      </c>
      <c r="CE134" s="1">
        <f>CE45*VLOOKUP($D134,ExtTrip_Adjust!$B$3:$H$85,6,FALSE)*VLOOKUP(CE$91,ExtTrip_Adjust!$B$3:$H$85,7,FALSE)</f>
        <v>0.39927642066246322</v>
      </c>
      <c r="CF134" s="1">
        <f>CF45*VLOOKUP($D134,ExtTrip_Adjust!$B$3:$H$85,6,FALSE)*VLOOKUP(CF$91,ExtTrip_Adjust!$B$3:$H$85,7,FALSE)</f>
        <v>0</v>
      </c>
      <c r="CG134" s="1">
        <f>CG45*VLOOKUP($D134,ExtTrip_Adjust!$B$3:$H$85,6,FALSE)*VLOOKUP(CG$91,ExtTrip_Adjust!$B$3:$H$85,7,FALSE)</f>
        <v>177.88070494967289</v>
      </c>
      <c r="CH134" s="1">
        <f>CH45*VLOOKUP($D134,ExtTrip_Adjust!$B$3:$H$85,6,FALSE)*VLOOKUP(CH$91,ExtTrip_Adjust!$B$3:$H$85,7,FALSE)</f>
        <v>2472.0125060055816</v>
      </c>
      <c r="CI134" s="1">
        <f>CI45*VLOOKUP($D134,ExtTrip_Adjust!$B$3:$H$85,6,FALSE)*VLOOKUP(CI$91,ExtTrip_Adjust!$B$3:$H$85,7,FALSE)</f>
        <v>0</v>
      </c>
      <c r="CJ134" s="1">
        <f>CJ45*VLOOKUP($D134,ExtTrip_Adjust!$B$3:$H$85,6,FALSE)*1</f>
        <v>24593.572085770931</v>
      </c>
      <c r="CK134" s="1">
        <f t="shared" si="5"/>
        <v>37675.099307025252</v>
      </c>
    </row>
    <row r="135" spans="2:89" x14ac:dyDescent="0.25">
      <c r="B135">
        <v>2973</v>
      </c>
      <c r="D135">
        <v>2973</v>
      </c>
      <c r="E135" s="1">
        <f>E46*VLOOKUP($D135,ExtTrip_Adjust!$B$3:$H$85,6,FALSE)*VLOOKUP(E$91,ExtTrip_Adjust!$B$3:$H$85,7,FALSE)</f>
        <v>2.4356849064227473</v>
      </c>
      <c r="F135" s="1">
        <f>F46*VLOOKUP($D135,ExtTrip_Adjust!$B$3:$H$85,6,FALSE)*VLOOKUP(F$91,ExtTrip_Adjust!$B$3:$H$85,7,FALSE)</f>
        <v>12.927531053791665</v>
      </c>
      <c r="G135" s="1">
        <f>G46*VLOOKUP($D135,ExtTrip_Adjust!$B$3:$H$85,6,FALSE)*VLOOKUP(G$91,ExtTrip_Adjust!$B$3:$H$85,7,FALSE)</f>
        <v>5.4121690253068842</v>
      </c>
      <c r="H135" s="1">
        <f>H46*VLOOKUP($D135,ExtTrip_Adjust!$B$3:$H$85,6,FALSE)*VLOOKUP(H$91,ExtTrip_Adjust!$B$3:$H$85,7,FALSE)</f>
        <v>9.484917657463086</v>
      </c>
      <c r="I135" s="1">
        <f>I46*VLOOKUP($D135,ExtTrip_Adjust!$B$3:$H$85,6,FALSE)*VLOOKUP(I$91,ExtTrip_Adjust!$B$3:$H$85,7,FALSE)</f>
        <v>0</v>
      </c>
      <c r="J135" s="1">
        <f>J46*VLOOKUP($D135,ExtTrip_Adjust!$B$3:$H$85,6,FALSE)*VLOOKUP(J$91,ExtTrip_Adjust!$B$3:$H$85,7,FALSE)</f>
        <v>0.10010119813917003</v>
      </c>
      <c r="K135" s="1">
        <f>K46*VLOOKUP($D135,ExtTrip_Adjust!$B$3:$H$85,6,FALSE)*VLOOKUP(K$91,ExtTrip_Adjust!$B$3:$H$85,7,FALSE)</f>
        <v>1.44923569795589</v>
      </c>
      <c r="L135" s="1">
        <f>L46*VLOOKUP($D135,ExtTrip_Adjust!$B$3:$H$85,6,FALSE)*VLOOKUP(L$91,ExtTrip_Adjust!$B$3:$H$85,7,FALSE)</f>
        <v>1.2437790251360206</v>
      </c>
      <c r="M135" s="1">
        <f>M46*VLOOKUP($D135,ExtTrip_Adjust!$B$3:$H$85,6,FALSE)*VLOOKUP(M$91,ExtTrip_Adjust!$B$3:$H$85,7,FALSE)</f>
        <v>0</v>
      </c>
      <c r="N135" s="1">
        <f>N46*VLOOKUP($D135,ExtTrip_Adjust!$B$3:$H$85,6,FALSE)*VLOOKUP(N$91,ExtTrip_Adjust!$B$3:$H$85,7,FALSE)</f>
        <v>0.26501673148638505</v>
      </c>
      <c r="O135" s="1">
        <f>O46*VLOOKUP($D135,ExtTrip_Adjust!$B$3:$H$85,6,FALSE)*VLOOKUP(O$91,ExtTrip_Adjust!$B$3:$H$85,7,FALSE)</f>
        <v>0</v>
      </c>
      <c r="P135" s="1">
        <f>P46*VLOOKUP($D135,ExtTrip_Adjust!$B$3:$H$85,6,FALSE)*VLOOKUP(P$91,ExtTrip_Adjust!$B$3:$H$85,7,FALSE)</f>
        <v>0</v>
      </c>
      <c r="Q135" s="1">
        <f>Q46*VLOOKUP($D135,ExtTrip_Adjust!$B$3:$H$85,6,FALSE)*VLOOKUP(Q$91,ExtTrip_Adjust!$B$3:$H$85,7,FALSE)</f>
        <v>0.73075928351354769</v>
      </c>
      <c r="R135" s="1">
        <f>R46*VLOOKUP($D135,ExtTrip_Adjust!$B$3:$H$85,6,FALSE)*VLOOKUP(R$91,ExtTrip_Adjust!$B$3:$H$85,7,FALSE)</f>
        <v>0</v>
      </c>
      <c r="S135" s="1">
        <f>S46*VLOOKUP($D135,ExtTrip_Adjust!$B$3:$H$85,6,FALSE)*VLOOKUP(S$91,ExtTrip_Adjust!$B$3:$H$85,7,FALSE)</f>
        <v>116.03491746148252</v>
      </c>
      <c r="T135" s="1">
        <f>T46*VLOOKUP($D135,ExtTrip_Adjust!$B$3:$H$85,6,FALSE)*VLOOKUP(T$91,ExtTrip_Adjust!$B$3:$H$85,7,FALSE)</f>
        <v>33.292282856472141</v>
      </c>
      <c r="U135" s="1">
        <f>U46*VLOOKUP($D135,ExtTrip_Adjust!$B$3:$H$85,6,FALSE)*VLOOKUP(U$91,ExtTrip_Adjust!$B$3:$H$85,7,FALSE)</f>
        <v>4.7031023582278033</v>
      </c>
      <c r="V135" s="1">
        <f>V46*VLOOKUP($D135,ExtTrip_Adjust!$B$3:$H$85,6,FALSE)*VLOOKUP(V$91,ExtTrip_Adjust!$B$3:$H$85,7,FALSE)</f>
        <v>5.6780954197581242</v>
      </c>
      <c r="W135" s="1">
        <f>W46*VLOOKUP($D135,ExtTrip_Adjust!$B$3:$H$85,6,FALSE)*VLOOKUP(W$91,ExtTrip_Adjust!$B$3:$H$85,7,FALSE)</f>
        <v>7.6929839927483936</v>
      </c>
      <c r="X135" s="1">
        <f>X46*VLOOKUP($D135,ExtTrip_Adjust!$B$3:$H$85,6,FALSE)*VLOOKUP(X$91,ExtTrip_Adjust!$B$3:$H$85,7,FALSE)</f>
        <v>29.38270548280903</v>
      </c>
      <c r="Y135" s="1">
        <f>Y46*VLOOKUP($D135,ExtTrip_Adjust!$B$3:$H$85,6,FALSE)*VLOOKUP(Y$91,ExtTrip_Adjust!$B$3:$H$85,7,FALSE)</f>
        <v>1.9209807623829167</v>
      </c>
      <c r="Z135" s="1">
        <f>Z46*VLOOKUP($D135,ExtTrip_Adjust!$B$3:$H$85,6,FALSE)*VLOOKUP(Z$91,ExtTrip_Adjust!$B$3:$H$85,7,FALSE)</f>
        <v>1.2147379116075723</v>
      </c>
      <c r="AA135" s="1">
        <f>AA46*VLOOKUP($D135,ExtTrip_Adjust!$B$3:$H$85,6,FALSE)*VLOOKUP(AA$91,ExtTrip_Adjust!$B$3:$H$85,7,FALSE)</f>
        <v>0.67429680692952387</v>
      </c>
      <c r="AB135" s="1">
        <f>AB46*VLOOKUP($D135,ExtTrip_Adjust!$B$3:$H$85,6,FALSE)*VLOOKUP(AB$91,ExtTrip_Adjust!$B$3:$H$85,7,FALSE)</f>
        <v>1.1482331585626051</v>
      </c>
      <c r="AC135" s="1">
        <f>AC46*VLOOKUP($D135,ExtTrip_Adjust!$B$3:$H$85,6,FALSE)*VLOOKUP(AC$91,ExtTrip_Adjust!$B$3:$H$85,7,FALSE)</f>
        <v>3.7078162609402145</v>
      </c>
      <c r="AD135" s="1">
        <f>AD46*VLOOKUP($D135,ExtTrip_Adjust!$B$3:$H$85,6,FALSE)*VLOOKUP(AD$91,ExtTrip_Adjust!$B$3:$H$85,7,FALSE)</f>
        <v>2.1850162918417113</v>
      </c>
      <c r="AE135" s="1">
        <f>AE46*VLOOKUP($D135,ExtTrip_Adjust!$B$3:$H$85,6,FALSE)*VLOOKUP(AE$91,ExtTrip_Adjust!$B$3:$H$85,7,FALSE)</f>
        <v>2.2271823594593281</v>
      </c>
      <c r="AF135" s="1">
        <f>AF46*VLOOKUP($D135,ExtTrip_Adjust!$B$3:$H$85,6,FALSE)*VLOOKUP(AF$91,ExtTrip_Adjust!$B$3:$H$85,7,FALSE)</f>
        <v>5.8014621690272712</v>
      </c>
      <c r="AG135" s="1">
        <f>AG46*VLOOKUP($D135,ExtTrip_Adjust!$B$3:$H$85,6,FALSE)*VLOOKUP(AG$91,ExtTrip_Adjust!$B$3:$H$85,7,FALSE)</f>
        <v>6.5693746186962526E-2</v>
      </c>
      <c r="AH135" s="1">
        <f>AH46*VLOOKUP($D135,ExtTrip_Adjust!$B$3:$H$85,6,FALSE)*VLOOKUP(AH$91,ExtTrip_Adjust!$B$3:$H$85,7,FALSE)</f>
        <v>8.0040447403709278E-3</v>
      </c>
      <c r="AI135" s="1">
        <f>AI46*VLOOKUP($D135,ExtTrip_Adjust!$B$3:$H$85,6,FALSE)*VLOOKUP(AI$91,ExtTrip_Adjust!$B$3:$H$85,7,FALSE)</f>
        <v>71.142068484266488</v>
      </c>
      <c r="AJ135" s="1">
        <f>AJ46*VLOOKUP($D135,ExtTrip_Adjust!$B$3:$H$85,6,FALSE)*VLOOKUP(AJ$91,ExtTrip_Adjust!$B$3:$H$85,7,FALSE)</f>
        <v>0</v>
      </c>
      <c r="AK135" s="1">
        <f>AK46*VLOOKUP($D135,ExtTrip_Adjust!$B$3:$H$85,6,FALSE)*VLOOKUP(AK$91,ExtTrip_Adjust!$B$3:$H$85,7,FALSE)</f>
        <v>228.40918846399177</v>
      </c>
      <c r="AL135" s="1">
        <f>AL46*VLOOKUP($D135,ExtTrip_Adjust!$B$3:$H$85,6,FALSE)*VLOOKUP(AL$91,ExtTrip_Adjust!$B$3:$H$85,7,FALSE)</f>
        <v>14.607631248501196</v>
      </c>
      <c r="AM135" s="1">
        <f>AM46*VLOOKUP($D135,ExtTrip_Adjust!$B$3:$H$85,6,FALSE)*VLOOKUP(AM$91,ExtTrip_Adjust!$B$3:$H$85,7,FALSE)</f>
        <v>0</v>
      </c>
      <c r="AN135" s="1">
        <f>AN46*VLOOKUP($D135,ExtTrip_Adjust!$B$3:$H$85,6,FALSE)*VLOOKUP(AN$91,ExtTrip_Adjust!$B$3:$H$85,7,FALSE)</f>
        <v>0.18418979246864103</v>
      </c>
      <c r="AO135" s="1">
        <f>AO46*VLOOKUP($D135,ExtTrip_Adjust!$B$3:$H$85,6,FALSE)*VLOOKUP(AO$91,ExtTrip_Adjust!$B$3:$H$85,7,FALSE)</f>
        <v>1.4867112005706529</v>
      </c>
      <c r="AP135" s="1">
        <f>AP46*VLOOKUP($D135,ExtTrip_Adjust!$B$3:$H$85,6,FALSE)*VLOOKUP(AP$91,ExtTrip_Adjust!$B$3:$H$85,7,FALSE)</f>
        <v>2.2957773246874771</v>
      </c>
      <c r="AQ135" s="1">
        <f>AQ46*VLOOKUP($D135,ExtTrip_Adjust!$B$3:$H$85,6,FALSE)*VLOOKUP(AQ$91,ExtTrip_Adjust!$B$3:$H$85,7,FALSE)</f>
        <v>0</v>
      </c>
      <c r="AR135" s="1">
        <f>AR46*VLOOKUP($D135,ExtTrip_Adjust!$B$3:$H$85,6,FALSE)*VLOOKUP(AR$91,ExtTrip_Adjust!$B$3:$H$85,7,FALSE)</f>
        <v>0.31391786518845338</v>
      </c>
      <c r="AS135" s="1">
        <f>AS46*VLOOKUP($D135,ExtTrip_Adjust!$B$3:$H$85,6,FALSE)*VLOOKUP(AS$91,ExtTrip_Adjust!$B$3:$H$85,7,FALSE)</f>
        <v>7.5948755584927179</v>
      </c>
      <c r="AT135" s="1">
        <f>AT46*VLOOKUP($D135,ExtTrip_Adjust!$B$3:$H$85,6,FALSE)*VLOOKUP(AT$91,ExtTrip_Adjust!$B$3:$H$85,7,FALSE)</f>
        <v>0</v>
      </c>
      <c r="AU135" s="1">
        <f>AU46*VLOOKUP($D135,ExtTrip_Adjust!$B$3:$H$85,6,FALSE)*VLOOKUP(AU$91,ExtTrip_Adjust!$B$3:$H$85,7,FALSE)</f>
        <v>0</v>
      </c>
      <c r="AV135" s="1">
        <f>AV46*VLOOKUP($D135,ExtTrip_Adjust!$B$3:$H$85,6,FALSE)*VLOOKUP(AV$91,ExtTrip_Adjust!$B$3:$H$85,7,FALSE)</f>
        <v>0</v>
      </c>
      <c r="AW135" s="1">
        <f>AW46*VLOOKUP($D135,ExtTrip_Adjust!$B$3:$H$85,6,FALSE)*VLOOKUP(AW$91,ExtTrip_Adjust!$B$3:$H$85,7,FALSE)</f>
        <v>0</v>
      </c>
      <c r="AX135" s="1">
        <f>AX46*VLOOKUP($D135,ExtTrip_Adjust!$B$3:$H$85,6,FALSE)*VLOOKUP(AX$91,ExtTrip_Adjust!$B$3:$H$85,7,FALSE)</f>
        <v>28.355832978997935</v>
      </c>
      <c r="AY135" s="1">
        <f>AY46*VLOOKUP($D135,ExtTrip_Adjust!$B$3:$H$85,6,FALSE)*VLOOKUP(AY$91,ExtTrip_Adjust!$B$3:$H$85,7,FALSE)</f>
        <v>5.0967519321805925</v>
      </c>
      <c r="AZ135" s="1">
        <f>AZ46*VLOOKUP($D135,ExtTrip_Adjust!$B$3:$H$85,6,FALSE)*VLOOKUP(AZ$91,ExtTrip_Adjust!$B$3:$H$85,7,FALSE)</f>
        <v>0.60186341713793601</v>
      </c>
      <c r="BA135" s="1">
        <f>BA46*VLOOKUP($D135,ExtTrip_Adjust!$B$3:$H$85,6,FALSE)*VLOOKUP(BA$91,ExtTrip_Adjust!$B$3:$H$85,7,FALSE)</f>
        <v>0</v>
      </c>
      <c r="BB135" s="1">
        <f>BB46*VLOOKUP($D135,ExtTrip_Adjust!$B$3:$H$85,6,FALSE)*VLOOKUP(BB$91,ExtTrip_Adjust!$B$3:$H$85,7,FALSE)</f>
        <v>0.86662039062709706</v>
      </c>
      <c r="BC135" s="1">
        <f>BC46*VLOOKUP($D135,ExtTrip_Adjust!$B$3:$H$85,6,FALSE)*VLOOKUP(BC$91,ExtTrip_Adjust!$B$3:$H$85,7,FALSE)</f>
        <v>0.94367510924334319</v>
      </c>
      <c r="BD135" s="1">
        <f>BD46*VLOOKUP($D135,ExtTrip_Adjust!$B$3:$H$85,6,FALSE)*VLOOKUP(BD$91,ExtTrip_Adjust!$B$3:$H$85,7,FALSE)</f>
        <v>0</v>
      </c>
      <c r="BE135" s="1">
        <f>BE46*VLOOKUP($D135,ExtTrip_Adjust!$B$3:$H$85,6,FALSE)*VLOOKUP(BE$91,ExtTrip_Adjust!$B$3:$H$85,7,FALSE)</f>
        <v>0</v>
      </c>
      <c r="BF135" s="1">
        <f>BF46*VLOOKUP($D135,ExtTrip_Adjust!$B$3:$H$85,6,FALSE)*VLOOKUP(BF$91,ExtTrip_Adjust!$B$3:$H$85,7,FALSE)</f>
        <v>5.0963208985940573</v>
      </c>
      <c r="BG135" s="1">
        <f>BG46*VLOOKUP($D135,ExtTrip_Adjust!$B$3:$H$85,6,FALSE)*VLOOKUP(BG$91,ExtTrip_Adjust!$B$3:$H$85,7,FALSE)</f>
        <v>10.570927773336908</v>
      </c>
      <c r="BH135" s="1">
        <f>BH46*VLOOKUP($D135,ExtTrip_Adjust!$B$3:$H$85,6,FALSE)*VLOOKUP(BH$91,ExtTrip_Adjust!$B$3:$H$85,7,FALSE)</f>
        <v>0</v>
      </c>
      <c r="BI135" s="1">
        <f>BI46*VLOOKUP($D135,ExtTrip_Adjust!$B$3:$H$85,6,FALSE)*VLOOKUP(BI$91,ExtTrip_Adjust!$B$3:$H$85,7,FALSE)</f>
        <v>0.31796199595723684</v>
      </c>
      <c r="BJ135" s="1">
        <f>BJ46*VLOOKUP($D135,ExtTrip_Adjust!$B$3:$H$85,6,FALSE)*VLOOKUP(BJ$91,ExtTrip_Adjust!$B$3:$H$85,7,FALSE)</f>
        <v>1.5831130142396534</v>
      </c>
      <c r="BK135" s="1">
        <f>BK46*VLOOKUP($D135,ExtTrip_Adjust!$B$3:$H$85,6,FALSE)*VLOOKUP(BK$91,ExtTrip_Adjust!$B$3:$H$85,7,FALSE)</f>
        <v>1.2621864716266371</v>
      </c>
      <c r="BL135" s="1">
        <f>BL46*VLOOKUP($D135,ExtTrip_Adjust!$B$3:$H$85,6,FALSE)*VLOOKUP(BL$91,ExtTrip_Adjust!$B$3:$H$85,7,FALSE)</f>
        <v>25.225856250408413</v>
      </c>
      <c r="BM135" s="1">
        <f>BM46*VLOOKUP($D135,ExtTrip_Adjust!$B$3:$H$85,6,FALSE)*VLOOKUP(BM$91,ExtTrip_Adjust!$B$3:$H$85,7,FALSE)</f>
        <v>23.410225000103548</v>
      </c>
      <c r="BN135" s="1">
        <f>BN46*VLOOKUP($D135,ExtTrip_Adjust!$B$3:$H$85,6,FALSE)*VLOOKUP(BN$91,ExtTrip_Adjust!$B$3:$H$85,7,FALSE)</f>
        <v>0</v>
      </c>
      <c r="BO135" s="1">
        <f>BO46*VLOOKUP($D135,ExtTrip_Adjust!$B$3:$H$85,6,FALSE)*VLOOKUP(BO$91,ExtTrip_Adjust!$B$3:$H$85,7,FALSE)</f>
        <v>0</v>
      </c>
      <c r="BP135" s="1">
        <f>BP46*VLOOKUP($D135,ExtTrip_Adjust!$B$3:$H$85,6,FALSE)*VLOOKUP(BP$91,ExtTrip_Adjust!$B$3:$H$85,7,FALSE)</f>
        <v>0</v>
      </c>
      <c r="BQ135" s="1">
        <f>BQ46*VLOOKUP($D135,ExtTrip_Adjust!$B$3:$H$85,6,FALSE)*VLOOKUP(BQ$91,ExtTrip_Adjust!$B$3:$H$85,7,FALSE)</f>
        <v>0</v>
      </c>
      <c r="BR135" s="1">
        <f>BR46*VLOOKUP($D135,ExtTrip_Adjust!$B$3:$H$85,6,FALSE)*VLOOKUP(BR$91,ExtTrip_Adjust!$B$3:$H$85,7,FALSE)</f>
        <v>0</v>
      </c>
      <c r="BS135" s="1">
        <f>BS46*VLOOKUP($D135,ExtTrip_Adjust!$B$3:$H$85,6,FALSE)*VLOOKUP(BS$91,ExtTrip_Adjust!$B$3:$H$85,7,FALSE)</f>
        <v>0</v>
      </c>
      <c r="BT135" s="1">
        <f>BT46*VLOOKUP($D135,ExtTrip_Adjust!$B$3:$H$85,6,FALSE)*VLOOKUP(BT$91,ExtTrip_Adjust!$B$3:$H$85,7,FALSE)</f>
        <v>0</v>
      </c>
      <c r="BU135" s="1">
        <f>BU46*VLOOKUP($D135,ExtTrip_Adjust!$B$3:$H$85,6,FALSE)*VLOOKUP(BU$91,ExtTrip_Adjust!$B$3:$H$85,7,FALSE)</f>
        <v>0</v>
      </c>
      <c r="BV135" s="1">
        <f>BV46*VLOOKUP($D135,ExtTrip_Adjust!$B$3:$H$85,6,FALSE)*VLOOKUP(BV$91,ExtTrip_Adjust!$B$3:$H$85,7,FALSE)</f>
        <v>0</v>
      </c>
      <c r="BW135" s="1">
        <f>BW46*VLOOKUP($D135,ExtTrip_Adjust!$B$3:$H$85,6,FALSE)*VLOOKUP(BW$91,ExtTrip_Adjust!$B$3:$H$85,7,FALSE)</f>
        <v>4.2393850446504215</v>
      </c>
      <c r="BX135" s="1">
        <f>BX46*VLOOKUP($D135,ExtTrip_Adjust!$B$3:$H$85,6,FALSE)*VLOOKUP(BX$91,ExtTrip_Adjust!$B$3:$H$85,7,FALSE)</f>
        <v>1.8113036584714188</v>
      </c>
      <c r="BY135" s="1">
        <f>BY46*VLOOKUP($D135,ExtTrip_Adjust!$B$3:$H$85,6,FALSE)*VLOOKUP(BY$91,ExtTrip_Adjust!$B$3:$H$85,7,FALSE)</f>
        <v>0.30205294300640295</v>
      </c>
      <c r="BZ135" s="1">
        <f>BZ46*VLOOKUP($D135,ExtTrip_Adjust!$B$3:$H$85,6,FALSE)*VLOOKUP(BZ$91,ExtTrip_Adjust!$B$3:$H$85,7,FALSE)</f>
        <v>13.744576110999173</v>
      </c>
      <c r="CA135" s="1">
        <f>CA46*VLOOKUP($D135,ExtTrip_Adjust!$B$3:$H$85,6,FALSE)*VLOOKUP(CA$91,ExtTrip_Adjust!$B$3:$H$85,7,FALSE)</f>
        <v>12.041277812563637</v>
      </c>
      <c r="CB135" s="1">
        <f>CB46*VLOOKUP($D135,ExtTrip_Adjust!$B$3:$H$85,6,FALSE)*VLOOKUP(CB$91,ExtTrip_Adjust!$B$3:$H$85,7,FALSE)</f>
        <v>2.778390519471226</v>
      </c>
      <c r="CC135" s="1">
        <f>CC46*VLOOKUP($D135,ExtTrip_Adjust!$B$3:$H$85,6,FALSE)*VLOOKUP(CC$91,ExtTrip_Adjust!$B$3:$H$85,7,FALSE)</f>
        <v>6.1799640886012392</v>
      </c>
      <c r="CD135" s="1">
        <f>CD46*VLOOKUP($D135,ExtTrip_Adjust!$B$3:$H$85,6,FALSE)*VLOOKUP(CD$91,ExtTrip_Adjust!$B$3:$H$85,7,FALSE)</f>
        <v>2.1194757050173081</v>
      </c>
      <c r="CE135" s="1">
        <f>CE46*VLOOKUP($D135,ExtTrip_Adjust!$B$3:$H$85,6,FALSE)*VLOOKUP(CE$91,ExtTrip_Adjust!$B$3:$H$85,7,FALSE)</f>
        <v>7.7669453536545932E-2</v>
      </c>
      <c r="CF135" s="1">
        <f>CF46*VLOOKUP($D135,ExtTrip_Adjust!$B$3:$H$85,6,FALSE)*VLOOKUP(CF$91,ExtTrip_Adjust!$B$3:$H$85,7,FALSE)</f>
        <v>0</v>
      </c>
      <c r="CG135" s="1">
        <f>CG46*VLOOKUP($D135,ExtTrip_Adjust!$B$3:$H$85,6,FALSE)*VLOOKUP(CG$91,ExtTrip_Adjust!$B$3:$H$85,7,FALSE)</f>
        <v>1.2163380281333982</v>
      </c>
      <c r="CH135" s="1">
        <f>CH46*VLOOKUP($D135,ExtTrip_Adjust!$B$3:$H$85,6,FALSE)*VLOOKUP(CH$91,ExtTrip_Adjust!$B$3:$H$85,7,FALSE)</f>
        <v>217.86767741625252</v>
      </c>
      <c r="CI135" s="1">
        <f>CI46*VLOOKUP($D135,ExtTrip_Adjust!$B$3:$H$85,6,FALSE)*VLOOKUP(CI$91,ExtTrip_Adjust!$B$3:$H$85,7,FALSE)</f>
        <v>0</v>
      </c>
      <c r="CJ135" s="1">
        <f>CJ46*VLOOKUP($D135,ExtTrip_Adjust!$B$3:$H$85,6,FALSE)*1</f>
        <v>9518.5984695721327</v>
      </c>
      <c r="CK135" s="1">
        <f t="shared" si="5"/>
        <v>10460.128981185848</v>
      </c>
    </row>
    <row r="136" spans="2:89" x14ac:dyDescent="0.25">
      <c r="B136">
        <v>2974</v>
      </c>
      <c r="D136">
        <v>2974</v>
      </c>
      <c r="E136" s="1">
        <f>E47*VLOOKUP($D136,ExtTrip_Adjust!$B$3:$H$85,6,FALSE)*VLOOKUP(E$91,ExtTrip_Adjust!$B$3:$H$85,7,FALSE)</f>
        <v>6.3820198010033824</v>
      </c>
      <c r="F136" s="1">
        <f>F47*VLOOKUP($D136,ExtTrip_Adjust!$B$3:$H$85,6,FALSE)*VLOOKUP(F$91,ExtTrip_Adjust!$B$3:$H$85,7,FALSE)</f>
        <v>0</v>
      </c>
      <c r="G136" s="1">
        <f>G47*VLOOKUP($D136,ExtTrip_Adjust!$B$3:$H$85,6,FALSE)*VLOOKUP(G$91,ExtTrip_Adjust!$B$3:$H$85,7,FALSE)</f>
        <v>1.8707152089908574</v>
      </c>
      <c r="H136" s="1">
        <f>H47*VLOOKUP($D136,ExtTrip_Adjust!$B$3:$H$85,6,FALSE)*VLOOKUP(H$91,ExtTrip_Adjust!$B$3:$H$85,7,FALSE)</f>
        <v>10.065653038128506</v>
      </c>
      <c r="I136" s="1">
        <f>I47*VLOOKUP($D136,ExtTrip_Adjust!$B$3:$H$85,6,FALSE)*VLOOKUP(I$91,ExtTrip_Adjust!$B$3:$H$85,7,FALSE)</f>
        <v>0</v>
      </c>
      <c r="J136" s="1">
        <f>J47*VLOOKUP($D136,ExtTrip_Adjust!$B$3:$H$85,6,FALSE)*VLOOKUP(J$91,ExtTrip_Adjust!$B$3:$H$85,7,FALSE)</f>
        <v>0</v>
      </c>
      <c r="K136" s="1">
        <f>K47*VLOOKUP($D136,ExtTrip_Adjust!$B$3:$H$85,6,FALSE)*VLOOKUP(K$91,ExtTrip_Adjust!$B$3:$H$85,7,FALSE)</f>
        <v>0.52261428718386504</v>
      </c>
      <c r="L136" s="1">
        <f>L47*VLOOKUP($D136,ExtTrip_Adjust!$B$3:$H$85,6,FALSE)*VLOOKUP(L$91,ExtTrip_Adjust!$B$3:$H$85,7,FALSE)</f>
        <v>1.6252148507941535</v>
      </c>
      <c r="M136" s="1">
        <f>M47*VLOOKUP($D136,ExtTrip_Adjust!$B$3:$H$85,6,FALSE)*VLOOKUP(M$91,ExtTrip_Adjust!$B$3:$H$85,7,FALSE)</f>
        <v>0</v>
      </c>
      <c r="N136" s="1">
        <f>N47*VLOOKUP($D136,ExtTrip_Adjust!$B$3:$H$85,6,FALSE)*VLOOKUP(N$91,ExtTrip_Adjust!$B$3:$H$85,7,FALSE)</f>
        <v>0.33700415276217027</v>
      </c>
      <c r="O136" s="1">
        <f>O47*VLOOKUP($D136,ExtTrip_Adjust!$B$3:$H$85,6,FALSE)*VLOOKUP(O$91,ExtTrip_Adjust!$B$3:$H$85,7,FALSE)</f>
        <v>0</v>
      </c>
      <c r="P136" s="1">
        <f>P47*VLOOKUP($D136,ExtTrip_Adjust!$B$3:$H$85,6,FALSE)*VLOOKUP(P$91,ExtTrip_Adjust!$B$3:$H$85,7,FALSE)</f>
        <v>0</v>
      </c>
      <c r="Q136" s="1">
        <f>Q47*VLOOKUP($D136,ExtTrip_Adjust!$B$3:$H$85,6,FALSE)*VLOOKUP(Q$91,ExtTrip_Adjust!$B$3:$H$85,7,FALSE)</f>
        <v>1.2751242362083752</v>
      </c>
      <c r="R136" s="1">
        <f>R47*VLOOKUP($D136,ExtTrip_Adjust!$B$3:$H$85,6,FALSE)*VLOOKUP(R$91,ExtTrip_Adjust!$B$3:$H$85,7,FALSE)</f>
        <v>0</v>
      </c>
      <c r="S136" s="1">
        <f>S47*VLOOKUP($D136,ExtTrip_Adjust!$B$3:$H$85,6,FALSE)*VLOOKUP(S$91,ExtTrip_Adjust!$B$3:$H$85,7,FALSE)</f>
        <v>0</v>
      </c>
      <c r="T136" s="1">
        <f>T47*VLOOKUP($D136,ExtTrip_Adjust!$B$3:$H$85,6,FALSE)*VLOOKUP(T$91,ExtTrip_Adjust!$B$3:$H$85,7,FALSE)</f>
        <v>138.07450336575877</v>
      </c>
      <c r="U136" s="1">
        <f>U47*VLOOKUP($D136,ExtTrip_Adjust!$B$3:$H$85,6,FALSE)*VLOOKUP(U$91,ExtTrip_Adjust!$B$3:$H$85,7,FALSE)</f>
        <v>0</v>
      </c>
      <c r="V136" s="1">
        <f>V47*VLOOKUP($D136,ExtTrip_Adjust!$B$3:$H$85,6,FALSE)*VLOOKUP(V$91,ExtTrip_Adjust!$B$3:$H$85,7,FALSE)</f>
        <v>9.9139838556781896</v>
      </c>
      <c r="W136" s="1">
        <f>W47*VLOOKUP($D136,ExtTrip_Adjust!$B$3:$H$85,6,FALSE)*VLOOKUP(W$91,ExtTrip_Adjust!$B$3:$H$85,7,FALSE)</f>
        <v>0</v>
      </c>
      <c r="X136" s="1">
        <f>X47*VLOOKUP($D136,ExtTrip_Adjust!$B$3:$H$85,6,FALSE)*VLOOKUP(X$91,ExtTrip_Adjust!$B$3:$H$85,7,FALSE)</f>
        <v>13.053960744020127</v>
      </c>
      <c r="Y136" s="1">
        <f>Y47*VLOOKUP($D136,ExtTrip_Adjust!$B$3:$H$85,6,FALSE)*VLOOKUP(Y$91,ExtTrip_Adjust!$B$3:$H$85,7,FALSE)</f>
        <v>0</v>
      </c>
      <c r="Z136" s="1">
        <f>Z47*VLOOKUP($D136,ExtTrip_Adjust!$B$3:$H$85,6,FALSE)*VLOOKUP(Z$91,ExtTrip_Adjust!$B$3:$H$85,7,FALSE)</f>
        <v>0</v>
      </c>
      <c r="AA136" s="1">
        <f>AA47*VLOOKUP($D136,ExtTrip_Adjust!$B$3:$H$85,6,FALSE)*VLOOKUP(AA$91,ExtTrip_Adjust!$B$3:$H$85,7,FALSE)</f>
        <v>0</v>
      </c>
      <c r="AB136" s="1">
        <f>AB47*VLOOKUP($D136,ExtTrip_Adjust!$B$3:$H$85,6,FALSE)*VLOOKUP(AB$91,ExtTrip_Adjust!$B$3:$H$85,7,FALSE)</f>
        <v>0</v>
      </c>
      <c r="AC136" s="1">
        <f>AC47*VLOOKUP($D136,ExtTrip_Adjust!$B$3:$H$85,6,FALSE)*VLOOKUP(AC$91,ExtTrip_Adjust!$B$3:$H$85,7,FALSE)</f>
        <v>1.2816031531546894</v>
      </c>
      <c r="AD136" s="1">
        <f>AD47*VLOOKUP($D136,ExtTrip_Adjust!$B$3:$H$85,6,FALSE)*VLOOKUP(AD$91,ExtTrip_Adjust!$B$3:$H$85,7,FALSE)</f>
        <v>5.6476390591461785</v>
      </c>
      <c r="AE136" s="1">
        <f>AE47*VLOOKUP($D136,ExtTrip_Adjust!$B$3:$H$85,6,FALSE)*VLOOKUP(AE$91,ExtTrip_Adjust!$B$3:$H$85,7,FALSE)</f>
        <v>0.76982279841378942</v>
      </c>
      <c r="AF136" s="1">
        <f>AF47*VLOOKUP($D136,ExtTrip_Adjust!$B$3:$H$85,6,FALSE)*VLOOKUP(AF$91,ExtTrip_Adjust!$B$3:$H$85,7,FALSE)</f>
        <v>25.288993219664242</v>
      </c>
      <c r="AG136" s="1">
        <f>AG47*VLOOKUP($D136,ExtTrip_Adjust!$B$3:$H$85,6,FALSE)*VLOOKUP(AG$91,ExtTrip_Adjust!$B$3:$H$85,7,FALSE)</f>
        <v>0.32522734593684627</v>
      </c>
      <c r="AH136" s="1">
        <f>AH47*VLOOKUP($D136,ExtTrip_Adjust!$B$3:$H$85,6,FALSE)*VLOOKUP(AH$91,ExtTrip_Adjust!$B$3:$H$85,7,FALSE)</f>
        <v>4.6938001346669402E-2</v>
      </c>
      <c r="AI136" s="1">
        <f>AI47*VLOOKUP($D136,ExtTrip_Adjust!$B$3:$H$85,6,FALSE)*VLOOKUP(AI$91,ExtTrip_Adjust!$B$3:$H$85,7,FALSE)</f>
        <v>364.31121961566322</v>
      </c>
      <c r="AJ136" s="1">
        <f>AJ47*VLOOKUP($D136,ExtTrip_Adjust!$B$3:$H$85,6,FALSE)*VLOOKUP(AJ$91,ExtTrip_Adjust!$B$3:$H$85,7,FALSE)</f>
        <v>8.6252013521123931</v>
      </c>
      <c r="AK136" s="1">
        <f>AK47*VLOOKUP($D136,ExtTrip_Adjust!$B$3:$H$85,6,FALSE)*VLOOKUP(AK$91,ExtTrip_Adjust!$B$3:$H$85,7,FALSE)</f>
        <v>1040.5833183173324</v>
      </c>
      <c r="AL136" s="1">
        <f>AL47*VLOOKUP($D136,ExtTrip_Adjust!$B$3:$H$85,6,FALSE)*VLOOKUP(AL$91,ExtTrip_Adjust!$B$3:$H$85,7,FALSE)</f>
        <v>5.0835377299984632</v>
      </c>
      <c r="AM136" s="1">
        <f>AM47*VLOOKUP($D136,ExtTrip_Adjust!$B$3:$H$85,6,FALSE)*VLOOKUP(AM$91,ExtTrip_Adjust!$B$3:$H$85,7,FALSE)</f>
        <v>0.16147106935474997</v>
      </c>
      <c r="AN136" s="1">
        <f>AN47*VLOOKUP($D136,ExtTrip_Adjust!$B$3:$H$85,6,FALSE)*VLOOKUP(AN$91,ExtTrip_Adjust!$B$3:$H$85,7,FALSE)</f>
        <v>0.9118675364583636</v>
      </c>
      <c r="AO136" s="1">
        <f>AO47*VLOOKUP($D136,ExtTrip_Adjust!$B$3:$H$85,6,FALSE)*VLOOKUP(AO$91,ExtTrip_Adjust!$B$3:$H$85,7,FALSE)</f>
        <v>6.6205376029512859</v>
      </c>
      <c r="AP136" s="1">
        <f>AP47*VLOOKUP($D136,ExtTrip_Adjust!$B$3:$H$85,6,FALSE)*VLOOKUP(AP$91,ExtTrip_Adjust!$B$3:$H$85,7,FALSE)</f>
        <v>0</v>
      </c>
      <c r="AQ136" s="1">
        <f>AQ47*VLOOKUP($D136,ExtTrip_Adjust!$B$3:$H$85,6,FALSE)*VLOOKUP(AQ$91,ExtTrip_Adjust!$B$3:$H$85,7,FALSE)</f>
        <v>0</v>
      </c>
      <c r="AR136" s="1">
        <f>AR47*VLOOKUP($D136,ExtTrip_Adjust!$B$3:$H$85,6,FALSE)*VLOOKUP(AR$91,ExtTrip_Adjust!$B$3:$H$85,7,FALSE)</f>
        <v>0</v>
      </c>
      <c r="AS136" s="1">
        <f>AS47*VLOOKUP($D136,ExtTrip_Adjust!$B$3:$H$85,6,FALSE)*VLOOKUP(AS$91,ExtTrip_Adjust!$B$3:$H$85,7,FALSE)</f>
        <v>0</v>
      </c>
      <c r="AT136" s="1">
        <f>AT47*VLOOKUP($D136,ExtTrip_Adjust!$B$3:$H$85,6,FALSE)*VLOOKUP(AT$91,ExtTrip_Adjust!$B$3:$H$85,7,FALSE)</f>
        <v>0</v>
      </c>
      <c r="AU136" s="1">
        <f>AU47*VLOOKUP($D136,ExtTrip_Adjust!$B$3:$H$85,6,FALSE)*VLOOKUP(AU$91,ExtTrip_Adjust!$B$3:$H$85,7,FALSE)</f>
        <v>0</v>
      </c>
      <c r="AV136" s="1">
        <f>AV47*VLOOKUP($D136,ExtTrip_Adjust!$B$3:$H$85,6,FALSE)*VLOOKUP(AV$91,ExtTrip_Adjust!$B$3:$H$85,7,FALSE)</f>
        <v>0</v>
      </c>
      <c r="AW136" s="1">
        <f>AW47*VLOOKUP($D136,ExtTrip_Adjust!$B$3:$H$85,6,FALSE)*VLOOKUP(AW$91,ExtTrip_Adjust!$B$3:$H$85,7,FALSE)</f>
        <v>0</v>
      </c>
      <c r="AX136" s="1">
        <f>AX47*VLOOKUP($D136,ExtTrip_Adjust!$B$3:$H$85,6,FALSE)*VLOOKUP(AX$91,ExtTrip_Adjust!$B$3:$H$85,7,FALSE)</f>
        <v>0</v>
      </c>
      <c r="AY136" s="1">
        <f>AY47*VLOOKUP($D136,ExtTrip_Adjust!$B$3:$H$85,6,FALSE)*VLOOKUP(AY$91,ExtTrip_Adjust!$B$3:$H$85,7,FALSE)</f>
        <v>0</v>
      </c>
      <c r="AZ136" s="1">
        <f>AZ47*VLOOKUP($D136,ExtTrip_Adjust!$B$3:$H$85,6,FALSE)*VLOOKUP(AZ$91,ExtTrip_Adjust!$B$3:$H$85,7,FALSE)</f>
        <v>0</v>
      </c>
      <c r="BA136" s="1">
        <f>BA47*VLOOKUP($D136,ExtTrip_Adjust!$B$3:$H$85,6,FALSE)*VLOOKUP(BA$91,ExtTrip_Adjust!$B$3:$H$85,7,FALSE)</f>
        <v>0</v>
      </c>
      <c r="BB136" s="1">
        <f>BB47*VLOOKUP($D136,ExtTrip_Adjust!$B$3:$H$85,6,FALSE)*VLOOKUP(BB$91,ExtTrip_Adjust!$B$3:$H$85,7,FALSE)</f>
        <v>0</v>
      </c>
      <c r="BC136" s="1">
        <f>BC47*VLOOKUP($D136,ExtTrip_Adjust!$B$3:$H$85,6,FALSE)*VLOOKUP(BC$91,ExtTrip_Adjust!$B$3:$H$85,7,FALSE)</f>
        <v>0.13642240427185634</v>
      </c>
      <c r="BD136" s="1">
        <f>BD47*VLOOKUP($D136,ExtTrip_Adjust!$B$3:$H$85,6,FALSE)*VLOOKUP(BD$91,ExtTrip_Adjust!$B$3:$H$85,7,FALSE)</f>
        <v>0</v>
      </c>
      <c r="BE136" s="1">
        <f>BE47*VLOOKUP($D136,ExtTrip_Adjust!$B$3:$H$85,6,FALSE)*VLOOKUP(BE$91,ExtTrip_Adjust!$B$3:$H$85,7,FALSE)</f>
        <v>0</v>
      </c>
      <c r="BF136" s="1">
        <f>BF47*VLOOKUP($D136,ExtTrip_Adjust!$B$3:$H$85,6,FALSE)*VLOOKUP(BF$91,ExtTrip_Adjust!$B$3:$H$85,7,FALSE)</f>
        <v>0.73675568642872247</v>
      </c>
      <c r="BG136" s="1">
        <f>BG47*VLOOKUP($D136,ExtTrip_Adjust!$B$3:$H$85,6,FALSE)*VLOOKUP(BG$91,ExtTrip_Adjust!$B$3:$H$85,7,FALSE)</f>
        <v>15.804685007595669</v>
      </c>
      <c r="BH136" s="1">
        <f>BH47*VLOOKUP($D136,ExtTrip_Adjust!$B$3:$H$85,6,FALSE)*VLOOKUP(BH$91,ExtTrip_Adjust!$B$3:$H$85,7,FALSE)</f>
        <v>0</v>
      </c>
      <c r="BI136" s="1">
        <f>BI47*VLOOKUP($D136,ExtTrip_Adjust!$B$3:$H$85,6,FALSE)*VLOOKUP(BI$91,ExtTrip_Adjust!$B$3:$H$85,7,FALSE)</f>
        <v>0.4531400833110435</v>
      </c>
      <c r="BJ136" s="1">
        <f>BJ47*VLOOKUP($D136,ExtTrip_Adjust!$B$3:$H$85,6,FALSE)*VLOOKUP(BJ$91,ExtTrip_Adjust!$B$3:$H$85,7,FALSE)</f>
        <v>3.0320705213705503</v>
      </c>
      <c r="BK136" s="1">
        <f>BK47*VLOOKUP($D136,ExtTrip_Adjust!$B$3:$H$85,6,FALSE)*VLOOKUP(BK$91,ExtTrip_Adjust!$B$3:$H$85,7,FALSE)</f>
        <v>0</v>
      </c>
      <c r="BL136" s="1">
        <f>BL47*VLOOKUP($D136,ExtTrip_Adjust!$B$3:$H$85,6,FALSE)*VLOOKUP(BL$91,ExtTrip_Adjust!$B$3:$H$85,7,FALSE)</f>
        <v>36.688557991833889</v>
      </c>
      <c r="BM136" s="1">
        <f>BM47*VLOOKUP($D136,ExtTrip_Adjust!$B$3:$H$85,6,FALSE)*VLOOKUP(BM$91,ExtTrip_Adjust!$B$3:$H$85,7,FALSE)</f>
        <v>44.874893767519261</v>
      </c>
      <c r="BN136" s="1">
        <f>BN47*VLOOKUP($D136,ExtTrip_Adjust!$B$3:$H$85,6,FALSE)*VLOOKUP(BN$91,ExtTrip_Adjust!$B$3:$H$85,7,FALSE)</f>
        <v>0</v>
      </c>
      <c r="BO136" s="1">
        <f>BO47*VLOOKUP($D136,ExtTrip_Adjust!$B$3:$H$85,6,FALSE)*VLOOKUP(BO$91,ExtTrip_Adjust!$B$3:$H$85,7,FALSE)</f>
        <v>0</v>
      </c>
      <c r="BP136" s="1">
        <f>BP47*VLOOKUP($D136,ExtTrip_Adjust!$B$3:$H$85,6,FALSE)*VLOOKUP(BP$91,ExtTrip_Adjust!$B$3:$H$85,7,FALSE)</f>
        <v>0</v>
      </c>
      <c r="BQ136" s="1">
        <f>BQ47*VLOOKUP($D136,ExtTrip_Adjust!$B$3:$H$85,6,FALSE)*VLOOKUP(BQ$91,ExtTrip_Adjust!$B$3:$H$85,7,FALSE)</f>
        <v>0</v>
      </c>
      <c r="BR136" s="1">
        <f>BR47*VLOOKUP($D136,ExtTrip_Adjust!$B$3:$H$85,6,FALSE)*VLOOKUP(BR$91,ExtTrip_Adjust!$B$3:$H$85,7,FALSE)</f>
        <v>0</v>
      </c>
      <c r="BS136" s="1">
        <f>BS47*VLOOKUP($D136,ExtTrip_Adjust!$B$3:$H$85,6,FALSE)*VLOOKUP(BS$91,ExtTrip_Adjust!$B$3:$H$85,7,FALSE)</f>
        <v>0</v>
      </c>
      <c r="BT136" s="1">
        <f>BT47*VLOOKUP($D136,ExtTrip_Adjust!$B$3:$H$85,6,FALSE)*VLOOKUP(BT$91,ExtTrip_Adjust!$B$3:$H$85,7,FALSE)</f>
        <v>0</v>
      </c>
      <c r="BU136" s="1">
        <f>BU47*VLOOKUP($D136,ExtTrip_Adjust!$B$3:$H$85,6,FALSE)*VLOOKUP(BU$91,ExtTrip_Adjust!$B$3:$H$85,7,FALSE)</f>
        <v>0</v>
      </c>
      <c r="BV136" s="1">
        <f>BV47*VLOOKUP($D136,ExtTrip_Adjust!$B$3:$H$85,6,FALSE)*VLOOKUP(BV$91,ExtTrip_Adjust!$B$3:$H$85,7,FALSE)</f>
        <v>0</v>
      </c>
      <c r="BW136" s="1">
        <f>BW47*VLOOKUP($D136,ExtTrip_Adjust!$B$3:$H$85,6,FALSE)*VLOOKUP(BW$91,ExtTrip_Adjust!$B$3:$H$85,7,FALSE)</f>
        <v>19.647880747885804</v>
      </c>
      <c r="BX136" s="1">
        <f>BX47*VLOOKUP($D136,ExtTrip_Adjust!$B$3:$H$85,6,FALSE)*VLOOKUP(BX$91,ExtTrip_Adjust!$B$3:$H$85,7,FALSE)</f>
        <v>1.6347320557754128</v>
      </c>
      <c r="BY136" s="1">
        <f>BY47*VLOOKUP($D136,ExtTrip_Adjust!$B$3:$H$85,6,FALSE)*VLOOKUP(BY$91,ExtTrip_Adjust!$B$3:$H$85,7,FALSE)</f>
        <v>0.79142680247143449</v>
      </c>
      <c r="BZ136" s="1">
        <f>BZ47*VLOOKUP($D136,ExtTrip_Adjust!$B$3:$H$85,6,FALSE)*VLOOKUP(BZ$91,ExtTrip_Adjust!$B$3:$H$85,7,FALSE)</f>
        <v>55.566012310041735</v>
      </c>
      <c r="CA136" s="1">
        <f>CA47*VLOOKUP($D136,ExtTrip_Adjust!$B$3:$H$85,6,FALSE)*VLOOKUP(CA$91,ExtTrip_Adjust!$B$3:$H$85,7,FALSE)</f>
        <v>31.123281180099529</v>
      </c>
      <c r="CB136" s="1">
        <f>CB47*VLOOKUP($D136,ExtTrip_Adjust!$B$3:$H$85,6,FALSE)*VLOOKUP(CB$91,ExtTrip_Adjust!$B$3:$H$85,7,FALSE)</f>
        <v>1.8310504455461063</v>
      </c>
      <c r="CC136" s="1">
        <f>CC47*VLOOKUP($D136,ExtTrip_Adjust!$B$3:$H$85,6,FALSE)*VLOOKUP(CC$91,ExtTrip_Adjust!$B$3:$H$85,7,FALSE)</f>
        <v>8.3933533563574958</v>
      </c>
      <c r="CD136" s="1">
        <f>CD47*VLOOKUP($D136,ExtTrip_Adjust!$B$3:$H$85,6,FALSE)*VLOOKUP(CD$91,ExtTrip_Adjust!$B$3:$H$85,7,FALSE)</f>
        <v>1.532208862909036</v>
      </c>
      <c r="CE136" s="1">
        <f>CE47*VLOOKUP($D136,ExtTrip_Adjust!$B$3:$H$85,6,FALSE)*VLOOKUP(CE$91,ExtTrip_Adjust!$B$3:$H$85,7,FALSE)</f>
        <v>4.2431623840801326E-2</v>
      </c>
      <c r="CF136" s="1">
        <f>CF47*VLOOKUP($D136,ExtTrip_Adjust!$B$3:$H$85,6,FALSE)*VLOOKUP(CF$91,ExtTrip_Adjust!$B$3:$H$85,7,FALSE)</f>
        <v>0</v>
      </c>
      <c r="CG136" s="1">
        <f>CG47*VLOOKUP($D136,ExtTrip_Adjust!$B$3:$H$85,6,FALSE)*VLOOKUP(CG$91,ExtTrip_Adjust!$B$3:$H$85,7,FALSE)</f>
        <v>27.286422525062591</v>
      </c>
      <c r="CH136" s="1">
        <f>CH47*VLOOKUP($D136,ExtTrip_Adjust!$B$3:$H$85,6,FALSE)*VLOOKUP(CH$91,ExtTrip_Adjust!$B$3:$H$85,7,FALSE)</f>
        <v>639.72533314188513</v>
      </c>
      <c r="CI136" s="1">
        <f>CI47*VLOOKUP($D136,ExtTrip_Adjust!$B$3:$H$85,6,FALSE)*VLOOKUP(CI$91,ExtTrip_Adjust!$B$3:$H$85,7,FALSE)</f>
        <v>0</v>
      </c>
      <c r="CJ136" s="1">
        <f>CJ47*VLOOKUP($D136,ExtTrip_Adjust!$B$3:$H$85,6,FALSE)*1</f>
        <v>3364.626228879657</v>
      </c>
      <c r="CK136" s="1">
        <f t="shared" si="5"/>
        <v>5896.7050577359259</v>
      </c>
    </row>
    <row r="137" spans="2:89" x14ac:dyDescent="0.25">
      <c r="B137">
        <v>2975</v>
      </c>
      <c r="D137">
        <v>2975</v>
      </c>
      <c r="E137" s="1">
        <f>E48*VLOOKUP($D137,ExtTrip_Adjust!$B$3:$H$85,6,FALSE)*VLOOKUP(E$91,ExtTrip_Adjust!$B$3:$H$85,7,FALSE)</f>
        <v>1.6772946524650023</v>
      </c>
      <c r="F137" s="1">
        <f>F48*VLOOKUP($D137,ExtTrip_Adjust!$B$3:$H$85,6,FALSE)*VLOOKUP(F$91,ExtTrip_Adjust!$B$3:$H$85,7,FALSE)</f>
        <v>0</v>
      </c>
      <c r="G137" s="1">
        <f>G48*VLOOKUP($D137,ExtTrip_Adjust!$B$3:$H$85,6,FALSE)*VLOOKUP(G$91,ExtTrip_Adjust!$B$3:$H$85,7,FALSE)</f>
        <v>0.24021268844507157</v>
      </c>
      <c r="H137" s="1">
        <f>H48*VLOOKUP($D137,ExtTrip_Adjust!$B$3:$H$85,6,FALSE)*VLOOKUP(H$91,ExtTrip_Adjust!$B$3:$H$85,7,FALSE)</f>
        <v>5.6819389431377791</v>
      </c>
      <c r="I137" s="1">
        <f>I48*VLOOKUP($D137,ExtTrip_Adjust!$B$3:$H$85,6,FALSE)*VLOOKUP(I$91,ExtTrip_Adjust!$B$3:$H$85,7,FALSE)</f>
        <v>0</v>
      </c>
      <c r="J137" s="1">
        <f>J48*VLOOKUP($D137,ExtTrip_Adjust!$B$3:$H$85,6,FALSE)*VLOOKUP(J$91,ExtTrip_Adjust!$B$3:$H$85,7,FALSE)</f>
        <v>0</v>
      </c>
      <c r="K137" s="1">
        <f>K48*VLOOKUP($D137,ExtTrip_Adjust!$B$3:$H$85,6,FALSE)*VLOOKUP(K$91,ExtTrip_Adjust!$B$3:$H$85,7,FALSE)</f>
        <v>0.55262215844527418</v>
      </c>
      <c r="L137" s="1">
        <f>L48*VLOOKUP($D137,ExtTrip_Adjust!$B$3:$H$85,6,FALSE)*VLOOKUP(L$91,ExtTrip_Adjust!$B$3:$H$85,7,FALSE)</f>
        <v>2.1924900539592755</v>
      </c>
      <c r="M137" s="1">
        <f>M48*VLOOKUP($D137,ExtTrip_Adjust!$B$3:$H$85,6,FALSE)*VLOOKUP(M$91,ExtTrip_Adjust!$B$3:$H$85,7,FALSE)</f>
        <v>0</v>
      </c>
      <c r="N137" s="1">
        <f>N48*VLOOKUP($D137,ExtTrip_Adjust!$B$3:$H$85,6,FALSE)*VLOOKUP(N$91,ExtTrip_Adjust!$B$3:$H$85,7,FALSE)</f>
        <v>0.45463294370455087</v>
      </c>
      <c r="O137" s="1">
        <f>O48*VLOOKUP($D137,ExtTrip_Adjust!$B$3:$H$85,6,FALSE)*VLOOKUP(O$91,ExtTrip_Adjust!$B$3:$H$85,7,FALSE)</f>
        <v>0</v>
      </c>
      <c r="P137" s="1">
        <f>P48*VLOOKUP($D137,ExtTrip_Adjust!$B$3:$H$85,6,FALSE)*VLOOKUP(P$91,ExtTrip_Adjust!$B$3:$H$85,7,FALSE)</f>
        <v>0</v>
      </c>
      <c r="Q137" s="1">
        <f>Q48*VLOOKUP($D137,ExtTrip_Adjust!$B$3:$H$85,6,FALSE)*VLOOKUP(Q$91,ExtTrip_Adjust!$B$3:$H$85,7,FALSE)</f>
        <v>0.78650075948220599</v>
      </c>
      <c r="R137" s="1">
        <f>R48*VLOOKUP($D137,ExtTrip_Adjust!$B$3:$H$85,6,FALSE)*VLOOKUP(R$91,ExtTrip_Adjust!$B$3:$H$85,7,FALSE)</f>
        <v>0</v>
      </c>
      <c r="S137" s="1">
        <f>S48*VLOOKUP($D137,ExtTrip_Adjust!$B$3:$H$85,6,FALSE)*VLOOKUP(S$91,ExtTrip_Adjust!$B$3:$H$85,7,FALSE)</f>
        <v>0</v>
      </c>
      <c r="T137" s="1">
        <f>T48*VLOOKUP($D137,ExtTrip_Adjust!$B$3:$H$85,6,FALSE)*VLOOKUP(T$91,ExtTrip_Adjust!$B$3:$H$85,7,FALSE)</f>
        <v>34.002146926811363</v>
      </c>
      <c r="U137" s="1">
        <f>U48*VLOOKUP($D137,ExtTrip_Adjust!$B$3:$H$85,6,FALSE)*VLOOKUP(U$91,ExtTrip_Adjust!$B$3:$H$85,7,FALSE)</f>
        <v>0</v>
      </c>
      <c r="V137" s="1">
        <f>V48*VLOOKUP($D137,ExtTrip_Adjust!$B$3:$H$85,6,FALSE)*VLOOKUP(V$91,ExtTrip_Adjust!$B$3:$H$85,7,FALSE)</f>
        <v>6.1149681378629328</v>
      </c>
      <c r="W137" s="1">
        <f>W48*VLOOKUP($D137,ExtTrip_Adjust!$B$3:$H$85,6,FALSE)*VLOOKUP(W$91,ExtTrip_Adjust!$B$3:$H$85,7,FALSE)</f>
        <v>0</v>
      </c>
      <c r="X137" s="1">
        <f>X48*VLOOKUP($D137,ExtTrip_Adjust!$B$3:$H$85,6,FALSE)*VLOOKUP(X$91,ExtTrip_Adjust!$B$3:$H$85,7,FALSE)</f>
        <v>12.712929636007603</v>
      </c>
      <c r="Y137" s="1">
        <f>Y48*VLOOKUP($D137,ExtTrip_Adjust!$B$3:$H$85,6,FALSE)*VLOOKUP(Y$91,ExtTrip_Adjust!$B$3:$H$85,7,FALSE)</f>
        <v>0</v>
      </c>
      <c r="Z137" s="1">
        <f>Z48*VLOOKUP($D137,ExtTrip_Adjust!$B$3:$H$85,6,FALSE)*VLOOKUP(Z$91,ExtTrip_Adjust!$B$3:$H$85,7,FALSE)</f>
        <v>0</v>
      </c>
      <c r="AA137" s="1">
        <f>AA48*VLOOKUP($D137,ExtTrip_Adjust!$B$3:$H$85,6,FALSE)*VLOOKUP(AA$91,ExtTrip_Adjust!$B$3:$H$85,7,FALSE)</f>
        <v>0</v>
      </c>
      <c r="AB137" s="1">
        <f>AB48*VLOOKUP($D137,ExtTrip_Adjust!$B$3:$H$85,6,FALSE)*VLOOKUP(AB$91,ExtTrip_Adjust!$B$3:$H$85,7,FALSE)</f>
        <v>0</v>
      </c>
      <c r="AC137" s="1">
        <f>AC48*VLOOKUP($D137,ExtTrip_Adjust!$B$3:$H$85,6,FALSE)*VLOOKUP(AC$91,ExtTrip_Adjust!$B$3:$H$85,7,FALSE)</f>
        <v>0.16456721150701026</v>
      </c>
      <c r="AD137" s="1">
        <f>AD48*VLOOKUP($D137,ExtTrip_Adjust!$B$3:$H$85,6,FALSE)*VLOOKUP(AD$91,ExtTrip_Adjust!$B$3:$H$85,7,FALSE)</f>
        <v>1.499422429683033</v>
      </c>
      <c r="AE137" s="1">
        <f>AE48*VLOOKUP($D137,ExtTrip_Adjust!$B$3:$H$85,6,FALSE)*VLOOKUP(AE$91,ExtTrip_Adjust!$B$3:$H$85,7,FALSE)</f>
        <v>9.8850798460620337E-2</v>
      </c>
      <c r="AF137" s="1">
        <f>AF48*VLOOKUP($D137,ExtTrip_Adjust!$B$3:$H$85,6,FALSE)*VLOOKUP(AF$91,ExtTrip_Adjust!$B$3:$H$85,7,FALSE)</f>
        <v>7.2542178272503914</v>
      </c>
      <c r="AG137" s="1">
        <f>AG48*VLOOKUP($D137,ExtTrip_Adjust!$B$3:$H$85,6,FALSE)*VLOOKUP(AG$91,ExtTrip_Adjust!$B$3:$H$85,7,FALSE)</f>
        <v>0.35757441520799577</v>
      </c>
      <c r="AH137" s="1">
        <f>AH48*VLOOKUP($D137,ExtTrip_Adjust!$B$3:$H$85,6,FALSE)*VLOOKUP(AH$91,ExtTrip_Adjust!$B$3:$H$85,7,FALSE)</f>
        <v>5.0410920492410298E-2</v>
      </c>
      <c r="AI137" s="1">
        <f>AI48*VLOOKUP($D137,ExtTrip_Adjust!$B$3:$H$85,6,FALSE)*VLOOKUP(AI$91,ExtTrip_Adjust!$B$3:$H$85,7,FALSE)</f>
        <v>72.71507356453327</v>
      </c>
      <c r="AJ137" s="1">
        <f>AJ48*VLOOKUP($D137,ExtTrip_Adjust!$B$3:$H$85,6,FALSE)*VLOOKUP(AJ$91,ExtTrip_Adjust!$B$3:$H$85,7,FALSE)</f>
        <v>3.5769021877886225</v>
      </c>
      <c r="AK137" s="1">
        <f>AK48*VLOOKUP($D137,ExtTrip_Adjust!$B$3:$H$85,6,FALSE)*VLOOKUP(AK$91,ExtTrip_Adjust!$B$3:$H$85,7,FALSE)</f>
        <v>190.65454119596595</v>
      </c>
      <c r="AL137" s="1">
        <f>AL48*VLOOKUP($D137,ExtTrip_Adjust!$B$3:$H$85,6,FALSE)*VLOOKUP(AL$91,ExtTrip_Adjust!$B$3:$H$85,7,FALSE)</f>
        <v>0.68869222955573806</v>
      </c>
      <c r="AM137" s="1">
        <f>AM48*VLOOKUP($D137,ExtTrip_Adjust!$B$3:$H$85,6,FALSE)*VLOOKUP(AM$91,ExtTrip_Adjust!$B$3:$H$85,7,FALSE)</f>
        <v>6.6962317081219178E-2</v>
      </c>
      <c r="AN137" s="1">
        <f>AN48*VLOOKUP($D137,ExtTrip_Adjust!$B$3:$H$85,6,FALSE)*VLOOKUP(AN$91,ExtTrip_Adjust!$B$3:$H$85,7,FALSE)</f>
        <v>1.0025601103197308</v>
      </c>
      <c r="AO137" s="1">
        <f>AO48*VLOOKUP($D137,ExtTrip_Adjust!$B$3:$H$85,6,FALSE)*VLOOKUP(AO$91,ExtTrip_Adjust!$B$3:$H$85,7,FALSE)</f>
        <v>1.8846405070271584</v>
      </c>
      <c r="AP137" s="1">
        <f>AP48*VLOOKUP($D137,ExtTrip_Adjust!$B$3:$H$85,6,FALSE)*VLOOKUP(AP$91,ExtTrip_Adjust!$B$3:$H$85,7,FALSE)</f>
        <v>0</v>
      </c>
      <c r="AQ137" s="1">
        <f>AQ48*VLOOKUP($D137,ExtTrip_Adjust!$B$3:$H$85,6,FALSE)*VLOOKUP(AQ$91,ExtTrip_Adjust!$B$3:$H$85,7,FALSE)</f>
        <v>4.5168074085792673</v>
      </c>
      <c r="AR137" s="1">
        <f>AR48*VLOOKUP($D137,ExtTrip_Adjust!$B$3:$H$85,6,FALSE)*VLOOKUP(AR$91,ExtTrip_Adjust!$B$3:$H$85,7,FALSE)</f>
        <v>0</v>
      </c>
      <c r="AS137" s="1">
        <f>AS48*VLOOKUP($D137,ExtTrip_Adjust!$B$3:$H$85,6,FALSE)*VLOOKUP(AS$91,ExtTrip_Adjust!$B$3:$H$85,7,FALSE)</f>
        <v>0</v>
      </c>
      <c r="AT137" s="1">
        <f>AT48*VLOOKUP($D137,ExtTrip_Adjust!$B$3:$H$85,6,FALSE)*VLOOKUP(AT$91,ExtTrip_Adjust!$B$3:$H$85,7,FALSE)</f>
        <v>0</v>
      </c>
      <c r="AU137" s="1">
        <f>AU48*VLOOKUP($D137,ExtTrip_Adjust!$B$3:$H$85,6,FALSE)*VLOOKUP(AU$91,ExtTrip_Adjust!$B$3:$H$85,7,FALSE)</f>
        <v>0</v>
      </c>
      <c r="AV137" s="1">
        <f>AV48*VLOOKUP($D137,ExtTrip_Adjust!$B$3:$H$85,6,FALSE)*VLOOKUP(AV$91,ExtTrip_Adjust!$B$3:$H$85,7,FALSE)</f>
        <v>43.056362760565378</v>
      </c>
      <c r="AW137" s="1">
        <f>AW48*VLOOKUP($D137,ExtTrip_Adjust!$B$3:$H$85,6,FALSE)*VLOOKUP(AW$91,ExtTrip_Adjust!$B$3:$H$85,7,FALSE)</f>
        <v>0</v>
      </c>
      <c r="AX137" s="1">
        <f>AX48*VLOOKUP($D137,ExtTrip_Adjust!$B$3:$H$85,6,FALSE)*VLOOKUP(AX$91,ExtTrip_Adjust!$B$3:$H$85,7,FALSE)</f>
        <v>0</v>
      </c>
      <c r="AY137" s="1">
        <f>AY48*VLOOKUP($D137,ExtTrip_Adjust!$B$3:$H$85,6,FALSE)*VLOOKUP(AY$91,ExtTrip_Adjust!$B$3:$H$85,7,FALSE)</f>
        <v>0</v>
      </c>
      <c r="AZ137" s="1">
        <f>AZ48*VLOOKUP($D137,ExtTrip_Adjust!$B$3:$H$85,6,FALSE)*VLOOKUP(AZ$91,ExtTrip_Adjust!$B$3:$H$85,7,FALSE)</f>
        <v>0</v>
      </c>
      <c r="BA137" s="1">
        <f>BA48*VLOOKUP($D137,ExtTrip_Adjust!$B$3:$H$85,6,FALSE)*VLOOKUP(BA$91,ExtTrip_Adjust!$B$3:$H$85,7,FALSE)</f>
        <v>0.70924524239287412</v>
      </c>
      <c r="BB137" s="1">
        <f>BB48*VLOOKUP($D137,ExtTrip_Adjust!$B$3:$H$85,6,FALSE)*VLOOKUP(BB$91,ExtTrip_Adjust!$B$3:$H$85,7,FALSE)</f>
        <v>0</v>
      </c>
      <c r="BC137" s="1">
        <f>BC48*VLOOKUP($D137,ExtTrip_Adjust!$B$3:$H$85,6,FALSE)*VLOOKUP(BC$91,ExtTrip_Adjust!$B$3:$H$85,7,FALSE)</f>
        <v>0</v>
      </c>
      <c r="BD137" s="1">
        <f>BD48*VLOOKUP($D137,ExtTrip_Adjust!$B$3:$H$85,6,FALSE)*VLOOKUP(BD$91,ExtTrip_Adjust!$B$3:$H$85,7,FALSE)</f>
        <v>7.3461882738704104E-2</v>
      </c>
      <c r="BE137" s="1">
        <f>BE48*VLOOKUP($D137,ExtTrip_Adjust!$B$3:$H$85,6,FALSE)*VLOOKUP(BE$91,ExtTrip_Adjust!$B$3:$H$85,7,FALSE)</f>
        <v>0.32728679265683558</v>
      </c>
      <c r="BF137" s="1">
        <f>BF48*VLOOKUP($D137,ExtTrip_Adjust!$B$3:$H$85,6,FALSE)*VLOOKUP(BF$91,ExtTrip_Adjust!$B$3:$H$85,7,FALSE)</f>
        <v>0</v>
      </c>
      <c r="BG137" s="1">
        <f>BG48*VLOOKUP($D137,ExtTrip_Adjust!$B$3:$H$85,6,FALSE)*VLOOKUP(BG$91,ExtTrip_Adjust!$B$3:$H$85,7,FALSE)</f>
        <v>2.3537700620895339</v>
      </c>
      <c r="BH137" s="1">
        <f>BH48*VLOOKUP($D137,ExtTrip_Adjust!$B$3:$H$85,6,FALSE)*VLOOKUP(BH$91,ExtTrip_Adjust!$B$3:$H$85,7,FALSE)</f>
        <v>5.4746560254626067</v>
      </c>
      <c r="BI137" s="1">
        <f>BI48*VLOOKUP($D137,ExtTrip_Adjust!$B$3:$H$85,6,FALSE)*VLOOKUP(BI$91,ExtTrip_Adjust!$B$3:$H$85,7,FALSE)</f>
        <v>9.0931922605736043E-2</v>
      </c>
      <c r="BJ137" s="1">
        <f>BJ48*VLOOKUP($D137,ExtTrip_Adjust!$B$3:$H$85,6,FALSE)*VLOOKUP(BJ$91,ExtTrip_Adjust!$B$3:$H$85,7,FALSE)</f>
        <v>1.1193348389321673</v>
      </c>
      <c r="BK137" s="1">
        <f>BK48*VLOOKUP($D137,ExtTrip_Adjust!$B$3:$H$85,6,FALSE)*VLOOKUP(BK$91,ExtTrip_Adjust!$B$3:$H$85,7,FALSE)</f>
        <v>0</v>
      </c>
      <c r="BL137" s="1">
        <f>BL48*VLOOKUP($D137,ExtTrip_Adjust!$B$3:$H$85,6,FALSE)*VLOOKUP(BL$91,ExtTrip_Adjust!$B$3:$H$85,7,FALSE)</f>
        <v>15.008151973140409</v>
      </c>
      <c r="BM137" s="1">
        <f>BM48*VLOOKUP($D137,ExtTrip_Adjust!$B$3:$H$85,6,FALSE)*VLOOKUP(BM$91,ExtTrip_Adjust!$B$3:$H$85,7,FALSE)</f>
        <v>16.566249638326745</v>
      </c>
      <c r="BN137" s="1">
        <f>BN48*VLOOKUP($D137,ExtTrip_Adjust!$B$3:$H$85,6,FALSE)*VLOOKUP(BN$91,ExtTrip_Adjust!$B$3:$H$85,7,FALSE)</f>
        <v>0.81253426688888808</v>
      </c>
      <c r="BO137" s="1">
        <f>BO48*VLOOKUP($D137,ExtTrip_Adjust!$B$3:$H$85,6,FALSE)*VLOOKUP(BO$91,ExtTrip_Adjust!$B$3:$H$85,7,FALSE)</f>
        <v>0.12393350697466271</v>
      </c>
      <c r="BP137" s="1">
        <f>BP48*VLOOKUP($D137,ExtTrip_Adjust!$B$3:$H$85,6,FALSE)*VLOOKUP(BP$91,ExtTrip_Adjust!$B$3:$H$85,7,FALSE)</f>
        <v>0</v>
      </c>
      <c r="BQ137" s="1">
        <f>BQ48*VLOOKUP($D137,ExtTrip_Adjust!$B$3:$H$85,6,FALSE)*VLOOKUP(BQ$91,ExtTrip_Adjust!$B$3:$H$85,7,FALSE)</f>
        <v>95.025020397991113</v>
      </c>
      <c r="BR137" s="1">
        <f>BR48*VLOOKUP($D137,ExtTrip_Adjust!$B$3:$H$85,6,FALSE)*VLOOKUP(BR$91,ExtTrip_Adjust!$B$3:$H$85,7,FALSE)</f>
        <v>6.1713339654416348</v>
      </c>
      <c r="BS137" s="1">
        <f>BS48*VLOOKUP($D137,ExtTrip_Adjust!$B$3:$H$85,6,FALSE)*VLOOKUP(BS$91,ExtTrip_Adjust!$B$3:$H$85,7,FALSE)</f>
        <v>6.0577702171044505</v>
      </c>
      <c r="BT137" s="1">
        <f>BT48*VLOOKUP($D137,ExtTrip_Adjust!$B$3:$H$85,6,FALSE)*VLOOKUP(BT$91,ExtTrip_Adjust!$B$3:$H$85,7,FALSE)</f>
        <v>6.9173783255715149</v>
      </c>
      <c r="BU137" s="1">
        <f>BU48*VLOOKUP($D137,ExtTrip_Adjust!$B$3:$H$85,6,FALSE)*VLOOKUP(BU$91,ExtTrip_Adjust!$B$3:$H$85,7,FALSE)</f>
        <v>8.3933848768925561</v>
      </c>
      <c r="BV137" s="1">
        <f>BV48*VLOOKUP($D137,ExtTrip_Adjust!$B$3:$H$85,6,FALSE)*VLOOKUP(BV$91,ExtTrip_Adjust!$B$3:$H$85,7,FALSE)</f>
        <v>0</v>
      </c>
      <c r="BW137" s="1">
        <f>BW48*VLOOKUP($D137,ExtTrip_Adjust!$B$3:$H$85,6,FALSE)*VLOOKUP(BW$91,ExtTrip_Adjust!$B$3:$H$85,7,FALSE)</f>
        <v>5.9404899260222326</v>
      </c>
      <c r="BX137" s="1">
        <f>BX48*VLOOKUP($D137,ExtTrip_Adjust!$B$3:$H$85,6,FALSE)*VLOOKUP(BX$91,ExtTrip_Adjust!$B$3:$H$85,7,FALSE)</f>
        <v>0.88084383524970966</v>
      </c>
      <c r="BY137" s="1">
        <f>BY48*VLOOKUP($D137,ExtTrip_Adjust!$B$3:$H$85,6,FALSE)*VLOOKUP(BY$91,ExtTrip_Adjust!$B$3:$H$85,7,FALSE)</f>
        <v>0.20800249628746462</v>
      </c>
      <c r="BZ137" s="1">
        <f>BZ48*VLOOKUP($D137,ExtTrip_Adjust!$B$3:$H$85,6,FALSE)*VLOOKUP(BZ$91,ExtTrip_Adjust!$B$3:$H$85,7,FALSE)</f>
        <v>13.485095295742868</v>
      </c>
      <c r="CA137" s="1">
        <f>CA48*VLOOKUP($D137,ExtTrip_Adjust!$B$3:$H$85,6,FALSE)*VLOOKUP(CA$91,ExtTrip_Adjust!$B$3:$H$85,7,FALSE)</f>
        <v>8.2630908632272462</v>
      </c>
      <c r="CB137" s="1">
        <f>CB48*VLOOKUP($D137,ExtTrip_Adjust!$B$3:$H$85,6,FALSE)*VLOOKUP(CB$91,ExtTrip_Adjust!$B$3:$H$85,7,FALSE)</f>
        <v>0.43669680705489844</v>
      </c>
      <c r="CC137" s="1">
        <f>CC48*VLOOKUP($D137,ExtTrip_Adjust!$B$3:$H$85,6,FALSE)*VLOOKUP(CC$91,ExtTrip_Adjust!$B$3:$H$85,7,FALSE)</f>
        <v>2.4365947122919884</v>
      </c>
      <c r="CD137" s="1">
        <f>CD48*VLOOKUP($D137,ExtTrip_Adjust!$B$3:$H$85,6,FALSE)*VLOOKUP(CD$91,ExtTrip_Adjust!$B$3:$H$85,7,FALSE)</f>
        <v>0.3296827630194073</v>
      </c>
      <c r="CE137" s="1">
        <f>CE48*VLOOKUP($D137,ExtTrip_Adjust!$B$3:$H$85,6,FALSE)*VLOOKUP(CE$91,ExtTrip_Adjust!$B$3:$H$85,7,FALSE)</f>
        <v>8.8491807345875417E-3</v>
      </c>
      <c r="CF137" s="1">
        <f>CF48*VLOOKUP($D137,ExtTrip_Adjust!$B$3:$H$85,6,FALSE)*VLOOKUP(CF$91,ExtTrip_Adjust!$B$3:$H$85,7,FALSE)</f>
        <v>0.50093708777838875</v>
      </c>
      <c r="CG137" s="1">
        <f>CG48*VLOOKUP($D137,ExtTrip_Adjust!$B$3:$H$85,6,FALSE)*VLOOKUP(CG$91,ExtTrip_Adjust!$B$3:$H$85,7,FALSE)</f>
        <v>8.9268589212980718</v>
      </c>
      <c r="CH137" s="1">
        <f>CH48*VLOOKUP($D137,ExtTrip_Adjust!$B$3:$H$85,6,FALSE)*VLOOKUP(CH$91,ExtTrip_Adjust!$B$3:$H$85,7,FALSE)</f>
        <v>227.35277358518397</v>
      </c>
      <c r="CI137" s="1">
        <f>CI48*VLOOKUP($D137,ExtTrip_Adjust!$B$3:$H$85,6,FALSE)*VLOOKUP(CI$91,ExtTrip_Adjust!$B$3:$H$85,7,FALSE)</f>
        <v>2.2648929710760464</v>
      </c>
      <c r="CJ137" s="1">
        <f>CJ48*VLOOKUP($D137,ExtTrip_Adjust!$B$3:$H$85,6,FALSE)*1</f>
        <v>5797.9530204546581</v>
      </c>
      <c r="CK137" s="1">
        <f t="shared" si="5"/>
        <v>6626.2155956191746</v>
      </c>
    </row>
    <row r="138" spans="2:89" x14ac:dyDescent="0.25">
      <c r="B138">
        <v>2976</v>
      </c>
      <c r="D138">
        <v>2976</v>
      </c>
      <c r="E138" s="1">
        <f>E49*VLOOKUP($D138,ExtTrip_Adjust!$B$3:$H$85,6,FALSE)*VLOOKUP(E$91,ExtTrip_Adjust!$B$3:$H$85,7,FALSE)</f>
        <v>1.5685062161222387</v>
      </c>
      <c r="F138" s="1">
        <f>F49*VLOOKUP($D138,ExtTrip_Adjust!$B$3:$H$85,6,FALSE)*VLOOKUP(F$91,ExtTrip_Adjust!$B$3:$H$85,7,FALSE)</f>
        <v>0</v>
      </c>
      <c r="G138" s="1">
        <f>G49*VLOOKUP($D138,ExtTrip_Adjust!$B$3:$H$85,6,FALSE)*VLOOKUP(G$91,ExtTrip_Adjust!$B$3:$H$85,7,FALSE)</f>
        <v>0.31205102563532111</v>
      </c>
      <c r="H138" s="1">
        <f>H49*VLOOKUP($D138,ExtTrip_Adjust!$B$3:$H$85,6,FALSE)*VLOOKUP(H$91,ExtTrip_Adjust!$B$3:$H$85,7,FALSE)</f>
        <v>2.5118137699601184</v>
      </c>
      <c r="I138" s="1">
        <f>I49*VLOOKUP($D138,ExtTrip_Adjust!$B$3:$H$85,6,FALSE)*VLOOKUP(I$91,ExtTrip_Adjust!$B$3:$H$85,7,FALSE)</f>
        <v>0</v>
      </c>
      <c r="J138" s="1">
        <f>J49*VLOOKUP($D138,ExtTrip_Adjust!$B$3:$H$85,6,FALSE)*VLOOKUP(J$91,ExtTrip_Adjust!$B$3:$H$85,7,FALSE)</f>
        <v>0</v>
      </c>
      <c r="K138" s="1">
        <f>K49*VLOOKUP($D138,ExtTrip_Adjust!$B$3:$H$85,6,FALSE)*VLOOKUP(K$91,ExtTrip_Adjust!$B$3:$H$85,7,FALSE)</f>
        <v>0.67584296905989605</v>
      </c>
      <c r="L138" s="1">
        <f>L49*VLOOKUP($D138,ExtTrip_Adjust!$B$3:$H$85,6,FALSE)*VLOOKUP(L$91,ExtTrip_Adjust!$B$3:$H$85,7,FALSE)</f>
        <v>7.444786150348996</v>
      </c>
      <c r="M138" s="1">
        <f>M49*VLOOKUP($D138,ExtTrip_Adjust!$B$3:$H$85,6,FALSE)*VLOOKUP(M$91,ExtTrip_Adjust!$B$3:$H$85,7,FALSE)</f>
        <v>0</v>
      </c>
      <c r="N138" s="1">
        <f>N49*VLOOKUP($D138,ExtTrip_Adjust!$B$3:$H$85,6,FALSE)*VLOOKUP(N$91,ExtTrip_Adjust!$B$3:$H$85,7,FALSE)</f>
        <v>0.23166917570482387</v>
      </c>
      <c r="O138" s="1">
        <f>O49*VLOOKUP($D138,ExtTrip_Adjust!$B$3:$H$85,6,FALSE)*VLOOKUP(O$91,ExtTrip_Adjust!$B$3:$H$85,7,FALSE)</f>
        <v>0</v>
      </c>
      <c r="P138" s="1">
        <f>P49*VLOOKUP($D138,ExtTrip_Adjust!$B$3:$H$85,6,FALSE)*VLOOKUP(P$91,ExtTrip_Adjust!$B$3:$H$85,7,FALSE)</f>
        <v>0</v>
      </c>
      <c r="Q138" s="1">
        <f>Q49*VLOOKUP($D138,ExtTrip_Adjust!$B$3:$H$85,6,FALSE)*VLOOKUP(Q$91,ExtTrip_Adjust!$B$3:$H$85,7,FALSE)</f>
        <v>0.76667683799444675</v>
      </c>
      <c r="R138" s="1">
        <f>R49*VLOOKUP($D138,ExtTrip_Adjust!$B$3:$H$85,6,FALSE)*VLOOKUP(R$91,ExtTrip_Adjust!$B$3:$H$85,7,FALSE)</f>
        <v>0</v>
      </c>
      <c r="S138" s="1">
        <f>S49*VLOOKUP($D138,ExtTrip_Adjust!$B$3:$H$85,6,FALSE)*VLOOKUP(S$91,ExtTrip_Adjust!$B$3:$H$85,7,FALSE)</f>
        <v>0</v>
      </c>
      <c r="T138" s="1">
        <f>T49*VLOOKUP($D138,ExtTrip_Adjust!$B$3:$H$85,6,FALSE)*VLOOKUP(T$91,ExtTrip_Adjust!$B$3:$H$85,7,FALSE)</f>
        <v>36.0740112301403</v>
      </c>
      <c r="U138" s="1">
        <f>U49*VLOOKUP($D138,ExtTrip_Adjust!$B$3:$H$85,6,FALSE)*VLOOKUP(U$91,ExtTrip_Adjust!$B$3:$H$85,7,FALSE)</f>
        <v>0</v>
      </c>
      <c r="V138" s="1">
        <f>V49*VLOOKUP($D138,ExtTrip_Adjust!$B$3:$H$85,6,FALSE)*VLOOKUP(V$91,ExtTrip_Adjust!$B$3:$H$85,7,FALSE)</f>
        <v>5.9608500541934051</v>
      </c>
      <c r="W138" s="1">
        <f>W49*VLOOKUP($D138,ExtTrip_Adjust!$B$3:$H$85,6,FALSE)*VLOOKUP(W$91,ExtTrip_Adjust!$B$3:$H$85,7,FALSE)</f>
        <v>0</v>
      </c>
      <c r="X138" s="1">
        <f>X49*VLOOKUP($D138,ExtTrip_Adjust!$B$3:$H$85,6,FALSE)*VLOOKUP(X$91,ExtTrip_Adjust!$B$3:$H$85,7,FALSE)</f>
        <v>15.473568714024168</v>
      </c>
      <c r="Y138" s="1">
        <f>Y49*VLOOKUP($D138,ExtTrip_Adjust!$B$3:$H$85,6,FALSE)*VLOOKUP(Y$91,ExtTrip_Adjust!$B$3:$H$85,7,FALSE)</f>
        <v>0</v>
      </c>
      <c r="Z138" s="1">
        <f>Z49*VLOOKUP($D138,ExtTrip_Adjust!$B$3:$H$85,6,FALSE)*VLOOKUP(Z$91,ExtTrip_Adjust!$B$3:$H$85,7,FALSE)</f>
        <v>0</v>
      </c>
      <c r="AA138" s="1">
        <f>AA49*VLOOKUP($D138,ExtTrip_Adjust!$B$3:$H$85,6,FALSE)*VLOOKUP(AA$91,ExtTrip_Adjust!$B$3:$H$85,7,FALSE)</f>
        <v>0</v>
      </c>
      <c r="AB138" s="1">
        <f>AB49*VLOOKUP($D138,ExtTrip_Adjust!$B$3:$H$85,6,FALSE)*VLOOKUP(AB$91,ExtTrip_Adjust!$B$3:$H$85,7,FALSE)</f>
        <v>0</v>
      </c>
      <c r="AC138" s="1">
        <f>AC49*VLOOKUP($D138,ExtTrip_Adjust!$B$3:$H$85,6,FALSE)*VLOOKUP(AC$91,ExtTrip_Adjust!$B$3:$H$85,7,FALSE)</f>
        <v>0.21378394933293665</v>
      </c>
      <c r="AD138" s="1">
        <f>AD49*VLOOKUP($D138,ExtTrip_Adjust!$B$3:$H$85,6,FALSE)*VLOOKUP(AD$91,ExtTrip_Adjust!$B$3:$H$85,7,FALSE)</f>
        <v>1.4147376337832596</v>
      </c>
      <c r="AE138" s="1">
        <f>AE49*VLOOKUP($D138,ExtTrip_Adjust!$B$3:$H$85,6,FALSE)*VLOOKUP(AE$91,ExtTrip_Adjust!$B$3:$H$85,7,FALSE)</f>
        <v>0.12841185860043017</v>
      </c>
      <c r="AF138" s="1">
        <f>AF49*VLOOKUP($D138,ExtTrip_Adjust!$B$3:$H$85,6,FALSE)*VLOOKUP(AF$91,ExtTrip_Adjust!$B$3:$H$85,7,FALSE)</f>
        <v>6.0891401192646244</v>
      </c>
      <c r="AG138" s="1">
        <f>AG49*VLOOKUP($D138,ExtTrip_Adjust!$B$3:$H$85,6,FALSE)*VLOOKUP(AG$91,ExtTrip_Adjust!$B$3:$H$85,7,FALSE)</f>
        <v>0</v>
      </c>
      <c r="AH138" s="1">
        <f>AH49*VLOOKUP($D138,ExtTrip_Adjust!$B$3:$H$85,6,FALSE)*VLOOKUP(AH$91,ExtTrip_Adjust!$B$3:$H$85,7,FALSE)</f>
        <v>0</v>
      </c>
      <c r="AI138" s="1">
        <f>AI49*VLOOKUP($D138,ExtTrip_Adjust!$B$3:$H$85,6,FALSE)*VLOOKUP(AI$91,ExtTrip_Adjust!$B$3:$H$85,7,FALSE)</f>
        <v>62.734575842493641</v>
      </c>
      <c r="AJ138" s="1">
        <f>AJ49*VLOOKUP($D138,ExtTrip_Adjust!$B$3:$H$85,6,FALSE)*VLOOKUP(AJ$91,ExtTrip_Adjust!$B$3:$H$85,7,FALSE)</f>
        <v>4.6466216316739635</v>
      </c>
      <c r="AK138" s="1">
        <f>AK49*VLOOKUP($D138,ExtTrip_Adjust!$B$3:$H$85,6,FALSE)*VLOOKUP(AK$91,ExtTrip_Adjust!$B$3:$H$85,7,FALSE)</f>
        <v>237.86816056335388</v>
      </c>
      <c r="AL138" s="1">
        <f>AL49*VLOOKUP($D138,ExtTrip_Adjust!$B$3:$H$85,6,FALSE)*VLOOKUP(AL$91,ExtTrip_Adjust!$B$3:$H$85,7,FALSE)</f>
        <v>0.84180546935919831</v>
      </c>
      <c r="AM138" s="1">
        <f>AM49*VLOOKUP($D138,ExtTrip_Adjust!$B$3:$H$85,6,FALSE)*VLOOKUP(AM$91,ExtTrip_Adjust!$B$3:$H$85,7,FALSE)</f>
        <v>8.6989234206081484E-2</v>
      </c>
      <c r="AN138" s="1">
        <f>AN49*VLOOKUP($D138,ExtTrip_Adjust!$B$3:$H$85,6,FALSE)*VLOOKUP(AN$91,ExtTrip_Adjust!$B$3:$H$85,7,FALSE)</f>
        <v>0</v>
      </c>
      <c r="AO138" s="1">
        <f>AO49*VLOOKUP($D138,ExtTrip_Adjust!$B$3:$H$85,6,FALSE)*VLOOKUP(AO$91,ExtTrip_Adjust!$B$3:$H$85,7,FALSE)</f>
        <v>1.568218997710602</v>
      </c>
      <c r="AP138" s="1">
        <f>AP49*VLOOKUP($D138,ExtTrip_Adjust!$B$3:$H$85,6,FALSE)*VLOOKUP(AP$91,ExtTrip_Adjust!$B$3:$H$85,7,FALSE)</f>
        <v>0</v>
      </c>
      <c r="AQ138" s="1">
        <f>AQ49*VLOOKUP($D138,ExtTrip_Adjust!$B$3:$H$85,6,FALSE)*VLOOKUP(AQ$91,ExtTrip_Adjust!$B$3:$H$85,7,FALSE)</f>
        <v>1.7648422924661107</v>
      </c>
      <c r="AR138" s="1">
        <f>AR49*VLOOKUP($D138,ExtTrip_Adjust!$B$3:$H$85,6,FALSE)*VLOOKUP(AR$91,ExtTrip_Adjust!$B$3:$H$85,7,FALSE)</f>
        <v>0</v>
      </c>
      <c r="AS138" s="1">
        <f>AS49*VLOOKUP($D138,ExtTrip_Adjust!$B$3:$H$85,6,FALSE)*VLOOKUP(AS$91,ExtTrip_Adjust!$B$3:$H$85,7,FALSE)</f>
        <v>0</v>
      </c>
      <c r="AT138" s="1">
        <f>AT49*VLOOKUP($D138,ExtTrip_Adjust!$B$3:$H$85,6,FALSE)*VLOOKUP(AT$91,ExtTrip_Adjust!$B$3:$H$85,7,FALSE)</f>
        <v>0</v>
      </c>
      <c r="AU138" s="1">
        <f>AU49*VLOOKUP($D138,ExtTrip_Adjust!$B$3:$H$85,6,FALSE)*VLOOKUP(AU$91,ExtTrip_Adjust!$B$3:$H$85,7,FALSE)</f>
        <v>0</v>
      </c>
      <c r="AV138" s="1">
        <f>AV49*VLOOKUP($D138,ExtTrip_Adjust!$B$3:$H$85,6,FALSE)*VLOOKUP(AV$91,ExtTrip_Adjust!$B$3:$H$85,7,FALSE)</f>
        <v>5.2152078540630304</v>
      </c>
      <c r="AW138" s="1">
        <f>AW49*VLOOKUP($D138,ExtTrip_Adjust!$B$3:$H$85,6,FALSE)*VLOOKUP(AW$91,ExtTrip_Adjust!$B$3:$H$85,7,FALSE)</f>
        <v>0</v>
      </c>
      <c r="AX138" s="1">
        <f>AX49*VLOOKUP($D138,ExtTrip_Adjust!$B$3:$H$85,6,FALSE)*VLOOKUP(AX$91,ExtTrip_Adjust!$B$3:$H$85,7,FALSE)</f>
        <v>0</v>
      </c>
      <c r="AY138" s="1">
        <f>AY49*VLOOKUP($D138,ExtTrip_Adjust!$B$3:$H$85,6,FALSE)*VLOOKUP(AY$91,ExtTrip_Adjust!$B$3:$H$85,7,FALSE)</f>
        <v>0</v>
      </c>
      <c r="AZ138" s="1">
        <f>AZ49*VLOOKUP($D138,ExtTrip_Adjust!$B$3:$H$85,6,FALSE)*VLOOKUP(AZ$91,ExtTrip_Adjust!$B$3:$H$85,7,FALSE)</f>
        <v>0</v>
      </c>
      <c r="BA138" s="1">
        <f>BA49*VLOOKUP($D138,ExtTrip_Adjust!$B$3:$H$85,6,FALSE)*VLOOKUP(BA$91,ExtTrip_Adjust!$B$3:$H$85,7,FALSE)</f>
        <v>0.27712224807628966</v>
      </c>
      <c r="BB138" s="1">
        <f>BB49*VLOOKUP($D138,ExtTrip_Adjust!$B$3:$H$85,6,FALSE)*VLOOKUP(BB$91,ExtTrip_Adjust!$B$3:$H$85,7,FALSE)</f>
        <v>0</v>
      </c>
      <c r="BC138" s="1">
        <f>BC49*VLOOKUP($D138,ExtTrip_Adjust!$B$3:$H$85,6,FALSE)*VLOOKUP(BC$91,ExtTrip_Adjust!$B$3:$H$85,7,FALSE)</f>
        <v>0</v>
      </c>
      <c r="BD138" s="1">
        <f>BD49*VLOOKUP($D138,ExtTrip_Adjust!$B$3:$H$85,6,FALSE)*VLOOKUP(BD$91,ExtTrip_Adjust!$B$3:$H$85,7,FALSE)</f>
        <v>4.03532884804765E-2</v>
      </c>
      <c r="BE138" s="1">
        <f>BE49*VLOOKUP($D138,ExtTrip_Adjust!$B$3:$H$85,6,FALSE)*VLOOKUP(BE$91,ExtTrip_Adjust!$B$3:$H$85,7,FALSE)</f>
        <v>0.17978044024666001</v>
      </c>
      <c r="BF138" s="1">
        <f>BF49*VLOOKUP($D138,ExtTrip_Adjust!$B$3:$H$85,6,FALSE)*VLOOKUP(BF$91,ExtTrip_Adjust!$B$3:$H$85,7,FALSE)</f>
        <v>0</v>
      </c>
      <c r="BG138" s="1">
        <f>BG49*VLOOKUP($D138,ExtTrip_Adjust!$B$3:$H$85,6,FALSE)*VLOOKUP(BG$91,ExtTrip_Adjust!$B$3:$H$85,7,FALSE)</f>
        <v>2.3638990754995599</v>
      </c>
      <c r="BH138" s="1">
        <f>BH49*VLOOKUP($D138,ExtTrip_Adjust!$B$3:$H$85,6,FALSE)*VLOOKUP(BH$91,ExtTrip_Adjust!$B$3:$H$85,7,FALSE)</f>
        <v>3.3007223648997326</v>
      </c>
      <c r="BI138" s="1">
        <f>BI49*VLOOKUP($D138,ExtTrip_Adjust!$B$3:$H$85,6,FALSE)*VLOOKUP(BI$91,ExtTrip_Adjust!$B$3:$H$85,7,FALSE)</f>
        <v>9.9259034357937162E-2</v>
      </c>
      <c r="BJ138" s="1">
        <f>BJ49*VLOOKUP($D138,ExtTrip_Adjust!$B$3:$H$85,6,FALSE)*VLOOKUP(BJ$91,ExtTrip_Adjust!$B$3:$H$85,7,FALSE)</f>
        <v>0.94980997839299952</v>
      </c>
      <c r="BK138" s="1">
        <f>BK49*VLOOKUP($D138,ExtTrip_Adjust!$B$3:$H$85,6,FALSE)*VLOOKUP(BK$91,ExtTrip_Adjust!$B$3:$H$85,7,FALSE)</f>
        <v>0</v>
      </c>
      <c r="BL138" s="1">
        <f>BL49*VLOOKUP($D138,ExtTrip_Adjust!$B$3:$H$85,6,FALSE)*VLOOKUP(BL$91,ExtTrip_Adjust!$B$3:$H$85,7,FALSE)</f>
        <v>10.603360111677615</v>
      </c>
      <c r="BM138" s="1">
        <f>BM49*VLOOKUP($D138,ExtTrip_Adjust!$B$3:$H$85,6,FALSE)*VLOOKUP(BM$91,ExtTrip_Adjust!$B$3:$H$85,7,FALSE)</f>
        <v>14.195565139505334</v>
      </c>
      <c r="BN138" s="1">
        <f>BN49*VLOOKUP($D138,ExtTrip_Adjust!$B$3:$H$85,6,FALSE)*VLOOKUP(BN$91,ExtTrip_Adjust!$B$3:$H$85,7,FALSE)</f>
        <v>0.63916008021769843</v>
      </c>
      <c r="BO138" s="1">
        <f>BO49*VLOOKUP($D138,ExtTrip_Adjust!$B$3:$H$85,6,FALSE)*VLOOKUP(BO$91,ExtTrip_Adjust!$B$3:$H$85,7,FALSE)</f>
        <v>9.7487615939422012E-2</v>
      </c>
      <c r="BP138" s="1">
        <f>BP49*VLOOKUP($D138,ExtTrip_Adjust!$B$3:$H$85,6,FALSE)*VLOOKUP(BP$91,ExtTrip_Adjust!$B$3:$H$85,7,FALSE)</f>
        <v>0</v>
      </c>
      <c r="BQ138" s="1">
        <f>BQ49*VLOOKUP($D138,ExtTrip_Adjust!$B$3:$H$85,6,FALSE)*VLOOKUP(BQ$91,ExtTrip_Adjust!$B$3:$H$85,7,FALSE)</f>
        <v>42.425109107940287</v>
      </c>
      <c r="BR138" s="1">
        <f>BR49*VLOOKUP($D138,ExtTrip_Adjust!$B$3:$H$85,6,FALSE)*VLOOKUP(BR$91,ExtTrip_Adjust!$B$3:$H$85,7,FALSE)</f>
        <v>5.7266212251304571</v>
      </c>
      <c r="BS138" s="1">
        <f>BS49*VLOOKUP($D138,ExtTrip_Adjust!$B$3:$H$85,6,FALSE)*VLOOKUP(BS$91,ExtTrip_Adjust!$B$3:$H$85,7,FALSE)</f>
        <v>4.6950885656499892</v>
      </c>
      <c r="BT138" s="1">
        <f>BT49*VLOOKUP($D138,ExtTrip_Adjust!$B$3:$H$85,6,FALSE)*VLOOKUP(BT$91,ExtTrip_Adjust!$B$3:$H$85,7,FALSE)</f>
        <v>0.67025986258053394</v>
      </c>
      <c r="BU138" s="1">
        <f>BU49*VLOOKUP($D138,ExtTrip_Adjust!$B$3:$H$85,6,FALSE)*VLOOKUP(BU$91,ExtTrip_Adjust!$B$3:$H$85,7,FALSE)</f>
        <v>0</v>
      </c>
      <c r="BV138" s="1">
        <f>BV49*VLOOKUP($D138,ExtTrip_Adjust!$B$3:$H$85,6,FALSE)*VLOOKUP(BV$91,ExtTrip_Adjust!$B$3:$H$85,7,FALSE)</f>
        <v>0</v>
      </c>
      <c r="BW138" s="1">
        <f>BW49*VLOOKUP($D138,ExtTrip_Adjust!$B$3:$H$85,6,FALSE)*VLOOKUP(BW$91,ExtTrip_Adjust!$B$3:$H$85,7,FALSE)</f>
        <v>5.4640047596669925</v>
      </c>
      <c r="BX138" s="1">
        <f>BX49*VLOOKUP($D138,ExtTrip_Adjust!$B$3:$H$85,6,FALSE)*VLOOKUP(BX$91,ExtTrip_Adjust!$B$3:$H$85,7,FALSE)</f>
        <v>0.42390590240643483</v>
      </c>
      <c r="BY138" s="1">
        <f>BY49*VLOOKUP($D138,ExtTrip_Adjust!$B$3:$H$85,6,FALSE)*VLOOKUP(BY$91,ExtTrip_Adjust!$B$3:$H$85,7,FALSE)</f>
        <v>0.19451451980748069</v>
      </c>
      <c r="BZ138" s="1">
        <f>BZ49*VLOOKUP($D138,ExtTrip_Adjust!$B$3:$H$85,6,FALSE)*VLOOKUP(BZ$91,ExtTrip_Adjust!$B$3:$H$85,7,FALSE)</f>
        <v>12.771945209865731</v>
      </c>
      <c r="CA138" s="1">
        <f>CA49*VLOOKUP($D138,ExtTrip_Adjust!$B$3:$H$85,6,FALSE)*VLOOKUP(CA$91,ExtTrip_Adjust!$B$3:$H$85,7,FALSE)</f>
        <v>7.7964582607709181</v>
      </c>
      <c r="CB138" s="1">
        <f>CB49*VLOOKUP($D138,ExtTrip_Adjust!$B$3:$H$85,6,FALSE)*VLOOKUP(CB$91,ExtTrip_Adjust!$B$3:$H$85,7,FALSE)</f>
        <v>0.5606652157611306</v>
      </c>
      <c r="CC138" s="1">
        <f>CC49*VLOOKUP($D138,ExtTrip_Adjust!$B$3:$H$85,6,FALSE)*VLOOKUP(CC$91,ExtTrip_Adjust!$B$3:$H$85,7,FALSE)</f>
        <v>1.9922007521993033</v>
      </c>
      <c r="CD138" s="1">
        <f>CD49*VLOOKUP($D138,ExtTrip_Adjust!$B$3:$H$85,6,FALSE)*VLOOKUP(CD$91,ExtTrip_Adjust!$B$3:$H$85,7,FALSE)</f>
        <v>0.40556113180109155</v>
      </c>
      <c r="CE138" s="1">
        <f>CE49*VLOOKUP($D138,ExtTrip_Adjust!$B$3:$H$85,6,FALSE)*VLOOKUP(CE$91,ExtTrip_Adjust!$B$3:$H$85,7,FALSE)</f>
        <v>1.1495426126090197E-2</v>
      </c>
      <c r="CF138" s="1">
        <f>CF49*VLOOKUP($D138,ExtTrip_Adjust!$B$3:$H$85,6,FALSE)*VLOOKUP(CF$91,ExtTrip_Adjust!$B$3:$H$85,7,FALSE)</f>
        <v>0.23107300261067543</v>
      </c>
      <c r="CG138" s="1">
        <f>CG49*VLOOKUP($D138,ExtTrip_Adjust!$B$3:$H$85,6,FALSE)*VLOOKUP(CG$91,ExtTrip_Adjust!$B$3:$H$85,7,FALSE)</f>
        <v>7.9176979188617667</v>
      </c>
      <c r="CH138" s="1">
        <f>CH49*VLOOKUP($D138,ExtTrip_Adjust!$B$3:$H$85,6,FALSE)*VLOOKUP(CH$91,ExtTrip_Adjust!$B$3:$H$85,7,FALSE)</f>
        <v>260.85011871780142</v>
      </c>
      <c r="CI138" s="1">
        <f>CI49*VLOOKUP($D138,ExtTrip_Adjust!$B$3:$H$85,6,FALSE)*VLOOKUP(CI$91,ExtTrip_Adjust!$B$3:$H$85,7,FALSE)</f>
        <v>0.72196444214196254</v>
      </c>
      <c r="CJ138" s="1">
        <f>CJ49*VLOOKUP($D138,ExtTrip_Adjust!$B$3:$H$85,6,FALSE)*1</f>
        <v>7219.7738901025086</v>
      </c>
      <c r="CK138" s="1">
        <f t="shared" si="5"/>
        <v>7998.9713650904159</v>
      </c>
    </row>
    <row r="139" spans="2:89" x14ac:dyDescent="0.25">
      <c r="B139">
        <v>2977</v>
      </c>
      <c r="D139">
        <v>2977</v>
      </c>
      <c r="E139" s="1">
        <f>E50*VLOOKUP($D139,ExtTrip_Adjust!$B$3:$H$85,6,FALSE)*VLOOKUP(E$91,ExtTrip_Adjust!$B$3:$H$85,7,FALSE)</f>
        <v>2.8522189667146144E-2</v>
      </c>
      <c r="F139" s="1">
        <f>F50*VLOOKUP($D139,ExtTrip_Adjust!$B$3:$H$85,6,FALSE)*VLOOKUP(F$91,ExtTrip_Adjust!$B$3:$H$85,7,FALSE)</f>
        <v>0</v>
      </c>
      <c r="G139" s="1">
        <f>G50*VLOOKUP($D139,ExtTrip_Adjust!$B$3:$H$85,6,FALSE)*VLOOKUP(G$91,ExtTrip_Adjust!$B$3:$H$85,7,FALSE)</f>
        <v>0</v>
      </c>
      <c r="H139" s="1">
        <f>H50*VLOOKUP($D139,ExtTrip_Adjust!$B$3:$H$85,6,FALSE)*VLOOKUP(H$91,ExtTrip_Adjust!$B$3:$H$85,7,FALSE)</f>
        <v>1.9243124374480797E-2</v>
      </c>
      <c r="I139" s="1">
        <f>I50*VLOOKUP($D139,ExtTrip_Adjust!$B$3:$H$85,6,FALSE)*VLOOKUP(I$91,ExtTrip_Adjust!$B$3:$H$85,7,FALSE)</f>
        <v>0</v>
      </c>
      <c r="J139" s="1">
        <f>J50*VLOOKUP($D139,ExtTrip_Adjust!$B$3:$H$85,6,FALSE)*VLOOKUP(J$91,ExtTrip_Adjust!$B$3:$H$85,7,FALSE)</f>
        <v>0</v>
      </c>
      <c r="K139" s="1">
        <f>K50*VLOOKUP($D139,ExtTrip_Adjust!$B$3:$H$85,6,FALSE)*VLOOKUP(K$91,ExtTrip_Adjust!$B$3:$H$85,7,FALSE)</f>
        <v>3.5770380713610661E-2</v>
      </c>
      <c r="L139" s="1">
        <f>L50*VLOOKUP($D139,ExtTrip_Adjust!$B$3:$H$85,6,FALSE)*VLOOKUP(L$91,ExtTrip_Adjust!$B$3:$H$85,7,FALSE)</f>
        <v>0</v>
      </c>
      <c r="M139" s="1">
        <f>M50*VLOOKUP($D139,ExtTrip_Adjust!$B$3:$H$85,6,FALSE)*VLOOKUP(M$91,ExtTrip_Adjust!$B$3:$H$85,7,FALSE)</f>
        <v>0</v>
      </c>
      <c r="N139" s="1">
        <f>N50*VLOOKUP($D139,ExtTrip_Adjust!$B$3:$H$85,6,FALSE)*VLOOKUP(N$91,ExtTrip_Adjust!$B$3:$H$85,7,FALSE)</f>
        <v>0</v>
      </c>
      <c r="O139" s="1">
        <f>O50*VLOOKUP($D139,ExtTrip_Adjust!$B$3:$H$85,6,FALSE)*VLOOKUP(O$91,ExtTrip_Adjust!$B$3:$H$85,7,FALSE)</f>
        <v>0</v>
      </c>
      <c r="P139" s="1">
        <f>P50*VLOOKUP($D139,ExtTrip_Adjust!$B$3:$H$85,6,FALSE)*VLOOKUP(P$91,ExtTrip_Adjust!$B$3:$H$85,7,FALSE)</f>
        <v>0</v>
      </c>
      <c r="Q139" s="1">
        <f>Q50*VLOOKUP($D139,ExtTrip_Adjust!$B$3:$H$85,6,FALSE)*VLOOKUP(Q$91,ExtTrip_Adjust!$B$3:$H$85,7,FALSE)</f>
        <v>4.0043695824538941E-2</v>
      </c>
      <c r="R139" s="1">
        <f>R50*VLOOKUP($D139,ExtTrip_Adjust!$B$3:$H$85,6,FALSE)*VLOOKUP(R$91,ExtTrip_Adjust!$B$3:$H$85,7,FALSE)</f>
        <v>0</v>
      </c>
      <c r="S139" s="1">
        <f>S50*VLOOKUP($D139,ExtTrip_Adjust!$B$3:$H$85,6,FALSE)*VLOOKUP(S$91,ExtTrip_Adjust!$B$3:$H$85,7,FALSE)</f>
        <v>0</v>
      </c>
      <c r="T139" s="1">
        <f>T50*VLOOKUP($D139,ExtTrip_Adjust!$B$3:$H$85,6,FALSE)*VLOOKUP(T$91,ExtTrip_Adjust!$B$3:$H$85,7,FALSE)</f>
        <v>0.6141555620971324</v>
      </c>
      <c r="U139" s="1">
        <f>U50*VLOOKUP($D139,ExtTrip_Adjust!$B$3:$H$85,6,FALSE)*VLOOKUP(U$91,ExtTrip_Adjust!$B$3:$H$85,7,FALSE)</f>
        <v>0</v>
      </c>
      <c r="V139" s="1">
        <f>V50*VLOOKUP($D139,ExtTrip_Adjust!$B$3:$H$85,6,FALSE)*VLOOKUP(V$91,ExtTrip_Adjust!$B$3:$H$85,7,FALSE)</f>
        <v>0.31133004068437764</v>
      </c>
      <c r="W139" s="1">
        <f>W50*VLOOKUP($D139,ExtTrip_Adjust!$B$3:$H$85,6,FALSE)*VLOOKUP(W$91,ExtTrip_Adjust!$B$3:$H$85,7,FALSE)</f>
        <v>0</v>
      </c>
      <c r="X139" s="1">
        <f>X50*VLOOKUP($D139,ExtTrip_Adjust!$B$3:$H$85,6,FALSE)*VLOOKUP(X$91,ExtTrip_Adjust!$B$3:$H$85,7,FALSE)</f>
        <v>0.75015122619179986</v>
      </c>
      <c r="Y139" s="1">
        <f>Y50*VLOOKUP($D139,ExtTrip_Adjust!$B$3:$H$85,6,FALSE)*VLOOKUP(Y$91,ExtTrip_Adjust!$B$3:$H$85,7,FALSE)</f>
        <v>0</v>
      </c>
      <c r="Z139" s="1">
        <f>Z50*VLOOKUP($D139,ExtTrip_Adjust!$B$3:$H$85,6,FALSE)*VLOOKUP(Z$91,ExtTrip_Adjust!$B$3:$H$85,7,FALSE)</f>
        <v>0</v>
      </c>
      <c r="AA139" s="1">
        <f>AA50*VLOOKUP($D139,ExtTrip_Adjust!$B$3:$H$85,6,FALSE)*VLOOKUP(AA$91,ExtTrip_Adjust!$B$3:$H$85,7,FALSE)</f>
        <v>0</v>
      </c>
      <c r="AB139" s="1">
        <f>AB50*VLOOKUP($D139,ExtTrip_Adjust!$B$3:$H$85,6,FALSE)*VLOOKUP(AB$91,ExtTrip_Adjust!$B$3:$H$85,7,FALSE)</f>
        <v>0</v>
      </c>
      <c r="AC139" s="1">
        <f>AC50*VLOOKUP($D139,ExtTrip_Adjust!$B$3:$H$85,6,FALSE)*VLOOKUP(AC$91,ExtTrip_Adjust!$B$3:$H$85,7,FALSE)</f>
        <v>0</v>
      </c>
      <c r="AD139" s="1">
        <f>AD50*VLOOKUP($D139,ExtTrip_Adjust!$B$3:$H$85,6,FALSE)*VLOOKUP(AD$91,ExtTrip_Adjust!$B$3:$H$85,7,FALSE)</f>
        <v>2.5240196587703677E-2</v>
      </c>
      <c r="AE139" s="1">
        <f>AE50*VLOOKUP($D139,ExtTrip_Adjust!$B$3:$H$85,6,FALSE)*VLOOKUP(AE$91,ExtTrip_Adjust!$B$3:$H$85,7,FALSE)</f>
        <v>0</v>
      </c>
      <c r="AF139" s="1">
        <f>AF50*VLOOKUP($D139,ExtTrip_Adjust!$B$3:$H$85,6,FALSE)*VLOOKUP(AF$91,ExtTrip_Adjust!$B$3:$H$85,7,FALSE)</f>
        <v>0.12261027068112358</v>
      </c>
      <c r="AG139" s="1">
        <f>AG50*VLOOKUP($D139,ExtTrip_Adjust!$B$3:$H$85,6,FALSE)*VLOOKUP(AG$91,ExtTrip_Adjust!$B$3:$H$85,7,FALSE)</f>
        <v>0</v>
      </c>
      <c r="AH139" s="1">
        <f>AH50*VLOOKUP($D139,ExtTrip_Adjust!$B$3:$H$85,6,FALSE)*VLOOKUP(AH$91,ExtTrip_Adjust!$B$3:$H$85,7,FALSE)</f>
        <v>0</v>
      </c>
      <c r="AI139" s="1">
        <f>AI50*VLOOKUP($D139,ExtTrip_Adjust!$B$3:$H$85,6,FALSE)*VLOOKUP(AI$91,ExtTrip_Adjust!$B$3:$H$85,7,FALSE)</f>
        <v>1.3255143754154417</v>
      </c>
      <c r="AJ139" s="1">
        <f>AJ50*VLOOKUP($D139,ExtTrip_Adjust!$B$3:$H$85,6,FALSE)*VLOOKUP(AJ$91,ExtTrip_Adjust!$B$3:$H$85,7,FALSE)</f>
        <v>0</v>
      </c>
      <c r="AK139" s="1">
        <f>AK50*VLOOKUP($D139,ExtTrip_Adjust!$B$3:$H$85,6,FALSE)*VLOOKUP(AK$91,ExtTrip_Adjust!$B$3:$H$85,7,FALSE)</f>
        <v>4.6285170722014755</v>
      </c>
      <c r="AL139" s="1">
        <f>AL50*VLOOKUP($D139,ExtTrip_Adjust!$B$3:$H$85,6,FALSE)*VLOOKUP(AL$91,ExtTrip_Adjust!$B$3:$H$85,7,FALSE)</f>
        <v>0</v>
      </c>
      <c r="AM139" s="1">
        <f>AM50*VLOOKUP($D139,ExtTrip_Adjust!$B$3:$H$85,6,FALSE)*VLOOKUP(AM$91,ExtTrip_Adjust!$B$3:$H$85,7,FALSE)</f>
        <v>0</v>
      </c>
      <c r="AN139" s="1">
        <f>AN50*VLOOKUP($D139,ExtTrip_Adjust!$B$3:$H$85,6,FALSE)*VLOOKUP(AN$91,ExtTrip_Adjust!$B$3:$H$85,7,FALSE)</f>
        <v>0</v>
      </c>
      <c r="AO139" s="1">
        <f>AO50*VLOOKUP($D139,ExtTrip_Adjust!$B$3:$H$85,6,FALSE)*VLOOKUP(AO$91,ExtTrip_Adjust!$B$3:$H$85,7,FALSE)</f>
        <v>3.2098731214791246E-2</v>
      </c>
      <c r="AP139" s="1">
        <f>AP50*VLOOKUP($D139,ExtTrip_Adjust!$B$3:$H$85,6,FALSE)*VLOOKUP(AP$91,ExtTrip_Adjust!$B$3:$H$85,7,FALSE)</f>
        <v>0</v>
      </c>
      <c r="AQ139" s="1">
        <f>AQ50*VLOOKUP($D139,ExtTrip_Adjust!$B$3:$H$85,6,FALSE)*VLOOKUP(AQ$91,ExtTrip_Adjust!$B$3:$H$85,7,FALSE)</f>
        <v>3.6024195860076574E-2</v>
      </c>
      <c r="AR139" s="1">
        <f>AR50*VLOOKUP($D139,ExtTrip_Adjust!$B$3:$H$85,6,FALSE)*VLOOKUP(AR$91,ExtTrip_Adjust!$B$3:$H$85,7,FALSE)</f>
        <v>0</v>
      </c>
      <c r="AS139" s="1">
        <f>AS50*VLOOKUP($D139,ExtTrip_Adjust!$B$3:$H$85,6,FALSE)*VLOOKUP(AS$91,ExtTrip_Adjust!$B$3:$H$85,7,FALSE)</f>
        <v>0</v>
      </c>
      <c r="AT139" s="1">
        <f>AT50*VLOOKUP($D139,ExtTrip_Adjust!$B$3:$H$85,6,FALSE)*VLOOKUP(AT$91,ExtTrip_Adjust!$B$3:$H$85,7,FALSE)</f>
        <v>0</v>
      </c>
      <c r="AU139" s="1">
        <f>AU50*VLOOKUP($D139,ExtTrip_Adjust!$B$3:$H$85,6,FALSE)*VLOOKUP(AU$91,ExtTrip_Adjust!$B$3:$H$85,7,FALSE)</f>
        <v>0</v>
      </c>
      <c r="AV139" s="1">
        <f>AV50*VLOOKUP($D139,ExtTrip_Adjust!$B$3:$H$85,6,FALSE)*VLOOKUP(AV$91,ExtTrip_Adjust!$B$3:$H$85,7,FALSE)</f>
        <v>3.1624700564813457</v>
      </c>
      <c r="AW139" s="1">
        <f>AW50*VLOOKUP($D139,ExtTrip_Adjust!$B$3:$H$85,6,FALSE)*VLOOKUP(AW$91,ExtTrip_Adjust!$B$3:$H$85,7,FALSE)</f>
        <v>0</v>
      </c>
      <c r="AX139" s="1">
        <f>AX50*VLOOKUP($D139,ExtTrip_Adjust!$B$3:$H$85,6,FALSE)*VLOOKUP(AX$91,ExtTrip_Adjust!$B$3:$H$85,7,FALSE)</f>
        <v>0</v>
      </c>
      <c r="AY139" s="1">
        <f>AY50*VLOOKUP($D139,ExtTrip_Adjust!$B$3:$H$85,6,FALSE)*VLOOKUP(AY$91,ExtTrip_Adjust!$B$3:$H$85,7,FALSE)</f>
        <v>0</v>
      </c>
      <c r="AZ139" s="1">
        <f>AZ50*VLOOKUP($D139,ExtTrip_Adjust!$B$3:$H$85,6,FALSE)*VLOOKUP(AZ$91,ExtTrip_Adjust!$B$3:$H$85,7,FALSE)</f>
        <v>0</v>
      </c>
      <c r="BA139" s="1">
        <f>BA50*VLOOKUP($D139,ExtTrip_Adjust!$B$3:$H$85,6,FALSE)*VLOOKUP(BA$91,ExtTrip_Adjust!$B$3:$H$85,7,FALSE)</f>
        <v>5.6566479340145548E-3</v>
      </c>
      <c r="BB139" s="1">
        <f>BB50*VLOOKUP($D139,ExtTrip_Adjust!$B$3:$H$85,6,FALSE)*VLOOKUP(BB$91,ExtTrip_Adjust!$B$3:$H$85,7,FALSE)</f>
        <v>0</v>
      </c>
      <c r="BC139" s="1">
        <f>BC50*VLOOKUP($D139,ExtTrip_Adjust!$B$3:$H$85,6,FALSE)*VLOOKUP(BC$91,ExtTrip_Adjust!$B$3:$H$85,7,FALSE)</f>
        <v>0</v>
      </c>
      <c r="BD139" s="1">
        <f>BD50*VLOOKUP($D139,ExtTrip_Adjust!$B$3:$H$85,6,FALSE)*VLOOKUP(BD$91,ExtTrip_Adjust!$B$3:$H$85,7,FALSE)</f>
        <v>0</v>
      </c>
      <c r="BE139" s="1">
        <f>BE50*VLOOKUP($D139,ExtTrip_Adjust!$B$3:$H$85,6,FALSE)*VLOOKUP(BE$91,ExtTrip_Adjust!$B$3:$H$85,7,FALSE)</f>
        <v>0</v>
      </c>
      <c r="BF139" s="1">
        <f>BF50*VLOOKUP($D139,ExtTrip_Adjust!$B$3:$H$85,6,FALSE)*VLOOKUP(BF$91,ExtTrip_Adjust!$B$3:$H$85,7,FALSE)</f>
        <v>0</v>
      </c>
      <c r="BG139" s="1">
        <f>BG50*VLOOKUP($D139,ExtTrip_Adjust!$B$3:$H$85,6,FALSE)*VLOOKUP(BG$91,ExtTrip_Adjust!$B$3:$H$85,7,FALSE)</f>
        <v>3.7247487152890953E-2</v>
      </c>
      <c r="BH139" s="1">
        <f>BH50*VLOOKUP($D139,ExtTrip_Adjust!$B$3:$H$85,6,FALSE)*VLOOKUP(BH$91,ExtTrip_Adjust!$B$3:$H$85,7,FALSE)</f>
        <v>4.4641866953275246E-2</v>
      </c>
      <c r="BI139" s="1">
        <f>BI50*VLOOKUP($D139,ExtTrip_Adjust!$B$3:$H$85,6,FALSE)*VLOOKUP(BI$91,ExtTrip_Adjust!$B$3:$H$85,7,FALSE)</f>
        <v>1.0679630333877009E-3</v>
      </c>
      <c r="BJ139" s="1">
        <f>BJ50*VLOOKUP($D139,ExtTrip_Adjust!$B$3:$H$85,6,FALSE)*VLOOKUP(BJ$91,ExtTrip_Adjust!$B$3:$H$85,7,FALSE)</f>
        <v>3.6472786929393208E-2</v>
      </c>
      <c r="BK139" s="1">
        <f>BK50*VLOOKUP($D139,ExtTrip_Adjust!$B$3:$H$85,6,FALSE)*VLOOKUP(BK$91,ExtTrip_Adjust!$B$3:$H$85,7,FALSE)</f>
        <v>0</v>
      </c>
      <c r="BL139" s="1">
        <f>BL50*VLOOKUP($D139,ExtTrip_Adjust!$B$3:$H$85,6,FALSE)*VLOOKUP(BL$91,ExtTrip_Adjust!$B$3:$H$85,7,FALSE)</f>
        <v>0.29745474310167624</v>
      </c>
      <c r="BM139" s="1">
        <f>BM50*VLOOKUP($D139,ExtTrip_Adjust!$B$3:$H$85,6,FALSE)*VLOOKUP(BM$91,ExtTrip_Adjust!$B$3:$H$85,7,FALSE)</f>
        <v>0.53979913306596594</v>
      </c>
      <c r="BN139" s="1">
        <f>BN50*VLOOKUP($D139,ExtTrip_Adjust!$B$3:$H$85,6,FALSE)*VLOOKUP(BN$91,ExtTrip_Adjust!$B$3:$H$85,7,FALSE)</f>
        <v>2.9430387573880723E-2</v>
      </c>
      <c r="BO139" s="1">
        <f>BO50*VLOOKUP($D139,ExtTrip_Adjust!$B$3:$H$85,6,FALSE)*VLOOKUP(BO$91,ExtTrip_Adjust!$B$3:$H$85,7,FALSE)</f>
        <v>4.4889439592546189E-3</v>
      </c>
      <c r="BP139" s="1">
        <f>BP50*VLOOKUP($D139,ExtTrip_Adjust!$B$3:$H$85,6,FALSE)*VLOOKUP(BP$91,ExtTrip_Adjust!$B$3:$H$85,7,FALSE)</f>
        <v>0</v>
      </c>
      <c r="BQ139" s="1">
        <f>BQ50*VLOOKUP($D139,ExtTrip_Adjust!$B$3:$H$85,6,FALSE)*VLOOKUP(BQ$91,ExtTrip_Adjust!$B$3:$H$85,7,FALSE)</f>
        <v>6.2104908918763213</v>
      </c>
      <c r="BR139" s="1">
        <f>BR50*VLOOKUP($D139,ExtTrip_Adjust!$B$3:$H$85,6,FALSE)*VLOOKUP(BR$91,ExtTrip_Adjust!$B$3:$H$85,7,FALSE)</f>
        <v>0.31018328484822655</v>
      </c>
      <c r="BS139" s="1">
        <f>BS50*VLOOKUP($D139,ExtTrip_Adjust!$B$3:$H$85,6,FALSE)*VLOOKUP(BS$91,ExtTrip_Adjust!$B$3:$H$85,7,FALSE)</f>
        <v>0.23112469599207627</v>
      </c>
      <c r="BT139" s="1">
        <f>BT50*VLOOKUP($D139,ExtTrip_Adjust!$B$3:$H$85,6,FALSE)*VLOOKUP(BT$91,ExtTrip_Adjust!$B$3:$H$85,7,FALSE)</f>
        <v>0.27302093658819682</v>
      </c>
      <c r="BU139" s="1">
        <f>BU50*VLOOKUP($D139,ExtTrip_Adjust!$B$3:$H$85,6,FALSE)*VLOOKUP(BU$91,ExtTrip_Adjust!$B$3:$H$85,7,FALSE)</f>
        <v>0</v>
      </c>
      <c r="BV139" s="1">
        <f>BV50*VLOOKUP($D139,ExtTrip_Adjust!$B$3:$H$85,6,FALSE)*VLOOKUP(BV$91,ExtTrip_Adjust!$B$3:$H$85,7,FALSE)</f>
        <v>0</v>
      </c>
      <c r="BW139" s="1">
        <f>BW50*VLOOKUP($D139,ExtTrip_Adjust!$B$3:$H$85,6,FALSE)*VLOOKUP(BW$91,ExtTrip_Adjust!$B$3:$H$85,7,FALSE)</f>
        <v>0.15672040746510491</v>
      </c>
      <c r="BX139" s="1">
        <f>BX50*VLOOKUP($D139,ExtTrip_Adjust!$B$3:$H$85,6,FALSE)*VLOOKUP(BX$91,ExtTrip_Adjust!$B$3:$H$85,7,FALSE)</f>
        <v>1.1224237962313729E-3</v>
      </c>
      <c r="BY139" s="1">
        <f>BY50*VLOOKUP($D139,ExtTrip_Adjust!$B$3:$H$85,6,FALSE)*VLOOKUP(BY$91,ExtTrip_Adjust!$B$3:$H$85,7,FALSE)</f>
        <v>3.5369666848332846E-3</v>
      </c>
      <c r="BZ139" s="1">
        <f>BZ50*VLOOKUP($D139,ExtTrip_Adjust!$B$3:$H$85,6,FALSE)*VLOOKUP(BZ$91,ExtTrip_Adjust!$B$3:$H$85,7,FALSE)</f>
        <v>0.18158754808615857</v>
      </c>
      <c r="CA139" s="1">
        <f>CA50*VLOOKUP($D139,ExtTrip_Adjust!$B$3:$H$85,6,FALSE)*VLOOKUP(CA$91,ExtTrip_Adjust!$B$3:$H$85,7,FALSE)</f>
        <v>0.13909480658094928</v>
      </c>
      <c r="CB139" s="1">
        <f>CB50*VLOOKUP($D139,ExtTrip_Adjust!$B$3:$H$85,6,FALSE)*VLOOKUP(CB$91,ExtTrip_Adjust!$B$3:$H$85,7,FALSE)</f>
        <v>6.2557348568526416E-3</v>
      </c>
      <c r="CC139" s="1">
        <f>CC50*VLOOKUP($D139,ExtTrip_Adjust!$B$3:$H$85,6,FALSE)*VLOOKUP(CC$91,ExtTrip_Adjust!$B$3:$H$85,7,FALSE)</f>
        <v>7.0532433093959693E-2</v>
      </c>
      <c r="CD139" s="1">
        <f>CD50*VLOOKUP($D139,ExtTrip_Adjust!$B$3:$H$85,6,FALSE)*VLOOKUP(CD$91,ExtTrip_Adjust!$B$3:$H$85,7,FALSE)</f>
        <v>6.8657482681364181E-3</v>
      </c>
      <c r="CE139" s="1">
        <f>CE50*VLOOKUP($D139,ExtTrip_Adjust!$B$3:$H$85,6,FALSE)*VLOOKUP(CE$91,ExtTrip_Adjust!$B$3:$H$85,7,FALSE)</f>
        <v>0</v>
      </c>
      <c r="CF139" s="1">
        <f>CF50*VLOOKUP($D139,ExtTrip_Adjust!$B$3:$H$85,6,FALSE)*VLOOKUP(CF$91,ExtTrip_Adjust!$B$3:$H$85,7,FALSE)</f>
        <v>1.829058075686972E-2</v>
      </c>
      <c r="CG139" s="1">
        <f>CG50*VLOOKUP($D139,ExtTrip_Adjust!$B$3:$H$85,6,FALSE)*VLOOKUP(CG$91,ExtTrip_Adjust!$B$3:$H$85,7,FALSE)</f>
        <v>9.7256023221892904E-2</v>
      </c>
      <c r="CH139" s="1">
        <f>CH50*VLOOKUP($D139,ExtTrip_Adjust!$B$3:$H$85,6,FALSE)*VLOOKUP(CH$91,ExtTrip_Adjust!$B$3:$H$85,7,FALSE)</f>
        <v>7.252954921981619</v>
      </c>
      <c r="CI139" s="1">
        <f>CI50*VLOOKUP($D139,ExtTrip_Adjust!$B$3:$H$85,6,FALSE)*VLOOKUP(CI$91,ExtTrip_Adjust!$B$3:$H$85,7,FALSE)</f>
        <v>4.133186791719843E-2</v>
      </c>
      <c r="CJ139" s="1">
        <f>CJ50*VLOOKUP($D139,ExtTrip_Adjust!$B$3:$H$85,6,FALSE)*1</f>
        <v>556.04090858839766</v>
      </c>
      <c r="CK139" s="1">
        <f t="shared" si="5"/>
        <v>583.16922893811102</v>
      </c>
    </row>
    <row r="140" spans="2:89" x14ac:dyDescent="0.25">
      <c r="B140">
        <v>2978</v>
      </c>
      <c r="D140">
        <v>2978</v>
      </c>
      <c r="E140" s="1">
        <f>E51*VLOOKUP($D140,ExtTrip_Adjust!$B$3:$H$85,6,FALSE)*VLOOKUP(E$91,ExtTrip_Adjust!$B$3:$H$85,7,FALSE)</f>
        <v>7.4654919539651976E-2</v>
      </c>
      <c r="F140" s="1">
        <f>F51*VLOOKUP($D140,ExtTrip_Adjust!$B$3:$H$85,6,FALSE)*VLOOKUP(F$91,ExtTrip_Adjust!$B$3:$H$85,7,FALSE)</f>
        <v>0.44728220774555688</v>
      </c>
      <c r="G140" s="1">
        <f>G51*VLOOKUP($D140,ExtTrip_Adjust!$B$3:$H$85,6,FALSE)*VLOOKUP(G$91,ExtTrip_Adjust!$B$3:$H$85,7,FALSE)</f>
        <v>0.19008811809304454</v>
      </c>
      <c r="H140" s="1">
        <f>H51*VLOOKUP($D140,ExtTrip_Adjust!$B$3:$H$85,6,FALSE)*VLOOKUP(H$91,ExtTrip_Adjust!$B$3:$H$85,7,FALSE)</f>
        <v>0.32238898006829209</v>
      </c>
      <c r="I140" s="1">
        <f>I51*VLOOKUP($D140,ExtTrip_Adjust!$B$3:$H$85,6,FALSE)*VLOOKUP(I$91,ExtTrip_Adjust!$B$3:$H$85,7,FALSE)</f>
        <v>0</v>
      </c>
      <c r="J140" s="1">
        <f>J51*VLOOKUP($D140,ExtTrip_Adjust!$B$3:$H$85,6,FALSE)*VLOOKUP(J$91,ExtTrip_Adjust!$B$3:$H$85,7,FALSE)</f>
        <v>3.6054510605514969E-3</v>
      </c>
      <c r="K140" s="1">
        <f>K51*VLOOKUP($D140,ExtTrip_Adjust!$B$3:$H$85,6,FALSE)*VLOOKUP(K$91,ExtTrip_Adjust!$B$3:$H$85,7,FALSE)</f>
        <v>5.223196888469283E-2</v>
      </c>
      <c r="L140" s="1">
        <f>L51*VLOOKUP($D140,ExtTrip_Adjust!$B$3:$H$85,6,FALSE)*VLOOKUP(L$91,ExtTrip_Adjust!$B$3:$H$85,7,FALSE)</f>
        <v>4.3115460216800433E-2</v>
      </c>
      <c r="M140" s="1">
        <f>M51*VLOOKUP($D140,ExtTrip_Adjust!$B$3:$H$85,6,FALSE)*VLOOKUP(M$91,ExtTrip_Adjust!$B$3:$H$85,7,FALSE)</f>
        <v>0</v>
      </c>
      <c r="N140" s="1">
        <f>N51*VLOOKUP($D140,ExtTrip_Adjust!$B$3:$H$85,6,FALSE)*VLOOKUP(N$91,ExtTrip_Adjust!$B$3:$H$85,7,FALSE)</f>
        <v>8.9517553545448089E-3</v>
      </c>
      <c r="O140" s="1">
        <f>O51*VLOOKUP($D140,ExtTrip_Adjust!$B$3:$H$85,6,FALSE)*VLOOKUP(O$91,ExtTrip_Adjust!$B$3:$H$85,7,FALSE)</f>
        <v>0</v>
      </c>
      <c r="P140" s="1">
        <f>P51*VLOOKUP($D140,ExtTrip_Adjust!$B$3:$H$85,6,FALSE)*VLOOKUP(P$91,ExtTrip_Adjust!$B$3:$H$85,7,FALSE)</f>
        <v>0</v>
      </c>
      <c r="Q140" s="1">
        <f>Q51*VLOOKUP($D140,ExtTrip_Adjust!$B$3:$H$85,6,FALSE)*VLOOKUP(Q$91,ExtTrip_Adjust!$B$3:$H$85,7,FALSE)</f>
        <v>2.3378809491500275E-2</v>
      </c>
      <c r="R140" s="1">
        <f>R51*VLOOKUP($D140,ExtTrip_Adjust!$B$3:$H$85,6,FALSE)*VLOOKUP(R$91,ExtTrip_Adjust!$B$3:$H$85,7,FALSE)</f>
        <v>0</v>
      </c>
      <c r="S140" s="1">
        <f>S51*VLOOKUP($D140,ExtTrip_Adjust!$B$3:$H$85,6,FALSE)*VLOOKUP(S$91,ExtTrip_Adjust!$B$3:$H$85,7,FALSE)</f>
        <v>3.7666534852114761</v>
      </c>
      <c r="T140" s="1">
        <f>T51*VLOOKUP($D140,ExtTrip_Adjust!$B$3:$H$85,6,FALSE)*VLOOKUP(T$91,ExtTrip_Adjust!$B$3:$H$85,7,FALSE)</f>
        <v>0.88446483557084554</v>
      </c>
      <c r="U140" s="1">
        <f>U51*VLOOKUP($D140,ExtTrip_Adjust!$B$3:$H$85,6,FALSE)*VLOOKUP(U$91,ExtTrip_Adjust!$B$3:$H$85,7,FALSE)</f>
        <v>0.15546028309097007</v>
      </c>
      <c r="V140" s="1">
        <f>V51*VLOOKUP($D140,ExtTrip_Adjust!$B$3:$H$85,6,FALSE)*VLOOKUP(V$91,ExtTrip_Adjust!$B$3:$H$85,7,FALSE)</f>
        <v>0.18173303917477401</v>
      </c>
      <c r="W140" s="1">
        <f>W51*VLOOKUP($D140,ExtTrip_Adjust!$B$3:$H$85,6,FALSE)*VLOOKUP(W$91,ExtTrip_Adjust!$B$3:$H$85,7,FALSE)</f>
        <v>0.25453093905905816</v>
      </c>
      <c r="X140" s="1">
        <f>X51*VLOOKUP($D140,ExtTrip_Adjust!$B$3:$H$85,6,FALSE)*VLOOKUP(X$91,ExtTrip_Adjust!$B$3:$H$85,7,FALSE)</f>
        <v>1.0782560883061545</v>
      </c>
      <c r="Y140" s="1">
        <f>Y51*VLOOKUP($D140,ExtTrip_Adjust!$B$3:$H$85,6,FALSE)*VLOOKUP(Y$91,ExtTrip_Adjust!$B$3:$H$85,7,FALSE)</f>
        <v>6.944618247420474E-2</v>
      </c>
      <c r="Z140" s="1">
        <f>Z51*VLOOKUP($D140,ExtTrip_Adjust!$B$3:$H$85,6,FALSE)*VLOOKUP(Z$91,ExtTrip_Adjust!$B$3:$H$85,7,FALSE)</f>
        <v>4.2613055726526863E-2</v>
      </c>
      <c r="AA140" s="1">
        <f>AA51*VLOOKUP($D140,ExtTrip_Adjust!$B$3:$H$85,6,FALSE)*VLOOKUP(AA$91,ExtTrip_Adjust!$B$3:$H$85,7,FALSE)</f>
        <v>2.22886600136117E-2</v>
      </c>
      <c r="AB140" s="1">
        <f>AB51*VLOOKUP($D140,ExtTrip_Adjust!$B$3:$H$85,6,FALSE)*VLOOKUP(AB$91,ExtTrip_Adjust!$B$3:$H$85,7,FALSE)</f>
        <v>3.7954536079021689E-2</v>
      </c>
      <c r="AC140" s="1">
        <f>AC51*VLOOKUP($D140,ExtTrip_Adjust!$B$3:$H$85,6,FALSE)*VLOOKUP(AC$91,ExtTrip_Adjust!$B$3:$H$85,7,FALSE)</f>
        <v>0.1302266215563973</v>
      </c>
      <c r="AD140" s="1">
        <f>AD51*VLOOKUP($D140,ExtTrip_Adjust!$B$3:$H$85,6,FALSE)*VLOOKUP(AD$91,ExtTrip_Adjust!$B$3:$H$85,7,FALSE)</f>
        <v>6.652192571963747E-2</v>
      </c>
      <c r="AE140" s="1">
        <f>AE51*VLOOKUP($D140,ExtTrip_Adjust!$B$3:$H$85,6,FALSE)*VLOOKUP(AE$91,ExtTrip_Adjust!$B$3:$H$85,7,FALSE)</f>
        <v>7.8223414846033734E-2</v>
      </c>
      <c r="AF140" s="1">
        <f>AF51*VLOOKUP($D140,ExtTrip_Adjust!$B$3:$H$85,6,FALSE)*VLOOKUP(AF$91,ExtTrip_Adjust!$B$3:$H$85,7,FALSE)</f>
        <v>0.15269212697749718</v>
      </c>
      <c r="AG140" s="1">
        <f>AG51*VLOOKUP($D140,ExtTrip_Adjust!$B$3:$H$85,6,FALSE)*VLOOKUP(AG$91,ExtTrip_Adjust!$B$3:$H$85,7,FALSE)</f>
        <v>0</v>
      </c>
      <c r="AH140" s="1">
        <f>AH51*VLOOKUP($D140,ExtTrip_Adjust!$B$3:$H$85,6,FALSE)*VLOOKUP(AH$91,ExtTrip_Adjust!$B$3:$H$85,7,FALSE)</f>
        <v>0</v>
      </c>
      <c r="AI140" s="1">
        <f>AI51*VLOOKUP($D140,ExtTrip_Adjust!$B$3:$H$85,6,FALSE)*VLOOKUP(AI$91,ExtTrip_Adjust!$B$3:$H$85,7,FALSE)</f>
        <v>2.3630839065075202</v>
      </c>
      <c r="AJ140" s="1">
        <f>AJ51*VLOOKUP($D140,ExtTrip_Adjust!$B$3:$H$85,6,FALSE)*VLOOKUP(AJ$91,ExtTrip_Adjust!$B$3:$H$85,7,FALSE)</f>
        <v>0</v>
      </c>
      <c r="AK140" s="1">
        <f>AK51*VLOOKUP($D140,ExtTrip_Adjust!$B$3:$H$85,6,FALSE)*VLOOKUP(AK$91,ExtTrip_Adjust!$B$3:$H$85,7,FALSE)</f>
        <v>6.6376384092028502</v>
      </c>
      <c r="AL140" s="1">
        <f>AL51*VLOOKUP($D140,ExtTrip_Adjust!$B$3:$H$85,6,FALSE)*VLOOKUP(AL$91,ExtTrip_Adjust!$B$3:$H$85,7,FALSE)</f>
        <v>0.51279057683454121</v>
      </c>
      <c r="AM140" s="1">
        <f>AM51*VLOOKUP($D140,ExtTrip_Adjust!$B$3:$H$85,6,FALSE)*VLOOKUP(AM$91,ExtTrip_Adjust!$B$3:$H$85,7,FALSE)</f>
        <v>0</v>
      </c>
      <c r="AN140" s="1">
        <f>AN51*VLOOKUP($D140,ExtTrip_Adjust!$B$3:$H$85,6,FALSE)*VLOOKUP(AN$91,ExtTrip_Adjust!$B$3:$H$85,7,FALSE)</f>
        <v>0</v>
      </c>
      <c r="AO140" s="1">
        <f>AO51*VLOOKUP($D140,ExtTrip_Adjust!$B$3:$H$85,6,FALSE)*VLOOKUP(AO$91,ExtTrip_Adjust!$B$3:$H$85,7,FALSE)</f>
        <v>3.9833335629925824E-2</v>
      </c>
      <c r="AP140" s="1">
        <f>AP51*VLOOKUP($D140,ExtTrip_Adjust!$B$3:$H$85,6,FALSE)*VLOOKUP(AP$91,ExtTrip_Adjust!$B$3:$H$85,7,FALSE)</f>
        <v>6.025401168402067E-2</v>
      </c>
      <c r="AQ140" s="1">
        <f>AQ51*VLOOKUP($D140,ExtTrip_Adjust!$B$3:$H$85,6,FALSE)*VLOOKUP(AQ$91,ExtTrip_Adjust!$B$3:$H$85,7,FALSE)</f>
        <v>0</v>
      </c>
      <c r="AR140" s="1">
        <f>AR51*VLOOKUP($D140,ExtTrip_Adjust!$B$3:$H$85,6,FALSE)*VLOOKUP(AR$91,ExtTrip_Adjust!$B$3:$H$85,7,FALSE)</f>
        <v>8.238962095070905E-3</v>
      </c>
      <c r="AS140" s="1">
        <f>AS51*VLOOKUP($D140,ExtTrip_Adjust!$B$3:$H$85,6,FALSE)*VLOOKUP(AS$91,ExtTrip_Adjust!$B$3:$H$85,7,FALSE)</f>
        <v>0.18213766029328279</v>
      </c>
      <c r="AT140" s="1">
        <f>AT51*VLOOKUP($D140,ExtTrip_Adjust!$B$3:$H$85,6,FALSE)*VLOOKUP(AT$91,ExtTrip_Adjust!$B$3:$H$85,7,FALSE)</f>
        <v>0</v>
      </c>
      <c r="AU140" s="1">
        <f>AU51*VLOOKUP($D140,ExtTrip_Adjust!$B$3:$H$85,6,FALSE)*VLOOKUP(AU$91,ExtTrip_Adjust!$B$3:$H$85,7,FALSE)</f>
        <v>0</v>
      </c>
      <c r="AV140" s="1">
        <f>AV51*VLOOKUP($D140,ExtTrip_Adjust!$B$3:$H$85,6,FALSE)*VLOOKUP(AV$91,ExtTrip_Adjust!$B$3:$H$85,7,FALSE)</f>
        <v>0</v>
      </c>
      <c r="AW140" s="1">
        <f>AW51*VLOOKUP($D140,ExtTrip_Adjust!$B$3:$H$85,6,FALSE)*VLOOKUP(AW$91,ExtTrip_Adjust!$B$3:$H$85,7,FALSE)</f>
        <v>0</v>
      </c>
      <c r="AX140" s="1">
        <f>AX51*VLOOKUP($D140,ExtTrip_Adjust!$B$3:$H$85,6,FALSE)*VLOOKUP(AX$91,ExtTrip_Adjust!$B$3:$H$85,7,FALSE)</f>
        <v>1.0156042802585825</v>
      </c>
      <c r="AY140" s="1">
        <f>AY51*VLOOKUP($D140,ExtTrip_Adjust!$B$3:$H$85,6,FALSE)*VLOOKUP(AY$91,ExtTrip_Adjust!$B$3:$H$85,7,FALSE)</f>
        <v>0.24916476168676252</v>
      </c>
      <c r="AZ140" s="1">
        <f>AZ51*VLOOKUP($D140,ExtTrip_Adjust!$B$3:$H$85,6,FALSE)*VLOOKUP(AZ$91,ExtTrip_Adjust!$B$3:$H$85,7,FALSE)</f>
        <v>9.2413980870910805E-3</v>
      </c>
      <c r="BA140" s="1">
        <f>BA51*VLOOKUP($D140,ExtTrip_Adjust!$B$3:$H$85,6,FALSE)*VLOOKUP(BA$91,ExtTrip_Adjust!$B$3:$H$85,7,FALSE)</f>
        <v>0</v>
      </c>
      <c r="BB140" s="1">
        <f>BB51*VLOOKUP($D140,ExtTrip_Adjust!$B$3:$H$85,6,FALSE)*VLOOKUP(BB$91,ExtTrip_Adjust!$B$3:$H$85,7,FALSE)</f>
        <v>2.2744913688261259E-2</v>
      </c>
      <c r="BC140" s="1">
        <f>BC51*VLOOKUP($D140,ExtTrip_Adjust!$B$3:$H$85,6,FALSE)*VLOOKUP(BC$91,ExtTrip_Adjust!$B$3:$H$85,7,FALSE)</f>
        <v>3.4447003374265026E-2</v>
      </c>
      <c r="BD140" s="1">
        <f>BD51*VLOOKUP($D140,ExtTrip_Adjust!$B$3:$H$85,6,FALSE)*VLOOKUP(BD$91,ExtTrip_Adjust!$B$3:$H$85,7,FALSE)</f>
        <v>0</v>
      </c>
      <c r="BE140" s="1">
        <f>BE51*VLOOKUP($D140,ExtTrip_Adjust!$B$3:$H$85,6,FALSE)*VLOOKUP(BE$91,ExtTrip_Adjust!$B$3:$H$85,7,FALSE)</f>
        <v>0</v>
      </c>
      <c r="BF140" s="1">
        <f>BF51*VLOOKUP($D140,ExtTrip_Adjust!$B$3:$H$85,6,FALSE)*VLOOKUP(BF$91,ExtTrip_Adjust!$B$3:$H$85,7,FALSE)</f>
        <v>0.18602965776832328</v>
      </c>
      <c r="BG140" s="1">
        <f>BG51*VLOOKUP($D140,ExtTrip_Adjust!$B$3:$H$85,6,FALSE)*VLOOKUP(BG$91,ExtTrip_Adjust!$B$3:$H$85,7,FALSE)</f>
        <v>0.36734639362287963</v>
      </c>
      <c r="BH140" s="1">
        <f>BH51*VLOOKUP($D140,ExtTrip_Adjust!$B$3:$H$85,6,FALSE)*VLOOKUP(BH$91,ExtTrip_Adjust!$B$3:$H$85,7,FALSE)</f>
        <v>0</v>
      </c>
      <c r="BI140" s="1">
        <f>BI51*VLOOKUP($D140,ExtTrip_Adjust!$B$3:$H$85,6,FALSE)*VLOOKUP(BI$91,ExtTrip_Adjust!$B$3:$H$85,7,FALSE)</f>
        <v>1.0532303072547522E-2</v>
      </c>
      <c r="BJ140" s="1">
        <f>BJ51*VLOOKUP($D140,ExtTrip_Adjust!$B$3:$H$85,6,FALSE)*VLOOKUP(BJ$91,ExtTrip_Adjust!$B$3:$H$85,7,FALSE)</f>
        <v>4.9574599044773279E-2</v>
      </c>
      <c r="BK140" s="1">
        <f>BK51*VLOOKUP($D140,ExtTrip_Adjust!$B$3:$H$85,6,FALSE)*VLOOKUP(BK$91,ExtTrip_Adjust!$B$3:$H$85,7,FALSE)</f>
        <v>3.3679079668351437E-2</v>
      </c>
      <c r="BL140" s="1">
        <f>BL51*VLOOKUP($D140,ExtTrip_Adjust!$B$3:$H$85,6,FALSE)*VLOOKUP(BL$91,ExtTrip_Adjust!$B$3:$H$85,7,FALSE)</f>
        <v>0.82367377410136744</v>
      </c>
      <c r="BM140" s="1">
        <f>BM51*VLOOKUP($D140,ExtTrip_Adjust!$B$3:$H$85,6,FALSE)*VLOOKUP(BM$91,ExtTrip_Adjust!$B$3:$H$85,7,FALSE)</f>
        <v>0.73273450236726234</v>
      </c>
      <c r="BN140" s="1">
        <f>BN51*VLOOKUP($D140,ExtTrip_Adjust!$B$3:$H$85,6,FALSE)*VLOOKUP(BN$91,ExtTrip_Adjust!$B$3:$H$85,7,FALSE)</f>
        <v>0</v>
      </c>
      <c r="BO140" s="1">
        <f>BO51*VLOOKUP($D140,ExtTrip_Adjust!$B$3:$H$85,6,FALSE)*VLOOKUP(BO$91,ExtTrip_Adjust!$B$3:$H$85,7,FALSE)</f>
        <v>0</v>
      </c>
      <c r="BP140" s="1">
        <f>BP51*VLOOKUP($D140,ExtTrip_Adjust!$B$3:$H$85,6,FALSE)*VLOOKUP(BP$91,ExtTrip_Adjust!$B$3:$H$85,7,FALSE)</f>
        <v>0</v>
      </c>
      <c r="BQ140" s="1">
        <f>BQ51*VLOOKUP($D140,ExtTrip_Adjust!$B$3:$H$85,6,FALSE)*VLOOKUP(BQ$91,ExtTrip_Adjust!$B$3:$H$85,7,FALSE)</f>
        <v>0</v>
      </c>
      <c r="BR140" s="1">
        <f>BR51*VLOOKUP($D140,ExtTrip_Adjust!$B$3:$H$85,6,FALSE)*VLOOKUP(BR$91,ExtTrip_Adjust!$B$3:$H$85,7,FALSE)</f>
        <v>0</v>
      </c>
      <c r="BS140" s="1">
        <f>BS51*VLOOKUP($D140,ExtTrip_Adjust!$B$3:$H$85,6,FALSE)*VLOOKUP(BS$91,ExtTrip_Adjust!$B$3:$H$85,7,FALSE)</f>
        <v>0</v>
      </c>
      <c r="BT140" s="1">
        <f>BT51*VLOOKUP($D140,ExtTrip_Adjust!$B$3:$H$85,6,FALSE)*VLOOKUP(BT$91,ExtTrip_Adjust!$B$3:$H$85,7,FALSE)</f>
        <v>0</v>
      </c>
      <c r="BU140" s="1">
        <f>BU51*VLOOKUP($D140,ExtTrip_Adjust!$B$3:$H$85,6,FALSE)*VLOOKUP(BU$91,ExtTrip_Adjust!$B$3:$H$85,7,FALSE)</f>
        <v>0</v>
      </c>
      <c r="BV140" s="1">
        <f>BV51*VLOOKUP($D140,ExtTrip_Adjust!$B$3:$H$85,6,FALSE)*VLOOKUP(BV$91,ExtTrip_Adjust!$B$3:$H$85,7,FALSE)</f>
        <v>0</v>
      </c>
      <c r="BW140" s="1">
        <f>BW51*VLOOKUP($D140,ExtTrip_Adjust!$B$3:$H$85,6,FALSE)*VLOOKUP(BW$91,ExtTrip_Adjust!$B$3:$H$85,7,FALSE)</f>
        <v>0.11787501070424075</v>
      </c>
      <c r="BX140" s="1">
        <f>BX51*VLOOKUP($D140,ExtTrip_Adjust!$B$3:$H$85,6,FALSE)*VLOOKUP(BX$91,ExtTrip_Adjust!$B$3:$H$85,7,FALSE)</f>
        <v>6.1726914394806251E-2</v>
      </c>
      <c r="BY140" s="1">
        <f>BY51*VLOOKUP($D140,ExtTrip_Adjust!$B$3:$H$85,6,FALSE)*VLOOKUP(BY$91,ExtTrip_Adjust!$B$3:$H$85,7,FALSE)</f>
        <v>9.2579380052845977E-3</v>
      </c>
      <c r="BZ140" s="1">
        <f>BZ51*VLOOKUP($D140,ExtTrip_Adjust!$B$3:$H$85,6,FALSE)*VLOOKUP(BZ$91,ExtTrip_Adjust!$B$3:$H$85,7,FALSE)</f>
        <v>0.37462234988422638</v>
      </c>
      <c r="CA140" s="1">
        <f>CA51*VLOOKUP($D140,ExtTrip_Adjust!$B$3:$H$85,6,FALSE)*VLOOKUP(CA$91,ExtTrip_Adjust!$B$3:$H$85,7,FALSE)</f>
        <v>0.36659229995823939</v>
      </c>
      <c r="CB140" s="1">
        <f>CB51*VLOOKUP($D140,ExtTrip_Adjust!$B$3:$H$85,6,FALSE)*VLOOKUP(CB$91,ExtTrip_Adjust!$B$3:$H$85,7,FALSE)</f>
        <v>9.6903076967167739E-2</v>
      </c>
      <c r="CC140" s="1">
        <f>CC51*VLOOKUP($D140,ExtTrip_Adjust!$B$3:$H$85,6,FALSE)*VLOOKUP(CC$91,ExtTrip_Adjust!$B$3:$H$85,7,FALSE)</f>
        <v>0.21785376987470903</v>
      </c>
      <c r="CD140" s="1">
        <f>CD51*VLOOKUP($D140,ExtTrip_Adjust!$B$3:$H$85,6,FALSE)*VLOOKUP(CD$91,ExtTrip_Adjust!$B$3:$H$85,7,FALSE)</f>
        <v>7.478854878227835E-2</v>
      </c>
      <c r="CE140" s="1">
        <f>CE51*VLOOKUP($D140,ExtTrip_Adjust!$B$3:$H$85,6,FALSE)*VLOOKUP(CE$91,ExtTrip_Adjust!$B$3:$H$85,7,FALSE)</f>
        <v>2.7202779189961701E-3</v>
      </c>
      <c r="CF140" s="1">
        <f>CF51*VLOOKUP($D140,ExtTrip_Adjust!$B$3:$H$85,6,FALSE)*VLOOKUP(CF$91,ExtTrip_Adjust!$B$3:$H$85,7,FALSE)</f>
        <v>0</v>
      </c>
      <c r="CG140" s="1">
        <f>CG51*VLOOKUP($D140,ExtTrip_Adjust!$B$3:$H$85,6,FALSE)*VLOOKUP(CG$91,ExtTrip_Adjust!$B$3:$H$85,7,FALSE)</f>
        <v>3.4328941237363936E-2</v>
      </c>
      <c r="CH140" s="1">
        <f>CH51*VLOOKUP($D140,ExtTrip_Adjust!$B$3:$H$85,6,FALSE)*VLOOKUP(CH$91,ExtTrip_Adjust!$B$3:$H$85,7,FALSE)</f>
        <v>8.7889209204552703</v>
      </c>
      <c r="CI140" s="1">
        <f>CI51*VLOOKUP($D140,ExtTrip_Adjust!$B$3:$H$85,6,FALSE)*VLOOKUP(CI$91,ExtTrip_Adjust!$B$3:$H$85,7,FALSE)</f>
        <v>0</v>
      </c>
      <c r="CJ140" s="1">
        <f>CJ51*VLOOKUP($D140,ExtTrip_Adjust!$B$3:$H$85,6,FALSE)*1</f>
        <v>268.62902657299361</v>
      </c>
      <c r="CK140" s="1">
        <f t="shared" si="5"/>
        <v>300.2001290144247</v>
      </c>
    </row>
    <row r="141" spans="2:89" x14ac:dyDescent="0.25">
      <c r="B141">
        <v>2979</v>
      </c>
      <c r="D141">
        <v>2979</v>
      </c>
      <c r="E141" s="1">
        <f>E52*VLOOKUP($D141,ExtTrip_Adjust!$B$3:$H$85,6,FALSE)*VLOOKUP(E$91,ExtTrip_Adjust!$B$3:$H$85,7,FALSE)</f>
        <v>1.9944287188826463E-2</v>
      </c>
      <c r="F141" s="1">
        <f>F52*VLOOKUP($D141,ExtTrip_Adjust!$B$3:$H$85,6,FALSE)*VLOOKUP(F$91,ExtTrip_Adjust!$B$3:$H$85,7,FALSE)</f>
        <v>0</v>
      </c>
      <c r="G141" s="1">
        <f>G52*VLOOKUP($D141,ExtTrip_Adjust!$B$3:$H$85,6,FALSE)*VLOOKUP(G$91,ExtTrip_Adjust!$B$3:$H$85,7,FALSE)</f>
        <v>0</v>
      </c>
      <c r="H141" s="1">
        <f>H52*VLOOKUP($D141,ExtTrip_Adjust!$B$3:$H$85,6,FALSE)*VLOOKUP(H$91,ExtTrip_Adjust!$B$3:$H$85,7,FALSE)</f>
        <v>0.12360572991361898</v>
      </c>
      <c r="I141" s="1">
        <f>I52*VLOOKUP($D141,ExtTrip_Adjust!$B$3:$H$85,6,FALSE)*VLOOKUP(I$91,ExtTrip_Adjust!$B$3:$H$85,7,FALSE)</f>
        <v>0</v>
      </c>
      <c r="J141" s="1">
        <f>J52*VLOOKUP($D141,ExtTrip_Adjust!$B$3:$H$85,6,FALSE)*VLOOKUP(J$91,ExtTrip_Adjust!$B$3:$H$85,7,FALSE)</f>
        <v>0</v>
      </c>
      <c r="K141" s="1">
        <f>K52*VLOOKUP($D141,ExtTrip_Adjust!$B$3:$H$85,6,FALSE)*VLOOKUP(K$91,ExtTrip_Adjust!$B$3:$H$85,7,FALSE)</f>
        <v>7.4431900678322031E-3</v>
      </c>
      <c r="L141" s="1">
        <f>L52*VLOOKUP($D141,ExtTrip_Adjust!$B$3:$H$85,6,FALSE)*VLOOKUP(L$91,ExtTrip_Adjust!$B$3:$H$85,7,FALSE)</f>
        <v>4.3821348757425334E-2</v>
      </c>
      <c r="M141" s="1">
        <f>M52*VLOOKUP($D141,ExtTrip_Adjust!$B$3:$H$85,6,FALSE)*VLOOKUP(M$91,ExtTrip_Adjust!$B$3:$H$85,7,FALSE)</f>
        <v>0</v>
      </c>
      <c r="N141" s="1">
        <f>N52*VLOOKUP($D141,ExtTrip_Adjust!$B$3:$H$85,6,FALSE)*VLOOKUP(N$91,ExtTrip_Adjust!$B$3:$H$85,7,FALSE)</f>
        <v>9.08676328057899E-3</v>
      </c>
      <c r="O141" s="1">
        <f>O52*VLOOKUP($D141,ExtTrip_Adjust!$B$3:$H$85,6,FALSE)*VLOOKUP(O$91,ExtTrip_Adjust!$B$3:$H$85,7,FALSE)</f>
        <v>0</v>
      </c>
      <c r="P141" s="1">
        <f>P52*VLOOKUP($D141,ExtTrip_Adjust!$B$3:$H$85,6,FALSE)*VLOOKUP(P$91,ExtTrip_Adjust!$B$3:$H$85,7,FALSE)</f>
        <v>0</v>
      </c>
      <c r="Q141" s="1">
        <f>Q52*VLOOKUP($D141,ExtTrip_Adjust!$B$3:$H$85,6,FALSE)*VLOOKUP(Q$91,ExtTrip_Adjust!$B$3:$H$85,7,FALSE)</f>
        <v>1.359674156599801E-2</v>
      </c>
      <c r="R141" s="1">
        <f>R52*VLOOKUP($D141,ExtTrip_Adjust!$B$3:$H$85,6,FALSE)*VLOOKUP(R$91,ExtTrip_Adjust!$B$3:$H$85,7,FALSE)</f>
        <v>0</v>
      </c>
      <c r="S141" s="1">
        <f>S52*VLOOKUP($D141,ExtTrip_Adjust!$B$3:$H$85,6,FALSE)*VLOOKUP(S$91,ExtTrip_Adjust!$B$3:$H$85,7,FALSE)</f>
        <v>0</v>
      </c>
      <c r="T141" s="1">
        <f>T52*VLOOKUP($D141,ExtTrip_Adjust!$B$3:$H$85,6,FALSE)*VLOOKUP(T$91,ExtTrip_Adjust!$B$3:$H$85,7,FALSE)</f>
        <v>0.31449969095696712</v>
      </c>
      <c r="U141" s="1">
        <f>U52*VLOOKUP($D141,ExtTrip_Adjust!$B$3:$H$85,6,FALSE)*VLOOKUP(U$91,ExtTrip_Adjust!$B$3:$H$85,7,FALSE)</f>
        <v>0</v>
      </c>
      <c r="V141" s="1">
        <f>V52*VLOOKUP($D141,ExtTrip_Adjust!$B$3:$H$85,6,FALSE)*VLOOKUP(V$91,ExtTrip_Adjust!$B$3:$H$85,7,FALSE)</f>
        <v>0.10571547055573183</v>
      </c>
      <c r="W141" s="1">
        <f>W52*VLOOKUP($D141,ExtTrip_Adjust!$B$3:$H$85,6,FALSE)*VLOOKUP(W$91,ExtTrip_Adjust!$B$3:$H$85,7,FALSE)</f>
        <v>0</v>
      </c>
      <c r="X141" s="1">
        <f>X52*VLOOKUP($D141,ExtTrip_Adjust!$B$3:$H$85,6,FALSE)*VLOOKUP(X$91,ExtTrip_Adjust!$B$3:$H$85,7,FALSE)</f>
        <v>0.16012908044954421</v>
      </c>
      <c r="Y141" s="1">
        <f>Y52*VLOOKUP($D141,ExtTrip_Adjust!$B$3:$H$85,6,FALSE)*VLOOKUP(Y$91,ExtTrip_Adjust!$B$3:$H$85,7,FALSE)</f>
        <v>0</v>
      </c>
      <c r="Z141" s="1">
        <f>Z52*VLOOKUP($D141,ExtTrip_Adjust!$B$3:$H$85,6,FALSE)*VLOOKUP(Z$91,ExtTrip_Adjust!$B$3:$H$85,7,FALSE)</f>
        <v>0</v>
      </c>
      <c r="AA141" s="1">
        <f>AA52*VLOOKUP($D141,ExtTrip_Adjust!$B$3:$H$85,6,FALSE)*VLOOKUP(AA$91,ExtTrip_Adjust!$B$3:$H$85,7,FALSE)</f>
        <v>0</v>
      </c>
      <c r="AB141" s="1">
        <f>AB52*VLOOKUP($D141,ExtTrip_Adjust!$B$3:$H$85,6,FALSE)*VLOOKUP(AB$91,ExtTrip_Adjust!$B$3:$H$85,7,FALSE)</f>
        <v>0</v>
      </c>
      <c r="AC141" s="1">
        <f>AC52*VLOOKUP($D141,ExtTrip_Adjust!$B$3:$H$85,6,FALSE)*VLOOKUP(AC$91,ExtTrip_Adjust!$B$3:$H$85,7,FALSE)</f>
        <v>0</v>
      </c>
      <c r="AD141" s="1">
        <f>AD52*VLOOKUP($D141,ExtTrip_Adjust!$B$3:$H$85,6,FALSE)*VLOOKUP(AD$91,ExtTrip_Adjust!$B$3:$H$85,7,FALSE)</f>
        <v>1.7694808139785016E-2</v>
      </c>
      <c r="AE141" s="1">
        <f>AE52*VLOOKUP($D141,ExtTrip_Adjust!$B$3:$H$85,6,FALSE)*VLOOKUP(AE$91,ExtTrip_Adjust!$B$3:$H$85,7,FALSE)</f>
        <v>0</v>
      </c>
      <c r="AF141" s="1">
        <f>AF52*VLOOKUP($D141,ExtTrip_Adjust!$B$3:$H$85,6,FALSE)*VLOOKUP(AF$91,ExtTrip_Adjust!$B$3:$H$85,7,FALSE)</f>
        <v>0.10470698320355533</v>
      </c>
      <c r="AG141" s="1">
        <f>AG52*VLOOKUP($D141,ExtTrip_Adjust!$B$3:$H$85,6,FALSE)*VLOOKUP(AG$91,ExtTrip_Adjust!$B$3:$H$85,7,FALSE)</f>
        <v>1.1759706536569454E-2</v>
      </c>
      <c r="AH141" s="1">
        <f>AH52*VLOOKUP($D141,ExtTrip_Adjust!$B$3:$H$85,6,FALSE)*VLOOKUP(AH$91,ExtTrip_Adjust!$B$3:$H$85,7,FALSE)</f>
        <v>1.6969993877920776E-3</v>
      </c>
      <c r="AI141" s="1">
        <f>AI52*VLOOKUP($D141,ExtTrip_Adjust!$B$3:$H$85,6,FALSE)*VLOOKUP(AI$91,ExtTrip_Adjust!$B$3:$H$85,7,FALSE)</f>
        <v>0.9162507509261274</v>
      </c>
      <c r="AJ141" s="1">
        <f>AJ52*VLOOKUP($D141,ExtTrip_Adjust!$B$3:$H$85,6,FALSE)*VLOOKUP(AJ$91,ExtTrip_Adjust!$B$3:$H$85,7,FALSE)</f>
        <v>0</v>
      </c>
      <c r="AK141" s="1">
        <f>AK52*VLOOKUP($D141,ExtTrip_Adjust!$B$3:$H$85,6,FALSE)*VLOOKUP(AK$91,ExtTrip_Adjust!$B$3:$H$85,7,FALSE)</f>
        <v>2.3673515745620723</v>
      </c>
      <c r="AL141" s="1">
        <f>AL52*VLOOKUP($D141,ExtTrip_Adjust!$B$3:$H$85,6,FALSE)*VLOOKUP(AL$91,ExtTrip_Adjust!$B$3:$H$85,7,FALSE)</f>
        <v>1.3379608915556642E-3</v>
      </c>
      <c r="AM141" s="1">
        <f>AM52*VLOOKUP($D141,ExtTrip_Adjust!$B$3:$H$85,6,FALSE)*VLOOKUP(AM$91,ExtTrip_Adjust!$B$3:$H$85,7,FALSE)</f>
        <v>0</v>
      </c>
      <c r="AN141" s="1">
        <f>AN52*VLOOKUP($D141,ExtTrip_Adjust!$B$3:$H$85,6,FALSE)*VLOOKUP(AN$91,ExtTrip_Adjust!$B$3:$H$85,7,FALSE)</f>
        <v>3.2971923320405473E-2</v>
      </c>
      <c r="AO141" s="1">
        <f>AO52*VLOOKUP($D141,ExtTrip_Adjust!$B$3:$H$85,6,FALSE)*VLOOKUP(AO$91,ExtTrip_Adjust!$B$3:$H$85,7,FALSE)</f>
        <v>2.739796525390573E-2</v>
      </c>
      <c r="AP141" s="1">
        <f>AP52*VLOOKUP($D141,ExtTrip_Adjust!$B$3:$H$85,6,FALSE)*VLOOKUP(AP$91,ExtTrip_Adjust!$B$3:$H$85,7,FALSE)</f>
        <v>0</v>
      </c>
      <c r="AQ141" s="1">
        <f>AQ52*VLOOKUP($D141,ExtTrip_Adjust!$B$3:$H$85,6,FALSE)*VLOOKUP(AQ$91,ExtTrip_Adjust!$B$3:$H$85,7,FALSE)</f>
        <v>5.6847757924766915E-3</v>
      </c>
      <c r="AR141" s="1">
        <f>AR52*VLOOKUP($D141,ExtTrip_Adjust!$B$3:$H$85,6,FALSE)*VLOOKUP(AR$91,ExtTrip_Adjust!$B$3:$H$85,7,FALSE)</f>
        <v>0</v>
      </c>
      <c r="AS141" s="1">
        <f>AS52*VLOOKUP($D141,ExtTrip_Adjust!$B$3:$H$85,6,FALSE)*VLOOKUP(AS$91,ExtTrip_Adjust!$B$3:$H$85,7,FALSE)</f>
        <v>0</v>
      </c>
      <c r="AT141" s="1">
        <f>AT52*VLOOKUP($D141,ExtTrip_Adjust!$B$3:$H$85,6,FALSE)*VLOOKUP(AT$91,ExtTrip_Adjust!$B$3:$H$85,7,FALSE)</f>
        <v>0</v>
      </c>
      <c r="AU141" s="1">
        <f>AU52*VLOOKUP($D141,ExtTrip_Adjust!$B$3:$H$85,6,FALSE)*VLOOKUP(AU$91,ExtTrip_Adjust!$B$3:$H$85,7,FALSE)</f>
        <v>0</v>
      </c>
      <c r="AV141" s="1">
        <f>AV52*VLOOKUP($D141,ExtTrip_Adjust!$B$3:$H$85,6,FALSE)*VLOOKUP(AV$91,ExtTrip_Adjust!$B$3:$H$85,7,FALSE)</f>
        <v>7.532779953128943E-2</v>
      </c>
      <c r="AW141" s="1">
        <f>AW52*VLOOKUP($D141,ExtTrip_Adjust!$B$3:$H$85,6,FALSE)*VLOOKUP(AW$91,ExtTrip_Adjust!$B$3:$H$85,7,FALSE)</f>
        <v>0</v>
      </c>
      <c r="AX141" s="1">
        <f>AX52*VLOOKUP($D141,ExtTrip_Adjust!$B$3:$H$85,6,FALSE)*VLOOKUP(AX$91,ExtTrip_Adjust!$B$3:$H$85,7,FALSE)</f>
        <v>0</v>
      </c>
      <c r="AY141" s="1">
        <f>AY52*VLOOKUP($D141,ExtTrip_Adjust!$B$3:$H$85,6,FALSE)*VLOOKUP(AY$91,ExtTrip_Adjust!$B$3:$H$85,7,FALSE)</f>
        <v>0</v>
      </c>
      <c r="AZ141" s="1">
        <f>AZ52*VLOOKUP($D141,ExtTrip_Adjust!$B$3:$H$85,6,FALSE)*VLOOKUP(AZ$91,ExtTrip_Adjust!$B$3:$H$85,7,FALSE)</f>
        <v>0</v>
      </c>
      <c r="BA141" s="1">
        <f>BA52*VLOOKUP($D141,ExtTrip_Adjust!$B$3:$H$85,6,FALSE)*VLOOKUP(BA$91,ExtTrip_Adjust!$B$3:$H$85,7,FALSE)</f>
        <v>8.9264818683901909E-4</v>
      </c>
      <c r="BB141" s="1">
        <f>BB52*VLOOKUP($D141,ExtTrip_Adjust!$B$3:$H$85,6,FALSE)*VLOOKUP(BB$91,ExtTrip_Adjust!$B$3:$H$85,7,FALSE)</f>
        <v>0</v>
      </c>
      <c r="BC141" s="1">
        <f>BC52*VLOOKUP($D141,ExtTrip_Adjust!$B$3:$H$85,6,FALSE)*VLOOKUP(BC$91,ExtTrip_Adjust!$B$3:$H$85,7,FALSE)</f>
        <v>0</v>
      </c>
      <c r="BD141" s="1">
        <f>BD52*VLOOKUP($D141,ExtTrip_Adjust!$B$3:$H$85,6,FALSE)*VLOOKUP(BD$91,ExtTrip_Adjust!$B$3:$H$85,7,FALSE)</f>
        <v>1.3943444307420857E-3</v>
      </c>
      <c r="BE141" s="1">
        <f>BE52*VLOOKUP($D141,ExtTrip_Adjust!$B$3:$H$85,6,FALSE)*VLOOKUP(BE$91,ExtTrip_Adjust!$B$3:$H$85,7,FALSE)</f>
        <v>6.212151055534432E-3</v>
      </c>
      <c r="BF141" s="1">
        <f>BF52*VLOOKUP($D141,ExtTrip_Adjust!$B$3:$H$85,6,FALSE)*VLOOKUP(BF$91,ExtTrip_Adjust!$B$3:$H$85,7,FALSE)</f>
        <v>0</v>
      </c>
      <c r="BG141" s="1">
        <f>BG52*VLOOKUP($D141,ExtTrip_Adjust!$B$3:$H$85,6,FALSE)*VLOOKUP(BG$91,ExtTrip_Adjust!$B$3:$H$85,7,FALSE)</f>
        <v>2.3278690117626566E-2</v>
      </c>
      <c r="BH141" s="1">
        <f>BH52*VLOOKUP($D141,ExtTrip_Adjust!$B$3:$H$85,6,FALSE)*VLOOKUP(BH$91,ExtTrip_Adjust!$B$3:$H$85,7,FALSE)</f>
        <v>0.10559682771074327</v>
      </c>
      <c r="BI141" s="1">
        <f>BI52*VLOOKUP($D141,ExtTrip_Adjust!$B$3:$H$85,6,FALSE)*VLOOKUP(BI$91,ExtTrip_Adjust!$B$3:$H$85,7,FALSE)</f>
        <v>6.6810847169501252E-4</v>
      </c>
      <c r="BJ141" s="1">
        <f>BJ52*VLOOKUP($D141,ExtTrip_Adjust!$B$3:$H$85,6,FALSE)*VLOOKUP(BJ$91,ExtTrip_Adjust!$B$3:$H$85,7,FALSE)</f>
        <v>1.9032225597904243E-2</v>
      </c>
      <c r="BK141" s="1">
        <f>BK52*VLOOKUP($D141,ExtTrip_Adjust!$B$3:$H$85,6,FALSE)*VLOOKUP(BK$91,ExtTrip_Adjust!$B$3:$H$85,7,FALSE)</f>
        <v>0</v>
      </c>
      <c r="BL141" s="1">
        <f>BL52*VLOOKUP($D141,ExtTrip_Adjust!$B$3:$H$85,6,FALSE)*VLOOKUP(BL$91,ExtTrip_Adjust!$B$3:$H$85,7,FALSE)</f>
        <v>0.27237852772376914</v>
      </c>
      <c r="BM141" s="1">
        <f>BM52*VLOOKUP($D141,ExtTrip_Adjust!$B$3:$H$85,6,FALSE)*VLOOKUP(BM$91,ExtTrip_Adjust!$B$3:$H$85,7,FALSE)</f>
        <v>0.28157292089920821</v>
      </c>
      <c r="BN141" s="1">
        <f>BN52*VLOOKUP($D141,ExtTrip_Adjust!$B$3:$H$85,6,FALSE)*VLOOKUP(BN$91,ExtTrip_Adjust!$B$3:$H$85,7,FALSE)</f>
        <v>1.5789346585538065E-2</v>
      </c>
      <c r="BO141" s="1">
        <f>BO52*VLOOKUP($D141,ExtTrip_Adjust!$B$3:$H$85,6,FALSE)*VLOOKUP(BO$91,ExtTrip_Adjust!$B$3:$H$85,7,FALSE)</f>
        <v>2.4082256745056171E-3</v>
      </c>
      <c r="BP141" s="1">
        <f>BP52*VLOOKUP($D141,ExtTrip_Adjust!$B$3:$H$85,6,FALSE)*VLOOKUP(BP$91,ExtTrip_Adjust!$B$3:$H$85,7,FALSE)</f>
        <v>0</v>
      </c>
      <c r="BQ141" s="1">
        <f>BQ52*VLOOKUP($D141,ExtTrip_Adjust!$B$3:$H$85,6,FALSE)*VLOOKUP(BQ$91,ExtTrip_Adjust!$B$3:$H$85,7,FALSE)</f>
        <v>2.1728872349107755</v>
      </c>
      <c r="BR141" s="1">
        <f>BR52*VLOOKUP($D141,ExtTrip_Adjust!$B$3:$H$85,6,FALSE)*VLOOKUP(BR$91,ExtTrip_Adjust!$B$3:$H$85,7,FALSE)</f>
        <v>0.11269485989076267</v>
      </c>
      <c r="BS141" s="1">
        <f>BS52*VLOOKUP($D141,ExtTrip_Adjust!$B$3:$H$85,6,FALSE)*VLOOKUP(BS$91,ExtTrip_Adjust!$B$3:$H$85,7,FALSE)</f>
        <v>0.10354690272943208</v>
      </c>
      <c r="BT141" s="1">
        <f>BT52*VLOOKUP($D141,ExtTrip_Adjust!$B$3:$H$85,6,FALSE)*VLOOKUP(BT$91,ExtTrip_Adjust!$B$3:$H$85,7,FALSE)</f>
        <v>0.14647099982356745</v>
      </c>
      <c r="BU141" s="1">
        <f>BU52*VLOOKUP($D141,ExtTrip_Adjust!$B$3:$H$85,6,FALSE)*VLOOKUP(BU$91,ExtTrip_Adjust!$B$3:$H$85,7,FALSE)</f>
        <v>0.36932272423681972</v>
      </c>
      <c r="BV141" s="1">
        <f>BV52*VLOOKUP($D141,ExtTrip_Adjust!$B$3:$H$85,6,FALSE)*VLOOKUP(BV$91,ExtTrip_Adjust!$B$3:$H$85,7,FALSE)</f>
        <v>0</v>
      </c>
      <c r="BW141" s="1">
        <f>BW52*VLOOKUP($D141,ExtTrip_Adjust!$B$3:$H$85,6,FALSE)*VLOOKUP(BW$91,ExtTrip_Adjust!$B$3:$H$85,7,FALSE)</f>
        <v>8.405309348674575E-2</v>
      </c>
      <c r="BX141" s="1">
        <f>BX52*VLOOKUP($D141,ExtTrip_Adjust!$B$3:$H$85,6,FALSE)*VLOOKUP(BX$91,ExtTrip_Adjust!$B$3:$H$85,7,FALSE)</f>
        <v>1.8266275304805422E-2</v>
      </c>
      <c r="BY141" s="1">
        <f>BY52*VLOOKUP($D141,ExtTrip_Adjust!$B$3:$H$85,6,FALSE)*VLOOKUP(BY$91,ExtTrip_Adjust!$B$3:$H$85,7,FALSE)</f>
        <v>2.4732788031301173E-3</v>
      </c>
      <c r="BZ141" s="1">
        <f>BZ52*VLOOKUP($D141,ExtTrip_Adjust!$B$3:$H$85,6,FALSE)*VLOOKUP(BZ$91,ExtTrip_Adjust!$B$3:$H$85,7,FALSE)</f>
        <v>0.14866762647413287</v>
      </c>
      <c r="CA141" s="1">
        <f>CA52*VLOOKUP($D141,ExtTrip_Adjust!$B$3:$H$85,6,FALSE)*VLOOKUP(CA$91,ExtTrip_Adjust!$B$3:$H$85,7,FALSE)</f>
        <v>9.7513823889256682E-2</v>
      </c>
      <c r="CB141" s="1">
        <f>CB52*VLOOKUP($D141,ExtTrip_Adjust!$B$3:$H$85,6,FALSE)*VLOOKUP(CB$91,ExtTrip_Adjust!$B$3:$H$85,7,FALSE)</f>
        <v>1.2834827335174125E-3</v>
      </c>
      <c r="CC141" s="1">
        <f>CC52*VLOOKUP($D141,ExtTrip_Adjust!$B$3:$H$85,6,FALSE)*VLOOKUP(CC$91,ExtTrip_Adjust!$B$3:$H$85,7,FALSE)</f>
        <v>3.0405085296553877E-2</v>
      </c>
      <c r="CD141" s="1">
        <f>CD52*VLOOKUP($D141,ExtTrip_Adjust!$B$3:$H$85,6,FALSE)*VLOOKUP(CD$91,ExtTrip_Adjust!$B$3:$H$85,7,FALSE)</f>
        <v>1.3290610486063285E-3</v>
      </c>
      <c r="CE141" s="1">
        <f>CE52*VLOOKUP($D141,ExtTrip_Adjust!$B$3:$H$85,6,FALSE)*VLOOKUP(CE$91,ExtTrip_Adjust!$B$3:$H$85,7,FALSE)</f>
        <v>0</v>
      </c>
      <c r="CF141" s="1">
        <f>CF52*VLOOKUP($D141,ExtTrip_Adjust!$B$3:$H$85,6,FALSE)*VLOOKUP(CF$91,ExtTrip_Adjust!$B$3:$H$85,7,FALSE)</f>
        <v>9.8126641157628633E-3</v>
      </c>
      <c r="CG141" s="1">
        <f>CG52*VLOOKUP($D141,ExtTrip_Adjust!$B$3:$H$85,6,FALSE)*VLOOKUP(CG$91,ExtTrip_Adjust!$B$3:$H$85,7,FALSE)</f>
        <v>0.11609648268542429</v>
      </c>
      <c r="CH141" s="1">
        <f>CH52*VLOOKUP($D141,ExtTrip_Adjust!$B$3:$H$85,6,FALSE)*VLOOKUP(CH$91,ExtTrip_Adjust!$B$3:$H$85,7,FALSE)</f>
        <v>3.4207469430798185</v>
      </c>
      <c r="CI141" s="1">
        <f>CI52*VLOOKUP($D141,ExtTrip_Adjust!$B$3:$H$85,6,FALSE)*VLOOKUP(CI$91,ExtTrip_Adjust!$B$3:$H$85,7,FALSE)</f>
        <v>6.859576897447528E-2</v>
      </c>
      <c r="CJ141" s="1">
        <f>CJ52*VLOOKUP($D141,ExtTrip_Adjust!$B$3:$H$85,6,FALSE)*1</f>
        <v>149.05470872877004</v>
      </c>
      <c r="CK141" s="1">
        <f t="shared" si="5"/>
        <v>161.04812260298979</v>
      </c>
    </row>
    <row r="142" spans="2:89" x14ac:dyDescent="0.25">
      <c r="B142">
        <v>2980</v>
      </c>
      <c r="D142">
        <v>2980</v>
      </c>
      <c r="E142" s="1">
        <f>E53*VLOOKUP($D142,ExtTrip_Adjust!$B$3:$H$85,6,FALSE)*VLOOKUP(E$91,ExtTrip_Adjust!$B$3:$H$85,7,FALSE)</f>
        <v>1.4911459190415301E-3</v>
      </c>
      <c r="F142" s="1">
        <f>F53*VLOOKUP($D142,ExtTrip_Adjust!$B$3:$H$85,6,FALSE)*VLOOKUP(F$91,ExtTrip_Adjust!$B$3:$H$85,7,FALSE)</f>
        <v>0</v>
      </c>
      <c r="G142" s="1">
        <f>G53*VLOOKUP($D142,ExtTrip_Adjust!$B$3:$H$85,6,FALSE)*VLOOKUP(G$91,ExtTrip_Adjust!$B$3:$H$85,7,FALSE)</f>
        <v>0</v>
      </c>
      <c r="H142" s="1">
        <f>H53*VLOOKUP($D142,ExtTrip_Adjust!$B$3:$H$85,6,FALSE)*VLOOKUP(H$91,ExtTrip_Adjust!$B$3:$H$85,7,FALSE)</f>
        <v>0</v>
      </c>
      <c r="I142" s="1">
        <f>I53*VLOOKUP($D142,ExtTrip_Adjust!$B$3:$H$85,6,FALSE)*VLOOKUP(I$91,ExtTrip_Adjust!$B$3:$H$85,7,FALSE)</f>
        <v>0</v>
      </c>
      <c r="J142" s="1">
        <f>J53*VLOOKUP($D142,ExtTrip_Adjust!$B$3:$H$85,6,FALSE)*VLOOKUP(J$91,ExtTrip_Adjust!$B$3:$H$85,7,FALSE)</f>
        <v>0</v>
      </c>
      <c r="K142" s="1">
        <f>K53*VLOOKUP($D142,ExtTrip_Adjust!$B$3:$H$85,6,FALSE)*VLOOKUP(K$91,ExtTrip_Adjust!$B$3:$H$85,7,FALSE)</f>
        <v>0</v>
      </c>
      <c r="L142" s="1">
        <f>L53*VLOOKUP($D142,ExtTrip_Adjust!$B$3:$H$85,6,FALSE)*VLOOKUP(L$91,ExtTrip_Adjust!$B$3:$H$85,7,FALSE)</f>
        <v>0</v>
      </c>
      <c r="M142" s="1">
        <f>M53*VLOOKUP($D142,ExtTrip_Adjust!$B$3:$H$85,6,FALSE)*VLOOKUP(M$91,ExtTrip_Adjust!$B$3:$H$85,7,FALSE)</f>
        <v>0</v>
      </c>
      <c r="N142" s="1">
        <f>N53*VLOOKUP($D142,ExtTrip_Adjust!$B$3:$H$85,6,FALSE)*VLOOKUP(N$91,ExtTrip_Adjust!$B$3:$H$85,7,FALSE)</f>
        <v>0</v>
      </c>
      <c r="O142" s="1">
        <f>O53*VLOOKUP($D142,ExtTrip_Adjust!$B$3:$H$85,6,FALSE)*VLOOKUP(O$91,ExtTrip_Adjust!$B$3:$H$85,7,FALSE)</f>
        <v>0</v>
      </c>
      <c r="P142" s="1">
        <f>P53*VLOOKUP($D142,ExtTrip_Adjust!$B$3:$H$85,6,FALSE)*VLOOKUP(P$91,ExtTrip_Adjust!$B$3:$H$85,7,FALSE)</f>
        <v>0</v>
      </c>
      <c r="Q142" s="1">
        <f>Q53*VLOOKUP($D142,ExtTrip_Adjust!$B$3:$H$85,6,FALSE)*VLOOKUP(Q$91,ExtTrip_Adjust!$B$3:$H$85,7,FALSE)</f>
        <v>0</v>
      </c>
      <c r="R142" s="1">
        <f>R53*VLOOKUP($D142,ExtTrip_Adjust!$B$3:$H$85,6,FALSE)*VLOOKUP(R$91,ExtTrip_Adjust!$B$3:$H$85,7,FALSE)</f>
        <v>0</v>
      </c>
      <c r="S142" s="1">
        <f>S53*VLOOKUP($D142,ExtTrip_Adjust!$B$3:$H$85,6,FALSE)*VLOOKUP(S$91,ExtTrip_Adjust!$B$3:$H$85,7,FALSE)</f>
        <v>0.11886926828642595</v>
      </c>
      <c r="T142" s="1">
        <f>T53*VLOOKUP($D142,ExtTrip_Adjust!$B$3:$H$85,6,FALSE)*VLOOKUP(T$91,ExtTrip_Adjust!$B$3:$H$85,7,FALSE)</f>
        <v>0</v>
      </c>
      <c r="U142" s="1">
        <f>U53*VLOOKUP($D142,ExtTrip_Adjust!$B$3:$H$85,6,FALSE)*VLOOKUP(U$91,ExtTrip_Adjust!$B$3:$H$85,7,FALSE)</f>
        <v>0</v>
      </c>
      <c r="V142" s="1">
        <f>V53*VLOOKUP($D142,ExtTrip_Adjust!$B$3:$H$85,6,FALSE)*VLOOKUP(V$91,ExtTrip_Adjust!$B$3:$H$85,7,FALSE)</f>
        <v>0</v>
      </c>
      <c r="W142" s="1">
        <f>W53*VLOOKUP($D142,ExtTrip_Adjust!$B$3:$H$85,6,FALSE)*VLOOKUP(W$91,ExtTrip_Adjust!$B$3:$H$85,7,FALSE)</f>
        <v>4.7309818908892092E-3</v>
      </c>
      <c r="X142" s="1">
        <f>X53*VLOOKUP($D142,ExtTrip_Adjust!$B$3:$H$85,6,FALSE)*VLOOKUP(X$91,ExtTrip_Adjust!$B$3:$H$85,7,FALSE)</f>
        <v>0</v>
      </c>
      <c r="Y142" s="1">
        <f>Y53*VLOOKUP($D142,ExtTrip_Adjust!$B$3:$H$85,6,FALSE)*VLOOKUP(Y$91,ExtTrip_Adjust!$B$3:$H$85,7,FALSE)</f>
        <v>0</v>
      </c>
      <c r="Z142" s="1">
        <f>Z53*VLOOKUP($D142,ExtTrip_Adjust!$B$3:$H$85,6,FALSE)*VLOOKUP(Z$91,ExtTrip_Adjust!$B$3:$H$85,7,FALSE)</f>
        <v>0</v>
      </c>
      <c r="AA142" s="1">
        <f>AA53*VLOOKUP($D142,ExtTrip_Adjust!$B$3:$H$85,6,FALSE)*VLOOKUP(AA$91,ExtTrip_Adjust!$B$3:$H$85,7,FALSE)</f>
        <v>0</v>
      </c>
      <c r="AB142" s="1">
        <f>AB53*VLOOKUP($D142,ExtTrip_Adjust!$B$3:$H$85,6,FALSE)*VLOOKUP(AB$91,ExtTrip_Adjust!$B$3:$H$85,7,FALSE)</f>
        <v>0</v>
      </c>
      <c r="AC142" s="1">
        <f>AC53*VLOOKUP($D142,ExtTrip_Adjust!$B$3:$H$85,6,FALSE)*VLOOKUP(AC$91,ExtTrip_Adjust!$B$3:$H$85,7,FALSE)</f>
        <v>0</v>
      </c>
      <c r="AD142" s="1">
        <f>AD53*VLOOKUP($D142,ExtTrip_Adjust!$B$3:$H$85,6,FALSE)*VLOOKUP(AD$91,ExtTrip_Adjust!$B$3:$H$85,7,FALSE)</f>
        <v>1.3191848156925059E-3</v>
      </c>
      <c r="AE142" s="1">
        <f>AE53*VLOOKUP($D142,ExtTrip_Adjust!$B$3:$H$85,6,FALSE)*VLOOKUP(AE$91,ExtTrip_Adjust!$B$3:$H$85,7,FALSE)</f>
        <v>0</v>
      </c>
      <c r="AF142" s="1">
        <f>AF53*VLOOKUP($D142,ExtTrip_Adjust!$B$3:$H$85,6,FALSE)*VLOOKUP(AF$91,ExtTrip_Adjust!$B$3:$H$85,7,FALSE)</f>
        <v>6.8827345125767412E-3</v>
      </c>
      <c r="AG142" s="1">
        <f>AG53*VLOOKUP($D142,ExtTrip_Adjust!$B$3:$H$85,6,FALSE)*VLOOKUP(AG$91,ExtTrip_Adjust!$B$3:$H$85,7,FALSE)</f>
        <v>0</v>
      </c>
      <c r="AH142" s="1">
        <f>AH53*VLOOKUP($D142,ExtTrip_Adjust!$B$3:$H$85,6,FALSE)*VLOOKUP(AH$91,ExtTrip_Adjust!$B$3:$H$85,7,FALSE)</f>
        <v>0</v>
      </c>
      <c r="AI142" s="1">
        <f>AI53*VLOOKUP($D142,ExtTrip_Adjust!$B$3:$H$85,6,FALSE)*VLOOKUP(AI$91,ExtTrip_Adjust!$B$3:$H$85,7,FALSE)</f>
        <v>9.2439981101621729E-2</v>
      </c>
      <c r="AJ142" s="1">
        <f>AJ53*VLOOKUP($D142,ExtTrip_Adjust!$B$3:$H$85,6,FALSE)*VLOOKUP(AJ$91,ExtTrip_Adjust!$B$3:$H$85,7,FALSE)</f>
        <v>0</v>
      </c>
      <c r="AK142" s="1">
        <f>AK53*VLOOKUP($D142,ExtTrip_Adjust!$B$3:$H$85,6,FALSE)*VLOOKUP(AK$91,ExtTrip_Adjust!$B$3:$H$85,7,FALSE)</f>
        <v>0</v>
      </c>
      <c r="AL142" s="1">
        <f>AL53*VLOOKUP($D142,ExtTrip_Adjust!$B$3:$H$85,6,FALSE)*VLOOKUP(AL$91,ExtTrip_Adjust!$B$3:$H$85,7,FALSE)</f>
        <v>0</v>
      </c>
      <c r="AM142" s="1">
        <f>AM53*VLOOKUP($D142,ExtTrip_Adjust!$B$3:$H$85,6,FALSE)*VLOOKUP(AM$91,ExtTrip_Adjust!$B$3:$H$85,7,FALSE)</f>
        <v>0</v>
      </c>
      <c r="AN142" s="1">
        <f>AN53*VLOOKUP($D142,ExtTrip_Adjust!$B$3:$H$85,6,FALSE)*VLOOKUP(AN$91,ExtTrip_Adjust!$B$3:$H$85,7,FALSE)</f>
        <v>0</v>
      </c>
      <c r="AO142" s="1">
        <f>AO53*VLOOKUP($D142,ExtTrip_Adjust!$B$3:$H$85,6,FALSE)*VLOOKUP(AO$91,ExtTrip_Adjust!$B$3:$H$85,7,FALSE)</f>
        <v>1.8018561321737022E-3</v>
      </c>
      <c r="AP142" s="1">
        <f>AP53*VLOOKUP($D142,ExtTrip_Adjust!$B$3:$H$85,6,FALSE)*VLOOKUP(AP$91,ExtTrip_Adjust!$B$3:$H$85,7,FALSE)</f>
        <v>0</v>
      </c>
      <c r="AQ142" s="1">
        <f>AQ53*VLOOKUP($D142,ExtTrip_Adjust!$B$3:$H$85,6,FALSE)*VLOOKUP(AQ$91,ExtTrip_Adjust!$B$3:$H$85,7,FALSE)</f>
        <v>0</v>
      </c>
      <c r="AR142" s="1">
        <f>AR53*VLOOKUP($D142,ExtTrip_Adjust!$B$3:$H$85,6,FALSE)*VLOOKUP(AR$91,ExtTrip_Adjust!$B$3:$H$85,7,FALSE)</f>
        <v>0</v>
      </c>
      <c r="AS142" s="1">
        <f>AS53*VLOOKUP($D142,ExtTrip_Adjust!$B$3:$H$85,6,FALSE)*VLOOKUP(AS$91,ExtTrip_Adjust!$B$3:$H$85,7,FALSE)</f>
        <v>0</v>
      </c>
      <c r="AT142" s="1">
        <f>AT53*VLOOKUP($D142,ExtTrip_Adjust!$B$3:$H$85,6,FALSE)*VLOOKUP(AT$91,ExtTrip_Adjust!$B$3:$H$85,7,FALSE)</f>
        <v>0</v>
      </c>
      <c r="AU142" s="1">
        <f>AU53*VLOOKUP($D142,ExtTrip_Adjust!$B$3:$H$85,6,FALSE)*VLOOKUP(AU$91,ExtTrip_Adjust!$B$3:$H$85,7,FALSE)</f>
        <v>0.3732734358198217</v>
      </c>
      <c r="AV142" s="1">
        <f>AV53*VLOOKUP($D142,ExtTrip_Adjust!$B$3:$H$85,6,FALSE)*VLOOKUP(AV$91,ExtTrip_Adjust!$B$3:$H$85,7,FALSE)</f>
        <v>0</v>
      </c>
      <c r="AW142" s="1">
        <f>AW53*VLOOKUP($D142,ExtTrip_Adjust!$B$3:$H$85,6,FALSE)*VLOOKUP(AW$91,ExtTrip_Adjust!$B$3:$H$85,7,FALSE)</f>
        <v>2.0136618687867043E-2</v>
      </c>
      <c r="AX142" s="1">
        <f>AX53*VLOOKUP($D142,ExtTrip_Adjust!$B$3:$H$85,6,FALSE)*VLOOKUP(AX$91,ExtTrip_Adjust!$B$3:$H$85,7,FALSE)</f>
        <v>8.9321777112224797E-3</v>
      </c>
      <c r="AY142" s="1">
        <f>AY53*VLOOKUP($D142,ExtTrip_Adjust!$B$3:$H$85,6,FALSE)*VLOOKUP(AY$91,ExtTrip_Adjust!$B$3:$H$85,7,FALSE)</f>
        <v>9.6660502311092435E-3</v>
      </c>
      <c r="AZ142" s="1">
        <f>AZ53*VLOOKUP($D142,ExtTrip_Adjust!$B$3:$H$85,6,FALSE)*VLOOKUP(AZ$91,ExtTrip_Adjust!$B$3:$H$85,7,FALSE)</f>
        <v>0</v>
      </c>
      <c r="BA142" s="1">
        <f>BA53*VLOOKUP($D142,ExtTrip_Adjust!$B$3:$H$85,6,FALSE)*VLOOKUP(BA$91,ExtTrip_Adjust!$B$3:$H$85,7,FALSE)</f>
        <v>0</v>
      </c>
      <c r="BB142" s="1">
        <f>BB53*VLOOKUP($D142,ExtTrip_Adjust!$B$3:$H$85,6,FALSE)*VLOOKUP(BB$91,ExtTrip_Adjust!$B$3:$H$85,7,FALSE)</f>
        <v>0</v>
      </c>
      <c r="BC142" s="1">
        <f>BC53*VLOOKUP($D142,ExtTrip_Adjust!$B$3:$H$85,6,FALSE)*VLOOKUP(BC$91,ExtTrip_Adjust!$B$3:$H$85,7,FALSE)</f>
        <v>0</v>
      </c>
      <c r="BD142" s="1">
        <f>BD53*VLOOKUP($D142,ExtTrip_Adjust!$B$3:$H$85,6,FALSE)*VLOOKUP(BD$91,ExtTrip_Adjust!$B$3:$H$85,7,FALSE)</f>
        <v>0</v>
      </c>
      <c r="BE142" s="1">
        <f>BE53*VLOOKUP($D142,ExtTrip_Adjust!$B$3:$H$85,6,FALSE)*VLOOKUP(BE$91,ExtTrip_Adjust!$B$3:$H$85,7,FALSE)</f>
        <v>0</v>
      </c>
      <c r="BF142" s="1">
        <f>BF53*VLOOKUP($D142,ExtTrip_Adjust!$B$3:$H$85,6,FALSE)*VLOOKUP(BF$91,ExtTrip_Adjust!$B$3:$H$85,7,FALSE)</f>
        <v>0</v>
      </c>
      <c r="BG142" s="1">
        <f>BG53*VLOOKUP($D142,ExtTrip_Adjust!$B$3:$H$85,6,FALSE)*VLOOKUP(BG$91,ExtTrip_Adjust!$B$3:$H$85,7,FALSE)</f>
        <v>0</v>
      </c>
      <c r="BH142" s="1">
        <f>BH53*VLOOKUP($D142,ExtTrip_Adjust!$B$3:$H$85,6,FALSE)*VLOOKUP(BH$91,ExtTrip_Adjust!$B$3:$H$85,7,FALSE)</f>
        <v>7.1255138967640476E-3</v>
      </c>
      <c r="BI142" s="1">
        <f>BI53*VLOOKUP($D142,ExtTrip_Adjust!$B$3:$H$85,6,FALSE)*VLOOKUP(BI$91,ExtTrip_Adjust!$B$3:$H$85,7,FALSE)</f>
        <v>0</v>
      </c>
      <c r="BJ142" s="1">
        <f>BJ53*VLOOKUP($D142,ExtTrip_Adjust!$B$3:$H$85,6,FALSE)*VLOOKUP(BJ$91,ExtTrip_Adjust!$B$3:$H$85,7,FALSE)</f>
        <v>0</v>
      </c>
      <c r="BK142" s="1">
        <f>BK53*VLOOKUP($D142,ExtTrip_Adjust!$B$3:$H$85,6,FALSE)*VLOOKUP(BK$91,ExtTrip_Adjust!$B$3:$H$85,7,FALSE)</f>
        <v>0</v>
      </c>
      <c r="BL142" s="1">
        <f>BL53*VLOOKUP($D142,ExtTrip_Adjust!$B$3:$H$85,6,FALSE)*VLOOKUP(BL$91,ExtTrip_Adjust!$B$3:$H$85,7,FALSE)</f>
        <v>0</v>
      </c>
      <c r="BM142" s="1">
        <f>BM53*VLOOKUP($D142,ExtTrip_Adjust!$B$3:$H$85,6,FALSE)*VLOOKUP(BM$91,ExtTrip_Adjust!$B$3:$H$85,7,FALSE)</f>
        <v>0</v>
      </c>
      <c r="BN142" s="1">
        <f>BN53*VLOOKUP($D142,ExtTrip_Adjust!$B$3:$H$85,6,FALSE)*VLOOKUP(BN$91,ExtTrip_Adjust!$B$3:$H$85,7,FALSE)</f>
        <v>0</v>
      </c>
      <c r="BO142" s="1">
        <f>BO53*VLOOKUP($D142,ExtTrip_Adjust!$B$3:$H$85,6,FALSE)*VLOOKUP(BO$91,ExtTrip_Adjust!$B$3:$H$85,7,FALSE)</f>
        <v>0</v>
      </c>
      <c r="BP142" s="1">
        <f>BP53*VLOOKUP($D142,ExtTrip_Adjust!$B$3:$H$85,6,FALSE)*VLOOKUP(BP$91,ExtTrip_Adjust!$B$3:$H$85,7,FALSE)</f>
        <v>0</v>
      </c>
      <c r="BQ142" s="1">
        <f>BQ53*VLOOKUP($D142,ExtTrip_Adjust!$B$3:$H$85,6,FALSE)*VLOOKUP(BQ$91,ExtTrip_Adjust!$B$3:$H$85,7,FALSE)</f>
        <v>0.11639732549517313</v>
      </c>
      <c r="BR142" s="1">
        <f>BR53*VLOOKUP($D142,ExtTrip_Adjust!$B$3:$H$85,6,FALSE)*VLOOKUP(BR$91,ExtTrip_Adjust!$B$3:$H$85,7,FALSE)</f>
        <v>3.4702261849035459E-3</v>
      </c>
      <c r="BS142" s="1">
        <f>BS53*VLOOKUP($D142,ExtTrip_Adjust!$B$3:$H$85,6,FALSE)*VLOOKUP(BS$91,ExtTrip_Adjust!$B$3:$H$85,7,FALSE)</f>
        <v>1.2144018411817108E-3</v>
      </c>
      <c r="BT142" s="1">
        <f>BT53*VLOOKUP($D142,ExtTrip_Adjust!$B$3:$H$85,6,FALSE)*VLOOKUP(BT$91,ExtTrip_Adjust!$B$3:$H$85,7,FALSE)</f>
        <v>0</v>
      </c>
      <c r="BU142" s="1">
        <f>BU53*VLOOKUP($D142,ExtTrip_Adjust!$B$3:$H$85,6,FALSE)*VLOOKUP(BU$91,ExtTrip_Adjust!$B$3:$H$85,7,FALSE)</f>
        <v>0</v>
      </c>
      <c r="BV142" s="1">
        <f>BV53*VLOOKUP($D142,ExtTrip_Adjust!$B$3:$H$85,6,FALSE)*VLOOKUP(BV$91,ExtTrip_Adjust!$B$3:$H$85,7,FALSE)</f>
        <v>0</v>
      </c>
      <c r="BW142" s="1">
        <f>BW53*VLOOKUP($D142,ExtTrip_Adjust!$B$3:$H$85,6,FALSE)*VLOOKUP(BW$91,ExtTrip_Adjust!$B$3:$H$85,7,FALSE)</f>
        <v>3.634699346192578E-3</v>
      </c>
      <c r="BX142" s="1">
        <f>BX53*VLOOKUP($D142,ExtTrip_Adjust!$B$3:$H$85,6,FALSE)*VLOOKUP(BX$91,ExtTrip_Adjust!$B$3:$H$85,7,FALSE)</f>
        <v>0</v>
      </c>
      <c r="BY142" s="1">
        <f>BY53*VLOOKUP($D142,ExtTrip_Adjust!$B$3:$H$85,6,FALSE)*VLOOKUP(BY$91,ExtTrip_Adjust!$B$3:$H$85,7,FALSE)</f>
        <v>1.8491775740484876E-4</v>
      </c>
      <c r="BZ142" s="1">
        <f>BZ53*VLOOKUP($D142,ExtTrip_Adjust!$B$3:$H$85,6,FALSE)*VLOOKUP(BZ$91,ExtTrip_Adjust!$B$3:$H$85,7,FALSE)</f>
        <v>1.6886581157251845E-2</v>
      </c>
      <c r="CA142" s="1">
        <f>CA53*VLOOKUP($D142,ExtTrip_Adjust!$B$3:$H$85,6,FALSE)*VLOOKUP(CA$91,ExtTrip_Adjust!$B$3:$H$85,7,FALSE)</f>
        <v>7.2719819391647627E-3</v>
      </c>
      <c r="CB142" s="1">
        <f>CB53*VLOOKUP($D142,ExtTrip_Adjust!$B$3:$H$85,6,FALSE)*VLOOKUP(CB$91,ExtTrip_Adjust!$B$3:$H$85,7,FALSE)</f>
        <v>0</v>
      </c>
      <c r="CC142" s="1">
        <f>CC53*VLOOKUP($D142,ExtTrip_Adjust!$B$3:$H$85,6,FALSE)*VLOOKUP(CC$91,ExtTrip_Adjust!$B$3:$H$85,7,FALSE)</f>
        <v>0</v>
      </c>
      <c r="CD142" s="1">
        <f>CD53*VLOOKUP($D142,ExtTrip_Adjust!$B$3:$H$85,6,FALSE)*VLOOKUP(CD$91,ExtTrip_Adjust!$B$3:$H$85,7,FALSE)</f>
        <v>0</v>
      </c>
      <c r="CE142" s="1">
        <f>CE53*VLOOKUP($D142,ExtTrip_Adjust!$B$3:$H$85,6,FALSE)*VLOOKUP(CE$91,ExtTrip_Adjust!$B$3:$H$85,7,FALSE)</f>
        <v>0</v>
      </c>
      <c r="CF142" s="1">
        <f>CF53*VLOOKUP($D142,ExtTrip_Adjust!$B$3:$H$85,6,FALSE)*VLOOKUP(CF$91,ExtTrip_Adjust!$B$3:$H$85,7,FALSE)</f>
        <v>0</v>
      </c>
      <c r="CG142" s="1">
        <f>CG53*VLOOKUP($D142,ExtTrip_Adjust!$B$3:$H$85,6,FALSE)*VLOOKUP(CG$91,ExtTrip_Adjust!$B$3:$H$85,7,FALSE)</f>
        <v>0</v>
      </c>
      <c r="CH142" s="1">
        <f>CH53*VLOOKUP($D142,ExtTrip_Adjust!$B$3:$H$85,6,FALSE)*VLOOKUP(CH$91,ExtTrip_Adjust!$B$3:$H$85,7,FALSE)</f>
        <v>0.19624816970020761</v>
      </c>
      <c r="CI142" s="1">
        <f>CI53*VLOOKUP($D142,ExtTrip_Adjust!$B$3:$H$85,6,FALSE)*VLOOKUP(CI$91,ExtTrip_Adjust!$B$3:$H$85,7,FALSE)</f>
        <v>4.6242138311053768E-4</v>
      </c>
      <c r="CJ142" s="1">
        <f>CJ53*VLOOKUP($D142,ExtTrip_Adjust!$B$3:$H$85,6,FALSE)*1</f>
        <v>17.746428442399033</v>
      </c>
      <c r="CK142" s="1">
        <f t="shared" si="5"/>
        <v>18.738868116208828</v>
      </c>
    </row>
    <row r="143" spans="2:89" x14ac:dyDescent="0.25">
      <c r="B143">
        <v>2981</v>
      </c>
      <c r="D143">
        <v>2981</v>
      </c>
      <c r="E143" s="1">
        <f>E54*VLOOKUP($D143,ExtTrip_Adjust!$B$3:$H$85,6,FALSE)*VLOOKUP(E$91,ExtTrip_Adjust!$B$3:$H$85,7,FALSE)</f>
        <v>6.0663854010292479E-4</v>
      </c>
      <c r="F143" s="1">
        <f>F54*VLOOKUP($D143,ExtTrip_Adjust!$B$3:$H$85,6,FALSE)*VLOOKUP(F$91,ExtTrip_Adjust!$B$3:$H$85,7,FALSE)</f>
        <v>2.9052703488728276E-2</v>
      </c>
      <c r="G143" s="1">
        <f>G54*VLOOKUP($D143,ExtTrip_Adjust!$B$3:$H$85,6,FALSE)*VLOOKUP(G$91,ExtTrip_Adjust!$B$3:$H$85,7,FALSE)</f>
        <v>0</v>
      </c>
      <c r="H143" s="1">
        <f>H54*VLOOKUP($D143,ExtTrip_Adjust!$B$3:$H$85,6,FALSE)*VLOOKUP(H$91,ExtTrip_Adjust!$B$3:$H$85,7,FALSE)</f>
        <v>0</v>
      </c>
      <c r="I143" s="1">
        <f>I54*VLOOKUP($D143,ExtTrip_Adjust!$B$3:$H$85,6,FALSE)*VLOOKUP(I$91,ExtTrip_Adjust!$B$3:$H$85,7,FALSE)</f>
        <v>0</v>
      </c>
      <c r="J143" s="1">
        <f>J54*VLOOKUP($D143,ExtTrip_Adjust!$B$3:$H$85,6,FALSE)*VLOOKUP(J$91,ExtTrip_Adjust!$B$3:$H$85,7,FALSE)</f>
        <v>0</v>
      </c>
      <c r="K143" s="1">
        <f>K54*VLOOKUP($D143,ExtTrip_Adjust!$B$3:$H$85,6,FALSE)*VLOOKUP(K$91,ExtTrip_Adjust!$B$3:$H$85,7,FALSE)</f>
        <v>0</v>
      </c>
      <c r="L143" s="1">
        <f>L54*VLOOKUP($D143,ExtTrip_Adjust!$B$3:$H$85,6,FALSE)*VLOOKUP(L$91,ExtTrip_Adjust!$B$3:$H$85,7,FALSE)</f>
        <v>0</v>
      </c>
      <c r="M143" s="1">
        <f>M54*VLOOKUP($D143,ExtTrip_Adjust!$B$3:$H$85,6,FALSE)*VLOOKUP(M$91,ExtTrip_Adjust!$B$3:$H$85,7,FALSE)</f>
        <v>0</v>
      </c>
      <c r="N143" s="1">
        <f>N54*VLOOKUP($D143,ExtTrip_Adjust!$B$3:$H$85,6,FALSE)*VLOOKUP(N$91,ExtTrip_Adjust!$B$3:$H$85,7,FALSE)</f>
        <v>0</v>
      </c>
      <c r="O143" s="1">
        <f>O54*VLOOKUP($D143,ExtTrip_Adjust!$B$3:$H$85,6,FALSE)*VLOOKUP(O$91,ExtTrip_Adjust!$B$3:$H$85,7,FALSE)</f>
        <v>0</v>
      </c>
      <c r="P143" s="1">
        <f>P54*VLOOKUP($D143,ExtTrip_Adjust!$B$3:$H$85,6,FALSE)*VLOOKUP(P$91,ExtTrip_Adjust!$B$3:$H$85,7,FALSE)</f>
        <v>0</v>
      </c>
      <c r="Q143" s="1">
        <f>Q54*VLOOKUP($D143,ExtTrip_Adjust!$B$3:$H$85,6,FALSE)*VLOOKUP(Q$91,ExtTrip_Adjust!$B$3:$H$85,7,FALSE)</f>
        <v>6.0933725698219989E-4</v>
      </c>
      <c r="R143" s="1">
        <f>R54*VLOOKUP($D143,ExtTrip_Adjust!$B$3:$H$85,6,FALSE)*VLOOKUP(R$91,ExtTrip_Adjust!$B$3:$H$85,7,FALSE)</f>
        <v>0</v>
      </c>
      <c r="S143" s="1">
        <f>S54*VLOOKUP($D143,ExtTrip_Adjust!$B$3:$H$85,6,FALSE)*VLOOKUP(S$91,ExtTrip_Adjust!$B$3:$H$85,7,FALSE)</f>
        <v>0.23813121537691129</v>
      </c>
      <c r="T143" s="1">
        <f>T54*VLOOKUP($D143,ExtTrip_Adjust!$B$3:$H$85,6,FALSE)*VLOOKUP(T$91,ExtTrip_Adjust!$B$3:$H$85,7,FALSE)</f>
        <v>0</v>
      </c>
      <c r="U143" s="1">
        <f>U54*VLOOKUP($D143,ExtTrip_Adjust!$B$3:$H$85,6,FALSE)*VLOOKUP(U$91,ExtTrip_Adjust!$B$3:$H$85,7,FALSE)</f>
        <v>0</v>
      </c>
      <c r="V143" s="1">
        <f>V54*VLOOKUP($D143,ExtTrip_Adjust!$B$3:$H$85,6,FALSE)*VLOOKUP(V$91,ExtTrip_Adjust!$B$3:$H$85,7,FALSE)</f>
        <v>4.7402985588092337E-3</v>
      </c>
      <c r="W143" s="1">
        <f>W54*VLOOKUP($D143,ExtTrip_Adjust!$B$3:$H$85,6,FALSE)*VLOOKUP(W$91,ExtTrip_Adjust!$B$3:$H$85,7,FALSE)</f>
        <v>6.4664852776967355E-3</v>
      </c>
      <c r="X143" s="1">
        <f>X54*VLOOKUP($D143,ExtTrip_Adjust!$B$3:$H$85,6,FALSE)*VLOOKUP(X$91,ExtTrip_Adjust!$B$3:$H$85,7,FALSE)</f>
        <v>1.3960276351247486E-3</v>
      </c>
      <c r="Y143" s="1">
        <f>Y54*VLOOKUP($D143,ExtTrip_Adjust!$B$3:$H$85,6,FALSE)*VLOOKUP(Y$91,ExtTrip_Adjust!$B$3:$H$85,7,FALSE)</f>
        <v>0</v>
      </c>
      <c r="Z143" s="1">
        <f>Z54*VLOOKUP($D143,ExtTrip_Adjust!$B$3:$H$85,6,FALSE)*VLOOKUP(Z$91,ExtTrip_Adjust!$B$3:$H$85,7,FALSE)</f>
        <v>0</v>
      </c>
      <c r="AA143" s="1">
        <f>AA54*VLOOKUP($D143,ExtTrip_Adjust!$B$3:$H$85,6,FALSE)*VLOOKUP(AA$91,ExtTrip_Adjust!$B$3:$H$85,7,FALSE)</f>
        <v>0</v>
      </c>
      <c r="AB143" s="1">
        <f>AB54*VLOOKUP($D143,ExtTrip_Adjust!$B$3:$H$85,6,FALSE)*VLOOKUP(AB$91,ExtTrip_Adjust!$B$3:$H$85,7,FALSE)</f>
        <v>0</v>
      </c>
      <c r="AC143" s="1">
        <f>AC54*VLOOKUP($D143,ExtTrip_Adjust!$B$3:$H$85,6,FALSE)*VLOOKUP(AC$91,ExtTrip_Adjust!$B$3:$H$85,7,FALSE)</f>
        <v>0</v>
      </c>
      <c r="AD143" s="1">
        <f>AD54*VLOOKUP($D143,ExtTrip_Adjust!$B$3:$H$85,6,FALSE)*VLOOKUP(AD$91,ExtTrip_Adjust!$B$3:$H$85,7,FALSE)</f>
        <v>5.3700541289217543E-4</v>
      </c>
      <c r="AE143" s="1">
        <f>AE54*VLOOKUP($D143,ExtTrip_Adjust!$B$3:$H$85,6,FALSE)*VLOOKUP(AE$91,ExtTrip_Adjust!$B$3:$H$85,7,FALSE)</f>
        <v>0</v>
      </c>
      <c r="AF143" s="1">
        <f>AF54*VLOOKUP($D143,ExtTrip_Adjust!$B$3:$H$85,6,FALSE)*VLOOKUP(AF$91,ExtTrip_Adjust!$B$3:$H$85,7,FALSE)</f>
        <v>2.8002821537364739E-3</v>
      </c>
      <c r="AG143" s="1">
        <f>AG54*VLOOKUP($D143,ExtTrip_Adjust!$B$3:$H$85,6,FALSE)*VLOOKUP(AG$91,ExtTrip_Adjust!$B$3:$H$85,7,FALSE)</f>
        <v>0</v>
      </c>
      <c r="AH143" s="1">
        <f>AH54*VLOOKUP($D143,ExtTrip_Adjust!$B$3:$H$85,6,FALSE)*VLOOKUP(AH$91,ExtTrip_Adjust!$B$3:$H$85,7,FALSE)</f>
        <v>0</v>
      </c>
      <c r="AI143" s="1">
        <f>AI54*VLOOKUP($D143,ExtTrip_Adjust!$B$3:$H$85,6,FALSE)*VLOOKUP(AI$91,ExtTrip_Adjust!$B$3:$H$85,7,FALSE)</f>
        <v>9.6824381128797696E-2</v>
      </c>
      <c r="AJ143" s="1">
        <f>AJ54*VLOOKUP($D143,ExtTrip_Adjust!$B$3:$H$85,6,FALSE)*VLOOKUP(AJ$91,ExtTrip_Adjust!$B$3:$H$85,7,FALSE)</f>
        <v>0</v>
      </c>
      <c r="AK143" s="1">
        <f>AK54*VLOOKUP($D143,ExtTrip_Adjust!$B$3:$H$85,6,FALSE)*VLOOKUP(AK$91,ExtTrip_Adjust!$B$3:$H$85,7,FALSE)</f>
        <v>0</v>
      </c>
      <c r="AL143" s="1">
        <f>AL54*VLOOKUP($D143,ExtTrip_Adjust!$B$3:$H$85,6,FALSE)*VLOOKUP(AL$91,ExtTrip_Adjust!$B$3:$H$85,7,FALSE)</f>
        <v>0</v>
      </c>
      <c r="AM143" s="1">
        <f>AM54*VLOOKUP($D143,ExtTrip_Adjust!$B$3:$H$85,6,FALSE)*VLOOKUP(AM$91,ExtTrip_Adjust!$B$3:$H$85,7,FALSE)</f>
        <v>0</v>
      </c>
      <c r="AN143" s="1">
        <f>AN54*VLOOKUP($D143,ExtTrip_Adjust!$B$3:$H$85,6,FALSE)*VLOOKUP(AN$91,ExtTrip_Adjust!$B$3:$H$85,7,FALSE)</f>
        <v>0</v>
      </c>
      <c r="AO143" s="1">
        <f>AO54*VLOOKUP($D143,ExtTrip_Adjust!$B$3:$H$85,6,FALSE)*VLOOKUP(AO$91,ExtTrip_Adjust!$B$3:$H$85,7,FALSE)</f>
        <v>7.3303218197199259E-4</v>
      </c>
      <c r="AP143" s="1">
        <f>AP54*VLOOKUP($D143,ExtTrip_Adjust!$B$3:$H$85,6,FALSE)*VLOOKUP(AP$91,ExtTrip_Adjust!$B$3:$H$85,7,FALSE)</f>
        <v>0</v>
      </c>
      <c r="AQ143" s="1">
        <f>AQ54*VLOOKUP($D143,ExtTrip_Adjust!$B$3:$H$85,6,FALSE)*VLOOKUP(AQ$91,ExtTrip_Adjust!$B$3:$H$85,7,FALSE)</f>
        <v>0</v>
      </c>
      <c r="AR143" s="1">
        <f>AR54*VLOOKUP($D143,ExtTrip_Adjust!$B$3:$H$85,6,FALSE)*VLOOKUP(AR$91,ExtTrip_Adjust!$B$3:$H$85,7,FALSE)</f>
        <v>0</v>
      </c>
      <c r="AS143" s="1">
        <f>AS54*VLOOKUP($D143,ExtTrip_Adjust!$B$3:$H$85,6,FALSE)*VLOOKUP(AS$91,ExtTrip_Adjust!$B$3:$H$85,7,FALSE)</f>
        <v>0</v>
      </c>
      <c r="AT143" s="1">
        <f>AT54*VLOOKUP($D143,ExtTrip_Adjust!$B$3:$H$85,6,FALSE)*VLOOKUP(AT$91,ExtTrip_Adjust!$B$3:$H$85,7,FALSE)</f>
        <v>0</v>
      </c>
      <c r="AU143" s="1">
        <f>AU54*VLOOKUP($D143,ExtTrip_Adjust!$B$3:$H$85,6,FALSE)*VLOOKUP(AU$91,ExtTrip_Adjust!$B$3:$H$85,7,FALSE)</f>
        <v>0</v>
      </c>
      <c r="AV143" s="1">
        <f>AV54*VLOOKUP($D143,ExtTrip_Adjust!$B$3:$H$85,6,FALSE)*VLOOKUP(AV$91,ExtTrip_Adjust!$B$3:$H$85,7,FALSE)</f>
        <v>0</v>
      </c>
      <c r="AW143" s="1">
        <f>AW54*VLOOKUP($D143,ExtTrip_Adjust!$B$3:$H$85,6,FALSE)*VLOOKUP(AW$91,ExtTrip_Adjust!$B$3:$H$85,7,FALSE)</f>
        <v>0</v>
      </c>
      <c r="AX143" s="1">
        <f>AX54*VLOOKUP($D143,ExtTrip_Adjust!$B$3:$H$85,6,FALSE)*VLOOKUP(AX$91,ExtTrip_Adjust!$B$3:$H$85,7,FALSE)</f>
        <v>1.1844699155402217E-2</v>
      </c>
      <c r="AY143" s="1">
        <f>AY54*VLOOKUP($D143,ExtTrip_Adjust!$B$3:$H$85,6,FALSE)*VLOOKUP(AY$91,ExtTrip_Adjust!$B$3:$H$85,7,FALSE)</f>
        <v>1.2818208064526547E-2</v>
      </c>
      <c r="AZ143" s="1">
        <f>AZ54*VLOOKUP($D143,ExtTrip_Adjust!$B$3:$H$85,6,FALSE)*VLOOKUP(AZ$91,ExtTrip_Adjust!$B$3:$H$85,7,FALSE)</f>
        <v>0</v>
      </c>
      <c r="BA143" s="1">
        <f>BA54*VLOOKUP($D143,ExtTrip_Adjust!$B$3:$H$85,6,FALSE)*VLOOKUP(BA$91,ExtTrip_Adjust!$B$3:$H$85,7,FALSE)</f>
        <v>0</v>
      </c>
      <c r="BB143" s="1">
        <f>BB54*VLOOKUP($D143,ExtTrip_Adjust!$B$3:$H$85,6,FALSE)*VLOOKUP(BB$91,ExtTrip_Adjust!$B$3:$H$85,7,FALSE)</f>
        <v>0</v>
      </c>
      <c r="BC143" s="1">
        <f>BC54*VLOOKUP($D143,ExtTrip_Adjust!$B$3:$H$85,6,FALSE)*VLOOKUP(BC$91,ExtTrip_Adjust!$B$3:$H$85,7,FALSE)</f>
        <v>0</v>
      </c>
      <c r="BD143" s="1">
        <f>BD54*VLOOKUP($D143,ExtTrip_Adjust!$B$3:$H$85,6,FALSE)*VLOOKUP(BD$91,ExtTrip_Adjust!$B$3:$H$85,7,FALSE)</f>
        <v>0</v>
      </c>
      <c r="BE143" s="1">
        <f>BE54*VLOOKUP($D143,ExtTrip_Adjust!$B$3:$H$85,6,FALSE)*VLOOKUP(BE$91,ExtTrip_Adjust!$B$3:$H$85,7,FALSE)</f>
        <v>0</v>
      </c>
      <c r="BF143" s="1">
        <f>BF54*VLOOKUP($D143,ExtTrip_Adjust!$B$3:$H$85,6,FALSE)*VLOOKUP(BF$91,ExtTrip_Adjust!$B$3:$H$85,7,FALSE)</f>
        <v>0</v>
      </c>
      <c r="BG143" s="1">
        <f>BG54*VLOOKUP($D143,ExtTrip_Adjust!$B$3:$H$85,6,FALSE)*VLOOKUP(BG$91,ExtTrip_Adjust!$B$3:$H$85,7,FALSE)</f>
        <v>0</v>
      </c>
      <c r="BH143" s="1">
        <f>BH54*VLOOKUP($D143,ExtTrip_Adjust!$B$3:$H$85,6,FALSE)*VLOOKUP(BH$91,ExtTrip_Adjust!$B$3:$H$85,7,FALSE)</f>
        <v>0</v>
      </c>
      <c r="BI143" s="1">
        <f>BI54*VLOOKUP($D143,ExtTrip_Adjust!$B$3:$H$85,6,FALSE)*VLOOKUP(BI$91,ExtTrip_Adjust!$B$3:$H$85,7,FALSE)</f>
        <v>0</v>
      </c>
      <c r="BJ143" s="1">
        <f>BJ54*VLOOKUP($D143,ExtTrip_Adjust!$B$3:$H$85,6,FALSE)*VLOOKUP(BJ$91,ExtTrip_Adjust!$B$3:$H$85,7,FALSE)</f>
        <v>2.2687050691877525E-3</v>
      </c>
      <c r="BK143" s="1">
        <f>BK54*VLOOKUP($D143,ExtTrip_Adjust!$B$3:$H$85,6,FALSE)*VLOOKUP(BK$91,ExtTrip_Adjust!$B$3:$H$85,7,FALSE)</f>
        <v>0</v>
      </c>
      <c r="BL143" s="1">
        <f>BL54*VLOOKUP($D143,ExtTrip_Adjust!$B$3:$H$85,6,FALSE)*VLOOKUP(BL$91,ExtTrip_Adjust!$B$3:$H$85,7,FALSE)</f>
        <v>1.692125221921971E-2</v>
      </c>
      <c r="BM143" s="1">
        <f>BM54*VLOOKUP($D143,ExtTrip_Adjust!$B$3:$H$85,6,FALSE)*VLOOKUP(BM$91,ExtTrip_Adjust!$B$3:$H$85,7,FALSE)</f>
        <v>3.3577911983210321E-2</v>
      </c>
      <c r="BN143" s="1">
        <f>BN54*VLOOKUP($D143,ExtTrip_Adjust!$B$3:$H$85,6,FALSE)*VLOOKUP(BN$91,ExtTrip_Adjust!$B$3:$H$85,7,FALSE)</f>
        <v>0</v>
      </c>
      <c r="BO143" s="1">
        <f>BO54*VLOOKUP($D143,ExtTrip_Adjust!$B$3:$H$85,6,FALSE)*VLOOKUP(BO$91,ExtTrip_Adjust!$B$3:$H$85,7,FALSE)</f>
        <v>0</v>
      </c>
      <c r="BP143" s="1">
        <f>BP54*VLOOKUP($D143,ExtTrip_Adjust!$B$3:$H$85,6,FALSE)*VLOOKUP(BP$91,ExtTrip_Adjust!$B$3:$H$85,7,FALSE)</f>
        <v>0</v>
      </c>
      <c r="BQ143" s="1">
        <f>BQ54*VLOOKUP($D143,ExtTrip_Adjust!$B$3:$H$85,6,FALSE)*VLOOKUP(BQ$91,ExtTrip_Adjust!$B$3:$H$85,7,FALSE)</f>
        <v>0</v>
      </c>
      <c r="BR143" s="1">
        <f>BR54*VLOOKUP($D143,ExtTrip_Adjust!$B$3:$H$85,6,FALSE)*VLOOKUP(BR$91,ExtTrip_Adjust!$B$3:$H$85,7,FALSE)</f>
        <v>0</v>
      </c>
      <c r="BS143" s="1">
        <f>BS54*VLOOKUP($D143,ExtTrip_Adjust!$B$3:$H$85,6,FALSE)*VLOOKUP(BS$91,ExtTrip_Adjust!$B$3:$H$85,7,FALSE)</f>
        <v>0</v>
      </c>
      <c r="BT143" s="1">
        <f>BT54*VLOOKUP($D143,ExtTrip_Adjust!$B$3:$H$85,6,FALSE)*VLOOKUP(BT$91,ExtTrip_Adjust!$B$3:$H$85,7,FALSE)</f>
        <v>0</v>
      </c>
      <c r="BU143" s="1">
        <f>BU54*VLOOKUP($D143,ExtTrip_Adjust!$B$3:$H$85,6,FALSE)*VLOOKUP(BU$91,ExtTrip_Adjust!$B$3:$H$85,7,FALSE)</f>
        <v>0</v>
      </c>
      <c r="BV143" s="1">
        <f>BV54*VLOOKUP($D143,ExtTrip_Adjust!$B$3:$H$85,6,FALSE)*VLOOKUP(BV$91,ExtTrip_Adjust!$B$3:$H$85,7,FALSE)</f>
        <v>0</v>
      </c>
      <c r="BW143" s="1">
        <f>BW54*VLOOKUP($D143,ExtTrip_Adjust!$B$3:$H$85,6,FALSE)*VLOOKUP(BW$91,ExtTrip_Adjust!$B$3:$H$85,7,FALSE)</f>
        <v>1.4786470400288921E-3</v>
      </c>
      <c r="BX143" s="1">
        <f>BX54*VLOOKUP($D143,ExtTrip_Adjust!$B$3:$H$85,6,FALSE)*VLOOKUP(BX$91,ExtTrip_Adjust!$B$3:$H$85,7,FALSE)</f>
        <v>0</v>
      </c>
      <c r="BY143" s="1">
        <f>BY54*VLOOKUP($D143,ExtTrip_Adjust!$B$3:$H$85,6,FALSE)*VLOOKUP(BY$91,ExtTrip_Adjust!$B$3:$H$85,7,FALSE)</f>
        <v>7.5236581166615804E-5</v>
      </c>
      <c r="BZ143" s="1">
        <f>BZ54*VLOOKUP($D143,ExtTrip_Adjust!$B$3:$H$85,6,FALSE)*VLOOKUP(BZ$91,ExtTrip_Adjust!$B$3:$H$85,7,FALSE)</f>
        <v>6.8699674447492186E-3</v>
      </c>
      <c r="CA143" s="1">
        <f>CA54*VLOOKUP($D143,ExtTrip_Adjust!$B$3:$H$85,6,FALSE)*VLOOKUP(CA$91,ExtTrip_Adjust!$B$3:$H$85,7,FALSE)</f>
        <v>2.9586481664229539E-3</v>
      </c>
      <c r="CB143" s="1">
        <f>CB54*VLOOKUP($D143,ExtTrip_Adjust!$B$3:$H$85,6,FALSE)*VLOOKUP(CB$91,ExtTrip_Adjust!$B$3:$H$85,7,FALSE)</f>
        <v>0</v>
      </c>
      <c r="CC143" s="1">
        <f>CC54*VLOOKUP($D143,ExtTrip_Adjust!$B$3:$H$85,6,FALSE)*VLOOKUP(CC$91,ExtTrip_Adjust!$B$3:$H$85,7,FALSE)</f>
        <v>0</v>
      </c>
      <c r="CD143" s="1">
        <f>CD54*VLOOKUP($D143,ExtTrip_Adjust!$B$3:$H$85,6,FALSE)*VLOOKUP(CD$91,ExtTrip_Adjust!$B$3:$H$85,7,FALSE)</f>
        <v>0</v>
      </c>
      <c r="CE143" s="1">
        <f>CE54*VLOOKUP($D143,ExtTrip_Adjust!$B$3:$H$85,6,FALSE)*VLOOKUP(CE$91,ExtTrip_Adjust!$B$3:$H$85,7,FALSE)</f>
        <v>0</v>
      </c>
      <c r="CF143" s="1">
        <f>CF54*VLOOKUP($D143,ExtTrip_Adjust!$B$3:$H$85,6,FALSE)*VLOOKUP(CF$91,ExtTrip_Adjust!$B$3:$H$85,7,FALSE)</f>
        <v>0</v>
      </c>
      <c r="CG143" s="1">
        <f>CG54*VLOOKUP($D143,ExtTrip_Adjust!$B$3:$H$85,6,FALSE)*VLOOKUP(CG$91,ExtTrip_Adjust!$B$3:$H$85,7,FALSE)</f>
        <v>0</v>
      </c>
      <c r="CH143" s="1">
        <f>CH54*VLOOKUP($D143,ExtTrip_Adjust!$B$3:$H$85,6,FALSE)*VLOOKUP(CH$91,ExtTrip_Adjust!$B$3:$H$85,7,FALSE)</f>
        <v>0.4161122725355727</v>
      </c>
      <c r="CI143" s="1">
        <f>CI54*VLOOKUP($D143,ExtTrip_Adjust!$B$3:$H$85,6,FALSE)*VLOOKUP(CI$91,ExtTrip_Adjust!$B$3:$H$85,7,FALSE)</f>
        <v>0</v>
      </c>
      <c r="CJ143" s="1">
        <f>CJ54*VLOOKUP($D143,ExtTrip_Adjust!$B$3:$H$85,6,FALSE)*1</f>
        <v>16.059211930223519</v>
      </c>
      <c r="CK143" s="1">
        <f t="shared" si="5"/>
        <v>16.946034885494761</v>
      </c>
    </row>
    <row r="144" spans="2:89" x14ac:dyDescent="0.25">
      <c r="B144">
        <v>2982</v>
      </c>
      <c r="D144">
        <v>2982</v>
      </c>
      <c r="E144" s="1">
        <f>E55*VLOOKUP($D144,ExtTrip_Adjust!$B$3:$H$85,6,FALSE)*VLOOKUP(E$91,ExtTrip_Adjust!$B$3:$H$85,7,FALSE)</f>
        <v>2.7027348463133419E-3</v>
      </c>
      <c r="F144" s="1">
        <f>F55*VLOOKUP($D144,ExtTrip_Adjust!$B$3:$H$85,6,FALSE)*VLOOKUP(F$91,ExtTrip_Adjust!$B$3:$H$85,7,FALSE)</f>
        <v>0.12943583280482365</v>
      </c>
      <c r="G144" s="1">
        <f>G55*VLOOKUP($D144,ExtTrip_Adjust!$B$3:$H$85,6,FALSE)*VLOOKUP(G$91,ExtTrip_Adjust!$B$3:$H$85,7,FALSE)</f>
        <v>0</v>
      </c>
      <c r="H144" s="1">
        <f>H55*VLOOKUP($D144,ExtTrip_Adjust!$B$3:$H$85,6,FALSE)*VLOOKUP(H$91,ExtTrip_Adjust!$B$3:$H$85,7,FALSE)</f>
        <v>0</v>
      </c>
      <c r="I144" s="1">
        <f>I55*VLOOKUP($D144,ExtTrip_Adjust!$B$3:$H$85,6,FALSE)*VLOOKUP(I$91,ExtTrip_Adjust!$B$3:$H$85,7,FALSE)</f>
        <v>0</v>
      </c>
      <c r="J144" s="1">
        <f>J55*VLOOKUP($D144,ExtTrip_Adjust!$B$3:$H$85,6,FALSE)*VLOOKUP(J$91,ExtTrip_Adjust!$B$3:$H$85,7,FALSE)</f>
        <v>0</v>
      </c>
      <c r="K144" s="1">
        <f>K55*VLOOKUP($D144,ExtTrip_Adjust!$B$3:$H$85,6,FALSE)*VLOOKUP(K$91,ExtTrip_Adjust!$B$3:$H$85,7,FALSE)</f>
        <v>0</v>
      </c>
      <c r="L144" s="1">
        <f>L55*VLOOKUP($D144,ExtTrip_Adjust!$B$3:$H$85,6,FALSE)*VLOOKUP(L$91,ExtTrip_Adjust!$B$3:$H$85,7,FALSE)</f>
        <v>0</v>
      </c>
      <c r="M144" s="1">
        <f>M55*VLOOKUP($D144,ExtTrip_Adjust!$B$3:$H$85,6,FALSE)*VLOOKUP(M$91,ExtTrip_Adjust!$B$3:$H$85,7,FALSE)</f>
        <v>0</v>
      </c>
      <c r="N144" s="1">
        <f>N55*VLOOKUP($D144,ExtTrip_Adjust!$B$3:$H$85,6,FALSE)*VLOOKUP(N$91,ExtTrip_Adjust!$B$3:$H$85,7,FALSE)</f>
        <v>0</v>
      </c>
      <c r="O144" s="1">
        <f>O55*VLOOKUP($D144,ExtTrip_Adjust!$B$3:$H$85,6,FALSE)*VLOOKUP(O$91,ExtTrip_Adjust!$B$3:$H$85,7,FALSE)</f>
        <v>0</v>
      </c>
      <c r="P144" s="1">
        <f>P55*VLOOKUP($D144,ExtTrip_Adjust!$B$3:$H$85,6,FALSE)*VLOOKUP(P$91,ExtTrip_Adjust!$B$3:$H$85,7,FALSE)</f>
        <v>0</v>
      </c>
      <c r="Q144" s="1">
        <f>Q55*VLOOKUP($D144,ExtTrip_Adjust!$B$3:$H$85,6,FALSE)*VLOOKUP(Q$91,ExtTrip_Adjust!$B$3:$H$85,7,FALSE)</f>
        <v>2.716863955770101E-3</v>
      </c>
      <c r="R144" s="1">
        <f>R55*VLOOKUP($D144,ExtTrip_Adjust!$B$3:$H$85,6,FALSE)*VLOOKUP(R$91,ExtTrip_Adjust!$B$3:$H$85,7,FALSE)</f>
        <v>0</v>
      </c>
      <c r="S144" s="1">
        <f>S55*VLOOKUP($D144,ExtTrip_Adjust!$B$3:$H$85,6,FALSE)*VLOOKUP(S$91,ExtTrip_Adjust!$B$3:$H$85,7,FALSE)</f>
        <v>1.0609205043626166</v>
      </c>
      <c r="T144" s="1">
        <f>T55*VLOOKUP($D144,ExtTrip_Adjust!$B$3:$H$85,6,FALSE)*VLOOKUP(T$91,ExtTrip_Adjust!$B$3:$H$85,7,FALSE)</f>
        <v>0</v>
      </c>
      <c r="U144" s="1">
        <f>U55*VLOOKUP($D144,ExtTrip_Adjust!$B$3:$H$85,6,FALSE)*VLOOKUP(U$91,ExtTrip_Adjust!$B$3:$H$85,7,FALSE)</f>
        <v>0</v>
      </c>
      <c r="V144" s="1">
        <f>V55*VLOOKUP($D144,ExtTrip_Adjust!$B$3:$H$85,6,FALSE)*VLOOKUP(V$91,ExtTrip_Adjust!$B$3:$H$85,7,FALSE)</f>
        <v>2.1118127013825688E-2</v>
      </c>
      <c r="W144" s="1">
        <f>W55*VLOOKUP($D144,ExtTrip_Adjust!$B$3:$H$85,6,FALSE)*VLOOKUP(W$91,ExtTrip_Adjust!$B$3:$H$85,7,FALSE)</f>
        <v>2.8809208995451557E-2</v>
      </c>
      <c r="X144" s="1">
        <f>X55*VLOOKUP($D144,ExtTrip_Adjust!$B$3:$H$85,6,FALSE)*VLOOKUP(X$91,ExtTrip_Adjust!$B$3:$H$85,7,FALSE)</f>
        <v>6.2197359701491907E-3</v>
      </c>
      <c r="Y144" s="1">
        <f>Y55*VLOOKUP($D144,ExtTrip_Adjust!$B$3:$H$85,6,FALSE)*VLOOKUP(Y$91,ExtTrip_Adjust!$B$3:$H$85,7,FALSE)</f>
        <v>0</v>
      </c>
      <c r="Z144" s="1">
        <f>Z55*VLOOKUP($D144,ExtTrip_Adjust!$B$3:$H$85,6,FALSE)*VLOOKUP(Z$91,ExtTrip_Adjust!$B$3:$H$85,7,FALSE)</f>
        <v>0</v>
      </c>
      <c r="AA144" s="1">
        <f>AA55*VLOOKUP($D144,ExtTrip_Adjust!$B$3:$H$85,6,FALSE)*VLOOKUP(AA$91,ExtTrip_Adjust!$B$3:$H$85,7,FALSE)</f>
        <v>0</v>
      </c>
      <c r="AB144" s="1">
        <f>AB55*VLOOKUP($D144,ExtTrip_Adjust!$B$3:$H$85,6,FALSE)*VLOOKUP(AB$91,ExtTrip_Adjust!$B$3:$H$85,7,FALSE)</f>
        <v>0</v>
      </c>
      <c r="AC144" s="1">
        <f>AC55*VLOOKUP($D144,ExtTrip_Adjust!$B$3:$H$85,6,FALSE)*VLOOKUP(AC$91,ExtTrip_Adjust!$B$3:$H$85,7,FALSE)</f>
        <v>0</v>
      </c>
      <c r="AD144" s="1">
        <f>AD55*VLOOKUP($D144,ExtTrip_Adjust!$B$3:$H$85,6,FALSE)*VLOOKUP(AD$91,ExtTrip_Adjust!$B$3:$H$85,7,FALSE)</f>
        <v>2.3924473288597261E-3</v>
      </c>
      <c r="AE144" s="1">
        <f>AE55*VLOOKUP($D144,ExtTrip_Adjust!$B$3:$H$85,6,FALSE)*VLOOKUP(AE$91,ExtTrip_Adjust!$B$3:$H$85,7,FALSE)</f>
        <v>0</v>
      </c>
      <c r="AF144" s="1">
        <f>AF55*VLOOKUP($D144,ExtTrip_Adjust!$B$3:$H$85,6,FALSE)*VLOOKUP(AF$91,ExtTrip_Adjust!$B$3:$H$85,7,FALSE)</f>
        <v>1.2475203530361171E-2</v>
      </c>
      <c r="AG144" s="1">
        <f>AG55*VLOOKUP($D144,ExtTrip_Adjust!$B$3:$H$85,6,FALSE)*VLOOKUP(AG$91,ExtTrip_Adjust!$B$3:$H$85,7,FALSE)</f>
        <v>0</v>
      </c>
      <c r="AH144" s="1">
        <f>AH55*VLOOKUP($D144,ExtTrip_Adjust!$B$3:$H$85,6,FALSE)*VLOOKUP(AH$91,ExtTrip_Adjust!$B$3:$H$85,7,FALSE)</f>
        <v>0</v>
      </c>
      <c r="AI144" s="1">
        <f>AI55*VLOOKUP($D144,ExtTrip_Adjust!$B$3:$H$85,6,FALSE)*VLOOKUP(AI$91,ExtTrip_Adjust!$B$3:$H$85,7,FALSE)</f>
        <v>0.43137167453410741</v>
      </c>
      <c r="AJ144" s="1">
        <f>AJ55*VLOOKUP($D144,ExtTrip_Adjust!$B$3:$H$85,6,FALSE)*VLOOKUP(AJ$91,ExtTrip_Adjust!$B$3:$H$85,7,FALSE)</f>
        <v>0</v>
      </c>
      <c r="AK144" s="1">
        <f>AK55*VLOOKUP($D144,ExtTrip_Adjust!$B$3:$H$85,6,FALSE)*VLOOKUP(AK$91,ExtTrip_Adjust!$B$3:$H$85,7,FALSE)</f>
        <v>0</v>
      </c>
      <c r="AL144" s="1">
        <f>AL55*VLOOKUP($D144,ExtTrip_Adjust!$B$3:$H$85,6,FALSE)*VLOOKUP(AL$91,ExtTrip_Adjust!$B$3:$H$85,7,FALSE)</f>
        <v>0</v>
      </c>
      <c r="AM144" s="1">
        <f>AM55*VLOOKUP($D144,ExtTrip_Adjust!$B$3:$H$85,6,FALSE)*VLOOKUP(AM$91,ExtTrip_Adjust!$B$3:$H$85,7,FALSE)</f>
        <v>0</v>
      </c>
      <c r="AN144" s="1">
        <f>AN55*VLOOKUP($D144,ExtTrip_Adjust!$B$3:$H$85,6,FALSE)*VLOOKUP(AN$91,ExtTrip_Adjust!$B$3:$H$85,7,FALSE)</f>
        <v>0</v>
      </c>
      <c r="AO144" s="1">
        <f>AO55*VLOOKUP($D144,ExtTrip_Adjust!$B$3:$H$85,6,FALSE)*VLOOKUP(AO$91,ExtTrip_Adjust!$B$3:$H$85,7,FALSE)</f>
        <v>3.2659404627659529E-3</v>
      </c>
      <c r="AP144" s="1">
        <f>AP55*VLOOKUP($D144,ExtTrip_Adjust!$B$3:$H$85,6,FALSE)*VLOOKUP(AP$91,ExtTrip_Adjust!$B$3:$H$85,7,FALSE)</f>
        <v>0</v>
      </c>
      <c r="AQ144" s="1">
        <f>AQ55*VLOOKUP($D144,ExtTrip_Adjust!$B$3:$H$85,6,FALSE)*VLOOKUP(AQ$91,ExtTrip_Adjust!$B$3:$H$85,7,FALSE)</f>
        <v>0</v>
      </c>
      <c r="AR144" s="1">
        <f>AR55*VLOOKUP($D144,ExtTrip_Adjust!$B$3:$H$85,6,FALSE)*VLOOKUP(AR$91,ExtTrip_Adjust!$B$3:$H$85,7,FALSE)</f>
        <v>0</v>
      </c>
      <c r="AS144" s="1">
        <f>AS55*VLOOKUP($D144,ExtTrip_Adjust!$B$3:$H$85,6,FALSE)*VLOOKUP(AS$91,ExtTrip_Adjust!$B$3:$H$85,7,FALSE)</f>
        <v>0</v>
      </c>
      <c r="AT144" s="1">
        <f>AT55*VLOOKUP($D144,ExtTrip_Adjust!$B$3:$H$85,6,FALSE)*VLOOKUP(AT$91,ExtTrip_Adjust!$B$3:$H$85,7,FALSE)</f>
        <v>0</v>
      </c>
      <c r="AU144" s="1">
        <f>AU55*VLOOKUP($D144,ExtTrip_Adjust!$B$3:$H$85,6,FALSE)*VLOOKUP(AU$91,ExtTrip_Adjust!$B$3:$H$85,7,FALSE)</f>
        <v>0</v>
      </c>
      <c r="AV144" s="1">
        <f>AV55*VLOOKUP($D144,ExtTrip_Adjust!$B$3:$H$85,6,FALSE)*VLOOKUP(AV$91,ExtTrip_Adjust!$B$3:$H$85,7,FALSE)</f>
        <v>0</v>
      </c>
      <c r="AW144" s="1">
        <f>AW55*VLOOKUP($D144,ExtTrip_Adjust!$B$3:$H$85,6,FALSE)*VLOOKUP(AW$91,ExtTrip_Adjust!$B$3:$H$85,7,FALSE)</f>
        <v>0</v>
      </c>
      <c r="AX144" s="1">
        <f>AX55*VLOOKUP($D144,ExtTrip_Adjust!$B$3:$H$85,6,FALSE)*VLOOKUP(AX$91,ExtTrip_Adjust!$B$3:$H$85,7,FALSE)</f>
        <v>5.2770318483107967E-2</v>
      </c>
      <c r="AY144" s="1">
        <f>AY55*VLOOKUP($D144,ExtTrip_Adjust!$B$3:$H$85,6,FALSE)*VLOOKUP(AY$91,ExtTrip_Adjust!$B$3:$H$85,7,FALSE)</f>
        <v>5.7106396210791145E-2</v>
      </c>
      <c r="AZ144" s="1">
        <f>AZ55*VLOOKUP($D144,ExtTrip_Adjust!$B$3:$H$85,6,FALSE)*VLOOKUP(AZ$91,ExtTrip_Adjust!$B$3:$H$85,7,FALSE)</f>
        <v>0</v>
      </c>
      <c r="BA144" s="1">
        <f>BA55*VLOOKUP($D144,ExtTrip_Adjust!$B$3:$H$85,6,FALSE)*VLOOKUP(BA$91,ExtTrip_Adjust!$B$3:$H$85,7,FALSE)</f>
        <v>0</v>
      </c>
      <c r="BB144" s="1">
        <f>BB55*VLOOKUP($D144,ExtTrip_Adjust!$B$3:$H$85,6,FALSE)*VLOOKUP(BB$91,ExtTrip_Adjust!$B$3:$H$85,7,FALSE)</f>
        <v>0</v>
      </c>
      <c r="BC144" s="1">
        <f>BC55*VLOOKUP($D144,ExtTrip_Adjust!$B$3:$H$85,6,FALSE)*VLOOKUP(BC$91,ExtTrip_Adjust!$B$3:$H$85,7,FALSE)</f>
        <v>0</v>
      </c>
      <c r="BD144" s="1">
        <f>BD55*VLOOKUP($D144,ExtTrip_Adjust!$B$3:$H$85,6,FALSE)*VLOOKUP(BD$91,ExtTrip_Adjust!$B$3:$H$85,7,FALSE)</f>
        <v>0</v>
      </c>
      <c r="BE144" s="1">
        <f>BE55*VLOOKUP($D144,ExtTrip_Adjust!$B$3:$H$85,6,FALSE)*VLOOKUP(BE$91,ExtTrip_Adjust!$B$3:$H$85,7,FALSE)</f>
        <v>0</v>
      </c>
      <c r="BF144" s="1">
        <f>BF55*VLOOKUP($D144,ExtTrip_Adjust!$B$3:$H$85,6,FALSE)*VLOOKUP(BF$91,ExtTrip_Adjust!$B$3:$H$85,7,FALSE)</f>
        <v>0</v>
      </c>
      <c r="BG144" s="1">
        <f>BG55*VLOOKUP($D144,ExtTrip_Adjust!$B$3:$H$85,6,FALSE)*VLOOKUP(BG$91,ExtTrip_Adjust!$B$3:$H$85,7,FALSE)</f>
        <v>0</v>
      </c>
      <c r="BH144" s="1">
        <f>BH55*VLOOKUP($D144,ExtTrip_Adjust!$B$3:$H$85,6,FALSE)*VLOOKUP(BH$91,ExtTrip_Adjust!$B$3:$H$85,7,FALSE)</f>
        <v>0</v>
      </c>
      <c r="BI144" s="1">
        <f>BI55*VLOOKUP($D144,ExtTrip_Adjust!$B$3:$H$85,6,FALSE)*VLOOKUP(BI$91,ExtTrip_Adjust!$B$3:$H$85,7,FALSE)</f>
        <v>0</v>
      </c>
      <c r="BJ144" s="1">
        <f>BJ55*VLOOKUP($D144,ExtTrip_Adjust!$B$3:$H$85,6,FALSE)*VLOOKUP(BJ$91,ExtTrip_Adjust!$B$3:$H$85,7,FALSE)</f>
        <v>1.0107790003348591E-2</v>
      </c>
      <c r="BK144" s="1">
        <f>BK55*VLOOKUP($D144,ExtTrip_Adjust!$B$3:$H$85,6,FALSE)*VLOOKUP(BK$91,ExtTrip_Adjust!$B$3:$H$85,7,FALSE)</f>
        <v>0</v>
      </c>
      <c r="BL144" s="1">
        <f>BL55*VLOOKUP($D144,ExtTrip_Adjust!$B$3:$H$85,6,FALSE)*VLOOKUP(BL$91,ExtTrip_Adjust!$B$3:$H$85,7,FALSE)</f>
        <v>7.5388335475254156E-2</v>
      </c>
      <c r="BM144" s="1">
        <f>BM55*VLOOKUP($D144,ExtTrip_Adjust!$B$3:$H$85,6,FALSE)*VLOOKUP(BM$91,ExtTrip_Adjust!$B$3:$H$85,7,FALSE)</f>
        <v>0.14959712807624906</v>
      </c>
      <c r="BN144" s="1">
        <f>BN55*VLOOKUP($D144,ExtTrip_Adjust!$B$3:$H$85,6,FALSE)*VLOOKUP(BN$91,ExtTrip_Adjust!$B$3:$H$85,7,FALSE)</f>
        <v>0</v>
      </c>
      <c r="BO144" s="1">
        <f>BO55*VLOOKUP($D144,ExtTrip_Adjust!$B$3:$H$85,6,FALSE)*VLOOKUP(BO$91,ExtTrip_Adjust!$B$3:$H$85,7,FALSE)</f>
        <v>0</v>
      </c>
      <c r="BP144" s="1">
        <f>BP55*VLOOKUP($D144,ExtTrip_Adjust!$B$3:$H$85,6,FALSE)*VLOOKUP(BP$91,ExtTrip_Adjust!$B$3:$H$85,7,FALSE)</f>
        <v>0</v>
      </c>
      <c r="BQ144" s="1">
        <f>BQ55*VLOOKUP($D144,ExtTrip_Adjust!$B$3:$H$85,6,FALSE)*VLOOKUP(BQ$91,ExtTrip_Adjust!$B$3:$H$85,7,FALSE)</f>
        <v>0</v>
      </c>
      <c r="BR144" s="1">
        <f>BR55*VLOOKUP($D144,ExtTrip_Adjust!$B$3:$H$85,6,FALSE)*VLOOKUP(BR$91,ExtTrip_Adjust!$B$3:$H$85,7,FALSE)</f>
        <v>0</v>
      </c>
      <c r="BS144" s="1">
        <f>BS55*VLOOKUP($D144,ExtTrip_Adjust!$B$3:$H$85,6,FALSE)*VLOOKUP(BS$91,ExtTrip_Adjust!$B$3:$H$85,7,FALSE)</f>
        <v>0</v>
      </c>
      <c r="BT144" s="1">
        <f>BT55*VLOOKUP($D144,ExtTrip_Adjust!$B$3:$H$85,6,FALSE)*VLOOKUP(BT$91,ExtTrip_Adjust!$B$3:$H$85,7,FALSE)</f>
        <v>0</v>
      </c>
      <c r="BU144" s="1">
        <f>BU55*VLOOKUP($D144,ExtTrip_Adjust!$B$3:$H$85,6,FALSE)*VLOOKUP(BU$91,ExtTrip_Adjust!$B$3:$H$85,7,FALSE)</f>
        <v>0</v>
      </c>
      <c r="BV144" s="1">
        <f>BV55*VLOOKUP($D144,ExtTrip_Adjust!$B$3:$H$85,6,FALSE)*VLOOKUP(BV$91,ExtTrip_Adjust!$B$3:$H$85,7,FALSE)</f>
        <v>0</v>
      </c>
      <c r="BW144" s="1">
        <f>BW55*VLOOKUP($D144,ExtTrip_Adjust!$B$3:$H$85,6,FALSE)*VLOOKUP(BW$91,ExtTrip_Adjust!$B$3:$H$85,7,FALSE)</f>
        <v>6.5878189912795069E-3</v>
      </c>
      <c r="BX144" s="1">
        <f>BX55*VLOOKUP($D144,ExtTrip_Adjust!$B$3:$H$85,6,FALSE)*VLOOKUP(BX$91,ExtTrip_Adjust!$B$3:$H$85,7,FALSE)</f>
        <v>0</v>
      </c>
      <c r="BY144" s="1">
        <f>BY55*VLOOKUP($D144,ExtTrip_Adjust!$B$3:$H$85,6,FALSE)*VLOOKUP(BY$91,ExtTrip_Adjust!$B$3:$H$85,7,FALSE)</f>
        <v>3.3514097567805825E-4</v>
      </c>
      <c r="BZ144" s="1">
        <f>BZ55*VLOOKUP($D144,ExtTrip_Adjust!$B$3:$H$85,6,FALSE)*VLOOKUP(BZ$91,ExtTrip_Adjust!$B$3:$H$85,7,FALSE)</f>
        <v>3.0608354894689122E-2</v>
      </c>
      <c r="CA144" s="1">
        <f>CA55*VLOOKUP($D144,ExtTrip_Adjust!$B$3:$H$85,6,FALSE)*VLOOKUP(CA$91,ExtTrip_Adjust!$B$3:$H$85,7,FALSE)</f>
        <v>1.3180151953416385E-2</v>
      </c>
      <c r="CB144" s="1">
        <f>CB55*VLOOKUP($D144,ExtTrip_Adjust!$B$3:$H$85,6,FALSE)*VLOOKUP(CB$91,ExtTrip_Adjust!$B$3:$H$85,7,FALSE)</f>
        <v>0</v>
      </c>
      <c r="CC144" s="1">
        <f>CC55*VLOOKUP($D144,ExtTrip_Adjust!$B$3:$H$85,6,FALSE)*VLOOKUP(CC$91,ExtTrip_Adjust!$B$3:$H$85,7,FALSE)</f>
        <v>0</v>
      </c>
      <c r="CD144" s="1">
        <f>CD55*VLOOKUP($D144,ExtTrip_Adjust!$B$3:$H$85,6,FALSE)*VLOOKUP(CD$91,ExtTrip_Adjust!$B$3:$H$85,7,FALSE)</f>
        <v>0</v>
      </c>
      <c r="CE144" s="1">
        <f>CE55*VLOOKUP($D144,ExtTrip_Adjust!$B$3:$H$85,6,FALSE)*VLOOKUP(CE$91,ExtTrip_Adjust!$B$3:$H$85,7,FALSE)</f>
        <v>0</v>
      </c>
      <c r="CF144" s="1">
        <f>CF55*VLOOKUP($D144,ExtTrip_Adjust!$B$3:$H$85,6,FALSE)*VLOOKUP(CF$91,ExtTrip_Adjust!$B$3:$H$85,7,FALSE)</f>
        <v>0</v>
      </c>
      <c r="CG144" s="1">
        <f>CG55*VLOOKUP($D144,ExtTrip_Adjust!$B$3:$H$85,6,FALSE)*VLOOKUP(CG$91,ExtTrip_Adjust!$B$3:$H$85,7,FALSE)</f>
        <v>0</v>
      </c>
      <c r="CH144" s="1">
        <f>CH55*VLOOKUP($D144,ExtTrip_Adjust!$B$3:$H$85,6,FALSE)*VLOOKUP(CH$91,ExtTrip_Adjust!$B$3:$H$85,7,FALSE)</f>
        <v>1.8538627456865018</v>
      </c>
      <c r="CI144" s="1">
        <f>CI55*VLOOKUP($D144,ExtTrip_Adjust!$B$3:$H$85,6,FALSE)*VLOOKUP(CI$91,ExtTrip_Adjust!$B$3:$H$85,7,FALSE)</f>
        <v>0</v>
      </c>
      <c r="CJ144" s="1">
        <f>CJ55*VLOOKUP($D144,ExtTrip_Adjust!$B$3:$H$85,6,FALSE)*1</f>
        <v>71.501719348616987</v>
      </c>
      <c r="CK144" s="1">
        <f t="shared" si="5"/>
        <v>75.452691803172343</v>
      </c>
    </row>
    <row r="145" spans="2:89" x14ac:dyDescent="0.25">
      <c r="B145">
        <v>2983</v>
      </c>
      <c r="D145">
        <v>2983</v>
      </c>
      <c r="E145" s="1">
        <f>E56*VLOOKUP($D145,ExtTrip_Adjust!$B$3:$H$85,6,FALSE)*VLOOKUP(E$91,ExtTrip_Adjust!$B$3:$H$85,7,FALSE)</f>
        <v>8.7487247403007812E-2</v>
      </c>
      <c r="F145" s="1">
        <f>F56*VLOOKUP($D145,ExtTrip_Adjust!$B$3:$H$85,6,FALSE)*VLOOKUP(F$91,ExtTrip_Adjust!$B$3:$H$85,7,FALSE)</f>
        <v>0</v>
      </c>
      <c r="G145" s="1">
        <f>G56*VLOOKUP($D145,ExtTrip_Adjust!$B$3:$H$85,6,FALSE)*VLOOKUP(G$91,ExtTrip_Adjust!$B$3:$H$85,7,FALSE)</f>
        <v>0</v>
      </c>
      <c r="H145" s="1">
        <f>H56*VLOOKUP($D145,ExtTrip_Adjust!$B$3:$H$85,6,FALSE)*VLOOKUP(H$91,ExtTrip_Adjust!$B$3:$H$85,7,FALSE)</f>
        <v>0</v>
      </c>
      <c r="I145" s="1">
        <f>I56*VLOOKUP($D145,ExtTrip_Adjust!$B$3:$H$85,6,FALSE)*VLOOKUP(I$91,ExtTrip_Adjust!$B$3:$H$85,7,FALSE)</f>
        <v>0</v>
      </c>
      <c r="J145" s="1">
        <f>J56*VLOOKUP($D145,ExtTrip_Adjust!$B$3:$H$85,6,FALSE)*VLOOKUP(J$91,ExtTrip_Adjust!$B$3:$H$85,7,FALSE)</f>
        <v>0</v>
      </c>
      <c r="K145" s="1">
        <f>K56*VLOOKUP($D145,ExtTrip_Adjust!$B$3:$H$85,6,FALSE)*VLOOKUP(K$91,ExtTrip_Adjust!$B$3:$H$85,7,FALSE)</f>
        <v>0</v>
      </c>
      <c r="L145" s="1">
        <f>L56*VLOOKUP($D145,ExtTrip_Adjust!$B$3:$H$85,6,FALSE)*VLOOKUP(L$91,ExtTrip_Adjust!$B$3:$H$85,7,FALSE)</f>
        <v>0</v>
      </c>
      <c r="M145" s="1">
        <f>M56*VLOOKUP($D145,ExtTrip_Adjust!$B$3:$H$85,6,FALSE)*VLOOKUP(M$91,ExtTrip_Adjust!$B$3:$H$85,7,FALSE)</f>
        <v>0</v>
      </c>
      <c r="N145" s="1">
        <f>N56*VLOOKUP($D145,ExtTrip_Adjust!$B$3:$H$85,6,FALSE)*VLOOKUP(N$91,ExtTrip_Adjust!$B$3:$H$85,7,FALSE)</f>
        <v>0</v>
      </c>
      <c r="O145" s="1">
        <f>O56*VLOOKUP($D145,ExtTrip_Adjust!$B$3:$H$85,6,FALSE)*VLOOKUP(O$91,ExtTrip_Adjust!$B$3:$H$85,7,FALSE)</f>
        <v>0</v>
      </c>
      <c r="P145" s="1">
        <f>P56*VLOOKUP($D145,ExtTrip_Adjust!$B$3:$H$85,6,FALSE)*VLOOKUP(P$91,ExtTrip_Adjust!$B$3:$H$85,7,FALSE)</f>
        <v>0</v>
      </c>
      <c r="Q145" s="1">
        <f>Q56*VLOOKUP($D145,ExtTrip_Adjust!$B$3:$H$85,6,FALSE)*VLOOKUP(Q$91,ExtTrip_Adjust!$B$3:$H$85,7,FALSE)</f>
        <v>0</v>
      </c>
      <c r="R145" s="1">
        <f>R56*VLOOKUP($D145,ExtTrip_Adjust!$B$3:$H$85,6,FALSE)*VLOOKUP(R$91,ExtTrip_Adjust!$B$3:$H$85,7,FALSE)</f>
        <v>0</v>
      </c>
      <c r="S145" s="1">
        <f>S56*VLOOKUP($D145,ExtTrip_Adjust!$B$3:$H$85,6,FALSE)*VLOOKUP(S$91,ExtTrip_Adjust!$B$3:$H$85,7,FALSE)</f>
        <v>6.9741248540235707</v>
      </c>
      <c r="T145" s="1">
        <f>T56*VLOOKUP($D145,ExtTrip_Adjust!$B$3:$H$85,6,FALSE)*VLOOKUP(T$91,ExtTrip_Adjust!$B$3:$H$85,7,FALSE)</f>
        <v>0</v>
      </c>
      <c r="U145" s="1">
        <f>U56*VLOOKUP($D145,ExtTrip_Adjust!$B$3:$H$85,6,FALSE)*VLOOKUP(U$91,ExtTrip_Adjust!$B$3:$H$85,7,FALSE)</f>
        <v>0</v>
      </c>
      <c r="V145" s="1">
        <f>V56*VLOOKUP($D145,ExtTrip_Adjust!$B$3:$H$85,6,FALSE)*VLOOKUP(V$91,ExtTrip_Adjust!$B$3:$H$85,7,FALSE)</f>
        <v>0</v>
      </c>
      <c r="W145" s="1">
        <f>W56*VLOOKUP($D145,ExtTrip_Adjust!$B$3:$H$85,6,FALSE)*VLOOKUP(W$91,ExtTrip_Adjust!$B$3:$H$85,7,FALSE)</f>
        <v>0.27757022941288634</v>
      </c>
      <c r="X145" s="1">
        <f>X56*VLOOKUP($D145,ExtTrip_Adjust!$B$3:$H$85,6,FALSE)*VLOOKUP(X$91,ExtTrip_Adjust!$B$3:$H$85,7,FALSE)</f>
        <v>0</v>
      </c>
      <c r="Y145" s="1">
        <f>Y56*VLOOKUP($D145,ExtTrip_Adjust!$B$3:$H$85,6,FALSE)*VLOOKUP(Y$91,ExtTrip_Adjust!$B$3:$H$85,7,FALSE)</f>
        <v>0</v>
      </c>
      <c r="Z145" s="1">
        <f>Z56*VLOOKUP($D145,ExtTrip_Adjust!$B$3:$H$85,6,FALSE)*VLOOKUP(Z$91,ExtTrip_Adjust!$B$3:$H$85,7,FALSE)</f>
        <v>0</v>
      </c>
      <c r="AA145" s="1">
        <f>AA56*VLOOKUP($D145,ExtTrip_Adjust!$B$3:$H$85,6,FALSE)*VLOOKUP(AA$91,ExtTrip_Adjust!$B$3:$H$85,7,FALSE)</f>
        <v>0</v>
      </c>
      <c r="AB145" s="1">
        <f>AB56*VLOOKUP($D145,ExtTrip_Adjust!$B$3:$H$85,6,FALSE)*VLOOKUP(AB$91,ExtTrip_Adjust!$B$3:$H$85,7,FALSE)</f>
        <v>0</v>
      </c>
      <c r="AC145" s="1">
        <f>AC56*VLOOKUP($D145,ExtTrip_Adjust!$B$3:$H$85,6,FALSE)*VLOOKUP(AC$91,ExtTrip_Adjust!$B$3:$H$85,7,FALSE)</f>
        <v>0</v>
      </c>
      <c r="AD145" s="1">
        <f>AD56*VLOOKUP($D145,ExtTrip_Adjust!$B$3:$H$85,6,FALSE)*VLOOKUP(AD$91,ExtTrip_Adjust!$B$3:$H$85,7,FALSE)</f>
        <v>7.7411070676533841E-2</v>
      </c>
      <c r="AE145" s="1">
        <f>AE56*VLOOKUP($D145,ExtTrip_Adjust!$B$3:$H$85,6,FALSE)*VLOOKUP(AE$91,ExtTrip_Adjust!$B$3:$H$85,7,FALSE)</f>
        <v>0</v>
      </c>
      <c r="AF145" s="1">
        <f>AF56*VLOOKUP($D145,ExtTrip_Adjust!$B$3:$H$85,6,FALSE)*VLOOKUP(AF$91,ExtTrip_Adjust!$B$3:$H$85,7,FALSE)</f>
        <v>0.40381126857055682</v>
      </c>
      <c r="AG145" s="1">
        <f>AG56*VLOOKUP($D145,ExtTrip_Adjust!$B$3:$H$85,6,FALSE)*VLOOKUP(AG$91,ExtTrip_Adjust!$B$3:$H$85,7,FALSE)</f>
        <v>0</v>
      </c>
      <c r="AH145" s="1">
        <f>AH56*VLOOKUP($D145,ExtTrip_Adjust!$B$3:$H$85,6,FALSE)*VLOOKUP(AH$91,ExtTrip_Adjust!$B$3:$H$85,7,FALSE)</f>
        <v>0</v>
      </c>
      <c r="AI145" s="1">
        <f>AI56*VLOOKUP($D145,ExtTrip_Adjust!$B$3:$H$85,6,FALSE)*VLOOKUP(AI$91,ExtTrip_Adjust!$B$3:$H$85,7,FALSE)</f>
        <v>5.4235045492388121</v>
      </c>
      <c r="AJ145" s="1">
        <f>AJ56*VLOOKUP($D145,ExtTrip_Adjust!$B$3:$H$85,6,FALSE)*VLOOKUP(AJ$91,ExtTrip_Adjust!$B$3:$H$85,7,FALSE)</f>
        <v>0</v>
      </c>
      <c r="AK145" s="1">
        <f>AK56*VLOOKUP($D145,ExtTrip_Adjust!$B$3:$H$85,6,FALSE)*VLOOKUP(AK$91,ExtTrip_Adjust!$B$3:$H$85,7,FALSE)</f>
        <v>0</v>
      </c>
      <c r="AL145" s="1">
        <f>AL56*VLOOKUP($D145,ExtTrip_Adjust!$B$3:$H$85,6,FALSE)*VLOOKUP(AL$91,ExtTrip_Adjust!$B$3:$H$85,7,FALSE)</f>
        <v>0</v>
      </c>
      <c r="AM145" s="1">
        <f>AM56*VLOOKUP($D145,ExtTrip_Adjust!$B$3:$H$85,6,FALSE)*VLOOKUP(AM$91,ExtTrip_Adjust!$B$3:$H$85,7,FALSE)</f>
        <v>0</v>
      </c>
      <c r="AN145" s="1">
        <f>AN56*VLOOKUP($D145,ExtTrip_Adjust!$B$3:$H$85,6,FALSE)*VLOOKUP(AN$91,ExtTrip_Adjust!$B$3:$H$85,7,FALSE)</f>
        <v>0</v>
      </c>
      <c r="AO145" s="1">
        <f>AO56*VLOOKUP($D145,ExtTrip_Adjust!$B$3:$H$85,6,FALSE)*VLOOKUP(AO$91,ExtTrip_Adjust!$B$3:$H$85,7,FALSE)</f>
        <v>0.10571627469221788</v>
      </c>
      <c r="AP145" s="1">
        <f>AP56*VLOOKUP($D145,ExtTrip_Adjust!$B$3:$H$85,6,FALSE)*VLOOKUP(AP$91,ExtTrip_Adjust!$B$3:$H$85,7,FALSE)</f>
        <v>0</v>
      </c>
      <c r="AQ145" s="1">
        <f>AQ56*VLOOKUP($D145,ExtTrip_Adjust!$B$3:$H$85,6,FALSE)*VLOOKUP(AQ$91,ExtTrip_Adjust!$B$3:$H$85,7,FALSE)</f>
        <v>0</v>
      </c>
      <c r="AR145" s="1">
        <f>AR56*VLOOKUP($D145,ExtTrip_Adjust!$B$3:$H$85,6,FALSE)*VLOOKUP(AR$91,ExtTrip_Adjust!$B$3:$H$85,7,FALSE)</f>
        <v>0</v>
      </c>
      <c r="AS145" s="1">
        <f>AS56*VLOOKUP($D145,ExtTrip_Adjust!$B$3:$H$85,6,FALSE)*VLOOKUP(AS$91,ExtTrip_Adjust!$B$3:$H$85,7,FALSE)</f>
        <v>0</v>
      </c>
      <c r="AT145" s="1">
        <f>AT56*VLOOKUP($D145,ExtTrip_Adjust!$B$3:$H$85,6,FALSE)*VLOOKUP(AT$91,ExtTrip_Adjust!$B$3:$H$85,7,FALSE)</f>
        <v>0</v>
      </c>
      <c r="AU145" s="1">
        <f>AU56*VLOOKUP($D145,ExtTrip_Adjust!$B$3:$H$85,6,FALSE)*VLOOKUP(AU$91,ExtTrip_Adjust!$B$3:$H$85,7,FALSE)</f>
        <v>21.900173312912024</v>
      </c>
      <c r="AV145" s="1">
        <f>AV56*VLOOKUP($D145,ExtTrip_Adjust!$B$3:$H$85,6,FALSE)*VLOOKUP(AV$91,ExtTrip_Adjust!$B$3:$H$85,7,FALSE)</f>
        <v>0</v>
      </c>
      <c r="AW145" s="1">
        <f>AW56*VLOOKUP($D145,ExtTrip_Adjust!$B$3:$H$85,6,FALSE)*VLOOKUP(AW$91,ExtTrip_Adjust!$B$3:$H$85,7,FALSE)</f>
        <v>1.18143194489987</v>
      </c>
      <c r="AX145" s="1">
        <f>AX56*VLOOKUP($D145,ExtTrip_Adjust!$B$3:$H$85,6,FALSE)*VLOOKUP(AX$91,ExtTrip_Adjust!$B$3:$H$85,7,FALSE)</f>
        <v>0.52405441355404636</v>
      </c>
      <c r="AY145" s="1">
        <f>AY56*VLOOKUP($D145,ExtTrip_Adjust!$B$3:$H$85,6,FALSE)*VLOOKUP(AY$91,ExtTrip_Adjust!$B$3:$H$85,7,FALSE)</f>
        <v>0.56711812124383354</v>
      </c>
      <c r="AZ145" s="1">
        <f>AZ56*VLOOKUP($D145,ExtTrip_Adjust!$B$3:$H$85,6,FALSE)*VLOOKUP(AZ$91,ExtTrip_Adjust!$B$3:$H$85,7,FALSE)</f>
        <v>0</v>
      </c>
      <c r="BA145" s="1">
        <f>BA56*VLOOKUP($D145,ExtTrip_Adjust!$B$3:$H$85,6,FALSE)*VLOOKUP(BA$91,ExtTrip_Adjust!$B$3:$H$85,7,FALSE)</f>
        <v>0</v>
      </c>
      <c r="BB145" s="1">
        <f>BB56*VLOOKUP($D145,ExtTrip_Adjust!$B$3:$H$85,6,FALSE)*VLOOKUP(BB$91,ExtTrip_Adjust!$B$3:$H$85,7,FALSE)</f>
        <v>0</v>
      </c>
      <c r="BC145" s="1">
        <f>BC56*VLOOKUP($D145,ExtTrip_Adjust!$B$3:$H$85,6,FALSE)*VLOOKUP(BC$91,ExtTrip_Adjust!$B$3:$H$85,7,FALSE)</f>
        <v>0</v>
      </c>
      <c r="BD145" s="1">
        <f>BD56*VLOOKUP($D145,ExtTrip_Adjust!$B$3:$H$85,6,FALSE)*VLOOKUP(BD$91,ExtTrip_Adjust!$B$3:$H$85,7,FALSE)</f>
        <v>0</v>
      </c>
      <c r="BE145" s="1">
        <f>BE56*VLOOKUP($D145,ExtTrip_Adjust!$B$3:$H$85,6,FALSE)*VLOOKUP(BE$91,ExtTrip_Adjust!$B$3:$H$85,7,FALSE)</f>
        <v>0</v>
      </c>
      <c r="BF145" s="1">
        <f>BF56*VLOOKUP($D145,ExtTrip_Adjust!$B$3:$H$85,6,FALSE)*VLOOKUP(BF$91,ExtTrip_Adjust!$B$3:$H$85,7,FALSE)</f>
        <v>0</v>
      </c>
      <c r="BG145" s="1">
        <f>BG56*VLOOKUP($D145,ExtTrip_Adjust!$B$3:$H$85,6,FALSE)*VLOOKUP(BG$91,ExtTrip_Adjust!$B$3:$H$85,7,FALSE)</f>
        <v>0</v>
      </c>
      <c r="BH145" s="1">
        <f>BH56*VLOOKUP($D145,ExtTrip_Adjust!$B$3:$H$85,6,FALSE)*VLOOKUP(BH$91,ExtTrip_Adjust!$B$3:$H$85,7,FALSE)</f>
        <v>0.41805612122546187</v>
      </c>
      <c r="BI145" s="1">
        <f>BI56*VLOOKUP($D145,ExtTrip_Adjust!$B$3:$H$85,6,FALSE)*VLOOKUP(BI$91,ExtTrip_Adjust!$B$3:$H$85,7,FALSE)</f>
        <v>0</v>
      </c>
      <c r="BJ145" s="1">
        <f>BJ56*VLOOKUP($D145,ExtTrip_Adjust!$B$3:$H$85,6,FALSE)*VLOOKUP(BJ$91,ExtTrip_Adjust!$B$3:$H$85,7,FALSE)</f>
        <v>0</v>
      </c>
      <c r="BK145" s="1">
        <f>BK56*VLOOKUP($D145,ExtTrip_Adjust!$B$3:$H$85,6,FALSE)*VLOOKUP(BK$91,ExtTrip_Adjust!$B$3:$H$85,7,FALSE)</f>
        <v>0</v>
      </c>
      <c r="BL145" s="1">
        <f>BL56*VLOOKUP($D145,ExtTrip_Adjust!$B$3:$H$85,6,FALSE)*VLOOKUP(BL$91,ExtTrip_Adjust!$B$3:$H$85,7,FALSE)</f>
        <v>0</v>
      </c>
      <c r="BM145" s="1">
        <f>BM56*VLOOKUP($D145,ExtTrip_Adjust!$B$3:$H$85,6,FALSE)*VLOOKUP(BM$91,ExtTrip_Adjust!$B$3:$H$85,7,FALSE)</f>
        <v>0</v>
      </c>
      <c r="BN145" s="1">
        <f>BN56*VLOOKUP($D145,ExtTrip_Adjust!$B$3:$H$85,6,FALSE)*VLOOKUP(BN$91,ExtTrip_Adjust!$B$3:$H$85,7,FALSE)</f>
        <v>0</v>
      </c>
      <c r="BO145" s="1">
        <f>BO56*VLOOKUP($D145,ExtTrip_Adjust!$B$3:$H$85,6,FALSE)*VLOOKUP(BO$91,ExtTrip_Adjust!$B$3:$H$85,7,FALSE)</f>
        <v>0</v>
      </c>
      <c r="BP145" s="1">
        <f>BP56*VLOOKUP($D145,ExtTrip_Adjust!$B$3:$H$85,6,FALSE)*VLOOKUP(BP$91,ExtTrip_Adjust!$B$3:$H$85,7,FALSE)</f>
        <v>0</v>
      </c>
      <c r="BQ145" s="1">
        <f>BQ56*VLOOKUP($D145,ExtTrip_Adjust!$B$3:$H$85,6,FALSE)*VLOOKUP(BQ$91,ExtTrip_Adjust!$B$3:$H$85,7,FALSE)</f>
        <v>6.8291000364634984</v>
      </c>
      <c r="BR145" s="1">
        <f>BR56*VLOOKUP($D145,ExtTrip_Adjust!$B$3:$H$85,6,FALSE)*VLOOKUP(BR$91,ExtTrip_Adjust!$B$3:$H$85,7,FALSE)</f>
        <v>0.20360043120200164</v>
      </c>
      <c r="BS145" s="1">
        <f>BS56*VLOOKUP($D145,ExtTrip_Adjust!$B$3:$H$85,6,FALSE)*VLOOKUP(BS$91,ExtTrip_Adjust!$B$3:$H$85,7,FALSE)</f>
        <v>7.1247591769432711E-2</v>
      </c>
      <c r="BT145" s="1">
        <f>BT56*VLOOKUP($D145,ExtTrip_Adjust!$B$3:$H$85,6,FALSE)*VLOOKUP(BT$91,ExtTrip_Adjust!$B$3:$H$85,7,FALSE)</f>
        <v>0</v>
      </c>
      <c r="BU145" s="1">
        <f>BU56*VLOOKUP($D145,ExtTrip_Adjust!$B$3:$H$85,6,FALSE)*VLOOKUP(BU$91,ExtTrip_Adjust!$B$3:$H$85,7,FALSE)</f>
        <v>0</v>
      </c>
      <c r="BV145" s="1">
        <f>BV56*VLOOKUP($D145,ExtTrip_Adjust!$B$3:$H$85,6,FALSE)*VLOOKUP(BV$91,ExtTrip_Adjust!$B$3:$H$85,7,FALSE)</f>
        <v>0</v>
      </c>
      <c r="BW145" s="1">
        <f>BW56*VLOOKUP($D145,ExtTrip_Adjust!$B$3:$H$85,6,FALSE)*VLOOKUP(BW$91,ExtTrip_Adjust!$B$3:$H$85,7,FALSE)</f>
        <v>0.21324972757350263</v>
      </c>
      <c r="BX145" s="1">
        <f>BX56*VLOOKUP($D145,ExtTrip_Adjust!$B$3:$H$85,6,FALSE)*VLOOKUP(BX$91,ExtTrip_Adjust!$B$3:$H$85,7,FALSE)</f>
        <v>0</v>
      </c>
      <c r="BY145" s="1">
        <f>BY56*VLOOKUP($D145,ExtTrip_Adjust!$B$3:$H$85,6,FALSE)*VLOOKUP(BY$91,ExtTrip_Adjust!$B$3:$H$85,7,FALSE)</f>
        <v>1.0849084263718455E-2</v>
      </c>
      <c r="BZ145" s="1">
        <f>BZ56*VLOOKUP($D145,ExtTrip_Adjust!$B$3:$H$85,6,FALSE)*VLOOKUP(BZ$91,ExtTrip_Adjust!$B$3:$H$85,7,FALSE)</f>
        <v>0.99073237694257865</v>
      </c>
      <c r="CA145" s="1">
        <f>CA56*VLOOKUP($D145,ExtTrip_Adjust!$B$3:$H$85,6,FALSE)*VLOOKUP(CA$91,ExtTrip_Adjust!$B$3:$H$85,7,FALSE)</f>
        <v>0.42664801146220838</v>
      </c>
      <c r="CB145" s="1">
        <f>CB56*VLOOKUP($D145,ExtTrip_Adjust!$B$3:$H$85,6,FALSE)*VLOOKUP(CB$91,ExtTrip_Adjust!$B$3:$H$85,7,FALSE)</f>
        <v>0</v>
      </c>
      <c r="CC145" s="1">
        <f>CC56*VLOOKUP($D145,ExtTrip_Adjust!$B$3:$H$85,6,FALSE)*VLOOKUP(CC$91,ExtTrip_Adjust!$B$3:$H$85,7,FALSE)</f>
        <v>0</v>
      </c>
      <c r="CD145" s="1">
        <f>CD56*VLOOKUP($D145,ExtTrip_Adjust!$B$3:$H$85,6,FALSE)*VLOOKUP(CD$91,ExtTrip_Adjust!$B$3:$H$85,7,FALSE)</f>
        <v>0</v>
      </c>
      <c r="CE145" s="1">
        <f>CE56*VLOOKUP($D145,ExtTrip_Adjust!$B$3:$H$85,6,FALSE)*VLOOKUP(CE$91,ExtTrip_Adjust!$B$3:$H$85,7,FALSE)</f>
        <v>0</v>
      </c>
      <c r="CF145" s="1">
        <f>CF56*VLOOKUP($D145,ExtTrip_Adjust!$B$3:$H$85,6,FALSE)*VLOOKUP(CF$91,ExtTrip_Adjust!$B$3:$H$85,7,FALSE)</f>
        <v>0</v>
      </c>
      <c r="CG145" s="1">
        <f>CG56*VLOOKUP($D145,ExtTrip_Adjust!$B$3:$H$85,6,FALSE)*VLOOKUP(CG$91,ExtTrip_Adjust!$B$3:$H$85,7,FALSE)</f>
        <v>0</v>
      </c>
      <c r="CH145" s="1">
        <f>CH56*VLOOKUP($D145,ExtTrip_Adjust!$B$3:$H$85,6,FALSE)*VLOOKUP(CH$91,ExtTrip_Adjust!$B$3:$H$85,7,FALSE)</f>
        <v>11.513994934156987</v>
      </c>
      <c r="CI145" s="1">
        <f>CI56*VLOOKUP($D145,ExtTrip_Adjust!$B$3:$H$85,6,FALSE)*VLOOKUP(CI$91,ExtTrip_Adjust!$B$3:$H$85,7,FALSE)</f>
        <v>2.7129800783283219E-2</v>
      </c>
      <c r="CJ145" s="1">
        <f>CJ56*VLOOKUP($D145,ExtTrip_Adjust!$B$3:$H$85,6,FALSE)*1</f>
        <v>690.06198129177858</v>
      </c>
      <c r="CK145" s="1">
        <f t="shared" si="5"/>
        <v>748.28899269424858</v>
      </c>
    </row>
    <row r="146" spans="2:89" x14ac:dyDescent="0.25">
      <c r="B146">
        <v>2984</v>
      </c>
      <c r="D146">
        <v>2984</v>
      </c>
      <c r="E146" s="1">
        <f>E57*VLOOKUP($D146,ExtTrip_Adjust!$B$3:$H$85,6,FALSE)*VLOOKUP(E$91,ExtTrip_Adjust!$B$3:$H$85,7,FALSE)</f>
        <v>1.2262507807522756</v>
      </c>
      <c r="F146" s="1">
        <f>F57*VLOOKUP($D146,ExtTrip_Adjust!$B$3:$H$85,6,FALSE)*VLOOKUP(F$91,ExtTrip_Adjust!$B$3:$H$85,7,FALSE)</f>
        <v>6.9779378516368693</v>
      </c>
      <c r="G146" s="1">
        <f>G57*VLOOKUP($D146,ExtTrip_Adjust!$B$3:$H$85,6,FALSE)*VLOOKUP(G$91,ExtTrip_Adjust!$B$3:$H$85,7,FALSE)</f>
        <v>0.98071664644964462</v>
      </c>
      <c r="H146" s="1">
        <f>H57*VLOOKUP($D146,ExtTrip_Adjust!$B$3:$H$85,6,FALSE)*VLOOKUP(H$91,ExtTrip_Adjust!$B$3:$H$85,7,FALSE)</f>
        <v>2.2034467107666815</v>
      </c>
      <c r="I146" s="1">
        <f>I57*VLOOKUP($D146,ExtTrip_Adjust!$B$3:$H$85,6,FALSE)*VLOOKUP(I$91,ExtTrip_Adjust!$B$3:$H$85,7,FALSE)</f>
        <v>0</v>
      </c>
      <c r="J146" s="1">
        <f>J57*VLOOKUP($D146,ExtTrip_Adjust!$B$3:$H$85,6,FALSE)*VLOOKUP(J$91,ExtTrip_Adjust!$B$3:$H$85,7,FALSE)</f>
        <v>6.1552912597822289E-3</v>
      </c>
      <c r="K146" s="1">
        <f>K57*VLOOKUP($D146,ExtTrip_Adjust!$B$3:$H$85,6,FALSE)*VLOOKUP(K$91,ExtTrip_Adjust!$B$3:$H$85,7,FALSE)</f>
        <v>0.13209841587902729</v>
      </c>
      <c r="L146" s="1">
        <f>L57*VLOOKUP($D146,ExtTrip_Adjust!$B$3:$H$85,6,FALSE)*VLOOKUP(L$91,ExtTrip_Adjust!$B$3:$H$85,7,FALSE)</f>
        <v>0.10601386201374702</v>
      </c>
      <c r="M146" s="1">
        <f>M57*VLOOKUP($D146,ExtTrip_Adjust!$B$3:$H$85,6,FALSE)*VLOOKUP(M$91,ExtTrip_Adjust!$B$3:$H$85,7,FALSE)</f>
        <v>0</v>
      </c>
      <c r="N146" s="1">
        <f>N57*VLOOKUP($D146,ExtTrip_Adjust!$B$3:$H$85,6,FALSE)*VLOOKUP(N$91,ExtTrip_Adjust!$B$3:$H$85,7,FALSE)</f>
        <v>2.198277313627222E-2</v>
      </c>
      <c r="O146" s="1">
        <f>O57*VLOOKUP($D146,ExtTrip_Adjust!$B$3:$H$85,6,FALSE)*VLOOKUP(O$91,ExtTrip_Adjust!$B$3:$H$85,7,FALSE)</f>
        <v>0</v>
      </c>
      <c r="P146" s="1">
        <f>P57*VLOOKUP($D146,ExtTrip_Adjust!$B$3:$H$85,6,FALSE)*VLOOKUP(P$91,ExtTrip_Adjust!$B$3:$H$85,7,FALSE)</f>
        <v>0</v>
      </c>
      <c r="Q146" s="1">
        <f>Q57*VLOOKUP($D146,ExtTrip_Adjust!$B$3:$H$85,6,FALSE)*VLOOKUP(Q$91,ExtTrip_Adjust!$B$3:$H$85,7,FALSE)</f>
        <v>0.22898120657165977</v>
      </c>
      <c r="R146" s="1">
        <f>R57*VLOOKUP($D146,ExtTrip_Adjust!$B$3:$H$85,6,FALSE)*VLOOKUP(R$91,ExtTrip_Adjust!$B$3:$H$85,7,FALSE)</f>
        <v>0</v>
      </c>
      <c r="S146" s="1">
        <f>S57*VLOOKUP($D146,ExtTrip_Adjust!$B$3:$H$85,6,FALSE)*VLOOKUP(S$91,ExtTrip_Adjust!$B$3:$H$85,7,FALSE)</f>
        <v>81.848163034390112</v>
      </c>
      <c r="T146" s="1">
        <f>T57*VLOOKUP($D146,ExtTrip_Adjust!$B$3:$H$85,6,FALSE)*VLOOKUP(T$91,ExtTrip_Adjust!$B$3:$H$85,7,FALSE)</f>
        <v>0</v>
      </c>
      <c r="U146" s="1">
        <f>U57*VLOOKUP($D146,ExtTrip_Adjust!$B$3:$H$85,6,FALSE)*VLOOKUP(U$91,ExtTrip_Adjust!$B$3:$H$85,7,FALSE)</f>
        <v>0.17953843276364004</v>
      </c>
      <c r="V146" s="1">
        <f>V57*VLOOKUP($D146,ExtTrip_Adjust!$B$3:$H$85,6,FALSE)*VLOOKUP(V$91,ExtTrip_Adjust!$B$3:$H$85,7,FALSE)</f>
        <v>1.7803121654704082</v>
      </c>
      <c r="W146" s="1">
        <f>W57*VLOOKUP($D146,ExtTrip_Adjust!$B$3:$H$85,6,FALSE)*VLOOKUP(W$91,ExtTrip_Adjust!$B$3:$H$85,7,FALSE)</f>
        <v>2.0344087936279411</v>
      </c>
      <c r="X146" s="1">
        <f>X57*VLOOKUP($D146,ExtTrip_Adjust!$B$3:$H$85,6,FALSE)*VLOOKUP(X$91,ExtTrip_Adjust!$B$3:$H$85,7,FALSE)</f>
        <v>2.9905875838898801</v>
      </c>
      <c r="Y146" s="1">
        <f>Y57*VLOOKUP($D146,ExtTrip_Adjust!$B$3:$H$85,6,FALSE)*VLOOKUP(Y$91,ExtTrip_Adjust!$B$3:$H$85,7,FALSE)</f>
        <v>0.11855949434934979</v>
      </c>
      <c r="Z146" s="1">
        <f>Z57*VLOOKUP($D146,ExtTrip_Adjust!$B$3:$H$85,6,FALSE)*VLOOKUP(Z$91,ExtTrip_Adjust!$B$3:$H$85,7,FALSE)</f>
        <v>4.9241069778360291E-2</v>
      </c>
      <c r="AA146" s="1">
        <f>AA57*VLOOKUP($D146,ExtTrip_Adjust!$B$3:$H$85,6,FALSE)*VLOOKUP(AA$91,ExtTrip_Adjust!$B$3:$H$85,7,FALSE)</f>
        <v>2.5740866315644283E-2</v>
      </c>
      <c r="AB146" s="1">
        <f>AB57*VLOOKUP($D146,ExtTrip_Adjust!$B$3:$H$85,6,FALSE)*VLOOKUP(AB$91,ExtTrip_Adjust!$B$3:$H$85,7,FALSE)</f>
        <v>4.3833082064674171E-2</v>
      </c>
      <c r="AC146" s="1">
        <f>AC57*VLOOKUP($D146,ExtTrip_Adjust!$B$3:$H$85,6,FALSE)*VLOOKUP(AC$91,ExtTrip_Adjust!$B$3:$H$85,7,FALSE)</f>
        <v>0</v>
      </c>
      <c r="AD146" s="1">
        <f>AD57*VLOOKUP($D146,ExtTrip_Adjust!$B$3:$H$85,6,FALSE)*VLOOKUP(AD$91,ExtTrip_Adjust!$B$3:$H$85,7,FALSE)</f>
        <v>1.0851454756330108</v>
      </c>
      <c r="AE146" s="1">
        <f>AE57*VLOOKUP($D146,ExtTrip_Adjust!$B$3:$H$85,6,FALSE)*VLOOKUP(AE$91,ExtTrip_Adjust!$B$3:$H$85,7,FALSE)</f>
        <v>0</v>
      </c>
      <c r="AF146" s="1">
        <f>AF57*VLOOKUP($D146,ExtTrip_Adjust!$B$3:$H$85,6,FALSE)*VLOOKUP(AF$91,ExtTrip_Adjust!$B$3:$H$85,7,FALSE)</f>
        <v>3.4825628141033125</v>
      </c>
      <c r="AG146" s="1">
        <f>AG57*VLOOKUP($D146,ExtTrip_Adjust!$B$3:$H$85,6,FALSE)*VLOOKUP(AG$91,ExtTrip_Adjust!$B$3:$H$85,7,FALSE)</f>
        <v>0</v>
      </c>
      <c r="AH146" s="1">
        <f>AH57*VLOOKUP($D146,ExtTrip_Adjust!$B$3:$H$85,6,FALSE)*VLOOKUP(AH$91,ExtTrip_Adjust!$B$3:$H$85,7,FALSE)</f>
        <v>0</v>
      </c>
      <c r="AI146" s="1">
        <f>AI57*VLOOKUP($D146,ExtTrip_Adjust!$B$3:$H$85,6,FALSE)*VLOOKUP(AI$91,ExtTrip_Adjust!$B$3:$H$85,7,FALSE)</f>
        <v>76.929788292863577</v>
      </c>
      <c r="AJ146" s="1">
        <f>AJ57*VLOOKUP($D146,ExtTrip_Adjust!$B$3:$H$85,6,FALSE)*VLOOKUP(AJ$91,ExtTrip_Adjust!$B$3:$H$85,7,FALSE)</f>
        <v>0</v>
      </c>
      <c r="AK146" s="1">
        <f>AK57*VLOOKUP($D146,ExtTrip_Adjust!$B$3:$H$85,6,FALSE)*VLOOKUP(AK$91,ExtTrip_Adjust!$B$3:$H$85,7,FALSE)</f>
        <v>0</v>
      </c>
      <c r="AL146" s="1">
        <f>AL57*VLOOKUP($D146,ExtTrip_Adjust!$B$3:$H$85,6,FALSE)*VLOOKUP(AL$91,ExtTrip_Adjust!$B$3:$H$85,7,FALSE)</f>
        <v>0</v>
      </c>
      <c r="AM146" s="1">
        <f>AM57*VLOOKUP($D146,ExtTrip_Adjust!$B$3:$H$85,6,FALSE)*VLOOKUP(AM$91,ExtTrip_Adjust!$B$3:$H$85,7,FALSE)</f>
        <v>0</v>
      </c>
      <c r="AN146" s="1">
        <f>AN57*VLOOKUP($D146,ExtTrip_Adjust!$B$3:$H$85,6,FALSE)*VLOOKUP(AN$91,ExtTrip_Adjust!$B$3:$H$85,7,FALSE)</f>
        <v>0</v>
      </c>
      <c r="AO146" s="1">
        <f>AO57*VLOOKUP($D146,ExtTrip_Adjust!$B$3:$H$85,6,FALSE)*VLOOKUP(AO$91,ExtTrip_Adjust!$B$3:$H$85,7,FALSE)</f>
        <v>0.91171829058888154</v>
      </c>
      <c r="AP146" s="1">
        <f>AP57*VLOOKUP($D146,ExtTrip_Adjust!$B$3:$H$85,6,FALSE)*VLOOKUP(AP$91,ExtTrip_Adjust!$B$3:$H$85,7,FALSE)</f>
        <v>7.0951989703183518E-2</v>
      </c>
      <c r="AQ146" s="1">
        <f>AQ57*VLOOKUP($D146,ExtTrip_Adjust!$B$3:$H$85,6,FALSE)*VLOOKUP(AQ$91,ExtTrip_Adjust!$B$3:$H$85,7,FALSE)</f>
        <v>1.1134305916314802</v>
      </c>
      <c r="AR146" s="1">
        <f>AR57*VLOOKUP($D146,ExtTrip_Adjust!$B$3:$H$85,6,FALSE)*VLOOKUP(AR$91,ExtTrip_Adjust!$B$3:$H$85,7,FALSE)</f>
        <v>9.715056898412568E-3</v>
      </c>
      <c r="AS146" s="1">
        <f>AS57*VLOOKUP($D146,ExtTrip_Adjust!$B$3:$H$85,6,FALSE)*VLOOKUP(AS$91,ExtTrip_Adjust!$B$3:$H$85,7,FALSE)</f>
        <v>0.2394219987830522</v>
      </c>
      <c r="AT146" s="1">
        <f>AT57*VLOOKUP($D146,ExtTrip_Adjust!$B$3:$H$85,6,FALSE)*VLOOKUP(AT$91,ExtTrip_Adjust!$B$3:$H$85,7,FALSE)</f>
        <v>0</v>
      </c>
      <c r="AU146" s="1">
        <f>AU57*VLOOKUP($D146,ExtTrip_Adjust!$B$3:$H$85,6,FALSE)*VLOOKUP(AU$91,ExtTrip_Adjust!$B$3:$H$85,7,FALSE)</f>
        <v>41.144506010705562</v>
      </c>
      <c r="AV146" s="1">
        <f>AV57*VLOOKUP($D146,ExtTrip_Adjust!$B$3:$H$85,6,FALSE)*VLOOKUP(AV$91,ExtTrip_Adjust!$B$3:$H$85,7,FALSE)</f>
        <v>9.7009054662031744</v>
      </c>
      <c r="AW146" s="1">
        <f>AW57*VLOOKUP($D146,ExtTrip_Adjust!$B$3:$H$85,6,FALSE)*VLOOKUP(AW$91,ExtTrip_Adjust!$B$3:$H$85,7,FALSE)</f>
        <v>7.3247361539173133</v>
      </c>
      <c r="AX146" s="1">
        <f>AX57*VLOOKUP($D146,ExtTrip_Adjust!$B$3:$H$85,6,FALSE)*VLOOKUP(AX$91,ExtTrip_Adjust!$B$3:$H$85,7,FALSE)</f>
        <v>1.1135456152152554</v>
      </c>
      <c r="AY146" s="1">
        <f>AY57*VLOOKUP($D146,ExtTrip_Adjust!$B$3:$H$85,6,FALSE)*VLOOKUP(AY$91,ExtTrip_Adjust!$B$3:$H$85,7,FALSE)</f>
        <v>2.6891522082410426</v>
      </c>
      <c r="AZ146" s="1">
        <f>AZ57*VLOOKUP($D146,ExtTrip_Adjust!$B$3:$H$85,6,FALSE)*VLOOKUP(AZ$91,ExtTrip_Adjust!$B$3:$H$85,7,FALSE)</f>
        <v>0.21590643928799913</v>
      </c>
      <c r="BA146" s="1">
        <f>BA57*VLOOKUP($D146,ExtTrip_Adjust!$B$3:$H$85,6,FALSE)*VLOOKUP(BA$91,ExtTrip_Adjust!$B$3:$H$85,7,FALSE)</f>
        <v>0.1748346880808119</v>
      </c>
      <c r="BB146" s="1">
        <f>BB57*VLOOKUP($D146,ExtTrip_Adjust!$B$3:$H$85,6,FALSE)*VLOOKUP(BB$91,ExtTrip_Adjust!$B$3:$H$85,7,FALSE)</f>
        <v>2.6791427202406817E-2</v>
      </c>
      <c r="BC146" s="1">
        <f>BC57*VLOOKUP($D146,ExtTrip_Adjust!$B$3:$H$85,6,FALSE)*VLOOKUP(BC$91,ExtTrip_Adjust!$B$3:$H$85,7,FALSE)</f>
        <v>0</v>
      </c>
      <c r="BD146" s="1">
        <f>BD57*VLOOKUP($D146,ExtTrip_Adjust!$B$3:$H$85,6,FALSE)*VLOOKUP(BD$91,ExtTrip_Adjust!$B$3:$H$85,7,FALSE)</f>
        <v>0</v>
      </c>
      <c r="BE146" s="1">
        <f>BE57*VLOOKUP($D146,ExtTrip_Adjust!$B$3:$H$85,6,FALSE)*VLOOKUP(BE$91,ExtTrip_Adjust!$B$3:$H$85,7,FALSE)</f>
        <v>0</v>
      </c>
      <c r="BF146" s="1">
        <f>BF57*VLOOKUP($D146,ExtTrip_Adjust!$B$3:$H$85,6,FALSE)*VLOOKUP(BF$91,ExtTrip_Adjust!$B$3:$H$85,7,FALSE)</f>
        <v>0</v>
      </c>
      <c r="BG146" s="1">
        <f>BG57*VLOOKUP($D146,ExtTrip_Adjust!$B$3:$H$85,6,FALSE)*VLOOKUP(BG$91,ExtTrip_Adjust!$B$3:$H$85,7,FALSE)</f>
        <v>0</v>
      </c>
      <c r="BH146" s="1">
        <f>BH57*VLOOKUP($D146,ExtTrip_Adjust!$B$3:$H$85,6,FALSE)*VLOOKUP(BH$91,ExtTrip_Adjust!$B$3:$H$85,7,FALSE)</f>
        <v>44.78500253443476</v>
      </c>
      <c r="BI146" s="1">
        <f>BI57*VLOOKUP($D146,ExtTrip_Adjust!$B$3:$H$85,6,FALSE)*VLOOKUP(BI$91,ExtTrip_Adjust!$B$3:$H$85,7,FALSE)</f>
        <v>0</v>
      </c>
      <c r="BJ146" s="1">
        <f>BJ57*VLOOKUP($D146,ExtTrip_Adjust!$B$3:$H$85,6,FALSE)*VLOOKUP(BJ$91,ExtTrip_Adjust!$B$3:$H$85,7,FALSE)</f>
        <v>0.65489685714060752</v>
      </c>
      <c r="BK146" s="1">
        <f>BK57*VLOOKUP($D146,ExtTrip_Adjust!$B$3:$H$85,6,FALSE)*VLOOKUP(BK$91,ExtTrip_Adjust!$B$3:$H$85,7,FALSE)</f>
        <v>0.61441598778469142</v>
      </c>
      <c r="BL146" s="1">
        <f>BL57*VLOOKUP($D146,ExtTrip_Adjust!$B$3:$H$85,6,FALSE)*VLOOKUP(BL$91,ExtTrip_Adjust!$B$3:$H$85,7,FALSE)</f>
        <v>7.9641509810054085</v>
      </c>
      <c r="BM146" s="1">
        <f>BM57*VLOOKUP($D146,ExtTrip_Adjust!$B$3:$H$85,6,FALSE)*VLOOKUP(BM$91,ExtTrip_Adjust!$B$3:$H$85,7,FALSE)</f>
        <v>9.6925229945472733</v>
      </c>
      <c r="BN146" s="1">
        <f>BN57*VLOOKUP($D146,ExtTrip_Adjust!$B$3:$H$85,6,FALSE)*VLOOKUP(BN$91,ExtTrip_Adjust!$B$3:$H$85,7,FALSE)</f>
        <v>0.18013349909381379</v>
      </c>
      <c r="BO146" s="1">
        <f>BO57*VLOOKUP($D146,ExtTrip_Adjust!$B$3:$H$85,6,FALSE)*VLOOKUP(BO$91,ExtTrip_Adjust!$B$3:$H$85,7,FALSE)</f>
        <v>2.7475188453638926E-2</v>
      </c>
      <c r="BP146" s="1">
        <f>BP57*VLOOKUP($D146,ExtTrip_Adjust!$B$3:$H$85,6,FALSE)*VLOOKUP(BP$91,ExtTrip_Adjust!$B$3:$H$85,7,FALSE)</f>
        <v>0</v>
      </c>
      <c r="BQ146" s="1">
        <f>BQ57*VLOOKUP($D146,ExtTrip_Adjust!$B$3:$H$85,6,FALSE)*VLOOKUP(BQ$91,ExtTrip_Adjust!$B$3:$H$85,7,FALSE)</f>
        <v>81.67191457427073</v>
      </c>
      <c r="BR146" s="1">
        <f>BR57*VLOOKUP($D146,ExtTrip_Adjust!$B$3:$H$85,6,FALSE)*VLOOKUP(BR$91,ExtTrip_Adjust!$B$3:$H$85,7,FALSE)</f>
        <v>9.3263994105086651E-2</v>
      </c>
      <c r="BS146" s="1">
        <f>BS57*VLOOKUP($D146,ExtTrip_Adjust!$B$3:$H$85,6,FALSE)*VLOOKUP(BS$91,ExtTrip_Adjust!$B$3:$H$85,7,FALSE)</f>
        <v>1.6363121700375078</v>
      </c>
      <c r="BT146" s="1">
        <f>BT57*VLOOKUP($D146,ExtTrip_Adjust!$B$3:$H$85,6,FALSE)*VLOOKUP(BT$91,ExtTrip_Adjust!$B$3:$H$85,7,FALSE)</f>
        <v>1.6710342427269569</v>
      </c>
      <c r="BU146" s="1">
        <f>BU57*VLOOKUP($D146,ExtTrip_Adjust!$B$3:$H$85,6,FALSE)*VLOOKUP(BU$91,ExtTrip_Adjust!$B$3:$H$85,7,FALSE)</f>
        <v>6.5191373978098222</v>
      </c>
      <c r="BV146" s="1">
        <f>BV57*VLOOKUP($D146,ExtTrip_Adjust!$B$3:$H$85,6,FALSE)*VLOOKUP(BV$91,ExtTrip_Adjust!$B$3:$H$85,7,FALSE)</f>
        <v>0</v>
      </c>
      <c r="BW146" s="1">
        <f>BW57*VLOOKUP($D146,ExtTrip_Adjust!$B$3:$H$85,6,FALSE)*VLOOKUP(BW$91,ExtTrip_Adjust!$B$3:$H$85,7,FALSE)</f>
        <v>4.3444217770586269</v>
      </c>
      <c r="BX146" s="1">
        <f>BX57*VLOOKUP($D146,ExtTrip_Adjust!$B$3:$H$85,6,FALSE)*VLOOKUP(BX$91,ExtTrip_Adjust!$B$3:$H$85,7,FALSE)</f>
        <v>0.35613813429934005</v>
      </c>
      <c r="BY146" s="1">
        <f>BY57*VLOOKUP($D146,ExtTrip_Adjust!$B$3:$H$85,6,FALSE)*VLOOKUP(BY$91,ExtTrip_Adjust!$B$3:$H$85,7,FALSE)</f>
        <v>0.15206596718894644</v>
      </c>
      <c r="BZ146" s="1">
        <f>BZ57*VLOOKUP($D146,ExtTrip_Adjust!$B$3:$H$85,6,FALSE)*VLOOKUP(BZ$91,ExtTrip_Adjust!$B$3:$H$85,7,FALSE)</f>
        <v>8.0753292437298896</v>
      </c>
      <c r="CA146" s="1">
        <f>CA57*VLOOKUP($D146,ExtTrip_Adjust!$B$3:$H$85,6,FALSE)*VLOOKUP(CA$91,ExtTrip_Adjust!$B$3:$H$85,7,FALSE)</f>
        <v>5.9800741307038248</v>
      </c>
      <c r="CB146" s="1">
        <f>CB57*VLOOKUP($D146,ExtTrip_Adjust!$B$3:$H$85,6,FALSE)*VLOOKUP(CB$91,ExtTrip_Adjust!$B$3:$H$85,7,FALSE)</f>
        <v>0.89293302227756344</v>
      </c>
      <c r="CC146" s="1">
        <f>CC57*VLOOKUP($D146,ExtTrip_Adjust!$B$3:$H$85,6,FALSE)*VLOOKUP(CC$91,ExtTrip_Adjust!$B$3:$H$85,7,FALSE)</f>
        <v>3.0386022184679158</v>
      </c>
      <c r="CD146" s="1">
        <f>CD57*VLOOKUP($D146,ExtTrip_Adjust!$B$3:$H$85,6,FALSE)*VLOOKUP(CD$91,ExtTrip_Adjust!$B$3:$H$85,7,FALSE)</f>
        <v>0.7514014162580529</v>
      </c>
      <c r="CE146" s="1">
        <f>CE57*VLOOKUP($D146,ExtTrip_Adjust!$B$3:$H$85,6,FALSE)*VLOOKUP(CE$91,ExtTrip_Adjust!$B$3:$H$85,7,FALSE)</f>
        <v>2.0318948625899669E-2</v>
      </c>
      <c r="CF146" s="1">
        <f>CF57*VLOOKUP($D146,ExtTrip_Adjust!$B$3:$H$85,6,FALSE)*VLOOKUP(CF$91,ExtTrip_Adjust!$B$3:$H$85,7,FALSE)</f>
        <v>5.5992685034919422E-2</v>
      </c>
      <c r="CG146" s="1">
        <f>CG57*VLOOKUP($D146,ExtTrip_Adjust!$B$3:$H$85,6,FALSE)*VLOOKUP(CG$91,ExtTrip_Adjust!$B$3:$H$85,7,FALSE)</f>
        <v>0</v>
      </c>
      <c r="CH146" s="1">
        <f>CH57*VLOOKUP($D146,ExtTrip_Adjust!$B$3:$H$85,6,FALSE)*VLOOKUP(CH$91,ExtTrip_Adjust!$B$3:$H$85,7,FALSE)</f>
        <v>124.83759004522226</v>
      </c>
      <c r="CI146" s="1">
        <f>CI57*VLOOKUP($D146,ExtTrip_Adjust!$B$3:$H$85,6,FALSE)*VLOOKUP(CI$91,ExtTrip_Adjust!$B$3:$H$85,7,FALSE)</f>
        <v>2.4100031285914949</v>
      </c>
      <c r="CJ146" s="1">
        <f>CJ57*VLOOKUP($D146,ExtTrip_Adjust!$B$3:$H$85,6,FALSE)*1</f>
        <v>1183.0123717735294</v>
      </c>
      <c r="CK146" s="1">
        <f t="shared" si="5"/>
        <v>1736.6245834925728</v>
      </c>
    </row>
    <row r="147" spans="2:89" x14ac:dyDescent="0.25">
      <c r="B147">
        <v>2985</v>
      </c>
      <c r="D147">
        <v>2985</v>
      </c>
      <c r="E147" s="1">
        <f>E58*VLOOKUP($D147,ExtTrip_Adjust!$B$3:$H$85,6,FALSE)*VLOOKUP(E$91,ExtTrip_Adjust!$B$3:$H$85,7,FALSE)</f>
        <v>0.69567855859057393</v>
      </c>
      <c r="F147" s="1">
        <f>F58*VLOOKUP($D147,ExtTrip_Adjust!$B$3:$H$85,6,FALSE)*VLOOKUP(F$91,ExtTrip_Adjust!$B$3:$H$85,7,FALSE)</f>
        <v>3.1906229390302792</v>
      </c>
      <c r="G147" s="1">
        <f>G58*VLOOKUP($D147,ExtTrip_Adjust!$B$3:$H$85,6,FALSE)*VLOOKUP(G$91,ExtTrip_Adjust!$B$3:$H$85,7,FALSE)</f>
        <v>0.49821271300871806</v>
      </c>
      <c r="H147" s="1">
        <f>H58*VLOOKUP($D147,ExtTrip_Adjust!$B$3:$H$85,6,FALSE)*VLOOKUP(H$91,ExtTrip_Adjust!$B$3:$H$85,7,FALSE)</f>
        <v>2.176770226517402</v>
      </c>
      <c r="I147" s="1">
        <f>I58*VLOOKUP($D147,ExtTrip_Adjust!$B$3:$H$85,6,FALSE)*VLOOKUP(I$91,ExtTrip_Adjust!$B$3:$H$85,7,FALSE)</f>
        <v>0</v>
      </c>
      <c r="J147" s="1">
        <f>J58*VLOOKUP($D147,ExtTrip_Adjust!$B$3:$H$85,6,FALSE)*VLOOKUP(J$91,ExtTrip_Adjust!$B$3:$H$85,7,FALSE)</f>
        <v>3.1702441269740748E-2</v>
      </c>
      <c r="K147" s="1">
        <f>K58*VLOOKUP($D147,ExtTrip_Adjust!$B$3:$H$85,6,FALSE)*VLOOKUP(K$91,ExtTrip_Adjust!$B$3:$H$85,7,FALSE)</f>
        <v>3.2603983771082798E-2</v>
      </c>
      <c r="L147" s="1">
        <f>L58*VLOOKUP($D147,ExtTrip_Adjust!$B$3:$H$85,6,FALSE)*VLOOKUP(L$91,ExtTrip_Adjust!$B$3:$H$85,7,FALSE)</f>
        <v>7.6935646853993178E-2</v>
      </c>
      <c r="M147" s="1">
        <f>M58*VLOOKUP($D147,ExtTrip_Adjust!$B$3:$H$85,6,FALSE)*VLOOKUP(M$91,ExtTrip_Adjust!$B$3:$H$85,7,FALSE)</f>
        <v>0</v>
      </c>
      <c r="N147" s="1">
        <f>N58*VLOOKUP($D147,ExtTrip_Adjust!$B$3:$H$85,6,FALSE)*VLOOKUP(N$91,ExtTrip_Adjust!$B$3:$H$85,7,FALSE)</f>
        <v>1.5962244784762686E-2</v>
      </c>
      <c r="O147" s="1">
        <f>O58*VLOOKUP($D147,ExtTrip_Adjust!$B$3:$H$85,6,FALSE)*VLOOKUP(O$91,ExtTrip_Adjust!$B$3:$H$85,7,FALSE)</f>
        <v>0</v>
      </c>
      <c r="P147" s="1">
        <f>P58*VLOOKUP($D147,ExtTrip_Adjust!$B$3:$H$85,6,FALSE)*VLOOKUP(P$91,ExtTrip_Adjust!$B$3:$H$85,7,FALSE)</f>
        <v>0</v>
      </c>
      <c r="Q147" s="1">
        <f>Q58*VLOOKUP($D147,ExtTrip_Adjust!$B$3:$H$85,6,FALSE)*VLOOKUP(Q$91,ExtTrip_Adjust!$B$3:$H$85,7,FALSE)</f>
        <v>0.21004655954862655</v>
      </c>
      <c r="R147" s="1">
        <f>R58*VLOOKUP($D147,ExtTrip_Adjust!$B$3:$H$85,6,FALSE)*VLOOKUP(R$91,ExtTrip_Adjust!$B$3:$H$85,7,FALSE)</f>
        <v>0</v>
      </c>
      <c r="S147" s="1">
        <f>S58*VLOOKUP($D147,ExtTrip_Adjust!$B$3:$H$85,6,FALSE)*VLOOKUP(S$91,ExtTrip_Adjust!$B$3:$H$85,7,FALSE)</f>
        <v>52.446576968334895</v>
      </c>
      <c r="T147" s="1">
        <f>T58*VLOOKUP($D147,ExtTrip_Adjust!$B$3:$H$85,6,FALSE)*VLOOKUP(T$91,ExtTrip_Adjust!$B$3:$H$85,7,FALSE)</f>
        <v>38.720691292833564</v>
      </c>
      <c r="U147" s="1">
        <f>U58*VLOOKUP($D147,ExtTrip_Adjust!$B$3:$H$85,6,FALSE)*VLOOKUP(U$91,ExtTrip_Adjust!$B$3:$H$85,7,FALSE)</f>
        <v>1.1878895189191738</v>
      </c>
      <c r="V147" s="1">
        <f>V58*VLOOKUP($D147,ExtTrip_Adjust!$B$3:$H$85,6,FALSE)*VLOOKUP(V$91,ExtTrip_Adjust!$B$3:$H$85,7,FALSE)</f>
        <v>1.6330809270075233</v>
      </c>
      <c r="W147" s="1">
        <f>W58*VLOOKUP($D147,ExtTrip_Adjust!$B$3:$H$85,6,FALSE)*VLOOKUP(W$91,ExtTrip_Adjust!$B$3:$H$85,7,FALSE)</f>
        <v>2.5014512483856111</v>
      </c>
      <c r="X147" s="1">
        <f>X58*VLOOKUP($D147,ExtTrip_Adjust!$B$3:$H$85,6,FALSE)*VLOOKUP(X$91,ExtTrip_Adjust!$B$3:$H$85,7,FALSE)</f>
        <v>0.78392685597437362</v>
      </c>
      <c r="Y147" s="1">
        <f>Y58*VLOOKUP($D147,ExtTrip_Adjust!$B$3:$H$85,6,FALSE)*VLOOKUP(Y$91,ExtTrip_Adjust!$B$3:$H$85,7,FALSE)</f>
        <v>0.61044129885984622</v>
      </c>
      <c r="Z147" s="1">
        <f>Z58*VLOOKUP($D147,ExtTrip_Adjust!$B$3:$H$85,6,FALSE)*VLOOKUP(Z$91,ExtTrip_Adjust!$B$3:$H$85,7,FALSE)</f>
        <v>0.32391909459380241</v>
      </c>
      <c r="AA147" s="1">
        <f>AA58*VLOOKUP($D147,ExtTrip_Adjust!$B$3:$H$85,6,FALSE)*VLOOKUP(AA$91,ExtTrip_Adjust!$B$3:$H$85,7,FALSE)</f>
        <v>0.17031115988552087</v>
      </c>
      <c r="AB147" s="1">
        <f>AB58*VLOOKUP($D147,ExtTrip_Adjust!$B$3:$H$85,6,FALSE)*VLOOKUP(AB$91,ExtTrip_Adjust!$B$3:$H$85,7,FALSE)</f>
        <v>0.29001608329094725</v>
      </c>
      <c r="AC147" s="1">
        <f>AC58*VLOOKUP($D147,ExtTrip_Adjust!$B$3:$H$85,6,FALSE)*VLOOKUP(AC$91,ExtTrip_Adjust!$B$3:$H$85,7,FALSE)</f>
        <v>0.34131997987099466</v>
      </c>
      <c r="AD147" s="1">
        <f>AD58*VLOOKUP($D147,ExtTrip_Adjust!$B$3:$H$85,6,FALSE)*VLOOKUP(AD$91,ExtTrip_Adjust!$B$3:$H$85,7,FALSE)</f>
        <v>0.64541213607219761</v>
      </c>
      <c r="AE147" s="1">
        <f>AE58*VLOOKUP($D147,ExtTrip_Adjust!$B$3:$H$85,6,FALSE)*VLOOKUP(AE$91,ExtTrip_Adjust!$B$3:$H$85,7,FALSE)</f>
        <v>0.20502205083460204</v>
      </c>
      <c r="AF147" s="1">
        <f>AF58*VLOOKUP($D147,ExtTrip_Adjust!$B$3:$H$85,6,FALSE)*VLOOKUP(AF$91,ExtTrip_Adjust!$B$3:$H$85,7,FALSE)</f>
        <v>2.6196079565977204</v>
      </c>
      <c r="AG147" s="1">
        <f>AG58*VLOOKUP($D147,ExtTrip_Adjust!$B$3:$H$85,6,FALSE)*VLOOKUP(AG$91,ExtTrip_Adjust!$B$3:$H$85,7,FALSE)</f>
        <v>6.8493804625973015E-2</v>
      </c>
      <c r="AH147" s="1">
        <f>AH58*VLOOKUP($D147,ExtTrip_Adjust!$B$3:$H$85,6,FALSE)*VLOOKUP(AH$91,ExtTrip_Adjust!$B$3:$H$85,7,FALSE)</f>
        <v>9.8850976910123938E-3</v>
      </c>
      <c r="AI147" s="1">
        <f>AI58*VLOOKUP($D147,ExtTrip_Adjust!$B$3:$H$85,6,FALSE)*VLOOKUP(AI$91,ExtTrip_Adjust!$B$3:$H$85,7,FALSE)</f>
        <v>21.915892972514321</v>
      </c>
      <c r="AJ147" s="1">
        <f>AJ58*VLOOKUP($D147,ExtTrip_Adjust!$B$3:$H$85,6,FALSE)*VLOOKUP(AJ$91,ExtTrip_Adjust!$B$3:$H$85,7,FALSE)</f>
        <v>34.480124646889713</v>
      </c>
      <c r="AK147" s="1">
        <f>AK58*VLOOKUP($D147,ExtTrip_Adjust!$B$3:$H$85,6,FALSE)*VLOOKUP(AK$91,ExtTrip_Adjust!$B$3:$H$85,7,FALSE)</f>
        <v>378.72563699694797</v>
      </c>
      <c r="AL147" s="1">
        <f>AL58*VLOOKUP($D147,ExtTrip_Adjust!$B$3:$H$85,6,FALSE)*VLOOKUP(AL$91,ExtTrip_Adjust!$B$3:$H$85,7,FALSE)</f>
        <v>0</v>
      </c>
      <c r="AM147" s="1">
        <f>AM58*VLOOKUP($D147,ExtTrip_Adjust!$B$3:$H$85,6,FALSE)*VLOOKUP(AM$91,ExtTrip_Adjust!$B$3:$H$85,7,FALSE)</f>
        <v>0.64549479288080625</v>
      </c>
      <c r="AN147" s="1">
        <f>AN58*VLOOKUP($D147,ExtTrip_Adjust!$B$3:$H$85,6,FALSE)*VLOOKUP(AN$91,ExtTrip_Adjust!$B$3:$H$85,7,FALSE)</f>
        <v>0.19204066472626086</v>
      </c>
      <c r="AO147" s="1">
        <f>AO58*VLOOKUP($D147,ExtTrip_Adjust!$B$3:$H$85,6,FALSE)*VLOOKUP(AO$91,ExtTrip_Adjust!$B$3:$H$85,7,FALSE)</f>
        <v>0.6472970956293429</v>
      </c>
      <c r="AP147" s="1">
        <f>AP58*VLOOKUP($D147,ExtTrip_Adjust!$B$3:$H$85,6,FALSE)*VLOOKUP(AP$91,ExtTrip_Adjust!$B$3:$H$85,7,FALSE)</f>
        <v>0.3695431363454531</v>
      </c>
      <c r="AQ147" s="1">
        <f>AQ58*VLOOKUP($D147,ExtTrip_Adjust!$B$3:$H$85,6,FALSE)*VLOOKUP(AQ$91,ExtTrip_Adjust!$B$3:$H$85,7,FALSE)</f>
        <v>0</v>
      </c>
      <c r="AR147" s="1">
        <f>AR58*VLOOKUP($D147,ExtTrip_Adjust!$B$3:$H$85,6,FALSE)*VLOOKUP(AR$91,ExtTrip_Adjust!$B$3:$H$85,7,FALSE)</f>
        <v>5.0539804836206091E-2</v>
      </c>
      <c r="AS147" s="1">
        <f>AS58*VLOOKUP($D147,ExtTrip_Adjust!$B$3:$H$85,6,FALSE)*VLOOKUP(AS$91,ExtTrip_Adjust!$B$3:$H$85,7,FALSE)</f>
        <v>1.2455258202480186</v>
      </c>
      <c r="AT147" s="1">
        <f>AT58*VLOOKUP($D147,ExtTrip_Adjust!$B$3:$H$85,6,FALSE)*VLOOKUP(AT$91,ExtTrip_Adjust!$B$3:$H$85,7,FALSE)</f>
        <v>0</v>
      </c>
      <c r="AU147" s="1">
        <f>AU58*VLOOKUP($D147,ExtTrip_Adjust!$B$3:$H$85,6,FALSE)*VLOOKUP(AU$91,ExtTrip_Adjust!$B$3:$H$85,7,FALSE)</f>
        <v>0</v>
      </c>
      <c r="AV147" s="1">
        <f>AV58*VLOOKUP($D147,ExtTrip_Adjust!$B$3:$H$85,6,FALSE)*VLOOKUP(AV$91,ExtTrip_Adjust!$B$3:$H$85,7,FALSE)</f>
        <v>0</v>
      </c>
      <c r="AW147" s="1">
        <f>AW58*VLOOKUP($D147,ExtTrip_Adjust!$B$3:$H$85,6,FALSE)*VLOOKUP(AW$91,ExtTrip_Adjust!$B$3:$H$85,7,FALSE)</f>
        <v>0</v>
      </c>
      <c r="AX147" s="1">
        <f>AX58*VLOOKUP($D147,ExtTrip_Adjust!$B$3:$H$85,6,FALSE)*VLOOKUP(AX$91,ExtTrip_Adjust!$B$3:$H$85,7,FALSE)</f>
        <v>3.6372197175394549</v>
      </c>
      <c r="AY147" s="1">
        <f>AY58*VLOOKUP($D147,ExtTrip_Adjust!$B$3:$H$85,6,FALSE)*VLOOKUP(AY$91,ExtTrip_Adjust!$B$3:$H$85,7,FALSE)</f>
        <v>1.8074529636447207</v>
      </c>
      <c r="AZ147" s="1">
        <f>AZ58*VLOOKUP($D147,ExtTrip_Adjust!$B$3:$H$85,6,FALSE)*VLOOKUP(AZ$91,ExtTrip_Adjust!$B$3:$H$85,7,FALSE)</f>
        <v>5.3029001991972385E-2</v>
      </c>
      <c r="BA147" s="1">
        <f>BA58*VLOOKUP($D147,ExtTrip_Adjust!$B$3:$H$85,6,FALSE)*VLOOKUP(BA$91,ExtTrip_Adjust!$B$3:$H$85,7,FALSE)</f>
        <v>0</v>
      </c>
      <c r="BB147" s="1">
        <f>BB58*VLOOKUP($D147,ExtTrip_Adjust!$B$3:$H$85,6,FALSE)*VLOOKUP(BB$91,ExtTrip_Adjust!$B$3:$H$85,7,FALSE)</f>
        <v>0.1395019051480493</v>
      </c>
      <c r="BC147" s="1">
        <f>BC58*VLOOKUP($D147,ExtTrip_Adjust!$B$3:$H$85,6,FALSE)*VLOOKUP(BC$91,ExtTrip_Adjust!$B$3:$H$85,7,FALSE)</f>
        <v>0.1491412101708148</v>
      </c>
      <c r="BD147" s="1">
        <f>BD58*VLOOKUP($D147,ExtTrip_Adjust!$B$3:$H$85,6,FALSE)*VLOOKUP(BD$91,ExtTrip_Adjust!$B$3:$H$85,7,FALSE)</f>
        <v>0</v>
      </c>
      <c r="BE147" s="1">
        <f>BE58*VLOOKUP($D147,ExtTrip_Adjust!$B$3:$H$85,6,FALSE)*VLOOKUP(BE$91,ExtTrip_Adjust!$B$3:$H$85,7,FALSE)</f>
        <v>0</v>
      </c>
      <c r="BF147" s="1">
        <f>BF58*VLOOKUP($D147,ExtTrip_Adjust!$B$3:$H$85,6,FALSE)*VLOOKUP(BF$91,ExtTrip_Adjust!$B$3:$H$85,7,FALSE)</f>
        <v>0.80544170008505456</v>
      </c>
      <c r="BG147" s="1">
        <f>BG58*VLOOKUP($D147,ExtTrip_Adjust!$B$3:$H$85,6,FALSE)*VLOOKUP(BG$91,ExtTrip_Adjust!$B$3:$H$85,7,FALSE)</f>
        <v>49.20675376499306</v>
      </c>
      <c r="BH147" s="1">
        <f>BH58*VLOOKUP($D147,ExtTrip_Adjust!$B$3:$H$85,6,FALSE)*VLOOKUP(BH$91,ExtTrip_Adjust!$B$3:$H$85,7,FALSE)</f>
        <v>0</v>
      </c>
      <c r="BI147" s="1">
        <f>BI58*VLOOKUP($D147,ExtTrip_Adjust!$B$3:$H$85,6,FALSE)*VLOOKUP(BI$91,ExtTrip_Adjust!$B$3:$H$85,7,FALSE)</f>
        <v>2.3606228935957927</v>
      </c>
      <c r="BJ147" s="1">
        <f>BJ58*VLOOKUP($D147,ExtTrip_Adjust!$B$3:$H$85,6,FALSE)*VLOOKUP(BJ$91,ExtTrip_Adjust!$B$3:$H$85,7,FALSE)</f>
        <v>0.58648551863322651</v>
      </c>
      <c r="BK147" s="1">
        <f>BK58*VLOOKUP($D147,ExtTrip_Adjust!$B$3:$H$85,6,FALSE)*VLOOKUP(BK$91,ExtTrip_Adjust!$B$3:$H$85,7,FALSE)</f>
        <v>0.18083308022925079</v>
      </c>
      <c r="BL147" s="1">
        <f>BL58*VLOOKUP($D147,ExtTrip_Adjust!$B$3:$H$85,6,FALSE)*VLOOKUP(BL$91,ExtTrip_Adjust!$B$3:$H$85,7,FALSE)</f>
        <v>7.3768309262340246</v>
      </c>
      <c r="BM147" s="1">
        <f>BM58*VLOOKUP($D147,ExtTrip_Adjust!$B$3:$H$85,6,FALSE)*VLOOKUP(BM$91,ExtTrip_Adjust!$B$3:$H$85,7,FALSE)</f>
        <v>8.6800296843867528</v>
      </c>
      <c r="BN147" s="1">
        <f>BN58*VLOOKUP($D147,ExtTrip_Adjust!$B$3:$H$85,6,FALSE)*VLOOKUP(BN$91,ExtTrip_Adjust!$B$3:$H$85,7,FALSE)</f>
        <v>0</v>
      </c>
      <c r="BO147" s="1">
        <f>BO58*VLOOKUP($D147,ExtTrip_Adjust!$B$3:$H$85,6,FALSE)*VLOOKUP(BO$91,ExtTrip_Adjust!$B$3:$H$85,7,FALSE)</f>
        <v>0</v>
      </c>
      <c r="BP147" s="1">
        <f>BP58*VLOOKUP($D147,ExtTrip_Adjust!$B$3:$H$85,6,FALSE)*VLOOKUP(BP$91,ExtTrip_Adjust!$B$3:$H$85,7,FALSE)</f>
        <v>0</v>
      </c>
      <c r="BQ147" s="1">
        <f>BQ58*VLOOKUP($D147,ExtTrip_Adjust!$B$3:$H$85,6,FALSE)*VLOOKUP(BQ$91,ExtTrip_Adjust!$B$3:$H$85,7,FALSE)</f>
        <v>0</v>
      </c>
      <c r="BR147" s="1">
        <f>BR58*VLOOKUP($D147,ExtTrip_Adjust!$B$3:$H$85,6,FALSE)*VLOOKUP(BR$91,ExtTrip_Adjust!$B$3:$H$85,7,FALSE)</f>
        <v>0</v>
      </c>
      <c r="BS147" s="1">
        <f>BS58*VLOOKUP($D147,ExtTrip_Adjust!$B$3:$H$85,6,FALSE)*VLOOKUP(BS$91,ExtTrip_Adjust!$B$3:$H$85,7,FALSE)</f>
        <v>0</v>
      </c>
      <c r="BT147" s="1">
        <f>BT58*VLOOKUP($D147,ExtTrip_Adjust!$B$3:$H$85,6,FALSE)*VLOOKUP(BT$91,ExtTrip_Adjust!$B$3:$H$85,7,FALSE)</f>
        <v>0</v>
      </c>
      <c r="BU147" s="1">
        <f>BU58*VLOOKUP($D147,ExtTrip_Adjust!$B$3:$H$85,6,FALSE)*VLOOKUP(BU$91,ExtTrip_Adjust!$B$3:$H$85,7,FALSE)</f>
        <v>0</v>
      </c>
      <c r="BV147" s="1">
        <f>BV58*VLOOKUP($D147,ExtTrip_Adjust!$B$3:$H$85,6,FALSE)*VLOOKUP(BV$91,ExtTrip_Adjust!$B$3:$H$85,7,FALSE)</f>
        <v>0</v>
      </c>
      <c r="BW147" s="1">
        <f>BW58*VLOOKUP($D147,ExtTrip_Adjust!$B$3:$H$85,6,FALSE)*VLOOKUP(BW$91,ExtTrip_Adjust!$B$3:$H$85,7,FALSE)</f>
        <v>2.4235159470262251</v>
      </c>
      <c r="BX147" s="1">
        <f>BX58*VLOOKUP($D147,ExtTrip_Adjust!$B$3:$H$85,6,FALSE)*VLOOKUP(BX$91,ExtTrip_Adjust!$B$3:$H$85,7,FALSE)</f>
        <v>0.33716891100646268</v>
      </c>
      <c r="BY147" s="1">
        <f>BY58*VLOOKUP($D147,ExtTrip_Adjust!$B$3:$H$85,6,FALSE)*VLOOKUP(BY$91,ExtTrip_Adjust!$B$3:$H$85,7,FALSE)</f>
        <v>8.627793357852391E-2</v>
      </c>
      <c r="BZ147" s="1">
        <f>BZ58*VLOOKUP($D147,ExtTrip_Adjust!$B$3:$H$85,6,FALSE)*VLOOKUP(BZ$91,ExtTrip_Adjust!$B$3:$H$85,7,FALSE)</f>
        <v>5.7542073074000042</v>
      </c>
      <c r="CA147" s="1">
        <f>CA58*VLOOKUP($D147,ExtTrip_Adjust!$B$3:$H$85,6,FALSE)*VLOOKUP(CA$91,ExtTrip_Adjust!$B$3:$H$85,7,FALSE)</f>
        <v>3.5567822762732018</v>
      </c>
      <c r="CB147" s="1">
        <f>CB58*VLOOKUP($D147,ExtTrip_Adjust!$B$3:$H$85,6,FALSE)*VLOOKUP(CB$91,ExtTrip_Adjust!$B$3:$H$85,7,FALSE)</f>
        <v>0.13275718872103606</v>
      </c>
      <c r="CC147" s="1">
        <f>CC58*VLOOKUP($D147,ExtTrip_Adjust!$B$3:$H$85,6,FALSE)*VLOOKUP(CC$91,ExtTrip_Adjust!$B$3:$H$85,7,FALSE)</f>
        <v>2.0710259226115286</v>
      </c>
      <c r="CD147" s="1">
        <f>CD58*VLOOKUP($D147,ExtTrip_Adjust!$B$3:$H$85,6,FALSE)*VLOOKUP(CD$91,ExtTrip_Adjust!$B$3:$H$85,7,FALSE)</f>
        <v>0.1146591438381581</v>
      </c>
      <c r="CE147" s="1">
        <f>CE58*VLOOKUP($D147,ExtTrip_Adjust!$B$3:$H$85,6,FALSE)*VLOOKUP(CE$91,ExtTrip_Adjust!$B$3:$H$85,7,FALSE)</f>
        <v>1.4378095800552076E-3</v>
      </c>
      <c r="CF147" s="1">
        <f>CF58*VLOOKUP($D147,ExtTrip_Adjust!$B$3:$H$85,6,FALSE)*VLOOKUP(CF$91,ExtTrip_Adjust!$B$3:$H$85,7,FALSE)</f>
        <v>0</v>
      </c>
      <c r="CG147" s="1">
        <f>CG58*VLOOKUP($D147,ExtTrip_Adjust!$B$3:$H$85,6,FALSE)*VLOOKUP(CG$91,ExtTrip_Adjust!$B$3:$H$85,7,FALSE)</f>
        <v>25.564605298322277</v>
      </c>
      <c r="CH147" s="1">
        <f>CH58*VLOOKUP($D147,ExtTrip_Adjust!$B$3:$H$85,6,FALSE)*VLOOKUP(CH$91,ExtTrip_Adjust!$B$3:$H$85,7,FALSE)</f>
        <v>84.972028367703331</v>
      </c>
      <c r="CI147" s="1">
        <f>CI58*VLOOKUP($D147,ExtTrip_Adjust!$B$3:$H$85,6,FALSE)*VLOOKUP(CI$91,ExtTrip_Adjust!$B$3:$H$85,7,FALSE)</f>
        <v>0</v>
      </c>
      <c r="CJ147" s="1">
        <f>CJ58*VLOOKUP($D147,ExtTrip_Adjust!$B$3:$H$85,6,FALSE)*1</f>
        <v>5989.0835985194826</v>
      </c>
      <c r="CK147" s="1">
        <f t="shared" si="5"/>
        <v>6736.8400837103663</v>
      </c>
    </row>
    <row r="148" spans="2:89" x14ac:dyDescent="0.25">
      <c r="B148">
        <v>2986</v>
      </c>
      <c r="D148">
        <v>2986</v>
      </c>
      <c r="E148" s="1">
        <f>E59*VLOOKUP($D148,ExtTrip_Adjust!$B$3:$H$85,6,FALSE)*VLOOKUP(E$91,ExtTrip_Adjust!$B$3:$H$85,7,FALSE)</f>
        <v>9.562086761097871E-2</v>
      </c>
      <c r="F148" s="1">
        <f>F59*VLOOKUP($D148,ExtTrip_Adjust!$B$3:$H$85,6,FALSE)*VLOOKUP(F$91,ExtTrip_Adjust!$B$3:$H$85,7,FALSE)</f>
        <v>0.54412785529168051</v>
      </c>
      <c r="G148" s="1">
        <f>G59*VLOOKUP($D148,ExtTrip_Adjust!$B$3:$H$85,6,FALSE)*VLOOKUP(G$91,ExtTrip_Adjust!$B$3:$H$85,7,FALSE)</f>
        <v>7.6474399753875433E-2</v>
      </c>
      <c r="H148" s="1">
        <f>H59*VLOOKUP($D148,ExtTrip_Adjust!$B$3:$H$85,6,FALSE)*VLOOKUP(H$91,ExtTrip_Adjust!$B$3:$H$85,7,FALSE)</f>
        <v>0.1718209443864073</v>
      </c>
      <c r="I148" s="1">
        <f>I59*VLOOKUP($D148,ExtTrip_Adjust!$B$3:$H$85,6,FALSE)*VLOOKUP(I$91,ExtTrip_Adjust!$B$3:$H$85,7,FALSE)</f>
        <v>0</v>
      </c>
      <c r="J148" s="1">
        <f>J59*VLOOKUP($D148,ExtTrip_Adjust!$B$3:$H$85,6,FALSE)*VLOOKUP(J$91,ExtTrip_Adjust!$B$3:$H$85,7,FALSE)</f>
        <v>4.799493929324101E-4</v>
      </c>
      <c r="K148" s="1">
        <f>K59*VLOOKUP($D148,ExtTrip_Adjust!$B$3:$H$85,6,FALSE)*VLOOKUP(K$91,ExtTrip_Adjust!$B$3:$H$85,7,FALSE)</f>
        <v>1.0301009616302082E-2</v>
      </c>
      <c r="L148" s="1">
        <f>L59*VLOOKUP($D148,ExtTrip_Adjust!$B$3:$H$85,6,FALSE)*VLOOKUP(L$91,ExtTrip_Adjust!$B$3:$H$85,7,FALSE)</f>
        <v>8.2667698075181237E-3</v>
      </c>
      <c r="M148" s="1">
        <f>M59*VLOOKUP($D148,ExtTrip_Adjust!$B$3:$H$85,6,FALSE)*VLOOKUP(M$91,ExtTrip_Adjust!$B$3:$H$85,7,FALSE)</f>
        <v>0</v>
      </c>
      <c r="N148" s="1">
        <f>N59*VLOOKUP($D148,ExtTrip_Adjust!$B$3:$H$85,6,FALSE)*VLOOKUP(N$91,ExtTrip_Adjust!$B$3:$H$85,7,FALSE)</f>
        <v>1.7141635123946672E-3</v>
      </c>
      <c r="O148" s="1">
        <f>O59*VLOOKUP($D148,ExtTrip_Adjust!$B$3:$H$85,6,FALSE)*VLOOKUP(O$91,ExtTrip_Adjust!$B$3:$H$85,7,FALSE)</f>
        <v>0</v>
      </c>
      <c r="P148" s="1">
        <f>P59*VLOOKUP($D148,ExtTrip_Adjust!$B$3:$H$85,6,FALSE)*VLOOKUP(P$91,ExtTrip_Adjust!$B$3:$H$85,7,FALSE)</f>
        <v>0</v>
      </c>
      <c r="Q148" s="1">
        <f>Q59*VLOOKUP($D148,ExtTrip_Adjust!$B$3:$H$85,6,FALSE)*VLOOKUP(Q$91,ExtTrip_Adjust!$B$3:$H$85,7,FALSE)</f>
        <v>1.7855595960039161E-2</v>
      </c>
      <c r="R148" s="1">
        <f>R59*VLOOKUP($D148,ExtTrip_Adjust!$B$3:$H$85,6,FALSE)*VLOOKUP(R$91,ExtTrip_Adjust!$B$3:$H$85,7,FALSE)</f>
        <v>0</v>
      </c>
      <c r="S148" s="1">
        <f>S59*VLOOKUP($D148,ExtTrip_Adjust!$B$3:$H$85,6,FALSE)*VLOOKUP(S$91,ExtTrip_Adjust!$B$3:$H$85,7,FALSE)</f>
        <v>6.3823795107754835</v>
      </c>
      <c r="T148" s="1">
        <f>T59*VLOOKUP($D148,ExtTrip_Adjust!$B$3:$H$85,6,FALSE)*VLOOKUP(T$91,ExtTrip_Adjust!$B$3:$H$85,7,FALSE)</f>
        <v>0</v>
      </c>
      <c r="U148" s="1">
        <f>U59*VLOOKUP($D148,ExtTrip_Adjust!$B$3:$H$85,6,FALSE)*VLOOKUP(U$91,ExtTrip_Adjust!$B$3:$H$85,7,FALSE)</f>
        <v>1.400001108791485E-2</v>
      </c>
      <c r="V148" s="1">
        <f>V59*VLOOKUP($D148,ExtTrip_Adjust!$B$3:$H$85,6,FALSE)*VLOOKUP(V$91,ExtTrip_Adjust!$B$3:$H$85,7,FALSE)</f>
        <v>0.13882584830374989</v>
      </c>
      <c r="W148" s="1">
        <f>W59*VLOOKUP($D148,ExtTrip_Adjust!$B$3:$H$85,6,FALSE)*VLOOKUP(W$91,ExtTrip_Adjust!$B$3:$H$85,7,FALSE)</f>
        <v>0.15863965824107254</v>
      </c>
      <c r="X148" s="1">
        <f>X59*VLOOKUP($D148,ExtTrip_Adjust!$B$3:$H$85,6,FALSE)*VLOOKUP(X$91,ExtTrip_Adjust!$B$3:$H$85,7,FALSE)</f>
        <v>0.23320071994902322</v>
      </c>
      <c r="Y148" s="1">
        <f>Y59*VLOOKUP($D148,ExtTrip_Adjust!$B$3:$H$85,6,FALSE)*VLOOKUP(Y$91,ExtTrip_Adjust!$B$3:$H$85,7,FALSE)</f>
        <v>9.2449435278649066E-3</v>
      </c>
      <c r="Z148" s="1">
        <f>Z59*VLOOKUP($D148,ExtTrip_Adjust!$B$3:$H$85,6,FALSE)*VLOOKUP(Z$91,ExtTrip_Adjust!$B$3:$H$85,7,FALSE)</f>
        <v>3.8396709680996845E-3</v>
      </c>
      <c r="AA148" s="1">
        <f>AA59*VLOOKUP($D148,ExtTrip_Adjust!$B$3:$H$85,6,FALSE)*VLOOKUP(AA$91,ExtTrip_Adjust!$B$3:$H$85,7,FALSE)</f>
        <v>2.0072690487700669E-3</v>
      </c>
      <c r="AB148" s="1">
        <f>AB59*VLOOKUP($D148,ExtTrip_Adjust!$B$3:$H$85,6,FALSE)*VLOOKUP(AB$91,ExtTrip_Adjust!$B$3:$H$85,7,FALSE)</f>
        <v>3.417983052177026E-3</v>
      </c>
      <c r="AC148" s="1">
        <f>AC59*VLOOKUP($D148,ExtTrip_Adjust!$B$3:$H$85,6,FALSE)*VLOOKUP(AC$91,ExtTrip_Adjust!$B$3:$H$85,7,FALSE)</f>
        <v>0</v>
      </c>
      <c r="AD148" s="1">
        <f>AD59*VLOOKUP($D148,ExtTrip_Adjust!$B$3:$H$85,6,FALSE)*VLOOKUP(AD$91,ExtTrip_Adjust!$B$3:$H$85,7,FALSE)</f>
        <v>8.4617604594929202E-2</v>
      </c>
      <c r="AE148" s="1">
        <f>AE59*VLOOKUP($D148,ExtTrip_Adjust!$B$3:$H$85,6,FALSE)*VLOOKUP(AE$91,ExtTrip_Adjust!$B$3:$H$85,7,FALSE)</f>
        <v>0</v>
      </c>
      <c r="AF148" s="1">
        <f>AF59*VLOOKUP($D148,ExtTrip_Adjust!$B$3:$H$85,6,FALSE)*VLOOKUP(AF$91,ExtTrip_Adjust!$B$3:$H$85,7,FALSE)</f>
        <v>0.27156401695542642</v>
      </c>
      <c r="AG148" s="1">
        <f>AG59*VLOOKUP($D148,ExtTrip_Adjust!$B$3:$H$85,6,FALSE)*VLOOKUP(AG$91,ExtTrip_Adjust!$B$3:$H$85,7,FALSE)</f>
        <v>0</v>
      </c>
      <c r="AH148" s="1">
        <f>AH59*VLOOKUP($D148,ExtTrip_Adjust!$B$3:$H$85,6,FALSE)*VLOOKUP(AH$91,ExtTrip_Adjust!$B$3:$H$85,7,FALSE)</f>
        <v>0</v>
      </c>
      <c r="AI148" s="1">
        <f>AI59*VLOOKUP($D148,ExtTrip_Adjust!$B$3:$H$85,6,FALSE)*VLOOKUP(AI$91,ExtTrip_Adjust!$B$3:$H$85,7,FALSE)</f>
        <v>5.9988521710318219</v>
      </c>
      <c r="AJ148" s="1">
        <f>AJ59*VLOOKUP($D148,ExtTrip_Adjust!$B$3:$H$85,6,FALSE)*VLOOKUP(AJ$91,ExtTrip_Adjust!$B$3:$H$85,7,FALSE)</f>
        <v>0</v>
      </c>
      <c r="AK148" s="1">
        <f>AK59*VLOOKUP($D148,ExtTrip_Adjust!$B$3:$H$85,6,FALSE)*VLOOKUP(AK$91,ExtTrip_Adjust!$B$3:$H$85,7,FALSE)</f>
        <v>0</v>
      </c>
      <c r="AL148" s="1">
        <f>AL59*VLOOKUP($D148,ExtTrip_Adjust!$B$3:$H$85,6,FALSE)*VLOOKUP(AL$91,ExtTrip_Adjust!$B$3:$H$85,7,FALSE)</f>
        <v>0</v>
      </c>
      <c r="AM148" s="1">
        <f>AM59*VLOOKUP($D148,ExtTrip_Adjust!$B$3:$H$85,6,FALSE)*VLOOKUP(AM$91,ExtTrip_Adjust!$B$3:$H$85,7,FALSE)</f>
        <v>0</v>
      </c>
      <c r="AN148" s="1">
        <f>AN59*VLOOKUP($D148,ExtTrip_Adjust!$B$3:$H$85,6,FALSE)*VLOOKUP(AN$91,ExtTrip_Adjust!$B$3:$H$85,7,FALSE)</f>
        <v>0</v>
      </c>
      <c r="AO148" s="1">
        <f>AO59*VLOOKUP($D148,ExtTrip_Adjust!$B$3:$H$85,6,FALSE)*VLOOKUP(AO$91,ExtTrip_Adjust!$B$3:$H$85,7,FALSE)</f>
        <v>7.1094244382494162E-2</v>
      </c>
      <c r="AP148" s="1">
        <f>AP59*VLOOKUP($D148,ExtTrip_Adjust!$B$3:$H$85,6,FALSE)*VLOOKUP(AP$91,ExtTrip_Adjust!$B$3:$H$85,7,FALSE)</f>
        <v>5.540135037667239E-3</v>
      </c>
      <c r="AQ148" s="1">
        <f>AQ59*VLOOKUP($D148,ExtTrip_Adjust!$B$3:$H$85,6,FALSE)*VLOOKUP(AQ$91,ExtTrip_Adjust!$B$3:$H$85,7,FALSE)</f>
        <v>8.6823494995979772E-2</v>
      </c>
      <c r="AR148" s="1">
        <f>AR59*VLOOKUP($D148,ExtTrip_Adjust!$B$3:$H$85,6,FALSE)*VLOOKUP(AR$91,ExtTrip_Adjust!$B$3:$H$85,7,FALSE)</f>
        <v>7.575565459591589E-4</v>
      </c>
      <c r="AS148" s="1">
        <f>AS59*VLOOKUP($D148,ExtTrip_Adjust!$B$3:$H$85,6,FALSE)*VLOOKUP(AS$91,ExtTrip_Adjust!$B$3:$H$85,7,FALSE)</f>
        <v>1.8670008912036469E-2</v>
      </c>
      <c r="AT148" s="1">
        <f>AT59*VLOOKUP($D148,ExtTrip_Adjust!$B$3:$H$85,6,FALSE)*VLOOKUP(AT$91,ExtTrip_Adjust!$B$3:$H$85,7,FALSE)</f>
        <v>0</v>
      </c>
      <c r="AU148" s="1">
        <f>AU59*VLOOKUP($D148,ExtTrip_Adjust!$B$3:$H$85,6,FALSE)*VLOOKUP(AU$91,ExtTrip_Adjust!$B$3:$H$85,7,FALSE)</f>
        <v>10.587801204815381</v>
      </c>
      <c r="AV148" s="1">
        <f>AV59*VLOOKUP($D148,ExtTrip_Adjust!$B$3:$H$85,6,FALSE)*VLOOKUP(AV$91,ExtTrip_Adjust!$B$3:$H$85,7,FALSE)</f>
        <v>0.77170581253000337</v>
      </c>
      <c r="AW148" s="1">
        <f>AW59*VLOOKUP($D148,ExtTrip_Adjust!$B$3:$H$85,6,FALSE)*VLOOKUP(AW$91,ExtTrip_Adjust!$B$3:$H$85,7,FALSE)</f>
        <v>0.57117020748501013</v>
      </c>
      <c r="AX148" s="1">
        <f>AX59*VLOOKUP($D148,ExtTrip_Adjust!$B$3:$H$85,6,FALSE)*VLOOKUP(AX$91,ExtTrip_Adjust!$B$3:$H$85,7,FALSE)</f>
        <v>0.21098137644160539</v>
      </c>
      <c r="AY148" s="1">
        <f>AY59*VLOOKUP($D148,ExtTrip_Adjust!$B$3:$H$85,6,FALSE)*VLOOKUP(AY$91,ExtTrip_Adjust!$B$3:$H$85,7,FALSE)</f>
        <v>0.26356714820518284</v>
      </c>
      <c r="AZ148" s="1">
        <f>AZ59*VLOOKUP($D148,ExtTrip_Adjust!$B$3:$H$85,6,FALSE)*VLOOKUP(AZ$91,ExtTrip_Adjust!$B$3:$H$85,7,FALSE)</f>
        <v>1.6847224106435417E-2</v>
      </c>
      <c r="BA148" s="1">
        <f>BA59*VLOOKUP($D148,ExtTrip_Adjust!$B$3:$H$85,6,FALSE)*VLOOKUP(BA$91,ExtTrip_Adjust!$B$3:$H$85,7,FALSE)</f>
        <v>1.3633301695708771E-2</v>
      </c>
      <c r="BB148" s="1">
        <f>BB59*VLOOKUP($D148,ExtTrip_Adjust!$B$3:$H$85,6,FALSE)*VLOOKUP(BB$91,ExtTrip_Adjust!$B$3:$H$85,7,FALSE)</f>
        <v>2.0913300272959756E-3</v>
      </c>
      <c r="BC148" s="1">
        <f>BC59*VLOOKUP($D148,ExtTrip_Adjust!$B$3:$H$85,6,FALSE)*VLOOKUP(BC$91,ExtTrip_Adjust!$B$3:$H$85,7,FALSE)</f>
        <v>0</v>
      </c>
      <c r="BD148" s="1">
        <f>BD59*VLOOKUP($D148,ExtTrip_Adjust!$B$3:$H$85,6,FALSE)*VLOOKUP(BD$91,ExtTrip_Adjust!$B$3:$H$85,7,FALSE)</f>
        <v>0</v>
      </c>
      <c r="BE148" s="1">
        <f>BE59*VLOOKUP($D148,ExtTrip_Adjust!$B$3:$H$85,6,FALSE)*VLOOKUP(BE$91,ExtTrip_Adjust!$B$3:$H$85,7,FALSE)</f>
        <v>0</v>
      </c>
      <c r="BF148" s="1">
        <f>BF59*VLOOKUP($D148,ExtTrip_Adjust!$B$3:$H$85,6,FALSE)*VLOOKUP(BF$91,ExtTrip_Adjust!$B$3:$H$85,7,FALSE)</f>
        <v>0</v>
      </c>
      <c r="BG148" s="1">
        <f>BG59*VLOOKUP($D148,ExtTrip_Adjust!$B$3:$H$85,6,FALSE)*VLOOKUP(BG$91,ExtTrip_Adjust!$B$3:$H$85,7,FALSE)</f>
        <v>0</v>
      </c>
      <c r="BH148" s="1">
        <f>BH59*VLOOKUP($D148,ExtTrip_Adjust!$B$3:$H$85,6,FALSE)*VLOOKUP(BH$91,ExtTrip_Adjust!$B$3:$H$85,7,FALSE)</f>
        <v>7.5008290485931681</v>
      </c>
      <c r="BI148" s="1">
        <f>BI59*VLOOKUP($D148,ExtTrip_Adjust!$B$3:$H$85,6,FALSE)*VLOOKUP(BI$91,ExtTrip_Adjust!$B$3:$H$85,7,FALSE)</f>
        <v>0</v>
      </c>
      <c r="BJ148" s="1">
        <f>BJ59*VLOOKUP($D148,ExtTrip_Adjust!$B$3:$H$85,6,FALSE)*VLOOKUP(BJ$91,ExtTrip_Adjust!$B$3:$H$85,7,FALSE)</f>
        <v>5.1067769870402457E-2</v>
      </c>
      <c r="BK148" s="1">
        <f>BK59*VLOOKUP($D148,ExtTrip_Adjust!$B$3:$H$85,6,FALSE)*VLOOKUP(BK$91,ExtTrip_Adjust!$B$3:$H$85,7,FALSE)</f>
        <v>6.1518935446560612E-2</v>
      </c>
      <c r="BL148" s="1">
        <f>BL59*VLOOKUP($D148,ExtTrip_Adjust!$B$3:$H$85,6,FALSE)*VLOOKUP(BL$91,ExtTrip_Adjust!$B$3:$H$85,7,FALSE)</f>
        <v>0.62103110030018749</v>
      </c>
      <c r="BM148" s="1">
        <f>BM59*VLOOKUP($D148,ExtTrip_Adjust!$B$3:$H$85,6,FALSE)*VLOOKUP(BM$91,ExtTrip_Adjust!$B$3:$H$85,7,FALSE)</f>
        <v>0.75580630858726383</v>
      </c>
      <c r="BN148" s="1">
        <f>BN59*VLOOKUP($D148,ExtTrip_Adjust!$B$3:$H$85,6,FALSE)*VLOOKUP(BN$91,ExtTrip_Adjust!$B$3:$H$85,7,FALSE)</f>
        <v>1.4046240432303465E-2</v>
      </c>
      <c r="BO148" s="1">
        <f>BO59*VLOOKUP($D148,ExtTrip_Adjust!$B$3:$H$85,6,FALSE)*VLOOKUP(BO$91,ExtTrip_Adjust!$B$3:$H$85,7,FALSE)</f>
        <v>2.1424817718553608E-3</v>
      </c>
      <c r="BP148" s="1">
        <f>BP59*VLOOKUP($D148,ExtTrip_Adjust!$B$3:$H$85,6,FALSE)*VLOOKUP(BP$91,ExtTrip_Adjust!$B$3:$H$85,7,FALSE)</f>
        <v>0</v>
      </c>
      <c r="BQ148" s="1">
        <f>BQ59*VLOOKUP($D148,ExtTrip_Adjust!$B$3:$H$85,6,FALSE)*VLOOKUP(BQ$91,ExtTrip_Adjust!$B$3:$H$85,7,FALSE)</f>
        <v>5.7747552485002815</v>
      </c>
      <c r="BR148" s="1">
        <f>BR59*VLOOKUP($D148,ExtTrip_Adjust!$B$3:$H$85,6,FALSE)*VLOOKUP(BR$91,ExtTrip_Adjust!$B$3:$H$85,7,FALSE)</f>
        <v>0.21321719855581875</v>
      </c>
      <c r="BS148" s="1">
        <f>BS59*VLOOKUP($D148,ExtTrip_Adjust!$B$3:$H$85,6,FALSE)*VLOOKUP(BS$91,ExtTrip_Adjust!$B$3:$H$85,7,FALSE)</f>
        <v>0.13182821555172819</v>
      </c>
      <c r="BT148" s="1">
        <f>BT59*VLOOKUP($D148,ExtTrip_Adjust!$B$3:$H$85,6,FALSE)*VLOOKUP(BT$91,ExtTrip_Adjust!$B$3:$H$85,7,FALSE)</f>
        <v>0.13030450548737346</v>
      </c>
      <c r="BU148" s="1">
        <f>BU59*VLOOKUP($D148,ExtTrip_Adjust!$B$3:$H$85,6,FALSE)*VLOOKUP(BU$91,ExtTrip_Adjust!$B$3:$H$85,7,FALSE)</f>
        <v>0.50834984677699269</v>
      </c>
      <c r="BV148" s="1">
        <f>BV59*VLOOKUP($D148,ExtTrip_Adjust!$B$3:$H$85,6,FALSE)*VLOOKUP(BV$91,ExtTrip_Adjust!$B$3:$H$85,7,FALSE)</f>
        <v>0</v>
      </c>
      <c r="BW148" s="1">
        <f>BW59*VLOOKUP($D148,ExtTrip_Adjust!$B$3:$H$85,6,FALSE)*VLOOKUP(BW$91,ExtTrip_Adjust!$B$3:$H$85,7,FALSE)</f>
        <v>0.3387704346773458</v>
      </c>
      <c r="BX148" s="1">
        <f>BX59*VLOOKUP($D148,ExtTrip_Adjust!$B$3:$H$85,6,FALSE)*VLOOKUP(BX$91,ExtTrip_Adjust!$B$3:$H$85,7,FALSE)</f>
        <v>2.7771066053507234E-2</v>
      </c>
      <c r="BY148" s="1">
        <f>BY59*VLOOKUP($D148,ExtTrip_Adjust!$B$3:$H$85,6,FALSE)*VLOOKUP(BY$91,ExtTrip_Adjust!$B$3:$H$85,7,FALSE)</f>
        <v>1.185784605004399E-2</v>
      </c>
      <c r="BZ148" s="1">
        <f>BZ59*VLOOKUP($D148,ExtTrip_Adjust!$B$3:$H$85,6,FALSE)*VLOOKUP(BZ$91,ExtTrip_Adjust!$B$3:$H$85,7,FALSE)</f>
        <v>0.62970130555775039</v>
      </c>
      <c r="CA148" s="1">
        <f>CA59*VLOOKUP($D148,ExtTrip_Adjust!$B$3:$H$85,6,FALSE)*VLOOKUP(CA$91,ExtTrip_Adjust!$B$3:$H$85,7,FALSE)</f>
        <v>0.46631578624029291</v>
      </c>
      <c r="CB148" s="1">
        <f>CB59*VLOOKUP($D148,ExtTrip_Adjust!$B$3:$H$85,6,FALSE)*VLOOKUP(CB$91,ExtTrip_Adjust!$B$3:$H$85,7,FALSE)</f>
        <v>6.9629337706374667E-2</v>
      </c>
      <c r="CC148" s="1">
        <f>CC59*VLOOKUP($D148,ExtTrip_Adjust!$B$3:$H$85,6,FALSE)*VLOOKUP(CC$91,ExtTrip_Adjust!$B$3:$H$85,7,FALSE)</f>
        <v>0.23694505092642384</v>
      </c>
      <c r="CD148" s="1">
        <f>CD59*VLOOKUP($D148,ExtTrip_Adjust!$B$3:$H$85,6,FALSE)*VLOOKUP(CD$91,ExtTrip_Adjust!$B$3:$H$85,7,FALSE)</f>
        <v>5.8592848686477995E-2</v>
      </c>
      <c r="CE148" s="1">
        <f>CE59*VLOOKUP($D148,ExtTrip_Adjust!$B$3:$H$85,6,FALSE)*VLOOKUP(CE$91,ExtTrip_Adjust!$B$3:$H$85,7,FALSE)</f>
        <v>1.5844545231815583E-3</v>
      </c>
      <c r="CF148" s="1">
        <f>CF59*VLOOKUP($D148,ExtTrip_Adjust!$B$3:$H$85,6,FALSE)*VLOOKUP(CF$91,ExtTrip_Adjust!$B$3:$H$85,7,FALSE)</f>
        <v>8.7295027565877075E-3</v>
      </c>
      <c r="CG148" s="1">
        <f>CG59*VLOOKUP($D148,ExtTrip_Adjust!$B$3:$H$85,6,FALSE)*VLOOKUP(CG$91,ExtTrip_Adjust!$B$3:$H$85,7,FALSE)</f>
        <v>0</v>
      </c>
      <c r="CH148" s="1">
        <f>CH59*VLOOKUP($D148,ExtTrip_Adjust!$B$3:$H$85,6,FALSE)*VLOOKUP(CH$91,ExtTrip_Adjust!$B$3:$H$85,7,FALSE)</f>
        <v>9.7346225079105793</v>
      </c>
      <c r="CI148" s="1">
        <f>CI59*VLOOKUP($D148,ExtTrip_Adjust!$B$3:$H$85,6,FALSE)*VLOOKUP(CI$91,ExtTrip_Adjust!$B$3:$H$85,7,FALSE)</f>
        <v>0.18792785477137877</v>
      </c>
      <c r="CJ148" s="1">
        <f>CJ59*VLOOKUP($D148,ExtTrip_Adjust!$B$3:$H$85,6,FALSE)*1</f>
        <v>93.155935581604112</v>
      </c>
      <c r="CK148" s="1">
        <f t="shared" si="5"/>
        <v>147.5412144853872</v>
      </c>
    </row>
    <row r="149" spans="2:89" x14ac:dyDescent="0.25">
      <c r="B149">
        <v>2987</v>
      </c>
      <c r="D149">
        <v>2987</v>
      </c>
      <c r="E149" s="1">
        <f>E60*VLOOKUP($D149,ExtTrip_Adjust!$B$3:$H$85,6,FALSE)*VLOOKUP(E$91,ExtTrip_Adjust!$B$3:$H$85,7,FALSE)</f>
        <v>0</v>
      </c>
      <c r="F149" s="1">
        <f>F60*VLOOKUP($D149,ExtTrip_Adjust!$B$3:$H$85,6,FALSE)*VLOOKUP(F$91,ExtTrip_Adjust!$B$3:$H$85,7,FALSE)</f>
        <v>0</v>
      </c>
      <c r="G149" s="1">
        <f>G60*VLOOKUP($D149,ExtTrip_Adjust!$B$3:$H$85,6,FALSE)*VLOOKUP(G$91,ExtTrip_Adjust!$B$3:$H$85,7,FALSE)</f>
        <v>0</v>
      </c>
      <c r="H149" s="1">
        <f>H60*VLOOKUP($D149,ExtTrip_Adjust!$B$3:$H$85,6,FALSE)*VLOOKUP(H$91,ExtTrip_Adjust!$B$3:$H$85,7,FALSE)</f>
        <v>0</v>
      </c>
      <c r="I149" s="1">
        <f>I60*VLOOKUP($D149,ExtTrip_Adjust!$B$3:$H$85,6,FALSE)*VLOOKUP(I$91,ExtTrip_Adjust!$B$3:$H$85,7,FALSE)</f>
        <v>0</v>
      </c>
      <c r="J149" s="1">
        <f>J60*VLOOKUP($D149,ExtTrip_Adjust!$B$3:$H$85,6,FALSE)*VLOOKUP(J$91,ExtTrip_Adjust!$B$3:$H$85,7,FALSE)</f>
        <v>9.3626252725588553E-4</v>
      </c>
      <c r="K149" s="1">
        <f>K60*VLOOKUP($D149,ExtTrip_Adjust!$B$3:$H$85,6,FALSE)*VLOOKUP(K$91,ExtTrip_Adjust!$B$3:$H$85,7,FALSE)</f>
        <v>0</v>
      </c>
      <c r="L149" s="1">
        <f>L60*VLOOKUP($D149,ExtTrip_Adjust!$B$3:$H$85,6,FALSE)*VLOOKUP(L$91,ExtTrip_Adjust!$B$3:$H$85,7,FALSE)</f>
        <v>0</v>
      </c>
      <c r="M149" s="1">
        <f>M60*VLOOKUP($D149,ExtTrip_Adjust!$B$3:$H$85,6,FALSE)*VLOOKUP(M$91,ExtTrip_Adjust!$B$3:$H$85,7,FALSE)</f>
        <v>0</v>
      </c>
      <c r="N149" s="1">
        <f>N60*VLOOKUP($D149,ExtTrip_Adjust!$B$3:$H$85,6,FALSE)*VLOOKUP(N$91,ExtTrip_Adjust!$B$3:$H$85,7,FALSE)</f>
        <v>0</v>
      </c>
      <c r="O149" s="1">
        <f>O60*VLOOKUP($D149,ExtTrip_Adjust!$B$3:$H$85,6,FALSE)*VLOOKUP(O$91,ExtTrip_Adjust!$B$3:$H$85,7,FALSE)</f>
        <v>0</v>
      </c>
      <c r="P149" s="1">
        <f>P60*VLOOKUP($D149,ExtTrip_Adjust!$B$3:$H$85,6,FALSE)*VLOOKUP(P$91,ExtTrip_Adjust!$B$3:$H$85,7,FALSE)</f>
        <v>0</v>
      </c>
      <c r="Q149" s="1">
        <f>Q60*VLOOKUP($D149,ExtTrip_Adjust!$B$3:$H$85,6,FALSE)*VLOOKUP(Q$91,ExtTrip_Adjust!$B$3:$H$85,7,FALSE)</f>
        <v>0</v>
      </c>
      <c r="R149" s="1">
        <f>R60*VLOOKUP($D149,ExtTrip_Adjust!$B$3:$H$85,6,FALSE)*VLOOKUP(R$91,ExtTrip_Adjust!$B$3:$H$85,7,FALSE)</f>
        <v>0</v>
      </c>
      <c r="S149" s="1">
        <f>S60*VLOOKUP($D149,ExtTrip_Adjust!$B$3:$H$85,6,FALSE)*VLOOKUP(S$91,ExtTrip_Adjust!$B$3:$H$85,7,FALSE)</f>
        <v>22.000722149326812</v>
      </c>
      <c r="T149" s="1">
        <f>T60*VLOOKUP($D149,ExtTrip_Adjust!$B$3:$H$85,6,FALSE)*VLOOKUP(T$91,ExtTrip_Adjust!$B$3:$H$85,7,FALSE)</f>
        <v>4.5039810540239538</v>
      </c>
      <c r="U149" s="1">
        <f>U60*VLOOKUP($D149,ExtTrip_Adjust!$B$3:$H$85,6,FALSE)*VLOOKUP(U$91,ExtTrip_Adjust!$B$3:$H$85,7,FALSE)</f>
        <v>0.11696534400881972</v>
      </c>
      <c r="V149" s="1">
        <f>V60*VLOOKUP($D149,ExtTrip_Adjust!$B$3:$H$85,6,FALSE)*VLOOKUP(V$91,ExtTrip_Adjust!$B$3:$H$85,7,FALSE)</f>
        <v>0</v>
      </c>
      <c r="W149" s="1">
        <f>W60*VLOOKUP($D149,ExtTrip_Adjust!$B$3:$H$85,6,FALSE)*VLOOKUP(W$91,ExtTrip_Adjust!$B$3:$H$85,7,FALSE)</f>
        <v>0.23627072115520198</v>
      </c>
      <c r="X149" s="1">
        <f>X60*VLOOKUP($D149,ExtTrip_Adjust!$B$3:$H$85,6,FALSE)*VLOOKUP(X$91,ExtTrip_Adjust!$B$3:$H$85,7,FALSE)</f>
        <v>0</v>
      </c>
      <c r="Y149" s="1">
        <f>Y60*VLOOKUP($D149,ExtTrip_Adjust!$B$3:$H$85,6,FALSE)*VLOOKUP(Y$91,ExtTrip_Adjust!$B$3:$H$85,7,FALSE)</f>
        <v>1.8033640506048394E-2</v>
      </c>
      <c r="Z149" s="1">
        <f>Z60*VLOOKUP($D149,ExtTrip_Adjust!$B$3:$H$85,6,FALSE)*VLOOKUP(Z$91,ExtTrip_Adjust!$B$3:$H$85,7,FALSE)</f>
        <v>3.2079669706870456E-2</v>
      </c>
      <c r="AA149" s="1">
        <f>AA60*VLOOKUP($D149,ExtTrip_Adjust!$B$3:$H$85,6,FALSE)*VLOOKUP(AA$91,ExtTrip_Adjust!$B$3:$H$85,7,FALSE)</f>
        <v>1.6769632118413723E-2</v>
      </c>
      <c r="AB149" s="1">
        <f>AB60*VLOOKUP($D149,ExtTrip_Adjust!$B$3:$H$85,6,FALSE)*VLOOKUP(AB$91,ExtTrip_Adjust!$B$3:$H$85,7,FALSE)</f>
        <v>2.8556370752895018E-2</v>
      </c>
      <c r="AC149" s="1">
        <f>AC60*VLOOKUP($D149,ExtTrip_Adjust!$B$3:$H$85,6,FALSE)*VLOOKUP(AC$91,ExtTrip_Adjust!$B$3:$H$85,7,FALSE)</f>
        <v>0</v>
      </c>
      <c r="AD149" s="1">
        <f>AD60*VLOOKUP($D149,ExtTrip_Adjust!$B$3:$H$85,6,FALSE)*VLOOKUP(AD$91,ExtTrip_Adjust!$B$3:$H$85,7,FALSE)</f>
        <v>0</v>
      </c>
      <c r="AE149" s="1">
        <f>AE60*VLOOKUP($D149,ExtTrip_Adjust!$B$3:$H$85,6,FALSE)*VLOOKUP(AE$91,ExtTrip_Adjust!$B$3:$H$85,7,FALSE)</f>
        <v>0</v>
      </c>
      <c r="AF149" s="1">
        <f>AF60*VLOOKUP($D149,ExtTrip_Adjust!$B$3:$H$85,6,FALSE)*VLOOKUP(AF$91,ExtTrip_Adjust!$B$3:$H$85,7,FALSE)</f>
        <v>0</v>
      </c>
      <c r="AG149" s="1">
        <f>AG60*VLOOKUP($D149,ExtTrip_Adjust!$B$3:$H$85,6,FALSE)*VLOOKUP(AG$91,ExtTrip_Adjust!$B$3:$H$85,7,FALSE)</f>
        <v>8.9964774322490917E-3</v>
      </c>
      <c r="AH149" s="1">
        <f>AH60*VLOOKUP($D149,ExtTrip_Adjust!$B$3:$H$85,6,FALSE)*VLOOKUP(AH$91,ExtTrip_Adjust!$B$3:$H$85,7,FALSE)</f>
        <v>1.2983775374643396E-3</v>
      </c>
      <c r="AI149" s="1">
        <f>AI60*VLOOKUP($D149,ExtTrip_Adjust!$B$3:$H$85,6,FALSE)*VLOOKUP(AI$91,ExtTrip_Adjust!$B$3:$H$85,7,FALSE)</f>
        <v>0</v>
      </c>
      <c r="AJ149" s="1">
        <f>AJ60*VLOOKUP($D149,ExtTrip_Adjust!$B$3:$H$85,6,FALSE)*VLOOKUP(AJ$91,ExtTrip_Adjust!$B$3:$H$85,7,FALSE)</f>
        <v>0</v>
      </c>
      <c r="AK149" s="1">
        <f>AK60*VLOOKUP($D149,ExtTrip_Adjust!$B$3:$H$85,6,FALSE)*VLOOKUP(AK$91,ExtTrip_Adjust!$B$3:$H$85,7,FALSE)</f>
        <v>33.943759597573219</v>
      </c>
      <c r="AL149" s="1">
        <f>AL60*VLOOKUP($D149,ExtTrip_Adjust!$B$3:$H$85,6,FALSE)*VLOOKUP(AL$91,ExtTrip_Adjust!$B$3:$H$85,7,FALSE)</f>
        <v>0</v>
      </c>
      <c r="AM149" s="1">
        <f>AM60*VLOOKUP($D149,ExtTrip_Adjust!$B$3:$H$85,6,FALSE)*VLOOKUP(AM$91,ExtTrip_Adjust!$B$3:$H$85,7,FALSE)</f>
        <v>0</v>
      </c>
      <c r="AN149" s="1">
        <f>AN60*VLOOKUP($D149,ExtTrip_Adjust!$B$3:$H$85,6,FALSE)*VLOOKUP(AN$91,ExtTrip_Adjust!$B$3:$H$85,7,FALSE)</f>
        <v>2.5223615708465104E-2</v>
      </c>
      <c r="AO149" s="1">
        <f>AO60*VLOOKUP($D149,ExtTrip_Adjust!$B$3:$H$85,6,FALSE)*VLOOKUP(AO$91,ExtTrip_Adjust!$B$3:$H$85,7,FALSE)</f>
        <v>0</v>
      </c>
      <c r="AP149" s="1">
        <f>AP60*VLOOKUP($D149,ExtTrip_Adjust!$B$3:$H$85,6,FALSE)*VLOOKUP(AP$91,ExtTrip_Adjust!$B$3:$H$85,7,FALSE)</f>
        <v>3.8308378975429117E-2</v>
      </c>
      <c r="AQ149" s="1">
        <f>AQ60*VLOOKUP($D149,ExtTrip_Adjust!$B$3:$H$85,6,FALSE)*VLOOKUP(AQ$91,ExtTrip_Adjust!$B$3:$H$85,7,FALSE)</f>
        <v>0.1361778826820908</v>
      </c>
      <c r="AR149" s="1">
        <f>AR60*VLOOKUP($D149,ExtTrip_Adjust!$B$3:$H$85,6,FALSE)*VLOOKUP(AR$91,ExtTrip_Adjust!$B$3:$H$85,7,FALSE)</f>
        <v>5.2381327415320957E-3</v>
      </c>
      <c r="AS149" s="1">
        <f>AS60*VLOOKUP($D149,ExtTrip_Adjust!$B$3:$H$85,6,FALSE)*VLOOKUP(AS$91,ExtTrip_Adjust!$B$3:$H$85,7,FALSE)</f>
        <v>0.12909176287571061</v>
      </c>
      <c r="AT149" s="1">
        <f>AT60*VLOOKUP($D149,ExtTrip_Adjust!$B$3:$H$85,6,FALSE)*VLOOKUP(AT$91,ExtTrip_Adjust!$B$3:$H$85,7,FALSE)</f>
        <v>0</v>
      </c>
      <c r="AU149" s="1">
        <f>AU60*VLOOKUP($D149,ExtTrip_Adjust!$B$3:$H$85,6,FALSE)*VLOOKUP(AU$91,ExtTrip_Adjust!$B$3:$H$85,7,FALSE)</f>
        <v>20.078565895237613</v>
      </c>
      <c r="AV149" s="1">
        <f>AV60*VLOOKUP($D149,ExtTrip_Adjust!$B$3:$H$85,6,FALSE)*VLOOKUP(AV$91,ExtTrip_Adjust!$B$3:$H$85,7,FALSE)</f>
        <v>1.2502953852174865</v>
      </c>
      <c r="AW149" s="1">
        <f>AW60*VLOOKUP($D149,ExtTrip_Adjust!$B$3:$H$85,6,FALSE)*VLOOKUP(AW$91,ExtTrip_Adjust!$B$3:$H$85,7,FALSE)</f>
        <v>1.0831601242225486</v>
      </c>
      <c r="AX149" s="1">
        <f>AX60*VLOOKUP($D149,ExtTrip_Adjust!$B$3:$H$85,6,FALSE)*VLOOKUP(AX$91,ExtTrip_Adjust!$B$3:$H$85,7,FALSE)</f>
        <v>0.49848491848894894</v>
      </c>
      <c r="AY149" s="1">
        <f>AY60*VLOOKUP($D149,ExtTrip_Adjust!$B$3:$H$85,6,FALSE)*VLOOKUP(AY$91,ExtTrip_Adjust!$B$3:$H$85,7,FALSE)</f>
        <v>0.44794166279024239</v>
      </c>
      <c r="AZ149" s="1">
        <f>AZ60*VLOOKUP($D149,ExtTrip_Adjust!$B$3:$H$85,6,FALSE)*VLOOKUP(AZ$91,ExtTrip_Adjust!$B$3:$H$85,7,FALSE)</f>
        <v>2.3247391821104711E-2</v>
      </c>
      <c r="BA149" s="1">
        <f>BA60*VLOOKUP($D149,ExtTrip_Adjust!$B$3:$H$85,6,FALSE)*VLOOKUP(BA$91,ExtTrip_Adjust!$B$3:$H$85,7,FALSE)</f>
        <v>2.1382897919336667E-2</v>
      </c>
      <c r="BB149" s="1">
        <f>BB60*VLOOKUP($D149,ExtTrip_Adjust!$B$3:$H$85,6,FALSE)*VLOOKUP(BB$91,ExtTrip_Adjust!$B$3:$H$85,7,FALSE)</f>
        <v>1.4460868550845846E-2</v>
      </c>
      <c r="BC149" s="1">
        <f>BC60*VLOOKUP($D149,ExtTrip_Adjust!$B$3:$H$85,6,FALSE)*VLOOKUP(BC$91,ExtTrip_Adjust!$B$3:$H$85,7,FALSE)</f>
        <v>7.5575841923720029E-3</v>
      </c>
      <c r="BD149" s="1">
        <f>BD60*VLOOKUP($D149,ExtTrip_Adjust!$B$3:$H$85,6,FALSE)*VLOOKUP(BD$91,ExtTrip_Adjust!$B$3:$H$85,7,FALSE)</f>
        <v>1.3962526135167853E-3</v>
      </c>
      <c r="BE149" s="1">
        <f>BE60*VLOOKUP($D149,ExtTrip_Adjust!$B$3:$H$85,6,FALSE)*VLOOKUP(BE$91,ExtTrip_Adjust!$B$3:$H$85,7,FALSE)</f>
        <v>6.2209716130324161E-3</v>
      </c>
      <c r="BF149" s="1">
        <f>BF60*VLOOKUP($D149,ExtTrip_Adjust!$B$3:$H$85,6,FALSE)*VLOOKUP(BF$91,ExtTrip_Adjust!$B$3:$H$85,7,FALSE)</f>
        <v>4.0815697214872895E-2</v>
      </c>
      <c r="BG149" s="1">
        <f>BG60*VLOOKUP($D149,ExtTrip_Adjust!$B$3:$H$85,6,FALSE)*VLOOKUP(BG$91,ExtTrip_Adjust!$B$3:$H$85,7,FALSE)</f>
        <v>0.50137401953522565</v>
      </c>
      <c r="BH149" s="1">
        <f>BH60*VLOOKUP($D149,ExtTrip_Adjust!$B$3:$H$85,6,FALSE)*VLOOKUP(BH$91,ExtTrip_Adjust!$B$3:$H$85,7,FALSE)</f>
        <v>0.36871585327333867</v>
      </c>
      <c r="BI149" s="1">
        <f>BI60*VLOOKUP($D149,ExtTrip_Adjust!$B$3:$H$85,6,FALSE)*VLOOKUP(BI$91,ExtTrip_Adjust!$B$3:$H$85,7,FALSE)</f>
        <v>1.437504931871433E-2</v>
      </c>
      <c r="BJ149" s="1">
        <f>BJ60*VLOOKUP($D149,ExtTrip_Adjust!$B$3:$H$85,6,FALSE)*VLOOKUP(BJ$91,ExtTrip_Adjust!$B$3:$H$85,7,FALSE)</f>
        <v>0</v>
      </c>
      <c r="BK149" s="1">
        <f>BK60*VLOOKUP($D149,ExtTrip_Adjust!$B$3:$H$85,6,FALSE)*VLOOKUP(BK$91,ExtTrip_Adjust!$B$3:$H$85,7,FALSE)</f>
        <v>8.3986975364206337E-2</v>
      </c>
      <c r="BL149" s="1">
        <f>BL60*VLOOKUP($D149,ExtTrip_Adjust!$B$3:$H$85,6,FALSE)*VLOOKUP(BL$91,ExtTrip_Adjust!$B$3:$H$85,7,FALSE)</f>
        <v>0</v>
      </c>
      <c r="BM149" s="1">
        <f>BM60*VLOOKUP($D149,ExtTrip_Adjust!$B$3:$H$85,6,FALSE)*VLOOKUP(BM$91,ExtTrip_Adjust!$B$3:$H$85,7,FALSE)</f>
        <v>0</v>
      </c>
      <c r="BN149" s="1">
        <f>BN60*VLOOKUP($D149,ExtTrip_Adjust!$B$3:$H$85,6,FALSE)*VLOOKUP(BN$91,ExtTrip_Adjust!$B$3:$H$85,7,FALSE)</f>
        <v>2.7692783063364434E-2</v>
      </c>
      <c r="BO149" s="1">
        <f>BO60*VLOOKUP($D149,ExtTrip_Adjust!$B$3:$H$85,6,FALSE)*VLOOKUP(BO$91,ExtTrip_Adjust!$B$3:$H$85,7,FALSE)</f>
        <v>4.2239130297616933E-3</v>
      </c>
      <c r="BP149" s="1">
        <f>BP60*VLOOKUP($D149,ExtTrip_Adjust!$B$3:$H$85,6,FALSE)*VLOOKUP(BP$91,ExtTrip_Adjust!$B$3:$H$85,7,FALSE)</f>
        <v>0</v>
      </c>
      <c r="BQ149" s="1">
        <f>BQ60*VLOOKUP($D149,ExtTrip_Adjust!$B$3:$H$85,6,FALSE)*VLOOKUP(BQ$91,ExtTrip_Adjust!$B$3:$H$85,7,FALSE)</f>
        <v>18.178110068693851</v>
      </c>
      <c r="BR149" s="1">
        <f>BR60*VLOOKUP($D149,ExtTrip_Adjust!$B$3:$H$85,6,FALSE)*VLOOKUP(BR$91,ExtTrip_Adjust!$B$3:$H$85,7,FALSE)</f>
        <v>0.9383989328979222</v>
      </c>
      <c r="BS149" s="1">
        <f>BS60*VLOOKUP($D149,ExtTrip_Adjust!$B$3:$H$85,6,FALSE)*VLOOKUP(BS$91,ExtTrip_Adjust!$B$3:$H$85,7,FALSE)</f>
        <v>0.44323600668390856</v>
      </c>
      <c r="BT149" s="1">
        <f>BT60*VLOOKUP($D149,ExtTrip_Adjust!$B$3:$H$85,6,FALSE)*VLOOKUP(BT$91,ExtTrip_Adjust!$B$3:$H$85,7,FALSE)</f>
        <v>0.25689764316060704</v>
      </c>
      <c r="BU149" s="1">
        <f>BU60*VLOOKUP($D149,ExtTrip_Adjust!$B$3:$H$85,6,FALSE)*VLOOKUP(BU$91,ExtTrip_Adjust!$B$3:$H$85,7,FALSE)</f>
        <v>0.1756038586972721</v>
      </c>
      <c r="BV149" s="1">
        <f>BV60*VLOOKUP($D149,ExtTrip_Adjust!$B$3:$H$85,6,FALSE)*VLOOKUP(BV$91,ExtTrip_Adjust!$B$3:$H$85,7,FALSE)</f>
        <v>0</v>
      </c>
      <c r="BW149" s="1">
        <f>BW60*VLOOKUP($D149,ExtTrip_Adjust!$B$3:$H$85,6,FALSE)*VLOOKUP(BW$91,ExtTrip_Adjust!$B$3:$H$85,7,FALSE)</f>
        <v>0</v>
      </c>
      <c r="BX149" s="1">
        <f>BX60*VLOOKUP($D149,ExtTrip_Adjust!$B$3:$H$85,6,FALSE)*VLOOKUP(BX$91,ExtTrip_Adjust!$B$3:$H$85,7,FALSE)</f>
        <v>0</v>
      </c>
      <c r="BY149" s="1">
        <f>BY60*VLOOKUP($D149,ExtTrip_Adjust!$B$3:$H$85,6,FALSE)*VLOOKUP(BY$91,ExtTrip_Adjust!$B$3:$H$85,7,FALSE)</f>
        <v>0</v>
      </c>
      <c r="BZ149" s="1">
        <f>BZ60*VLOOKUP($D149,ExtTrip_Adjust!$B$3:$H$85,6,FALSE)*VLOOKUP(BZ$91,ExtTrip_Adjust!$B$3:$H$85,7,FALSE)</f>
        <v>0</v>
      </c>
      <c r="CA149" s="1">
        <f>CA60*VLOOKUP($D149,ExtTrip_Adjust!$B$3:$H$85,6,FALSE)*VLOOKUP(CA$91,ExtTrip_Adjust!$B$3:$H$85,7,FALSE)</f>
        <v>0</v>
      </c>
      <c r="CB149" s="1">
        <f>CB60*VLOOKUP($D149,ExtTrip_Adjust!$B$3:$H$85,6,FALSE)*VLOOKUP(CB$91,ExtTrip_Adjust!$B$3:$H$85,7,FALSE)</f>
        <v>0</v>
      </c>
      <c r="CC149" s="1">
        <f>CC60*VLOOKUP($D149,ExtTrip_Adjust!$B$3:$H$85,6,FALSE)*VLOOKUP(CC$91,ExtTrip_Adjust!$B$3:$H$85,7,FALSE)</f>
        <v>0</v>
      </c>
      <c r="CD149" s="1">
        <f>CD60*VLOOKUP($D149,ExtTrip_Adjust!$B$3:$H$85,6,FALSE)*VLOOKUP(CD$91,ExtTrip_Adjust!$B$3:$H$85,7,FALSE)</f>
        <v>0</v>
      </c>
      <c r="CE149" s="1">
        <f>CE60*VLOOKUP($D149,ExtTrip_Adjust!$B$3:$H$85,6,FALSE)*VLOOKUP(CE$91,ExtTrip_Adjust!$B$3:$H$85,7,FALSE)</f>
        <v>0</v>
      </c>
      <c r="CF149" s="1">
        <f>CF60*VLOOKUP($D149,ExtTrip_Adjust!$B$3:$H$85,6,FALSE)*VLOOKUP(CF$91,ExtTrip_Adjust!$B$3:$H$85,7,FALSE)</f>
        <v>1.7210523382625825E-2</v>
      </c>
      <c r="CG149" s="1">
        <f>CG60*VLOOKUP($D149,ExtTrip_Adjust!$B$3:$H$85,6,FALSE)*VLOOKUP(CG$91,ExtTrip_Adjust!$B$3:$H$85,7,FALSE)</f>
        <v>0.78552635857050823</v>
      </c>
      <c r="CH149" s="1">
        <f>CH60*VLOOKUP($D149,ExtTrip_Adjust!$B$3:$H$85,6,FALSE)*VLOOKUP(CH$91,ExtTrip_Adjust!$B$3:$H$85,7,FALSE)</f>
        <v>0</v>
      </c>
      <c r="CI149" s="1">
        <f>CI60*VLOOKUP($D149,ExtTrip_Adjust!$B$3:$H$85,6,FALSE)*VLOOKUP(CI$91,ExtTrip_Adjust!$B$3:$H$85,7,FALSE)</f>
        <v>0.14730394624779924</v>
      </c>
      <c r="CJ149" s="1">
        <f>CJ60*VLOOKUP($D149,ExtTrip_Adjust!$B$3:$H$85,6,FALSE)*1</f>
        <v>160.70421117660877</v>
      </c>
      <c r="CK149" s="1">
        <f t="shared" si="5"/>
        <v>267.36280582806222</v>
      </c>
    </row>
    <row r="150" spans="2:89" x14ac:dyDescent="0.25">
      <c r="B150">
        <v>2988</v>
      </c>
      <c r="D150">
        <v>2988</v>
      </c>
      <c r="E150" s="1">
        <f>E61*VLOOKUP($D150,ExtTrip_Adjust!$B$3:$H$85,6,FALSE)*VLOOKUP(E$91,ExtTrip_Adjust!$B$3:$H$85,7,FALSE)</f>
        <v>9.8517540912775495E-2</v>
      </c>
      <c r="F150" s="1">
        <f>F61*VLOOKUP($D150,ExtTrip_Adjust!$B$3:$H$85,6,FALSE)*VLOOKUP(F$91,ExtTrip_Adjust!$B$3:$H$85,7,FALSE)</f>
        <v>0</v>
      </c>
      <c r="G150" s="1">
        <f>G61*VLOOKUP($D150,ExtTrip_Adjust!$B$3:$H$85,6,FALSE)*VLOOKUP(G$91,ExtTrip_Adjust!$B$3:$H$85,7,FALSE)</f>
        <v>0</v>
      </c>
      <c r="H150" s="1">
        <f>H61*VLOOKUP($D150,ExtTrip_Adjust!$B$3:$H$85,6,FALSE)*VLOOKUP(H$91,ExtTrip_Adjust!$B$3:$H$85,7,FALSE)</f>
        <v>6.4423251358122463E-2</v>
      </c>
      <c r="I150" s="1">
        <f>I61*VLOOKUP($D150,ExtTrip_Adjust!$B$3:$H$85,6,FALSE)*VLOOKUP(I$91,ExtTrip_Adjust!$B$3:$H$85,7,FALSE)</f>
        <v>0</v>
      </c>
      <c r="J150" s="1">
        <f>J61*VLOOKUP($D150,ExtTrip_Adjust!$B$3:$H$85,6,FALSE)*VLOOKUP(J$91,ExtTrip_Adjust!$B$3:$H$85,7,FALSE)</f>
        <v>0</v>
      </c>
      <c r="K150" s="1">
        <f>K61*VLOOKUP($D150,ExtTrip_Adjust!$B$3:$H$85,6,FALSE)*VLOOKUP(K$91,ExtTrip_Adjust!$B$3:$H$85,7,FALSE)</f>
        <v>0.12552772545196747</v>
      </c>
      <c r="L150" s="1">
        <f>L61*VLOOKUP($D150,ExtTrip_Adjust!$B$3:$H$85,6,FALSE)*VLOOKUP(L$91,ExtTrip_Adjust!$B$3:$H$85,7,FALSE)</f>
        <v>0.87955078495939054</v>
      </c>
      <c r="M150" s="1">
        <f>M61*VLOOKUP($D150,ExtTrip_Adjust!$B$3:$H$85,6,FALSE)*VLOOKUP(M$91,ExtTrip_Adjust!$B$3:$H$85,7,FALSE)</f>
        <v>0</v>
      </c>
      <c r="N150" s="1">
        <f>N61*VLOOKUP($D150,ExtTrip_Adjust!$B$3:$H$85,6,FALSE)*VLOOKUP(N$91,ExtTrip_Adjust!$B$3:$H$85,7,FALSE)</f>
        <v>0</v>
      </c>
      <c r="O150" s="1">
        <f>O61*VLOOKUP($D150,ExtTrip_Adjust!$B$3:$H$85,6,FALSE)*VLOOKUP(O$91,ExtTrip_Adjust!$B$3:$H$85,7,FALSE)</f>
        <v>0</v>
      </c>
      <c r="P150" s="1">
        <f>P61*VLOOKUP($D150,ExtTrip_Adjust!$B$3:$H$85,6,FALSE)*VLOOKUP(P$91,ExtTrip_Adjust!$B$3:$H$85,7,FALSE)</f>
        <v>0</v>
      </c>
      <c r="Q150" s="1">
        <f>Q61*VLOOKUP($D150,ExtTrip_Adjust!$B$3:$H$85,6,FALSE)*VLOOKUP(Q$91,ExtTrip_Adjust!$B$3:$H$85,7,FALSE)</f>
        <v>0.14052009112487904</v>
      </c>
      <c r="R150" s="1">
        <f>R61*VLOOKUP($D150,ExtTrip_Adjust!$B$3:$H$85,6,FALSE)*VLOOKUP(R$91,ExtTrip_Adjust!$B$3:$H$85,7,FALSE)</f>
        <v>0</v>
      </c>
      <c r="S150" s="1">
        <f>S61*VLOOKUP($D150,ExtTrip_Adjust!$B$3:$H$85,6,FALSE)*VLOOKUP(S$91,ExtTrip_Adjust!$B$3:$H$85,7,FALSE)</f>
        <v>0</v>
      </c>
      <c r="T150" s="1">
        <f>T61*VLOOKUP($D150,ExtTrip_Adjust!$B$3:$H$85,6,FALSE)*VLOOKUP(T$91,ExtTrip_Adjust!$B$3:$H$85,7,FALSE)</f>
        <v>2.5731871244254512</v>
      </c>
      <c r="U150" s="1">
        <f>U61*VLOOKUP($D150,ExtTrip_Adjust!$B$3:$H$85,6,FALSE)*VLOOKUP(U$91,ExtTrip_Adjust!$B$3:$H$85,7,FALSE)</f>
        <v>0</v>
      </c>
      <c r="V150" s="1">
        <f>V61*VLOOKUP($D150,ExtTrip_Adjust!$B$3:$H$85,6,FALSE)*VLOOKUP(V$91,ExtTrip_Adjust!$B$3:$H$85,7,FALSE)</f>
        <v>1.0925324012394095</v>
      </c>
      <c r="W150" s="1">
        <f>W61*VLOOKUP($D150,ExtTrip_Adjust!$B$3:$H$85,6,FALSE)*VLOOKUP(W$91,ExtTrip_Adjust!$B$3:$H$85,7,FALSE)</f>
        <v>0</v>
      </c>
      <c r="X150" s="1">
        <f>X61*VLOOKUP($D150,ExtTrip_Adjust!$B$3:$H$85,6,FALSE)*VLOOKUP(X$91,ExtTrip_Adjust!$B$3:$H$85,7,FALSE)</f>
        <v>2.6324602954781171</v>
      </c>
      <c r="Y150" s="1">
        <f>Y61*VLOOKUP($D150,ExtTrip_Adjust!$B$3:$H$85,6,FALSE)*VLOOKUP(Y$91,ExtTrip_Adjust!$B$3:$H$85,7,FALSE)</f>
        <v>0</v>
      </c>
      <c r="Z150" s="1">
        <f>Z61*VLOOKUP($D150,ExtTrip_Adjust!$B$3:$H$85,6,FALSE)*VLOOKUP(Z$91,ExtTrip_Adjust!$B$3:$H$85,7,FALSE)</f>
        <v>0</v>
      </c>
      <c r="AA150" s="1">
        <f>AA61*VLOOKUP($D150,ExtTrip_Adjust!$B$3:$H$85,6,FALSE)*VLOOKUP(AA$91,ExtTrip_Adjust!$B$3:$H$85,7,FALSE)</f>
        <v>0</v>
      </c>
      <c r="AB150" s="1">
        <f>AB61*VLOOKUP($D150,ExtTrip_Adjust!$B$3:$H$85,6,FALSE)*VLOOKUP(AB$91,ExtTrip_Adjust!$B$3:$H$85,7,FALSE)</f>
        <v>0</v>
      </c>
      <c r="AC150" s="1">
        <f>AC61*VLOOKUP($D150,ExtTrip_Adjust!$B$3:$H$85,6,FALSE)*VLOOKUP(AC$91,ExtTrip_Adjust!$B$3:$H$85,7,FALSE)</f>
        <v>0</v>
      </c>
      <c r="AD150" s="1">
        <f>AD61*VLOOKUP($D150,ExtTrip_Adjust!$B$3:$H$85,6,FALSE)*VLOOKUP(AD$91,ExtTrip_Adjust!$B$3:$H$85,7,FALSE)</f>
        <v>8.8573131798074758E-2</v>
      </c>
      <c r="AE150" s="1">
        <f>AE61*VLOOKUP($D150,ExtTrip_Adjust!$B$3:$H$85,6,FALSE)*VLOOKUP(AE$91,ExtTrip_Adjust!$B$3:$H$85,7,FALSE)</f>
        <v>0</v>
      </c>
      <c r="AF150" s="1">
        <f>AF61*VLOOKUP($D150,ExtTrip_Adjust!$B$3:$H$85,6,FALSE)*VLOOKUP(AF$91,ExtTrip_Adjust!$B$3:$H$85,7,FALSE)</f>
        <v>0.43026840898069774</v>
      </c>
      <c r="AG150" s="1">
        <f>AG61*VLOOKUP($D150,ExtTrip_Adjust!$B$3:$H$85,6,FALSE)*VLOOKUP(AG$91,ExtTrip_Adjust!$B$3:$H$85,7,FALSE)</f>
        <v>0</v>
      </c>
      <c r="AH150" s="1">
        <f>AH61*VLOOKUP($D150,ExtTrip_Adjust!$B$3:$H$85,6,FALSE)*VLOOKUP(AH$91,ExtTrip_Adjust!$B$3:$H$85,7,FALSE)</f>
        <v>0</v>
      </c>
      <c r="AI150" s="1">
        <f>AI61*VLOOKUP($D150,ExtTrip_Adjust!$B$3:$H$85,6,FALSE)*VLOOKUP(AI$91,ExtTrip_Adjust!$B$3:$H$85,7,FALSE)</f>
        <v>5.0653938466146933</v>
      </c>
      <c r="AJ150" s="1">
        <f>AJ61*VLOOKUP($D150,ExtTrip_Adjust!$B$3:$H$85,6,FALSE)*VLOOKUP(AJ$91,ExtTrip_Adjust!$B$3:$H$85,7,FALSE)</f>
        <v>0</v>
      </c>
      <c r="AK150" s="1">
        <f>AK61*VLOOKUP($D150,ExtTrip_Adjust!$B$3:$H$85,6,FALSE)*VLOOKUP(AK$91,ExtTrip_Adjust!$B$3:$H$85,7,FALSE)</f>
        <v>18.814662700373603</v>
      </c>
      <c r="AL150" s="1">
        <f>AL61*VLOOKUP($D150,ExtTrip_Adjust!$B$3:$H$85,6,FALSE)*VLOOKUP(AL$91,ExtTrip_Adjust!$B$3:$H$85,7,FALSE)</f>
        <v>0</v>
      </c>
      <c r="AM150" s="1">
        <f>AM61*VLOOKUP($D150,ExtTrip_Adjust!$B$3:$H$85,6,FALSE)*VLOOKUP(AM$91,ExtTrip_Adjust!$B$3:$H$85,7,FALSE)</f>
        <v>0</v>
      </c>
      <c r="AN150" s="1">
        <f>AN61*VLOOKUP($D150,ExtTrip_Adjust!$B$3:$H$85,6,FALSE)*VLOOKUP(AN$91,ExtTrip_Adjust!$B$3:$H$85,7,FALSE)</f>
        <v>0</v>
      </c>
      <c r="AO150" s="1">
        <f>AO61*VLOOKUP($D150,ExtTrip_Adjust!$B$3:$H$85,6,FALSE)*VLOOKUP(AO$91,ExtTrip_Adjust!$B$3:$H$85,7,FALSE)</f>
        <v>0.11219070402182457</v>
      </c>
      <c r="AP150" s="1">
        <f>AP61*VLOOKUP($D150,ExtTrip_Adjust!$B$3:$H$85,6,FALSE)*VLOOKUP(AP$91,ExtTrip_Adjust!$B$3:$H$85,7,FALSE)</f>
        <v>0</v>
      </c>
      <c r="AQ150" s="1">
        <f>AQ61*VLOOKUP($D150,ExtTrip_Adjust!$B$3:$H$85,6,FALSE)*VLOOKUP(AQ$91,ExtTrip_Adjust!$B$3:$H$85,7,FALSE)</f>
        <v>0.12641425834731113</v>
      </c>
      <c r="AR150" s="1">
        <f>AR61*VLOOKUP($D150,ExtTrip_Adjust!$B$3:$H$85,6,FALSE)*VLOOKUP(AR$91,ExtTrip_Adjust!$B$3:$H$85,7,FALSE)</f>
        <v>0</v>
      </c>
      <c r="AS150" s="1">
        <f>AS61*VLOOKUP($D150,ExtTrip_Adjust!$B$3:$H$85,6,FALSE)*VLOOKUP(AS$91,ExtTrip_Adjust!$B$3:$H$85,7,FALSE)</f>
        <v>0</v>
      </c>
      <c r="AT150" s="1">
        <f>AT61*VLOOKUP($D150,ExtTrip_Adjust!$B$3:$H$85,6,FALSE)*VLOOKUP(AT$91,ExtTrip_Adjust!$B$3:$H$85,7,FALSE)</f>
        <v>0</v>
      </c>
      <c r="AU150" s="1">
        <f>AU61*VLOOKUP($D150,ExtTrip_Adjust!$B$3:$H$85,6,FALSE)*VLOOKUP(AU$91,ExtTrip_Adjust!$B$3:$H$85,7,FALSE)</f>
        <v>0</v>
      </c>
      <c r="AV150" s="1">
        <f>AV61*VLOOKUP($D150,ExtTrip_Adjust!$B$3:$H$85,6,FALSE)*VLOOKUP(AV$91,ExtTrip_Adjust!$B$3:$H$85,7,FALSE)</f>
        <v>0.62890407685885008</v>
      </c>
      <c r="AW150" s="1">
        <f>AW61*VLOOKUP($D150,ExtTrip_Adjust!$B$3:$H$85,6,FALSE)*VLOOKUP(AW$91,ExtTrip_Adjust!$B$3:$H$85,7,FALSE)</f>
        <v>0</v>
      </c>
      <c r="AX150" s="1">
        <f>AX61*VLOOKUP($D150,ExtTrip_Adjust!$B$3:$H$85,6,FALSE)*VLOOKUP(AX$91,ExtTrip_Adjust!$B$3:$H$85,7,FALSE)</f>
        <v>0</v>
      </c>
      <c r="AY150" s="1">
        <f>AY61*VLOOKUP($D150,ExtTrip_Adjust!$B$3:$H$85,6,FALSE)*VLOOKUP(AY$91,ExtTrip_Adjust!$B$3:$H$85,7,FALSE)</f>
        <v>0</v>
      </c>
      <c r="AZ150" s="1">
        <f>AZ61*VLOOKUP($D150,ExtTrip_Adjust!$B$3:$H$85,6,FALSE)*VLOOKUP(AZ$91,ExtTrip_Adjust!$B$3:$H$85,7,FALSE)</f>
        <v>0</v>
      </c>
      <c r="BA150" s="1">
        <f>BA61*VLOOKUP($D150,ExtTrip_Adjust!$B$3:$H$85,6,FALSE)*VLOOKUP(BA$91,ExtTrip_Adjust!$B$3:$H$85,7,FALSE)</f>
        <v>1.9210620267440356E-2</v>
      </c>
      <c r="BB150" s="1">
        <f>BB61*VLOOKUP($D150,ExtTrip_Adjust!$B$3:$H$85,6,FALSE)*VLOOKUP(BB$91,ExtTrip_Adjust!$B$3:$H$85,7,FALSE)</f>
        <v>0</v>
      </c>
      <c r="BC150" s="1">
        <f>BC61*VLOOKUP($D150,ExtTrip_Adjust!$B$3:$H$85,6,FALSE)*VLOOKUP(BC$91,ExtTrip_Adjust!$B$3:$H$85,7,FALSE)</f>
        <v>0</v>
      </c>
      <c r="BD150" s="1">
        <f>BD61*VLOOKUP($D150,ExtTrip_Adjust!$B$3:$H$85,6,FALSE)*VLOOKUP(BD$91,ExtTrip_Adjust!$B$3:$H$85,7,FALSE)</f>
        <v>0</v>
      </c>
      <c r="BE150" s="1">
        <f>BE61*VLOOKUP($D150,ExtTrip_Adjust!$B$3:$H$85,6,FALSE)*VLOOKUP(BE$91,ExtTrip_Adjust!$B$3:$H$85,7,FALSE)</f>
        <v>0</v>
      </c>
      <c r="BF150" s="1">
        <f>BF61*VLOOKUP($D150,ExtTrip_Adjust!$B$3:$H$85,6,FALSE)*VLOOKUP(BF$91,ExtTrip_Adjust!$B$3:$H$85,7,FALSE)</f>
        <v>0</v>
      </c>
      <c r="BG150" s="1">
        <f>BG61*VLOOKUP($D150,ExtTrip_Adjust!$B$3:$H$85,6,FALSE)*VLOOKUP(BG$91,ExtTrip_Adjust!$B$3:$H$85,7,FALSE)</f>
        <v>9.7787469011688832E-2</v>
      </c>
      <c r="BH150" s="1">
        <f>BH61*VLOOKUP($D150,ExtTrip_Adjust!$B$3:$H$85,6,FALSE)*VLOOKUP(BH$91,ExtTrip_Adjust!$B$3:$H$85,7,FALSE)</f>
        <v>0.1337625094258636</v>
      </c>
      <c r="BI150" s="1">
        <f>BI61*VLOOKUP($D150,ExtTrip_Adjust!$B$3:$H$85,6,FALSE)*VLOOKUP(BI$91,ExtTrip_Adjust!$B$3:$H$85,7,FALSE)</f>
        <v>3.7476954846614517E-3</v>
      </c>
      <c r="BJ150" s="1">
        <f>BJ61*VLOOKUP($D150,ExtTrip_Adjust!$B$3:$H$85,6,FALSE)*VLOOKUP(BJ$91,ExtTrip_Adjust!$B$3:$H$85,7,FALSE)</f>
        <v>0.12795242237718185</v>
      </c>
      <c r="BK150" s="1">
        <f>BK61*VLOOKUP($D150,ExtTrip_Adjust!$B$3:$H$85,6,FALSE)*VLOOKUP(BK$91,ExtTrip_Adjust!$B$3:$H$85,7,FALSE)</f>
        <v>0</v>
      </c>
      <c r="BL150" s="1">
        <f>BL61*VLOOKUP($D150,ExtTrip_Adjust!$B$3:$H$85,6,FALSE)*VLOOKUP(BL$91,ExtTrip_Adjust!$B$3:$H$85,7,FALSE)</f>
        <v>3.4595681985174198</v>
      </c>
      <c r="BM150" s="1">
        <f>BM61*VLOOKUP($D150,ExtTrip_Adjust!$B$3:$H$85,6,FALSE)*VLOOKUP(BM$91,ExtTrip_Adjust!$B$3:$H$85,7,FALSE)</f>
        <v>6.5324951465361991</v>
      </c>
      <c r="BN150" s="1">
        <f>BN61*VLOOKUP($D150,ExtTrip_Adjust!$B$3:$H$85,6,FALSE)*VLOOKUP(BN$91,ExtTrip_Adjust!$B$3:$H$85,7,FALSE)</f>
        <v>0.10328017106477852</v>
      </c>
      <c r="BO150" s="1">
        <f>BO61*VLOOKUP($D150,ExtTrip_Adjust!$B$3:$H$85,6,FALSE)*VLOOKUP(BO$91,ExtTrip_Adjust!$B$3:$H$85,7,FALSE)</f>
        <v>1.5752861103834642E-2</v>
      </c>
      <c r="BP150" s="1">
        <f>BP61*VLOOKUP($D150,ExtTrip_Adjust!$B$3:$H$85,6,FALSE)*VLOOKUP(BP$91,ExtTrip_Adjust!$B$3:$H$85,7,FALSE)</f>
        <v>0</v>
      </c>
      <c r="BQ150" s="1">
        <f>BQ61*VLOOKUP($D150,ExtTrip_Adjust!$B$3:$H$85,6,FALSE)*VLOOKUP(BQ$91,ExtTrip_Adjust!$B$3:$H$85,7,FALSE)</f>
        <v>5.3856117895520121</v>
      </c>
      <c r="BR150" s="1">
        <f>BR61*VLOOKUP($D150,ExtTrip_Adjust!$B$3:$H$85,6,FALSE)*VLOOKUP(BR$91,ExtTrip_Adjust!$B$3:$H$85,7,FALSE)</f>
        <v>1.0578370387067406</v>
      </c>
      <c r="BS150" s="1">
        <f>BS61*VLOOKUP($D150,ExtTrip_Adjust!$B$3:$H$85,6,FALSE)*VLOOKUP(BS$91,ExtTrip_Adjust!$B$3:$H$85,7,FALSE)</f>
        <v>0.80940500733514631</v>
      </c>
      <c r="BT150" s="1">
        <f>BT61*VLOOKUP($D150,ExtTrip_Adjust!$B$3:$H$85,6,FALSE)*VLOOKUP(BT$91,ExtTrip_Adjust!$B$3:$H$85,7,FALSE)</f>
        <v>0.53684220950029249</v>
      </c>
      <c r="BU150" s="1">
        <f>BU61*VLOOKUP($D150,ExtTrip_Adjust!$B$3:$H$85,6,FALSE)*VLOOKUP(BU$91,ExtTrip_Adjust!$B$3:$H$85,7,FALSE)</f>
        <v>0</v>
      </c>
      <c r="BV150" s="1">
        <f>BV61*VLOOKUP($D150,ExtTrip_Adjust!$B$3:$H$85,6,FALSE)*VLOOKUP(BV$91,ExtTrip_Adjust!$B$3:$H$85,7,FALSE)</f>
        <v>0</v>
      </c>
      <c r="BW150" s="1">
        <f>BW61*VLOOKUP($D150,ExtTrip_Adjust!$B$3:$H$85,6,FALSE)*VLOOKUP(BW$91,ExtTrip_Adjust!$B$3:$H$85,7,FALSE)</f>
        <v>0.5478880024711148</v>
      </c>
      <c r="BX150" s="1">
        <f>BX61*VLOOKUP($D150,ExtTrip_Adjust!$B$3:$H$85,6,FALSE)*VLOOKUP(BX$91,ExtTrip_Adjust!$B$3:$H$85,7,FALSE)</f>
        <v>3.6431632292600528E-3</v>
      </c>
      <c r="BY150" s="1">
        <f>BY61*VLOOKUP($D150,ExtTrip_Adjust!$B$3:$H$85,6,FALSE)*VLOOKUP(BY$91,ExtTrip_Adjust!$B$3:$H$85,7,FALSE)</f>
        <v>1.2217171125137351E-2</v>
      </c>
      <c r="BZ150" s="1">
        <f>BZ61*VLOOKUP($D150,ExtTrip_Adjust!$B$3:$H$85,6,FALSE)*VLOOKUP(BZ$91,ExtTrip_Adjust!$B$3:$H$85,7,FALSE)</f>
        <v>0.63723717890867071</v>
      </c>
      <c r="CA150" s="1">
        <f>CA61*VLOOKUP($D150,ExtTrip_Adjust!$B$3:$H$85,6,FALSE)*VLOOKUP(CA$91,ExtTrip_Adjust!$B$3:$H$85,7,FALSE)</f>
        <v>0.4881181668307773</v>
      </c>
      <c r="CB150" s="1">
        <f>CB61*VLOOKUP($D150,ExtTrip_Adjust!$B$3:$H$85,6,FALSE)*VLOOKUP(CB$91,ExtTrip_Adjust!$B$3:$H$85,7,FALSE)</f>
        <v>2.1954451122700443E-2</v>
      </c>
      <c r="CC150" s="1">
        <f>CC61*VLOOKUP($D150,ExtTrip_Adjust!$B$3:$H$85,6,FALSE)*VLOOKUP(CC$91,ExtTrip_Adjust!$B$3:$H$85,7,FALSE)</f>
        <v>0.23755005762517711</v>
      </c>
      <c r="CD150" s="1">
        <f>CD61*VLOOKUP($D150,ExtTrip_Adjust!$B$3:$H$85,6,FALSE)*VLOOKUP(CD$91,ExtTrip_Adjust!$B$3:$H$85,7,FALSE)</f>
        <v>2.0354691017739315E-2</v>
      </c>
      <c r="CE150" s="1">
        <f>CE61*VLOOKUP($D150,ExtTrip_Adjust!$B$3:$H$85,6,FALSE)*VLOOKUP(CE$91,ExtTrip_Adjust!$B$3:$H$85,7,FALSE)</f>
        <v>0</v>
      </c>
      <c r="CF150" s="1">
        <f>CF61*VLOOKUP($D150,ExtTrip_Adjust!$B$3:$H$85,6,FALSE)*VLOOKUP(CF$91,ExtTrip_Adjust!$B$3:$H$85,7,FALSE)</f>
        <v>4.9567648296764806E-2</v>
      </c>
      <c r="CG150" s="1">
        <f>CG61*VLOOKUP($D150,ExtTrip_Adjust!$B$3:$H$85,6,FALSE)*VLOOKUP(CG$91,ExtTrip_Adjust!$B$3:$H$85,7,FALSE)</f>
        <v>0.33242154149722669</v>
      </c>
      <c r="CH150" s="1">
        <f>CH61*VLOOKUP($D150,ExtTrip_Adjust!$B$3:$H$85,6,FALSE)*VLOOKUP(CH$91,ExtTrip_Adjust!$B$3:$H$85,7,FALSE)</f>
        <v>33.303814631518037</v>
      </c>
      <c r="CI150" s="1">
        <f>CI61*VLOOKUP($D150,ExtTrip_Adjust!$B$3:$H$85,6,FALSE)*VLOOKUP(CI$91,ExtTrip_Adjust!$B$3:$H$85,7,FALSE)</f>
        <v>6.0695062380735687E-2</v>
      </c>
      <c r="CJ150" s="1">
        <f>CJ61*VLOOKUP($D150,ExtTrip_Adjust!$B$3:$H$85,6,FALSE)*1</f>
        <v>2252.3291543071205</v>
      </c>
      <c r="CK150" s="1">
        <f t="shared" si="5"/>
        <v>2339.2009955539725</v>
      </c>
    </row>
    <row r="151" spans="2:89" x14ac:dyDescent="0.25">
      <c r="B151">
        <v>2989</v>
      </c>
      <c r="D151">
        <v>2989</v>
      </c>
      <c r="E151" s="1">
        <f>E62*VLOOKUP($D151,ExtTrip_Adjust!$B$3:$H$85,6,FALSE)*VLOOKUP(E$91,ExtTrip_Adjust!$B$3:$H$85,7,FALSE)</f>
        <v>0</v>
      </c>
      <c r="F151" s="1">
        <f>F62*VLOOKUP($D151,ExtTrip_Adjust!$B$3:$H$85,6,FALSE)*VLOOKUP(F$91,ExtTrip_Adjust!$B$3:$H$85,7,FALSE)</f>
        <v>0</v>
      </c>
      <c r="G151" s="1">
        <f>G62*VLOOKUP($D151,ExtTrip_Adjust!$B$3:$H$85,6,FALSE)*VLOOKUP(G$91,ExtTrip_Adjust!$B$3:$H$85,7,FALSE)</f>
        <v>0</v>
      </c>
      <c r="H151" s="1">
        <f>H62*VLOOKUP($D151,ExtTrip_Adjust!$B$3:$H$85,6,FALSE)*VLOOKUP(H$91,ExtTrip_Adjust!$B$3:$H$85,7,FALSE)</f>
        <v>0</v>
      </c>
      <c r="I151" s="1">
        <f>I62*VLOOKUP($D151,ExtTrip_Adjust!$B$3:$H$85,6,FALSE)*VLOOKUP(I$91,ExtTrip_Adjust!$B$3:$H$85,7,FALSE)</f>
        <v>0</v>
      </c>
      <c r="J151" s="1">
        <f>J62*VLOOKUP($D151,ExtTrip_Adjust!$B$3:$H$85,6,FALSE)*VLOOKUP(J$91,ExtTrip_Adjust!$B$3:$H$85,7,FALSE)</f>
        <v>6.947094386901452E-2</v>
      </c>
      <c r="K151" s="1">
        <f>K62*VLOOKUP($D151,ExtTrip_Adjust!$B$3:$H$85,6,FALSE)*VLOOKUP(K$91,ExtTrip_Adjust!$B$3:$H$85,7,FALSE)</f>
        <v>0</v>
      </c>
      <c r="L151" s="1">
        <f>L62*VLOOKUP($D151,ExtTrip_Adjust!$B$3:$H$85,6,FALSE)*VLOOKUP(L$91,ExtTrip_Adjust!$B$3:$H$85,7,FALSE)</f>
        <v>0</v>
      </c>
      <c r="M151" s="1">
        <f>M62*VLOOKUP($D151,ExtTrip_Adjust!$B$3:$H$85,6,FALSE)*VLOOKUP(M$91,ExtTrip_Adjust!$B$3:$H$85,7,FALSE)</f>
        <v>0</v>
      </c>
      <c r="N151" s="1">
        <f>N62*VLOOKUP($D151,ExtTrip_Adjust!$B$3:$H$85,6,FALSE)*VLOOKUP(N$91,ExtTrip_Adjust!$B$3:$H$85,7,FALSE)</f>
        <v>0</v>
      </c>
      <c r="O151" s="1">
        <f>O62*VLOOKUP($D151,ExtTrip_Adjust!$B$3:$H$85,6,FALSE)*VLOOKUP(O$91,ExtTrip_Adjust!$B$3:$H$85,7,FALSE)</f>
        <v>0</v>
      </c>
      <c r="P151" s="1">
        <f>P62*VLOOKUP($D151,ExtTrip_Adjust!$B$3:$H$85,6,FALSE)*VLOOKUP(P$91,ExtTrip_Adjust!$B$3:$H$85,7,FALSE)</f>
        <v>0</v>
      </c>
      <c r="Q151" s="1">
        <f>Q62*VLOOKUP($D151,ExtTrip_Adjust!$B$3:$H$85,6,FALSE)*VLOOKUP(Q$91,ExtTrip_Adjust!$B$3:$H$85,7,FALSE)</f>
        <v>0</v>
      </c>
      <c r="R151" s="1">
        <f>R62*VLOOKUP($D151,ExtTrip_Adjust!$B$3:$H$85,6,FALSE)*VLOOKUP(R$91,ExtTrip_Adjust!$B$3:$H$85,7,FALSE)</f>
        <v>0</v>
      </c>
      <c r="S151" s="1">
        <f>S62*VLOOKUP($D151,ExtTrip_Adjust!$B$3:$H$85,6,FALSE)*VLOOKUP(S$91,ExtTrip_Adjust!$B$3:$H$85,7,FALSE)</f>
        <v>311.01903199316871</v>
      </c>
      <c r="T151" s="1">
        <f>T62*VLOOKUP($D151,ExtTrip_Adjust!$B$3:$H$85,6,FALSE)*VLOOKUP(T$91,ExtTrip_Adjust!$B$3:$H$85,7,FALSE)</f>
        <v>69.398551514023652</v>
      </c>
      <c r="U151" s="1">
        <f>U62*VLOOKUP($D151,ExtTrip_Adjust!$B$3:$H$85,6,FALSE)*VLOOKUP(U$91,ExtTrip_Adjust!$B$3:$H$85,7,FALSE)</f>
        <v>3.1198875164888085</v>
      </c>
      <c r="V151" s="1">
        <f>V62*VLOOKUP($D151,ExtTrip_Adjust!$B$3:$H$85,6,FALSE)*VLOOKUP(V$91,ExtTrip_Adjust!$B$3:$H$85,7,FALSE)</f>
        <v>0</v>
      </c>
      <c r="W151" s="1">
        <f>W62*VLOOKUP($D151,ExtTrip_Adjust!$B$3:$H$85,6,FALSE)*VLOOKUP(W$91,ExtTrip_Adjust!$B$3:$H$85,7,FALSE)</f>
        <v>6.2500598567350787</v>
      </c>
      <c r="X151" s="1">
        <f>X62*VLOOKUP($D151,ExtTrip_Adjust!$B$3:$H$85,6,FALSE)*VLOOKUP(X$91,ExtTrip_Adjust!$B$3:$H$85,7,FALSE)</f>
        <v>0</v>
      </c>
      <c r="Y151" s="1">
        <f>Y62*VLOOKUP($D151,ExtTrip_Adjust!$B$3:$H$85,6,FALSE)*VLOOKUP(Y$91,ExtTrip_Adjust!$B$3:$H$85,7,FALSE)</f>
        <v>1.3027854791520768</v>
      </c>
      <c r="Z151" s="1">
        <f>Z62*VLOOKUP($D151,ExtTrip_Adjust!$B$3:$H$85,6,FALSE)*VLOOKUP(Z$91,ExtTrip_Adjust!$B$3:$H$85,7,FALSE)</f>
        <v>0.84433674849176743</v>
      </c>
      <c r="AA151" s="1">
        <f>AA62*VLOOKUP($D151,ExtTrip_Adjust!$B$3:$H$85,6,FALSE)*VLOOKUP(AA$91,ExtTrip_Adjust!$B$3:$H$85,7,FALSE)</f>
        <v>0.44137981267302095</v>
      </c>
      <c r="AB151" s="1">
        <f>AB62*VLOOKUP($D151,ExtTrip_Adjust!$B$3:$H$85,6,FALSE)*VLOOKUP(AB$91,ExtTrip_Adjust!$B$3:$H$85,7,FALSE)</f>
        <v>0.75160806827465931</v>
      </c>
      <c r="AC151" s="1">
        <f>AC62*VLOOKUP($D151,ExtTrip_Adjust!$B$3:$H$85,6,FALSE)*VLOOKUP(AC$91,ExtTrip_Adjust!$B$3:$H$85,7,FALSE)</f>
        <v>0</v>
      </c>
      <c r="AD151" s="1">
        <f>AD62*VLOOKUP($D151,ExtTrip_Adjust!$B$3:$H$85,6,FALSE)*VLOOKUP(AD$91,ExtTrip_Adjust!$B$3:$H$85,7,FALSE)</f>
        <v>0</v>
      </c>
      <c r="AE151" s="1">
        <f>AE62*VLOOKUP($D151,ExtTrip_Adjust!$B$3:$H$85,6,FALSE)*VLOOKUP(AE$91,ExtTrip_Adjust!$B$3:$H$85,7,FALSE)</f>
        <v>0</v>
      </c>
      <c r="AF151" s="1">
        <f>AF62*VLOOKUP($D151,ExtTrip_Adjust!$B$3:$H$85,6,FALSE)*VLOOKUP(AF$91,ExtTrip_Adjust!$B$3:$H$85,7,FALSE)</f>
        <v>0</v>
      </c>
      <c r="AG151" s="1">
        <f>AG62*VLOOKUP($D151,ExtTrip_Adjust!$B$3:$H$85,6,FALSE)*VLOOKUP(AG$91,ExtTrip_Adjust!$B$3:$H$85,7,FALSE)</f>
        <v>0.2392314582395573</v>
      </c>
      <c r="AH151" s="1">
        <f>AH62*VLOOKUP($D151,ExtTrip_Adjust!$B$3:$H$85,6,FALSE)*VLOOKUP(AH$91,ExtTrip_Adjust!$B$3:$H$85,7,FALSE)</f>
        <v>3.4314094123338648E-2</v>
      </c>
      <c r="AI151" s="1">
        <f>AI62*VLOOKUP($D151,ExtTrip_Adjust!$B$3:$H$85,6,FALSE)*VLOOKUP(AI$91,ExtTrip_Adjust!$B$3:$H$85,7,FALSE)</f>
        <v>0</v>
      </c>
      <c r="AJ151" s="1">
        <f>AJ62*VLOOKUP($D151,ExtTrip_Adjust!$B$3:$H$85,6,FALSE)*VLOOKUP(AJ$91,ExtTrip_Adjust!$B$3:$H$85,7,FALSE)</f>
        <v>1.8044875764551951</v>
      </c>
      <c r="AK151" s="1">
        <f>AK62*VLOOKUP($D151,ExtTrip_Adjust!$B$3:$H$85,6,FALSE)*VLOOKUP(AK$91,ExtTrip_Adjust!$B$3:$H$85,7,FALSE)</f>
        <v>511.48292241229285</v>
      </c>
      <c r="AL151" s="1">
        <f>AL62*VLOOKUP($D151,ExtTrip_Adjust!$B$3:$H$85,6,FALSE)*VLOOKUP(AL$91,ExtTrip_Adjust!$B$3:$H$85,7,FALSE)</f>
        <v>0</v>
      </c>
      <c r="AM151" s="1">
        <f>AM62*VLOOKUP($D151,ExtTrip_Adjust!$B$3:$H$85,6,FALSE)*VLOOKUP(AM$91,ExtTrip_Adjust!$B$3:$H$85,7,FALSE)</f>
        <v>3.3781081322027257E-2</v>
      </c>
      <c r="AN151" s="1">
        <f>AN62*VLOOKUP($D151,ExtTrip_Adjust!$B$3:$H$85,6,FALSE)*VLOOKUP(AN$91,ExtTrip_Adjust!$B$3:$H$85,7,FALSE)</f>
        <v>0.6707526198322854</v>
      </c>
      <c r="AO151" s="1">
        <f>AO62*VLOOKUP($D151,ExtTrip_Adjust!$B$3:$H$85,6,FALSE)*VLOOKUP(AO$91,ExtTrip_Adjust!$B$3:$H$85,7,FALSE)</f>
        <v>7.2910597607165153E-4</v>
      </c>
      <c r="AP151" s="1">
        <f>AP62*VLOOKUP($D151,ExtTrip_Adjust!$B$3:$H$85,6,FALSE)*VLOOKUP(AP$91,ExtTrip_Adjust!$B$3:$H$85,7,FALSE)</f>
        <v>0.76452135893721418</v>
      </c>
      <c r="AQ151" s="1">
        <f>AQ62*VLOOKUP($D151,ExtTrip_Adjust!$B$3:$H$85,6,FALSE)*VLOOKUP(AQ$91,ExtTrip_Adjust!$B$3:$H$85,7,FALSE)</f>
        <v>3.375647183484181</v>
      </c>
      <c r="AR151" s="1">
        <f>AR62*VLOOKUP($D151,ExtTrip_Adjust!$B$3:$H$85,6,FALSE)*VLOOKUP(AR$91,ExtTrip_Adjust!$B$3:$H$85,7,FALSE)</f>
        <v>0.10453855113570126</v>
      </c>
      <c r="AS151" s="1">
        <f>AS62*VLOOKUP($D151,ExtTrip_Adjust!$B$3:$H$85,6,FALSE)*VLOOKUP(AS$91,ExtTrip_Adjust!$B$3:$H$85,7,FALSE)</f>
        <v>2.5762925994868482</v>
      </c>
      <c r="AT151" s="1">
        <f>AT62*VLOOKUP($D151,ExtTrip_Adjust!$B$3:$H$85,6,FALSE)*VLOOKUP(AT$91,ExtTrip_Adjust!$B$3:$H$85,7,FALSE)</f>
        <v>0</v>
      </c>
      <c r="AU151" s="1">
        <f>AU62*VLOOKUP($D151,ExtTrip_Adjust!$B$3:$H$85,6,FALSE)*VLOOKUP(AU$91,ExtTrip_Adjust!$B$3:$H$85,7,FALSE)</f>
        <v>315.06460437853769</v>
      </c>
      <c r="AV151" s="1">
        <f>AV62*VLOOKUP($D151,ExtTrip_Adjust!$B$3:$H$85,6,FALSE)*VLOOKUP(AV$91,ExtTrip_Adjust!$B$3:$H$85,7,FALSE)</f>
        <v>29.572619116363335</v>
      </c>
      <c r="AW151" s="1">
        <f>AW62*VLOOKUP($D151,ExtTrip_Adjust!$B$3:$H$85,6,FALSE)*VLOOKUP(AW$91,ExtTrip_Adjust!$B$3:$H$85,7,FALSE)</f>
        <v>17.808433637861761</v>
      </c>
      <c r="AX151" s="1">
        <f>AX62*VLOOKUP($D151,ExtTrip_Adjust!$B$3:$H$85,6,FALSE)*VLOOKUP(AX$91,ExtTrip_Adjust!$B$3:$H$85,7,FALSE)</f>
        <v>8.8498255043151399</v>
      </c>
      <c r="AY151" s="1">
        <f>AY62*VLOOKUP($D151,ExtTrip_Adjust!$B$3:$H$85,6,FALSE)*VLOOKUP(AY$91,ExtTrip_Adjust!$B$3:$H$85,7,FALSE)</f>
        <v>6.7256922350711665</v>
      </c>
      <c r="AZ151" s="1">
        <f>AZ62*VLOOKUP($D151,ExtTrip_Adjust!$B$3:$H$85,6,FALSE)*VLOOKUP(AZ$91,ExtTrip_Adjust!$B$3:$H$85,7,FALSE)</f>
        <v>0.42936473480659343</v>
      </c>
      <c r="BA151" s="1">
        <f>BA62*VLOOKUP($D151,ExtTrip_Adjust!$B$3:$H$85,6,FALSE)*VLOOKUP(BA$91,ExtTrip_Adjust!$B$3:$H$85,7,FALSE)</f>
        <v>0.52818820575746728</v>
      </c>
      <c r="BB151" s="1">
        <f>BB62*VLOOKUP($D151,ExtTrip_Adjust!$B$3:$H$85,6,FALSE)*VLOOKUP(BB$91,ExtTrip_Adjust!$B$3:$H$85,7,FALSE)</f>
        <v>0.28814973473690003</v>
      </c>
      <c r="BC151" s="1">
        <f>BC62*VLOOKUP($D151,ExtTrip_Adjust!$B$3:$H$85,6,FALSE)*VLOOKUP(BC$91,ExtTrip_Adjust!$B$3:$H$85,7,FALSE)</f>
        <v>7.9635478837681767E-2</v>
      </c>
      <c r="BD151" s="1">
        <f>BD62*VLOOKUP($D151,ExtTrip_Adjust!$B$3:$H$85,6,FALSE)*VLOOKUP(BD$91,ExtTrip_Adjust!$B$3:$H$85,7,FALSE)</f>
        <v>1.4712997911270466E-2</v>
      </c>
      <c r="BE151" s="1">
        <f>BE62*VLOOKUP($D151,ExtTrip_Adjust!$B$3:$H$85,6,FALSE)*VLOOKUP(BE$91,ExtTrip_Adjust!$B$3:$H$85,7,FALSE)</f>
        <v>6.5548897831728056E-2</v>
      </c>
      <c r="BF151" s="1">
        <f>BF62*VLOOKUP($D151,ExtTrip_Adjust!$B$3:$H$85,6,FALSE)*VLOOKUP(BF$91,ExtTrip_Adjust!$B$3:$H$85,7,FALSE)</f>
        <v>0.4300740870994213</v>
      </c>
      <c r="BG151" s="1">
        <f>BG62*VLOOKUP($D151,ExtTrip_Adjust!$B$3:$H$85,6,FALSE)*VLOOKUP(BG$91,ExtTrip_Adjust!$B$3:$H$85,7,FALSE)</f>
        <v>7.3177195569301263</v>
      </c>
      <c r="BH151" s="1">
        <f>BH62*VLOOKUP($D151,ExtTrip_Adjust!$B$3:$H$85,6,FALSE)*VLOOKUP(BH$91,ExtTrip_Adjust!$B$3:$H$85,7,FALSE)</f>
        <v>8.6257944569626108</v>
      </c>
      <c r="BI151" s="1">
        <f>BI62*VLOOKUP($D151,ExtTrip_Adjust!$B$3:$H$85,6,FALSE)*VLOOKUP(BI$91,ExtTrip_Adjust!$B$3:$H$85,7,FALSE)</f>
        <v>0.20980823841662963</v>
      </c>
      <c r="BJ151" s="1">
        <f>BJ62*VLOOKUP($D151,ExtTrip_Adjust!$B$3:$H$85,6,FALSE)*VLOOKUP(BJ$91,ExtTrip_Adjust!$B$3:$H$85,7,FALSE)</f>
        <v>0</v>
      </c>
      <c r="BK151" s="1">
        <f>BK62*VLOOKUP($D151,ExtTrip_Adjust!$B$3:$H$85,6,FALSE)*VLOOKUP(BK$91,ExtTrip_Adjust!$B$3:$H$85,7,FALSE)</f>
        <v>2.5239357571941348</v>
      </c>
      <c r="BL151" s="1">
        <f>BL62*VLOOKUP($D151,ExtTrip_Adjust!$B$3:$H$85,6,FALSE)*VLOOKUP(BL$91,ExtTrip_Adjust!$B$3:$H$85,7,FALSE)</f>
        <v>0</v>
      </c>
      <c r="BM151" s="1">
        <f>BM62*VLOOKUP($D151,ExtTrip_Adjust!$B$3:$H$85,6,FALSE)*VLOOKUP(BM$91,ExtTrip_Adjust!$B$3:$H$85,7,FALSE)</f>
        <v>0</v>
      </c>
      <c r="BN151" s="1">
        <f>BN62*VLOOKUP($D151,ExtTrip_Adjust!$B$3:$H$85,6,FALSE)*VLOOKUP(BN$91,ExtTrip_Adjust!$B$3:$H$85,7,FALSE)</f>
        <v>1.6653968319529728</v>
      </c>
      <c r="BO151" s="1">
        <f>BO62*VLOOKUP($D151,ExtTrip_Adjust!$B$3:$H$85,6,FALSE)*VLOOKUP(BO$91,ExtTrip_Adjust!$B$3:$H$85,7,FALSE)</f>
        <v>0.25401785778500957</v>
      </c>
      <c r="BP151" s="1">
        <f>BP62*VLOOKUP($D151,ExtTrip_Adjust!$B$3:$H$85,6,FALSE)*VLOOKUP(BP$91,ExtTrip_Adjust!$B$3:$H$85,7,FALSE)</f>
        <v>0</v>
      </c>
      <c r="BQ151" s="1">
        <f>BQ62*VLOOKUP($D151,ExtTrip_Adjust!$B$3:$H$85,6,FALSE)*VLOOKUP(BQ$91,ExtTrip_Adjust!$B$3:$H$85,7,FALSE)</f>
        <v>283.18901567520305</v>
      </c>
      <c r="BR151" s="1">
        <f>BR62*VLOOKUP($D151,ExtTrip_Adjust!$B$3:$H$85,6,FALSE)*VLOOKUP(BR$91,ExtTrip_Adjust!$B$3:$H$85,7,FALSE)</f>
        <v>14.907571649885597</v>
      </c>
      <c r="BS151" s="1">
        <f>BS62*VLOOKUP($D151,ExtTrip_Adjust!$B$3:$H$85,6,FALSE)*VLOOKUP(BS$91,ExtTrip_Adjust!$B$3:$H$85,7,FALSE)</f>
        <v>12.140020517812697</v>
      </c>
      <c r="BT151" s="1">
        <f>BT62*VLOOKUP($D151,ExtTrip_Adjust!$B$3:$H$85,6,FALSE)*VLOOKUP(BT$91,ExtTrip_Adjust!$B$3:$H$85,7,FALSE)</f>
        <v>15.449316805546308</v>
      </c>
      <c r="BU151" s="1">
        <f>BU62*VLOOKUP($D151,ExtTrip_Adjust!$B$3:$H$85,6,FALSE)*VLOOKUP(BU$91,ExtTrip_Adjust!$B$3:$H$85,7,FALSE)</f>
        <v>3.9195452992276048</v>
      </c>
      <c r="BV151" s="1">
        <f>BV62*VLOOKUP($D151,ExtTrip_Adjust!$B$3:$H$85,6,FALSE)*VLOOKUP(BV$91,ExtTrip_Adjust!$B$3:$H$85,7,FALSE)</f>
        <v>0</v>
      </c>
      <c r="BW151" s="1">
        <f>BW62*VLOOKUP($D151,ExtTrip_Adjust!$B$3:$H$85,6,FALSE)*VLOOKUP(BW$91,ExtTrip_Adjust!$B$3:$H$85,7,FALSE)</f>
        <v>0</v>
      </c>
      <c r="BX151" s="1">
        <f>BX62*VLOOKUP($D151,ExtTrip_Adjust!$B$3:$H$85,6,FALSE)*VLOOKUP(BX$91,ExtTrip_Adjust!$B$3:$H$85,7,FALSE)</f>
        <v>0</v>
      </c>
      <c r="BY151" s="1">
        <f>BY62*VLOOKUP($D151,ExtTrip_Adjust!$B$3:$H$85,6,FALSE)*VLOOKUP(BY$91,ExtTrip_Adjust!$B$3:$H$85,7,FALSE)</f>
        <v>0</v>
      </c>
      <c r="BZ151" s="1">
        <f>BZ62*VLOOKUP($D151,ExtTrip_Adjust!$B$3:$H$85,6,FALSE)*VLOOKUP(BZ$91,ExtTrip_Adjust!$B$3:$H$85,7,FALSE)</f>
        <v>0</v>
      </c>
      <c r="CA151" s="1">
        <f>CA62*VLOOKUP($D151,ExtTrip_Adjust!$B$3:$H$85,6,FALSE)*VLOOKUP(CA$91,ExtTrip_Adjust!$B$3:$H$85,7,FALSE)</f>
        <v>1.8939593666123748E-2</v>
      </c>
      <c r="CB151" s="1">
        <f>CB62*VLOOKUP($D151,ExtTrip_Adjust!$B$3:$H$85,6,FALSE)*VLOOKUP(CB$91,ExtTrip_Adjust!$B$3:$H$85,7,FALSE)</f>
        <v>0</v>
      </c>
      <c r="CC151" s="1">
        <f>CC62*VLOOKUP($D151,ExtTrip_Adjust!$B$3:$H$85,6,FALSE)*VLOOKUP(CC$91,ExtTrip_Adjust!$B$3:$H$85,7,FALSE)</f>
        <v>0</v>
      </c>
      <c r="CD151" s="1">
        <f>CD62*VLOOKUP($D151,ExtTrip_Adjust!$B$3:$H$85,6,FALSE)*VLOOKUP(CD$91,ExtTrip_Adjust!$B$3:$H$85,7,FALSE)</f>
        <v>0</v>
      </c>
      <c r="CE151" s="1">
        <f>CE62*VLOOKUP($D151,ExtTrip_Adjust!$B$3:$H$85,6,FALSE)*VLOOKUP(CE$91,ExtTrip_Adjust!$B$3:$H$85,7,FALSE)</f>
        <v>0</v>
      </c>
      <c r="CF151" s="1">
        <f>CF62*VLOOKUP($D151,ExtTrip_Adjust!$B$3:$H$85,6,FALSE)*VLOOKUP(CF$91,ExtTrip_Adjust!$B$3:$H$85,7,FALSE)</f>
        <v>1.0323580839881834</v>
      </c>
      <c r="CG151" s="1">
        <f>CG62*VLOOKUP($D151,ExtTrip_Adjust!$B$3:$H$85,6,FALSE)*VLOOKUP(CG$91,ExtTrip_Adjust!$B$3:$H$85,7,FALSE)</f>
        <v>12.886916469757848</v>
      </c>
      <c r="CH151" s="1">
        <f>CH62*VLOOKUP($D151,ExtTrip_Adjust!$B$3:$H$85,6,FALSE)*VLOOKUP(CH$91,ExtTrip_Adjust!$B$3:$H$85,7,FALSE)</f>
        <v>0</v>
      </c>
      <c r="CI151" s="1">
        <f>CI62*VLOOKUP($D151,ExtTrip_Adjust!$B$3:$H$85,6,FALSE)*VLOOKUP(CI$91,ExtTrip_Adjust!$B$3:$H$85,7,FALSE)</f>
        <v>2.4788973533017726</v>
      </c>
      <c r="CJ151" s="1">
        <f>CJ62*VLOOKUP($D151,ExtTrip_Adjust!$B$3:$H$85,6,FALSE)*1</f>
        <v>5287.8399266158622</v>
      </c>
      <c r="CK151" s="1">
        <f t="shared" si="5"/>
        <v>6948.6003597467843</v>
      </c>
    </row>
    <row r="152" spans="2:89" x14ac:dyDescent="0.25">
      <c r="B152">
        <v>2990</v>
      </c>
      <c r="D152">
        <v>2990</v>
      </c>
      <c r="E152" s="1">
        <f>E63*VLOOKUP($D152,ExtTrip_Adjust!$B$3:$H$85,6,FALSE)*VLOOKUP(E$91,ExtTrip_Adjust!$B$3:$H$85,7,FALSE)</f>
        <v>0</v>
      </c>
      <c r="F152" s="1">
        <f>F63*VLOOKUP($D152,ExtTrip_Adjust!$B$3:$H$85,6,FALSE)*VLOOKUP(F$91,ExtTrip_Adjust!$B$3:$H$85,7,FALSE)</f>
        <v>0</v>
      </c>
      <c r="G152" s="1">
        <f>G63*VLOOKUP($D152,ExtTrip_Adjust!$B$3:$H$85,6,FALSE)*VLOOKUP(G$91,ExtTrip_Adjust!$B$3:$H$85,7,FALSE)</f>
        <v>0</v>
      </c>
      <c r="H152" s="1">
        <f>H63*VLOOKUP($D152,ExtTrip_Adjust!$B$3:$H$85,6,FALSE)*VLOOKUP(H$91,ExtTrip_Adjust!$B$3:$H$85,7,FALSE)</f>
        <v>0</v>
      </c>
      <c r="I152" s="1">
        <f>I63*VLOOKUP($D152,ExtTrip_Adjust!$B$3:$H$85,6,FALSE)*VLOOKUP(I$91,ExtTrip_Adjust!$B$3:$H$85,7,FALSE)</f>
        <v>0</v>
      </c>
      <c r="J152" s="1">
        <f>J63*VLOOKUP($D152,ExtTrip_Adjust!$B$3:$H$85,6,FALSE)*VLOOKUP(J$91,ExtTrip_Adjust!$B$3:$H$85,7,FALSE)</f>
        <v>5.7622943639294974E-2</v>
      </c>
      <c r="K152" s="1">
        <f>K63*VLOOKUP($D152,ExtTrip_Adjust!$B$3:$H$85,6,FALSE)*VLOOKUP(K$91,ExtTrip_Adjust!$B$3:$H$85,7,FALSE)</f>
        <v>0</v>
      </c>
      <c r="L152" s="1">
        <f>L63*VLOOKUP($D152,ExtTrip_Adjust!$B$3:$H$85,6,FALSE)*VLOOKUP(L$91,ExtTrip_Adjust!$B$3:$H$85,7,FALSE)</f>
        <v>0</v>
      </c>
      <c r="M152" s="1">
        <f>M63*VLOOKUP($D152,ExtTrip_Adjust!$B$3:$H$85,6,FALSE)*VLOOKUP(M$91,ExtTrip_Adjust!$B$3:$H$85,7,FALSE)</f>
        <v>0</v>
      </c>
      <c r="N152" s="1">
        <f>N63*VLOOKUP($D152,ExtTrip_Adjust!$B$3:$H$85,6,FALSE)*VLOOKUP(N$91,ExtTrip_Adjust!$B$3:$H$85,7,FALSE)</f>
        <v>0</v>
      </c>
      <c r="O152" s="1">
        <f>O63*VLOOKUP($D152,ExtTrip_Adjust!$B$3:$H$85,6,FALSE)*VLOOKUP(O$91,ExtTrip_Adjust!$B$3:$H$85,7,FALSE)</f>
        <v>0</v>
      </c>
      <c r="P152" s="1">
        <f>P63*VLOOKUP($D152,ExtTrip_Adjust!$B$3:$H$85,6,FALSE)*VLOOKUP(P$91,ExtTrip_Adjust!$B$3:$H$85,7,FALSE)</f>
        <v>0</v>
      </c>
      <c r="Q152" s="1">
        <f>Q63*VLOOKUP($D152,ExtTrip_Adjust!$B$3:$H$85,6,FALSE)*VLOOKUP(Q$91,ExtTrip_Adjust!$B$3:$H$85,7,FALSE)</f>
        <v>0</v>
      </c>
      <c r="R152" s="1">
        <f>R63*VLOOKUP($D152,ExtTrip_Adjust!$B$3:$H$85,6,FALSE)*VLOOKUP(R$91,ExtTrip_Adjust!$B$3:$H$85,7,FALSE)</f>
        <v>0</v>
      </c>
      <c r="S152" s="1">
        <f>S63*VLOOKUP($D152,ExtTrip_Adjust!$B$3:$H$85,6,FALSE)*VLOOKUP(S$91,ExtTrip_Adjust!$B$3:$H$85,7,FALSE)</f>
        <v>395.65379819959674</v>
      </c>
      <c r="T152" s="1">
        <f>T63*VLOOKUP($D152,ExtTrip_Adjust!$B$3:$H$85,6,FALSE)*VLOOKUP(T$91,ExtTrip_Adjust!$B$3:$H$85,7,FALSE)</f>
        <v>80.998129712016649</v>
      </c>
      <c r="U152" s="1">
        <f>U63*VLOOKUP($D152,ExtTrip_Adjust!$B$3:$H$85,6,FALSE)*VLOOKUP(U$91,ExtTrip_Adjust!$B$3:$H$85,7,FALSE)</f>
        <v>2.1034678211875986</v>
      </c>
      <c r="V152" s="1">
        <f>V63*VLOOKUP($D152,ExtTrip_Adjust!$B$3:$H$85,6,FALSE)*VLOOKUP(V$91,ExtTrip_Adjust!$B$3:$H$85,7,FALSE)</f>
        <v>0</v>
      </c>
      <c r="W152" s="1">
        <f>W63*VLOOKUP($D152,ExtTrip_Adjust!$B$3:$H$85,6,FALSE)*VLOOKUP(W$91,ExtTrip_Adjust!$B$3:$H$85,7,FALSE)</f>
        <v>5.8841489254221893</v>
      </c>
      <c r="X152" s="1">
        <f>X63*VLOOKUP($D152,ExtTrip_Adjust!$B$3:$H$85,6,FALSE)*VLOOKUP(X$91,ExtTrip_Adjust!$B$3:$H$85,7,FALSE)</f>
        <v>0</v>
      </c>
      <c r="Y152" s="1">
        <f>Y63*VLOOKUP($D152,ExtTrip_Adjust!$B$3:$H$85,6,FALSE)*VLOOKUP(Y$91,ExtTrip_Adjust!$B$3:$H$85,7,FALSE)</f>
        <v>1.1099042998584414</v>
      </c>
      <c r="Z152" s="1">
        <f>Z63*VLOOKUP($D152,ExtTrip_Adjust!$B$3:$H$85,6,FALSE)*VLOOKUP(Z$91,ExtTrip_Adjust!$B$3:$H$85,7,FALSE)</f>
        <v>0.57690733774583636</v>
      </c>
      <c r="AA152" s="1">
        <f>AA63*VLOOKUP($D152,ExtTrip_Adjust!$B$3:$H$85,6,FALSE)*VLOOKUP(AA$91,ExtTrip_Adjust!$B$3:$H$85,7,FALSE)</f>
        <v>0.30158007781584223</v>
      </c>
      <c r="AB152" s="1">
        <f>AB63*VLOOKUP($D152,ExtTrip_Adjust!$B$3:$H$85,6,FALSE)*VLOOKUP(AB$91,ExtTrip_Adjust!$B$3:$H$85,7,FALSE)</f>
        <v>0.51354883287126563</v>
      </c>
      <c r="AC152" s="1">
        <f>AC63*VLOOKUP($D152,ExtTrip_Adjust!$B$3:$H$85,6,FALSE)*VLOOKUP(AC$91,ExtTrip_Adjust!$B$3:$H$85,7,FALSE)</f>
        <v>0</v>
      </c>
      <c r="AD152" s="1">
        <f>AD63*VLOOKUP($D152,ExtTrip_Adjust!$B$3:$H$85,6,FALSE)*VLOOKUP(AD$91,ExtTrip_Adjust!$B$3:$H$85,7,FALSE)</f>
        <v>0</v>
      </c>
      <c r="AE152" s="1">
        <f>AE63*VLOOKUP($D152,ExtTrip_Adjust!$B$3:$H$85,6,FALSE)*VLOOKUP(AE$91,ExtTrip_Adjust!$B$3:$H$85,7,FALSE)</f>
        <v>0</v>
      </c>
      <c r="AF152" s="1">
        <f>AF63*VLOOKUP($D152,ExtTrip_Adjust!$B$3:$H$85,6,FALSE)*VLOOKUP(AF$91,ExtTrip_Adjust!$B$3:$H$85,7,FALSE)</f>
        <v>0</v>
      </c>
      <c r="AG152" s="1">
        <f>AG63*VLOOKUP($D152,ExtTrip_Adjust!$B$3:$H$85,6,FALSE)*VLOOKUP(AG$91,ExtTrip_Adjust!$B$3:$H$85,7,FALSE)</f>
        <v>0.16178741173004862</v>
      </c>
      <c r="AH152" s="1">
        <f>AH63*VLOOKUP($D152,ExtTrip_Adjust!$B$3:$H$85,6,FALSE)*VLOOKUP(AH$91,ExtTrip_Adjust!$B$3:$H$85,7,FALSE)</f>
        <v>2.3349550313691111E-2</v>
      </c>
      <c r="AI152" s="1">
        <f>AI63*VLOOKUP($D152,ExtTrip_Adjust!$B$3:$H$85,6,FALSE)*VLOOKUP(AI$91,ExtTrip_Adjust!$B$3:$H$85,7,FALSE)</f>
        <v>0</v>
      </c>
      <c r="AJ152" s="1">
        <f>AJ63*VLOOKUP($D152,ExtTrip_Adjust!$B$3:$H$85,6,FALSE)*VLOOKUP(AJ$91,ExtTrip_Adjust!$B$3:$H$85,7,FALSE)</f>
        <v>0</v>
      </c>
      <c r="AK152" s="1">
        <f>AK63*VLOOKUP($D152,ExtTrip_Adjust!$B$3:$H$85,6,FALSE)*VLOOKUP(AK$91,ExtTrip_Adjust!$B$3:$H$85,7,FALSE)</f>
        <v>610.43350563515958</v>
      </c>
      <c r="AL152" s="1">
        <f>AL63*VLOOKUP($D152,ExtTrip_Adjust!$B$3:$H$85,6,FALSE)*VLOOKUP(AL$91,ExtTrip_Adjust!$B$3:$H$85,7,FALSE)</f>
        <v>0</v>
      </c>
      <c r="AM152" s="1">
        <f>AM63*VLOOKUP($D152,ExtTrip_Adjust!$B$3:$H$85,6,FALSE)*VLOOKUP(AM$91,ExtTrip_Adjust!$B$3:$H$85,7,FALSE)</f>
        <v>0</v>
      </c>
      <c r="AN152" s="1">
        <f>AN63*VLOOKUP($D152,ExtTrip_Adjust!$B$3:$H$85,6,FALSE)*VLOOKUP(AN$91,ExtTrip_Adjust!$B$3:$H$85,7,FALSE)</f>
        <v>0.45361592341369761</v>
      </c>
      <c r="AO152" s="1">
        <f>AO63*VLOOKUP($D152,ExtTrip_Adjust!$B$3:$H$85,6,FALSE)*VLOOKUP(AO$91,ExtTrip_Adjust!$B$3:$H$85,7,FALSE)</f>
        <v>0</v>
      </c>
      <c r="AP152" s="1">
        <f>AP63*VLOOKUP($D152,ExtTrip_Adjust!$B$3:$H$85,6,FALSE)*VLOOKUP(AP$91,ExtTrip_Adjust!$B$3:$H$85,7,FALSE)</f>
        <v>0.6889246958284696</v>
      </c>
      <c r="AQ152" s="1">
        <f>AQ63*VLOOKUP($D152,ExtTrip_Adjust!$B$3:$H$85,6,FALSE)*VLOOKUP(AQ$91,ExtTrip_Adjust!$B$3:$H$85,7,FALSE)</f>
        <v>2.4489617218931432</v>
      </c>
      <c r="AR152" s="1">
        <f>AR63*VLOOKUP($D152,ExtTrip_Adjust!$B$3:$H$85,6,FALSE)*VLOOKUP(AR$91,ExtTrip_Adjust!$B$3:$H$85,7,FALSE)</f>
        <v>9.420149188772553E-2</v>
      </c>
      <c r="AS152" s="1">
        <f>AS63*VLOOKUP($D152,ExtTrip_Adjust!$B$3:$H$85,6,FALSE)*VLOOKUP(AS$91,ExtTrip_Adjust!$B$3:$H$85,7,FALSE)</f>
        <v>2.3215447559554634</v>
      </c>
      <c r="AT152" s="1">
        <f>AT63*VLOOKUP($D152,ExtTrip_Adjust!$B$3:$H$85,6,FALSE)*VLOOKUP(AT$91,ExtTrip_Adjust!$B$3:$H$85,7,FALSE)</f>
        <v>0</v>
      </c>
      <c r="AU152" s="1">
        <f>AU63*VLOOKUP($D152,ExtTrip_Adjust!$B$3:$H$85,6,FALSE)*VLOOKUP(AU$91,ExtTrip_Adjust!$B$3:$H$85,7,FALSE)</f>
        <v>360.96465726002583</v>
      </c>
      <c r="AV152" s="1">
        <f>AV63*VLOOKUP($D152,ExtTrip_Adjust!$B$3:$H$85,6,FALSE)*VLOOKUP(AV$91,ExtTrip_Adjust!$B$3:$H$85,7,FALSE)</f>
        <v>22.472552266461435</v>
      </c>
      <c r="AW152" s="1">
        <f>AW63*VLOOKUP($D152,ExtTrip_Adjust!$B$3:$H$85,6,FALSE)*VLOOKUP(AW$91,ExtTrip_Adjust!$B$3:$H$85,7,FALSE)</f>
        <v>19.479190502906651</v>
      </c>
      <c r="AX152" s="1">
        <f>AX63*VLOOKUP($D152,ExtTrip_Adjust!$B$3:$H$85,6,FALSE)*VLOOKUP(AX$91,ExtTrip_Adjust!$B$3:$H$85,7,FALSE)</f>
        <v>9.1121905404471502</v>
      </c>
      <c r="AY152" s="1">
        <f>AY63*VLOOKUP($D152,ExtTrip_Adjust!$B$3:$H$85,6,FALSE)*VLOOKUP(AY$91,ExtTrip_Adjust!$B$3:$H$85,7,FALSE)</f>
        <v>11.23301386291927</v>
      </c>
      <c r="AZ152" s="1">
        <f>AZ63*VLOOKUP($D152,ExtTrip_Adjust!$B$3:$H$85,6,FALSE)*VLOOKUP(AZ$91,ExtTrip_Adjust!$B$3:$H$85,7,FALSE)</f>
        <v>1.1257393968679907</v>
      </c>
      <c r="BA152" s="1">
        <f>BA63*VLOOKUP($D152,ExtTrip_Adjust!$B$3:$H$85,6,FALSE)*VLOOKUP(BA$91,ExtTrip_Adjust!$B$3:$H$85,7,FALSE)</f>
        <v>0.38399504430078063</v>
      </c>
      <c r="BB152" s="1">
        <f>BB63*VLOOKUP($D152,ExtTrip_Adjust!$B$3:$H$85,6,FALSE)*VLOOKUP(BB$91,ExtTrip_Adjust!$B$3:$H$85,7,FALSE)</f>
        <v>0.25997692967803715</v>
      </c>
      <c r="BC152" s="1">
        <f>BC63*VLOOKUP($D152,ExtTrip_Adjust!$B$3:$H$85,6,FALSE)*VLOOKUP(BC$91,ExtTrip_Adjust!$B$3:$H$85,7,FALSE)</f>
        <v>0.13591658231389847</v>
      </c>
      <c r="BD152" s="1">
        <f>BD63*VLOOKUP($D152,ExtTrip_Adjust!$B$3:$H$85,6,FALSE)*VLOOKUP(BD$91,ExtTrip_Adjust!$B$3:$H$85,7,FALSE)</f>
        <v>2.5111094976598719E-2</v>
      </c>
      <c r="BE152" s="1">
        <f>BE63*VLOOKUP($D152,ExtTrip_Adjust!$B$3:$H$85,6,FALSE)*VLOOKUP(BE$91,ExtTrip_Adjust!$B$3:$H$85,7,FALSE)</f>
        <v>0.11187565893887456</v>
      </c>
      <c r="BF152" s="1">
        <f>BF63*VLOOKUP($D152,ExtTrip_Adjust!$B$3:$H$85,6,FALSE)*VLOOKUP(BF$91,ExtTrip_Adjust!$B$3:$H$85,7,FALSE)</f>
        <v>0.73401512706406458</v>
      </c>
      <c r="BG152" s="1">
        <f>BG63*VLOOKUP($D152,ExtTrip_Adjust!$B$3:$H$85,6,FALSE)*VLOOKUP(BG$91,ExtTrip_Adjust!$B$3:$H$85,7,FALSE)</f>
        <v>9.0165441034761518</v>
      </c>
      <c r="BH152" s="1">
        <f>BH63*VLOOKUP($D152,ExtTrip_Adjust!$B$3:$H$85,6,FALSE)*VLOOKUP(BH$91,ExtTrip_Adjust!$B$3:$H$85,7,FALSE)</f>
        <v>6.6308631665893678</v>
      </c>
      <c r="BI152" s="1">
        <f>BI63*VLOOKUP($D152,ExtTrip_Adjust!$B$3:$H$85,6,FALSE)*VLOOKUP(BI$91,ExtTrip_Adjust!$B$3:$H$85,7,FALSE)</f>
        <v>0.25851593504033887</v>
      </c>
      <c r="BJ152" s="1">
        <f>BJ63*VLOOKUP($D152,ExtTrip_Adjust!$B$3:$H$85,6,FALSE)*VLOOKUP(BJ$91,ExtTrip_Adjust!$B$3:$H$85,7,FALSE)</f>
        <v>0</v>
      </c>
      <c r="BK152" s="1">
        <f>BK63*VLOOKUP($D152,ExtTrip_Adjust!$B$3:$H$85,6,FALSE)*VLOOKUP(BK$91,ExtTrip_Adjust!$B$3:$H$85,7,FALSE)</f>
        <v>7.6632805836609617</v>
      </c>
      <c r="BL152" s="1">
        <f>BL63*VLOOKUP($D152,ExtTrip_Adjust!$B$3:$H$85,6,FALSE)*VLOOKUP(BL$91,ExtTrip_Adjust!$B$3:$H$85,7,FALSE)</f>
        <v>0</v>
      </c>
      <c r="BM152" s="1">
        <f>BM63*VLOOKUP($D152,ExtTrip_Adjust!$B$3:$H$85,6,FALSE)*VLOOKUP(BM$91,ExtTrip_Adjust!$B$3:$H$85,7,FALSE)</f>
        <v>0</v>
      </c>
      <c r="BN152" s="1">
        <f>BN63*VLOOKUP($D152,ExtTrip_Adjust!$B$3:$H$85,6,FALSE)*VLOOKUP(BN$91,ExtTrip_Adjust!$B$3:$H$85,7,FALSE)</f>
        <v>0.49802018305006102</v>
      </c>
      <c r="BO152" s="1">
        <f>BO63*VLOOKUP($D152,ExtTrip_Adjust!$B$3:$H$85,6,FALSE)*VLOOKUP(BO$91,ExtTrip_Adjust!$B$3:$H$85,7,FALSE)</f>
        <v>7.5961750199465536E-2</v>
      </c>
      <c r="BP152" s="1">
        <f>BP63*VLOOKUP($D152,ExtTrip_Adjust!$B$3:$H$85,6,FALSE)*VLOOKUP(BP$91,ExtTrip_Adjust!$B$3:$H$85,7,FALSE)</f>
        <v>0</v>
      </c>
      <c r="BQ152" s="1">
        <f>BQ63*VLOOKUP($D152,ExtTrip_Adjust!$B$3:$H$85,6,FALSE)*VLOOKUP(BQ$91,ExtTrip_Adjust!$B$3:$H$85,7,FALSE)</f>
        <v>326.90926985924801</v>
      </c>
      <c r="BR152" s="1">
        <f>BR63*VLOOKUP($D152,ExtTrip_Adjust!$B$3:$H$85,6,FALSE)*VLOOKUP(BR$91,ExtTrip_Adjust!$B$3:$H$85,7,FALSE)</f>
        <v>16.875857808242362</v>
      </c>
      <c r="BS152" s="1">
        <f>BS63*VLOOKUP($D152,ExtTrip_Adjust!$B$3:$H$85,6,FALSE)*VLOOKUP(BS$91,ExtTrip_Adjust!$B$3:$H$85,7,FALSE)</f>
        <v>7.9710125699874341</v>
      </c>
      <c r="BT152" s="1">
        <f>BT63*VLOOKUP($D152,ExtTrip_Adjust!$B$3:$H$85,6,FALSE)*VLOOKUP(BT$91,ExtTrip_Adjust!$B$3:$H$85,7,FALSE)</f>
        <v>4.6199605881541999</v>
      </c>
      <c r="BU152" s="1">
        <f>BU63*VLOOKUP($D152,ExtTrip_Adjust!$B$3:$H$85,6,FALSE)*VLOOKUP(BU$91,ExtTrip_Adjust!$B$3:$H$85,7,FALSE)</f>
        <v>3.1580183558158086</v>
      </c>
      <c r="BV152" s="1">
        <f>BV63*VLOOKUP($D152,ExtTrip_Adjust!$B$3:$H$85,6,FALSE)*VLOOKUP(BV$91,ExtTrip_Adjust!$B$3:$H$85,7,FALSE)</f>
        <v>0</v>
      </c>
      <c r="BW152" s="1">
        <f>BW63*VLOOKUP($D152,ExtTrip_Adjust!$B$3:$H$85,6,FALSE)*VLOOKUP(BW$91,ExtTrip_Adjust!$B$3:$H$85,7,FALSE)</f>
        <v>0</v>
      </c>
      <c r="BX152" s="1">
        <f>BX63*VLOOKUP($D152,ExtTrip_Adjust!$B$3:$H$85,6,FALSE)*VLOOKUP(BX$91,ExtTrip_Adjust!$B$3:$H$85,7,FALSE)</f>
        <v>0</v>
      </c>
      <c r="BY152" s="1">
        <f>BY63*VLOOKUP($D152,ExtTrip_Adjust!$B$3:$H$85,6,FALSE)*VLOOKUP(BY$91,ExtTrip_Adjust!$B$3:$H$85,7,FALSE)</f>
        <v>0</v>
      </c>
      <c r="BZ152" s="1">
        <f>BZ63*VLOOKUP($D152,ExtTrip_Adjust!$B$3:$H$85,6,FALSE)*VLOOKUP(BZ$91,ExtTrip_Adjust!$B$3:$H$85,7,FALSE)</f>
        <v>0</v>
      </c>
      <c r="CA152" s="1">
        <f>CA63*VLOOKUP($D152,ExtTrip_Adjust!$B$3:$H$85,6,FALSE)*VLOOKUP(CA$91,ExtTrip_Adjust!$B$3:$H$85,7,FALSE)</f>
        <v>0</v>
      </c>
      <c r="CB152" s="1">
        <f>CB63*VLOOKUP($D152,ExtTrip_Adjust!$B$3:$H$85,6,FALSE)*VLOOKUP(CB$91,ExtTrip_Adjust!$B$3:$H$85,7,FALSE)</f>
        <v>0</v>
      </c>
      <c r="CC152" s="1">
        <f>CC63*VLOOKUP($D152,ExtTrip_Adjust!$B$3:$H$85,6,FALSE)*VLOOKUP(CC$91,ExtTrip_Adjust!$B$3:$H$85,7,FALSE)</f>
        <v>0</v>
      </c>
      <c r="CD152" s="1">
        <f>CD63*VLOOKUP($D152,ExtTrip_Adjust!$B$3:$H$85,6,FALSE)*VLOOKUP(CD$91,ExtTrip_Adjust!$B$3:$H$85,7,FALSE)</f>
        <v>0</v>
      </c>
      <c r="CE152" s="1">
        <f>CE63*VLOOKUP($D152,ExtTrip_Adjust!$B$3:$H$85,6,FALSE)*VLOOKUP(CE$91,ExtTrip_Adjust!$B$3:$H$85,7,FALSE)</f>
        <v>0</v>
      </c>
      <c r="CF152" s="1">
        <f>CF63*VLOOKUP($D152,ExtTrip_Adjust!$B$3:$H$85,6,FALSE)*VLOOKUP(CF$91,ExtTrip_Adjust!$B$3:$H$85,7,FALSE)</f>
        <v>0.30948477527899892</v>
      </c>
      <c r="CG152" s="1">
        <f>CG63*VLOOKUP($D152,ExtTrip_Adjust!$B$3:$H$85,6,FALSE)*VLOOKUP(CG$91,ExtTrip_Adjust!$B$3:$H$85,7,FALSE)</f>
        <v>14.126642884557716</v>
      </c>
      <c r="CH152" s="1">
        <f>CH63*VLOOKUP($D152,ExtTrip_Adjust!$B$3:$H$85,6,FALSE)*VLOOKUP(CH$91,ExtTrip_Adjust!$B$3:$H$85,7,FALSE)</f>
        <v>0</v>
      </c>
      <c r="CI152" s="1">
        <f>CI63*VLOOKUP($D152,ExtTrip_Adjust!$B$3:$H$85,6,FALSE)*VLOOKUP(CI$91,ExtTrip_Adjust!$B$3:$H$85,7,FALSE)</f>
        <v>2.6490669859932745</v>
      </c>
      <c r="CJ152" s="1">
        <f>CJ63*VLOOKUP($D152,ExtTrip_Adjust!$B$3:$H$85,6,FALSE)*1</f>
        <v>2955.8777810535685</v>
      </c>
      <c r="CK152" s="1">
        <f t="shared" si="5"/>
        <v>4886.5035142060997</v>
      </c>
    </row>
    <row r="153" spans="2:89" x14ac:dyDescent="0.25">
      <c r="B153">
        <v>2991</v>
      </c>
      <c r="D153">
        <v>2991</v>
      </c>
      <c r="E153" s="1">
        <f>E64*VLOOKUP($D153,ExtTrip_Adjust!$B$3:$H$85,6,FALSE)*VLOOKUP(E$91,ExtTrip_Adjust!$B$3:$H$85,7,FALSE)</f>
        <v>3.4162970438859706E-2</v>
      </c>
      <c r="F153" s="1">
        <f>F64*VLOOKUP($D153,ExtTrip_Adjust!$B$3:$H$85,6,FALSE)*VLOOKUP(F$91,ExtTrip_Adjust!$B$3:$H$85,7,FALSE)</f>
        <v>0.79539971229034345</v>
      </c>
      <c r="G153" s="1">
        <f>G64*VLOOKUP($D153,ExtTrip_Adjust!$B$3:$H$85,6,FALSE)*VLOOKUP(G$91,ExtTrip_Adjust!$B$3:$H$85,7,FALSE)</f>
        <v>0</v>
      </c>
      <c r="H153" s="1">
        <f>H64*VLOOKUP($D153,ExtTrip_Adjust!$B$3:$H$85,6,FALSE)*VLOOKUP(H$91,ExtTrip_Adjust!$B$3:$H$85,7,FALSE)</f>
        <v>0.39325040661323013</v>
      </c>
      <c r="I153" s="1">
        <f>I64*VLOOKUP($D153,ExtTrip_Adjust!$B$3:$H$85,6,FALSE)*VLOOKUP(I$91,ExtTrip_Adjust!$B$3:$H$85,7,FALSE)</f>
        <v>0</v>
      </c>
      <c r="J153" s="1">
        <f>J64*VLOOKUP($D153,ExtTrip_Adjust!$B$3:$H$85,6,FALSE)*VLOOKUP(J$91,ExtTrip_Adjust!$B$3:$H$85,7,FALSE)</f>
        <v>2.5191127660818833E-3</v>
      </c>
      <c r="K153" s="1">
        <f>K64*VLOOKUP($D153,ExtTrip_Adjust!$B$3:$H$85,6,FALSE)*VLOOKUP(K$91,ExtTrip_Adjust!$B$3:$H$85,7,FALSE)</f>
        <v>1.5108999999999999E-2</v>
      </c>
      <c r="L153" s="1">
        <f>L64*VLOOKUP($D153,ExtTrip_Adjust!$B$3:$H$85,6,FALSE)*VLOOKUP(L$91,ExtTrip_Adjust!$B$3:$H$85,7,FALSE)</f>
        <v>0</v>
      </c>
      <c r="M153" s="1">
        <f>M64*VLOOKUP($D153,ExtTrip_Adjust!$B$3:$H$85,6,FALSE)*VLOOKUP(M$91,ExtTrip_Adjust!$B$3:$H$85,7,FALSE)</f>
        <v>0</v>
      </c>
      <c r="N153" s="1">
        <f>N64*VLOOKUP($D153,ExtTrip_Adjust!$B$3:$H$85,6,FALSE)*VLOOKUP(N$91,ExtTrip_Adjust!$B$3:$H$85,7,FALSE)</f>
        <v>0</v>
      </c>
      <c r="O153" s="1">
        <f>O64*VLOOKUP($D153,ExtTrip_Adjust!$B$3:$H$85,6,FALSE)*VLOOKUP(O$91,ExtTrip_Adjust!$B$3:$H$85,7,FALSE)</f>
        <v>0</v>
      </c>
      <c r="P153" s="1">
        <f>P64*VLOOKUP($D153,ExtTrip_Adjust!$B$3:$H$85,6,FALSE)*VLOOKUP(P$91,ExtTrip_Adjust!$B$3:$H$85,7,FALSE)</f>
        <v>0</v>
      </c>
      <c r="Q153" s="1">
        <f>Q64*VLOOKUP($D153,ExtTrip_Adjust!$B$3:$H$85,6,FALSE)*VLOOKUP(Q$91,ExtTrip_Adjust!$B$3:$H$85,7,FALSE)</f>
        <v>6.3066068659402268E-3</v>
      </c>
      <c r="R153" s="1">
        <f>R64*VLOOKUP($D153,ExtTrip_Adjust!$B$3:$H$85,6,FALSE)*VLOOKUP(R$91,ExtTrip_Adjust!$B$3:$H$85,7,FALSE)</f>
        <v>0</v>
      </c>
      <c r="S153" s="1">
        <f>S64*VLOOKUP($D153,ExtTrip_Adjust!$B$3:$H$85,6,FALSE)*VLOOKUP(S$91,ExtTrip_Adjust!$B$3:$H$85,7,FALSE)</f>
        <v>2.9855807523824862</v>
      </c>
      <c r="T153" s="1">
        <f>T64*VLOOKUP($D153,ExtTrip_Adjust!$B$3:$H$85,6,FALSE)*VLOOKUP(T$91,ExtTrip_Adjust!$B$3:$H$85,7,FALSE)</f>
        <v>0.65316681831247714</v>
      </c>
      <c r="U153" s="1">
        <f>U64*VLOOKUP($D153,ExtTrip_Adjust!$B$3:$H$85,6,FALSE)*VLOOKUP(U$91,ExtTrip_Adjust!$B$3:$H$85,7,FALSE)</f>
        <v>0</v>
      </c>
      <c r="V153" s="1">
        <f>V64*VLOOKUP($D153,ExtTrip_Adjust!$B$3:$H$85,6,FALSE)*VLOOKUP(V$91,ExtTrip_Adjust!$B$3:$H$85,7,FALSE)</f>
        <v>4.9020230064982365E-2</v>
      </c>
      <c r="W153" s="1">
        <f>W64*VLOOKUP($D153,ExtTrip_Adjust!$B$3:$H$85,6,FALSE)*VLOOKUP(W$91,ExtTrip_Adjust!$B$3:$H$85,7,FALSE)</f>
        <v>0.18106555830558252</v>
      </c>
      <c r="X153" s="1">
        <f>X64*VLOOKUP($D153,ExtTrip_Adjust!$B$3:$H$85,6,FALSE)*VLOOKUP(X$91,ExtTrip_Adjust!$B$3:$H$85,7,FALSE)</f>
        <v>0.3157961874145056</v>
      </c>
      <c r="Y153" s="1">
        <f>Y64*VLOOKUP($D153,ExtTrip_Adjust!$B$3:$H$85,6,FALSE)*VLOOKUP(Y$91,ExtTrip_Adjust!$B$3:$H$85,7,FALSE)</f>
        <v>4.8520365756578962E-2</v>
      </c>
      <c r="Z153" s="1">
        <f>Z64*VLOOKUP($D153,ExtTrip_Adjust!$B$3:$H$85,6,FALSE)*VLOOKUP(Z$91,ExtTrip_Adjust!$B$3:$H$85,7,FALSE)</f>
        <v>0</v>
      </c>
      <c r="AA153" s="1">
        <f>AA64*VLOOKUP($D153,ExtTrip_Adjust!$B$3:$H$85,6,FALSE)*VLOOKUP(AA$91,ExtTrip_Adjust!$B$3:$H$85,7,FALSE)</f>
        <v>0</v>
      </c>
      <c r="AB153" s="1">
        <f>AB64*VLOOKUP($D153,ExtTrip_Adjust!$B$3:$H$85,6,FALSE)*VLOOKUP(AB$91,ExtTrip_Adjust!$B$3:$H$85,7,FALSE)</f>
        <v>0</v>
      </c>
      <c r="AC153" s="1">
        <f>AC64*VLOOKUP($D153,ExtTrip_Adjust!$B$3:$H$85,6,FALSE)*VLOOKUP(AC$91,ExtTrip_Adjust!$B$3:$H$85,7,FALSE)</f>
        <v>0</v>
      </c>
      <c r="AD153" s="1">
        <f>AD64*VLOOKUP($D153,ExtTrip_Adjust!$B$3:$H$85,6,FALSE)*VLOOKUP(AD$91,ExtTrip_Adjust!$B$3:$H$85,7,FALSE)</f>
        <v>3.0230430210004367E-2</v>
      </c>
      <c r="AE153" s="1">
        <f>AE64*VLOOKUP($D153,ExtTrip_Adjust!$B$3:$H$85,6,FALSE)*VLOOKUP(AE$91,ExtTrip_Adjust!$B$3:$H$85,7,FALSE)</f>
        <v>0</v>
      </c>
      <c r="AF153" s="1">
        <f>AF64*VLOOKUP($D153,ExtTrip_Adjust!$B$3:$H$85,6,FALSE)*VLOOKUP(AF$91,ExtTrip_Adjust!$B$3:$H$85,7,FALSE)</f>
        <v>9.9306000000000005E-2</v>
      </c>
      <c r="AG153" s="1">
        <f>AG64*VLOOKUP($D153,ExtTrip_Adjust!$B$3:$H$85,6,FALSE)*VLOOKUP(AG$91,ExtTrip_Adjust!$B$3:$H$85,7,FALSE)</f>
        <v>3.0102669247556453E-2</v>
      </c>
      <c r="AH153" s="1">
        <f>AH64*VLOOKUP($D153,ExtTrip_Adjust!$B$3:$H$85,6,FALSE)*VLOOKUP(AH$91,ExtTrip_Adjust!$B$3:$H$85,7,FALSE)</f>
        <v>4.3444023416859441E-3</v>
      </c>
      <c r="AI153" s="1">
        <f>AI64*VLOOKUP($D153,ExtTrip_Adjust!$B$3:$H$85,6,FALSE)*VLOOKUP(AI$91,ExtTrip_Adjust!$B$3:$H$85,7,FALSE)</f>
        <v>1.1444598556240706</v>
      </c>
      <c r="AJ153" s="1">
        <f>AJ64*VLOOKUP($D153,ExtTrip_Adjust!$B$3:$H$85,6,FALSE)*VLOOKUP(AJ$91,ExtTrip_Adjust!$B$3:$H$85,7,FALSE)</f>
        <v>1.2548349999999999</v>
      </c>
      <c r="AK153" s="1">
        <f>AK64*VLOOKUP($D153,ExtTrip_Adjust!$B$3:$H$85,6,FALSE)*VLOOKUP(AK$91,ExtTrip_Adjust!$B$3:$H$85,7,FALSE)</f>
        <v>4.9225160054459245</v>
      </c>
      <c r="AL153" s="1">
        <f>AL64*VLOOKUP($D153,ExtTrip_Adjust!$B$3:$H$85,6,FALSE)*VLOOKUP(AL$91,ExtTrip_Adjust!$B$3:$H$85,7,FALSE)</f>
        <v>3.4248219306073509E-3</v>
      </c>
      <c r="AM153" s="1">
        <f>AM64*VLOOKUP($D153,ExtTrip_Adjust!$B$3:$H$85,6,FALSE)*VLOOKUP(AM$91,ExtTrip_Adjust!$B$3:$H$85,7,FALSE)</f>
        <v>2.3491443651760011E-2</v>
      </c>
      <c r="AN153" s="1">
        <f>AN64*VLOOKUP($D153,ExtTrip_Adjust!$B$3:$H$85,6,FALSE)*VLOOKUP(AN$91,ExtTrip_Adjust!$B$3:$H$85,7,FALSE)</f>
        <v>8.4399578867247277E-2</v>
      </c>
      <c r="AO153" s="1">
        <f>AO64*VLOOKUP($D153,ExtTrip_Adjust!$B$3:$H$85,6,FALSE)*VLOOKUP(AO$91,ExtTrip_Adjust!$B$3:$H$85,7,FALSE)</f>
        <v>2.5998011914440667E-2</v>
      </c>
      <c r="AP153" s="1">
        <f>AP64*VLOOKUP($D153,ExtTrip_Adjust!$B$3:$H$85,6,FALSE)*VLOOKUP(AP$91,ExtTrip_Adjust!$B$3:$H$85,7,FALSE)</f>
        <v>4.6723736823014422E-2</v>
      </c>
      <c r="AQ153" s="1">
        <f>AQ64*VLOOKUP($D153,ExtTrip_Adjust!$B$3:$H$85,6,FALSE)*VLOOKUP(AQ$91,ExtTrip_Adjust!$B$3:$H$85,7,FALSE)</f>
        <v>0</v>
      </c>
      <c r="AR153" s="1">
        <f>AR64*VLOOKUP($D153,ExtTrip_Adjust!$B$3:$H$85,6,FALSE)*VLOOKUP(AR$91,ExtTrip_Adjust!$B$3:$H$85,7,FALSE)</f>
        <v>6.3889339380877258E-3</v>
      </c>
      <c r="AS153" s="1">
        <f>AS64*VLOOKUP($D153,ExtTrip_Adjust!$B$3:$H$85,6,FALSE)*VLOOKUP(AS$91,ExtTrip_Adjust!$B$3:$H$85,7,FALSE)</f>
        <v>0.1574506869864184</v>
      </c>
      <c r="AT153" s="1">
        <f>AT64*VLOOKUP($D153,ExtTrip_Adjust!$B$3:$H$85,6,FALSE)*VLOOKUP(AT$91,ExtTrip_Adjust!$B$3:$H$85,7,FALSE)</f>
        <v>0</v>
      </c>
      <c r="AU153" s="1">
        <f>AU64*VLOOKUP($D153,ExtTrip_Adjust!$B$3:$H$85,6,FALSE)*VLOOKUP(AU$91,ExtTrip_Adjust!$B$3:$H$85,7,FALSE)</f>
        <v>0</v>
      </c>
      <c r="AV153" s="1">
        <f>AV64*VLOOKUP($D153,ExtTrip_Adjust!$B$3:$H$85,6,FALSE)*VLOOKUP(AV$91,ExtTrip_Adjust!$B$3:$H$85,7,FALSE)</f>
        <v>0</v>
      </c>
      <c r="AW153" s="1">
        <f>AW64*VLOOKUP($D153,ExtTrip_Adjust!$B$3:$H$85,6,FALSE)*VLOOKUP(AW$91,ExtTrip_Adjust!$B$3:$H$85,7,FALSE)</f>
        <v>0</v>
      </c>
      <c r="AX153" s="1">
        <f>AX64*VLOOKUP($D153,ExtTrip_Adjust!$B$3:$H$85,6,FALSE)*VLOOKUP(AX$91,ExtTrip_Adjust!$B$3:$H$85,7,FALSE)</f>
        <v>0.40015220390280326</v>
      </c>
      <c r="AY153" s="1">
        <f>AY64*VLOOKUP($D153,ExtTrip_Adjust!$B$3:$H$85,6,FALSE)*VLOOKUP(AY$91,ExtTrip_Adjust!$B$3:$H$85,7,FALSE)</f>
        <v>0.23699878466843438</v>
      </c>
      <c r="AZ153" s="1">
        <f>AZ64*VLOOKUP($D153,ExtTrip_Adjust!$B$3:$H$85,6,FALSE)*VLOOKUP(AZ$91,ExtTrip_Adjust!$B$3:$H$85,7,FALSE)</f>
        <v>2.4052808175386374E-2</v>
      </c>
      <c r="BA153" s="1">
        <f>BA64*VLOOKUP($D153,ExtTrip_Adjust!$B$3:$H$85,6,FALSE)*VLOOKUP(BA$91,ExtTrip_Adjust!$B$3:$H$85,7,FALSE)</f>
        <v>0</v>
      </c>
      <c r="BB153" s="1">
        <f>BB64*VLOOKUP($D153,ExtTrip_Adjust!$B$3:$H$85,6,FALSE)*VLOOKUP(BB$91,ExtTrip_Adjust!$B$3:$H$85,7,FALSE)</f>
        <v>1.763748038554554E-2</v>
      </c>
      <c r="BC153" s="1">
        <f>BC64*VLOOKUP($D153,ExtTrip_Adjust!$B$3:$H$85,6,FALSE)*VLOOKUP(BC$91,ExtTrip_Adjust!$B$3:$H$85,7,FALSE)</f>
        <v>0</v>
      </c>
      <c r="BD153" s="1">
        <f>BD64*VLOOKUP($D153,ExtTrip_Adjust!$B$3:$H$85,6,FALSE)*VLOOKUP(BD$91,ExtTrip_Adjust!$B$3:$H$85,7,FALSE)</f>
        <v>0</v>
      </c>
      <c r="BE153" s="1">
        <f>BE64*VLOOKUP($D153,ExtTrip_Adjust!$B$3:$H$85,6,FALSE)*VLOOKUP(BE$91,ExtTrip_Adjust!$B$3:$H$85,7,FALSE)</f>
        <v>0</v>
      </c>
      <c r="BF153" s="1">
        <f>BF64*VLOOKUP($D153,ExtTrip_Adjust!$B$3:$H$85,6,FALSE)*VLOOKUP(BF$91,ExtTrip_Adjust!$B$3:$H$85,7,FALSE)</f>
        <v>0</v>
      </c>
      <c r="BG153" s="1">
        <f>BG64*VLOOKUP($D153,ExtTrip_Adjust!$B$3:$H$85,6,FALSE)*VLOOKUP(BG$91,ExtTrip_Adjust!$B$3:$H$85,7,FALSE)</f>
        <v>0.12505920138452487</v>
      </c>
      <c r="BH153" s="1">
        <f>BH64*VLOOKUP($D153,ExtTrip_Adjust!$B$3:$H$85,6,FALSE)*VLOOKUP(BH$91,ExtTrip_Adjust!$B$3:$H$85,7,FALSE)</f>
        <v>0</v>
      </c>
      <c r="BI153" s="1">
        <f>BI64*VLOOKUP($D153,ExtTrip_Adjust!$B$3:$H$85,6,FALSE)*VLOOKUP(BI$91,ExtTrip_Adjust!$B$3:$H$85,7,FALSE)</f>
        <v>3.585558848962638E-3</v>
      </c>
      <c r="BJ153" s="1">
        <f>BJ64*VLOOKUP($D153,ExtTrip_Adjust!$B$3:$H$85,6,FALSE)*VLOOKUP(BJ$91,ExtTrip_Adjust!$B$3:$H$85,7,FALSE)</f>
        <v>2.0186071053735585E-2</v>
      </c>
      <c r="BK153" s="1">
        <f>BK64*VLOOKUP($D153,ExtTrip_Adjust!$B$3:$H$85,6,FALSE)*VLOOKUP(BK$91,ExtTrip_Adjust!$B$3:$H$85,7,FALSE)</f>
        <v>8.7831834512505147E-2</v>
      </c>
      <c r="BL153" s="1">
        <f>BL64*VLOOKUP($D153,ExtTrip_Adjust!$B$3:$H$85,6,FALSE)*VLOOKUP(BL$91,ExtTrip_Adjust!$B$3:$H$85,7,FALSE)</f>
        <v>0.71305220539105252</v>
      </c>
      <c r="BM153" s="1">
        <f>BM64*VLOOKUP($D153,ExtTrip_Adjust!$B$3:$H$85,6,FALSE)*VLOOKUP(BM$91,ExtTrip_Adjust!$B$3:$H$85,7,FALSE)</f>
        <v>0.29875239456149444</v>
      </c>
      <c r="BN153" s="1">
        <f>BN64*VLOOKUP($D153,ExtTrip_Adjust!$B$3:$H$85,6,FALSE)*VLOOKUP(BN$91,ExtTrip_Adjust!$B$3:$H$85,7,FALSE)</f>
        <v>0</v>
      </c>
      <c r="BO153" s="1">
        <f>BO64*VLOOKUP($D153,ExtTrip_Adjust!$B$3:$H$85,6,FALSE)*VLOOKUP(BO$91,ExtTrip_Adjust!$B$3:$H$85,7,FALSE)</f>
        <v>0</v>
      </c>
      <c r="BP153" s="1">
        <f>BP64*VLOOKUP($D153,ExtTrip_Adjust!$B$3:$H$85,6,FALSE)*VLOOKUP(BP$91,ExtTrip_Adjust!$B$3:$H$85,7,FALSE)</f>
        <v>0</v>
      </c>
      <c r="BQ153" s="1">
        <f>BQ64*VLOOKUP($D153,ExtTrip_Adjust!$B$3:$H$85,6,FALSE)*VLOOKUP(BQ$91,ExtTrip_Adjust!$B$3:$H$85,7,FALSE)</f>
        <v>0</v>
      </c>
      <c r="BR153" s="1">
        <f>BR64*VLOOKUP($D153,ExtTrip_Adjust!$B$3:$H$85,6,FALSE)*VLOOKUP(BR$91,ExtTrip_Adjust!$B$3:$H$85,7,FALSE)</f>
        <v>0</v>
      </c>
      <c r="BS153" s="1">
        <f>BS64*VLOOKUP($D153,ExtTrip_Adjust!$B$3:$H$85,6,FALSE)*VLOOKUP(BS$91,ExtTrip_Adjust!$B$3:$H$85,7,FALSE)</f>
        <v>0</v>
      </c>
      <c r="BT153" s="1">
        <f>BT64*VLOOKUP($D153,ExtTrip_Adjust!$B$3:$H$85,6,FALSE)*VLOOKUP(BT$91,ExtTrip_Adjust!$B$3:$H$85,7,FALSE)</f>
        <v>0</v>
      </c>
      <c r="BU153" s="1">
        <f>BU64*VLOOKUP($D153,ExtTrip_Adjust!$B$3:$H$85,6,FALSE)*VLOOKUP(BU$91,ExtTrip_Adjust!$B$3:$H$85,7,FALSE)</f>
        <v>0</v>
      </c>
      <c r="BV153" s="1">
        <f>BV64*VLOOKUP($D153,ExtTrip_Adjust!$B$3:$H$85,6,FALSE)*VLOOKUP(BV$91,ExtTrip_Adjust!$B$3:$H$85,7,FALSE)</f>
        <v>0</v>
      </c>
      <c r="BW153" s="1">
        <f>BW64*VLOOKUP($D153,ExtTrip_Adjust!$B$3:$H$85,6,FALSE)*VLOOKUP(BW$91,ExtTrip_Adjust!$B$3:$H$85,7,FALSE)</f>
        <v>0.17236840019943239</v>
      </c>
      <c r="BX153" s="1">
        <f>BX64*VLOOKUP($D153,ExtTrip_Adjust!$B$3:$H$85,6,FALSE)*VLOOKUP(BX$91,ExtTrip_Adjust!$B$3:$H$85,7,FALSE)</f>
        <v>8.0981121664920608E-2</v>
      </c>
      <c r="BY153" s="1">
        <f>BY64*VLOOKUP($D153,ExtTrip_Adjust!$B$3:$H$85,6,FALSE)*VLOOKUP(BY$91,ExtTrip_Adjust!$B$3:$H$85,7,FALSE)</f>
        <v>4.236573948683881E-3</v>
      </c>
      <c r="BZ153" s="1">
        <f>BZ64*VLOOKUP($D153,ExtTrip_Adjust!$B$3:$H$85,6,FALSE)*VLOOKUP(BZ$91,ExtTrip_Adjust!$B$3:$H$85,7,FALSE)</f>
        <v>0.17438499999999996</v>
      </c>
      <c r="CA153" s="1">
        <f>CA64*VLOOKUP($D153,ExtTrip_Adjust!$B$3:$H$85,6,FALSE)*VLOOKUP(CA$91,ExtTrip_Adjust!$B$3:$H$85,7,FALSE)</f>
        <v>0.16660454191938748</v>
      </c>
      <c r="CB153" s="1">
        <f>CB64*VLOOKUP($D153,ExtTrip_Adjust!$B$3:$H$85,6,FALSE)*VLOOKUP(CB$91,ExtTrip_Adjust!$B$3:$H$85,7,FALSE)</f>
        <v>2.5716025445020628E-2</v>
      </c>
      <c r="CC153" s="1">
        <f>CC64*VLOOKUP($D153,ExtTrip_Adjust!$B$3:$H$85,6,FALSE)*VLOOKUP(CC$91,ExtTrip_Adjust!$B$3:$H$85,7,FALSE)</f>
        <v>0.10974817950703514</v>
      </c>
      <c r="CD153" s="1">
        <f>CD64*VLOOKUP($D153,ExtTrip_Adjust!$B$3:$H$85,6,FALSE)*VLOOKUP(CD$91,ExtTrip_Adjust!$B$3:$H$85,7,FALSE)</f>
        <v>2.2834699232142274E-2</v>
      </c>
      <c r="CE153" s="1">
        <f>CE64*VLOOKUP($D153,ExtTrip_Adjust!$B$3:$H$85,6,FALSE)*VLOOKUP(CE$91,ExtTrip_Adjust!$B$3:$H$85,7,FALSE)</f>
        <v>4.7898005297914836E-4</v>
      </c>
      <c r="CF153" s="1">
        <f>CF64*VLOOKUP($D153,ExtTrip_Adjust!$B$3:$H$85,6,FALSE)*VLOOKUP(CF$91,ExtTrip_Adjust!$B$3:$H$85,7,FALSE)</f>
        <v>0</v>
      </c>
      <c r="CG153" s="1">
        <f>CG64*VLOOKUP($D153,ExtTrip_Adjust!$B$3:$H$85,6,FALSE)*VLOOKUP(CG$91,ExtTrip_Adjust!$B$3:$H$85,7,FALSE)</f>
        <v>0.58006928914313494</v>
      </c>
      <c r="CH153" s="1">
        <f>CH64*VLOOKUP($D153,ExtTrip_Adjust!$B$3:$H$85,6,FALSE)*VLOOKUP(CH$91,ExtTrip_Adjust!$B$3:$H$85,7,FALSE)</f>
        <v>3.7162968091583957</v>
      </c>
      <c r="CI153" s="1">
        <f>CI64*VLOOKUP($D153,ExtTrip_Adjust!$B$3:$H$85,6,FALSE)*VLOOKUP(CI$91,ExtTrip_Adjust!$B$3:$H$85,7,FALSE)</f>
        <v>0</v>
      </c>
      <c r="CJ153" s="1">
        <f>CJ64*VLOOKUP($D153,ExtTrip_Adjust!$B$3:$H$85,6,FALSE)*1</f>
        <v>145.47505699999999</v>
      </c>
      <c r="CK153" s="1">
        <f t="shared" si="5"/>
        <v>165.76965446134747</v>
      </c>
    </row>
    <row r="154" spans="2:89" x14ac:dyDescent="0.25">
      <c r="B154">
        <v>2992</v>
      </c>
      <c r="D154">
        <v>2992</v>
      </c>
      <c r="E154" s="1">
        <f>E65*VLOOKUP($D154,ExtTrip_Adjust!$B$3:$H$85,6,FALSE)*VLOOKUP(E$91,ExtTrip_Adjust!$B$3:$H$85,7,FALSE)</f>
        <v>0</v>
      </c>
      <c r="F154" s="1">
        <f>F65*VLOOKUP($D154,ExtTrip_Adjust!$B$3:$H$85,6,FALSE)*VLOOKUP(F$91,ExtTrip_Adjust!$B$3:$H$85,7,FALSE)</f>
        <v>0</v>
      </c>
      <c r="G154" s="1">
        <f>G65*VLOOKUP($D154,ExtTrip_Adjust!$B$3:$H$85,6,FALSE)*VLOOKUP(G$91,ExtTrip_Adjust!$B$3:$H$85,7,FALSE)</f>
        <v>0</v>
      </c>
      <c r="H154" s="1">
        <f>H65*VLOOKUP($D154,ExtTrip_Adjust!$B$3:$H$85,6,FALSE)*VLOOKUP(H$91,ExtTrip_Adjust!$B$3:$H$85,7,FALSE)</f>
        <v>0</v>
      </c>
      <c r="I154" s="1">
        <f>I65*VLOOKUP($D154,ExtTrip_Adjust!$B$3:$H$85,6,FALSE)*VLOOKUP(I$91,ExtTrip_Adjust!$B$3:$H$85,7,FALSE)</f>
        <v>0</v>
      </c>
      <c r="J154" s="1">
        <f>J65*VLOOKUP($D154,ExtTrip_Adjust!$B$3:$H$85,6,FALSE)*VLOOKUP(J$91,ExtTrip_Adjust!$B$3:$H$85,7,FALSE)</f>
        <v>0</v>
      </c>
      <c r="K154" s="1">
        <f>K65*VLOOKUP($D154,ExtTrip_Adjust!$B$3:$H$85,6,FALSE)*VLOOKUP(K$91,ExtTrip_Adjust!$B$3:$H$85,7,FALSE)</f>
        <v>0</v>
      </c>
      <c r="L154" s="1">
        <f>L65*VLOOKUP($D154,ExtTrip_Adjust!$B$3:$H$85,6,FALSE)*VLOOKUP(L$91,ExtTrip_Adjust!$B$3:$H$85,7,FALSE)</f>
        <v>0</v>
      </c>
      <c r="M154" s="1">
        <f>M65*VLOOKUP($D154,ExtTrip_Adjust!$B$3:$H$85,6,FALSE)*VLOOKUP(M$91,ExtTrip_Adjust!$B$3:$H$85,7,FALSE)</f>
        <v>0</v>
      </c>
      <c r="N154" s="1">
        <f>N65*VLOOKUP($D154,ExtTrip_Adjust!$B$3:$H$85,6,FALSE)*VLOOKUP(N$91,ExtTrip_Adjust!$B$3:$H$85,7,FALSE)</f>
        <v>0</v>
      </c>
      <c r="O154" s="1">
        <f>O65*VLOOKUP($D154,ExtTrip_Adjust!$B$3:$H$85,6,FALSE)*VLOOKUP(O$91,ExtTrip_Adjust!$B$3:$H$85,7,FALSE)</f>
        <v>0</v>
      </c>
      <c r="P154" s="1">
        <f>P65*VLOOKUP($D154,ExtTrip_Adjust!$B$3:$H$85,6,FALSE)*VLOOKUP(P$91,ExtTrip_Adjust!$B$3:$H$85,7,FALSE)</f>
        <v>0</v>
      </c>
      <c r="Q154" s="1">
        <f>Q65*VLOOKUP($D154,ExtTrip_Adjust!$B$3:$H$85,6,FALSE)*VLOOKUP(Q$91,ExtTrip_Adjust!$B$3:$H$85,7,FALSE)</f>
        <v>0</v>
      </c>
      <c r="R154" s="1">
        <f>R65*VLOOKUP($D154,ExtTrip_Adjust!$B$3:$H$85,6,FALSE)*VLOOKUP(R$91,ExtTrip_Adjust!$B$3:$H$85,7,FALSE)</f>
        <v>0</v>
      </c>
      <c r="S154" s="1">
        <f>S65*VLOOKUP($D154,ExtTrip_Adjust!$B$3:$H$85,6,FALSE)*VLOOKUP(S$91,ExtTrip_Adjust!$B$3:$H$85,7,FALSE)</f>
        <v>0</v>
      </c>
      <c r="T154" s="1">
        <f>T65*VLOOKUP($D154,ExtTrip_Adjust!$B$3:$H$85,6,FALSE)*VLOOKUP(T$91,ExtTrip_Adjust!$B$3:$H$85,7,FALSE)</f>
        <v>0</v>
      </c>
      <c r="U154" s="1">
        <f>U65*VLOOKUP($D154,ExtTrip_Adjust!$B$3:$H$85,6,FALSE)*VLOOKUP(U$91,ExtTrip_Adjust!$B$3:$H$85,7,FALSE)</f>
        <v>0</v>
      </c>
      <c r="V154" s="1">
        <f>V65*VLOOKUP($D154,ExtTrip_Adjust!$B$3:$H$85,6,FALSE)*VLOOKUP(V$91,ExtTrip_Adjust!$B$3:$H$85,7,FALSE)</f>
        <v>0</v>
      </c>
      <c r="W154" s="1">
        <f>W65*VLOOKUP($D154,ExtTrip_Adjust!$B$3:$H$85,6,FALSE)*VLOOKUP(W$91,ExtTrip_Adjust!$B$3:$H$85,7,FALSE)</f>
        <v>0</v>
      </c>
      <c r="X154" s="1">
        <f>X65*VLOOKUP($D154,ExtTrip_Adjust!$B$3:$H$85,6,FALSE)*VLOOKUP(X$91,ExtTrip_Adjust!$B$3:$H$85,7,FALSE)</f>
        <v>0</v>
      </c>
      <c r="Y154" s="1">
        <f>Y65*VLOOKUP($D154,ExtTrip_Adjust!$B$3:$H$85,6,FALSE)*VLOOKUP(Y$91,ExtTrip_Adjust!$B$3:$H$85,7,FALSE)</f>
        <v>0</v>
      </c>
      <c r="Z154" s="1">
        <f>Z65*VLOOKUP($D154,ExtTrip_Adjust!$B$3:$H$85,6,FALSE)*VLOOKUP(Z$91,ExtTrip_Adjust!$B$3:$H$85,7,FALSE)</f>
        <v>0</v>
      </c>
      <c r="AA154" s="1">
        <f>AA65*VLOOKUP($D154,ExtTrip_Adjust!$B$3:$H$85,6,FALSE)*VLOOKUP(AA$91,ExtTrip_Adjust!$B$3:$H$85,7,FALSE)</f>
        <v>0</v>
      </c>
      <c r="AB154" s="1">
        <f>AB65*VLOOKUP($D154,ExtTrip_Adjust!$B$3:$H$85,6,FALSE)*VLOOKUP(AB$91,ExtTrip_Adjust!$B$3:$H$85,7,FALSE)</f>
        <v>0</v>
      </c>
      <c r="AC154" s="1">
        <f>AC65*VLOOKUP($D154,ExtTrip_Adjust!$B$3:$H$85,6,FALSE)*VLOOKUP(AC$91,ExtTrip_Adjust!$B$3:$H$85,7,FALSE)</f>
        <v>0</v>
      </c>
      <c r="AD154" s="1">
        <f>AD65*VLOOKUP($D154,ExtTrip_Adjust!$B$3:$H$85,6,FALSE)*VLOOKUP(AD$91,ExtTrip_Adjust!$B$3:$H$85,7,FALSE)</f>
        <v>0</v>
      </c>
      <c r="AE154" s="1">
        <f>AE65*VLOOKUP($D154,ExtTrip_Adjust!$B$3:$H$85,6,FALSE)*VLOOKUP(AE$91,ExtTrip_Adjust!$B$3:$H$85,7,FALSE)</f>
        <v>0</v>
      </c>
      <c r="AF154" s="1">
        <f>AF65*VLOOKUP($D154,ExtTrip_Adjust!$B$3:$H$85,6,FALSE)*VLOOKUP(AF$91,ExtTrip_Adjust!$B$3:$H$85,7,FALSE)</f>
        <v>0</v>
      </c>
      <c r="AG154" s="1">
        <f>AG65*VLOOKUP($D154,ExtTrip_Adjust!$B$3:$H$85,6,FALSE)*VLOOKUP(AG$91,ExtTrip_Adjust!$B$3:$H$85,7,FALSE)</f>
        <v>0</v>
      </c>
      <c r="AH154" s="1">
        <f>AH65*VLOOKUP($D154,ExtTrip_Adjust!$B$3:$H$85,6,FALSE)*VLOOKUP(AH$91,ExtTrip_Adjust!$B$3:$H$85,7,FALSE)</f>
        <v>0</v>
      </c>
      <c r="AI154" s="1">
        <f>AI65*VLOOKUP($D154,ExtTrip_Adjust!$B$3:$H$85,6,FALSE)*VLOOKUP(AI$91,ExtTrip_Adjust!$B$3:$H$85,7,FALSE)</f>
        <v>0</v>
      </c>
      <c r="AJ154" s="1">
        <f>AJ65*VLOOKUP($D154,ExtTrip_Adjust!$B$3:$H$85,6,FALSE)*VLOOKUP(AJ$91,ExtTrip_Adjust!$B$3:$H$85,7,FALSE)</f>
        <v>0</v>
      </c>
      <c r="AK154" s="1">
        <f>AK65*VLOOKUP($D154,ExtTrip_Adjust!$B$3:$H$85,6,FALSE)*VLOOKUP(AK$91,ExtTrip_Adjust!$B$3:$H$85,7,FALSE)</f>
        <v>0</v>
      </c>
      <c r="AL154" s="1">
        <f>AL65*VLOOKUP($D154,ExtTrip_Adjust!$B$3:$H$85,6,FALSE)*VLOOKUP(AL$91,ExtTrip_Adjust!$B$3:$H$85,7,FALSE)</f>
        <v>0</v>
      </c>
      <c r="AM154" s="1">
        <f>AM65*VLOOKUP($D154,ExtTrip_Adjust!$B$3:$H$85,6,FALSE)*VLOOKUP(AM$91,ExtTrip_Adjust!$B$3:$H$85,7,FALSE)</f>
        <v>0</v>
      </c>
      <c r="AN154" s="1">
        <f>AN65*VLOOKUP($D154,ExtTrip_Adjust!$B$3:$H$85,6,FALSE)*VLOOKUP(AN$91,ExtTrip_Adjust!$B$3:$H$85,7,FALSE)</f>
        <v>0</v>
      </c>
      <c r="AO154" s="1">
        <f>AO65*VLOOKUP($D154,ExtTrip_Adjust!$B$3:$H$85,6,FALSE)*VLOOKUP(AO$91,ExtTrip_Adjust!$B$3:$H$85,7,FALSE)</f>
        <v>0</v>
      </c>
      <c r="AP154" s="1">
        <f>AP65*VLOOKUP($D154,ExtTrip_Adjust!$B$3:$H$85,6,FALSE)*VLOOKUP(AP$91,ExtTrip_Adjust!$B$3:$H$85,7,FALSE)</f>
        <v>0</v>
      </c>
      <c r="AQ154" s="1">
        <f>AQ65*VLOOKUP($D154,ExtTrip_Adjust!$B$3:$H$85,6,FALSE)*VLOOKUP(AQ$91,ExtTrip_Adjust!$B$3:$H$85,7,FALSE)</f>
        <v>0</v>
      </c>
      <c r="AR154" s="1">
        <f>AR65*VLOOKUP($D154,ExtTrip_Adjust!$B$3:$H$85,6,FALSE)*VLOOKUP(AR$91,ExtTrip_Adjust!$B$3:$H$85,7,FALSE)</f>
        <v>0</v>
      </c>
      <c r="AS154" s="1">
        <f>AS65*VLOOKUP($D154,ExtTrip_Adjust!$B$3:$H$85,6,FALSE)*VLOOKUP(AS$91,ExtTrip_Adjust!$B$3:$H$85,7,FALSE)</f>
        <v>0</v>
      </c>
      <c r="AT154" s="1">
        <f>AT65*VLOOKUP($D154,ExtTrip_Adjust!$B$3:$H$85,6,FALSE)*VLOOKUP(AT$91,ExtTrip_Adjust!$B$3:$H$85,7,FALSE)</f>
        <v>0</v>
      </c>
      <c r="AU154" s="1">
        <f>AU65*VLOOKUP($D154,ExtTrip_Adjust!$B$3:$H$85,6,FALSE)*VLOOKUP(AU$91,ExtTrip_Adjust!$B$3:$H$85,7,FALSE)</f>
        <v>0</v>
      </c>
      <c r="AV154" s="1">
        <f>AV65*VLOOKUP($D154,ExtTrip_Adjust!$B$3:$H$85,6,FALSE)*VLOOKUP(AV$91,ExtTrip_Adjust!$B$3:$H$85,7,FALSE)</f>
        <v>0</v>
      </c>
      <c r="AW154" s="1">
        <f>AW65*VLOOKUP($D154,ExtTrip_Adjust!$B$3:$H$85,6,FALSE)*VLOOKUP(AW$91,ExtTrip_Adjust!$B$3:$H$85,7,FALSE)</f>
        <v>0</v>
      </c>
      <c r="AX154" s="1">
        <f>AX65*VLOOKUP($D154,ExtTrip_Adjust!$B$3:$H$85,6,FALSE)*VLOOKUP(AX$91,ExtTrip_Adjust!$B$3:$H$85,7,FALSE)</f>
        <v>0</v>
      </c>
      <c r="AY154" s="1">
        <f>AY65*VLOOKUP($D154,ExtTrip_Adjust!$B$3:$H$85,6,FALSE)*VLOOKUP(AY$91,ExtTrip_Adjust!$B$3:$H$85,7,FALSE)</f>
        <v>0</v>
      </c>
      <c r="AZ154" s="1">
        <f>AZ65*VLOOKUP($D154,ExtTrip_Adjust!$B$3:$H$85,6,FALSE)*VLOOKUP(AZ$91,ExtTrip_Adjust!$B$3:$H$85,7,FALSE)</f>
        <v>0</v>
      </c>
      <c r="BA154" s="1">
        <f>BA65*VLOOKUP($D154,ExtTrip_Adjust!$B$3:$H$85,6,FALSE)*VLOOKUP(BA$91,ExtTrip_Adjust!$B$3:$H$85,7,FALSE)</f>
        <v>0</v>
      </c>
      <c r="BB154" s="1">
        <f>BB65*VLOOKUP($D154,ExtTrip_Adjust!$B$3:$H$85,6,FALSE)*VLOOKUP(BB$91,ExtTrip_Adjust!$B$3:$H$85,7,FALSE)</f>
        <v>0</v>
      </c>
      <c r="BC154" s="1">
        <f>BC65*VLOOKUP($D154,ExtTrip_Adjust!$B$3:$H$85,6,FALSE)*VLOOKUP(BC$91,ExtTrip_Adjust!$B$3:$H$85,7,FALSE)</f>
        <v>0</v>
      </c>
      <c r="BD154" s="1">
        <f>BD65*VLOOKUP($D154,ExtTrip_Adjust!$B$3:$H$85,6,FALSE)*VLOOKUP(BD$91,ExtTrip_Adjust!$B$3:$H$85,7,FALSE)</f>
        <v>0</v>
      </c>
      <c r="BE154" s="1">
        <f>BE65*VLOOKUP($D154,ExtTrip_Adjust!$B$3:$H$85,6,FALSE)*VLOOKUP(BE$91,ExtTrip_Adjust!$B$3:$H$85,7,FALSE)</f>
        <v>0</v>
      </c>
      <c r="BF154" s="1">
        <f>BF65*VLOOKUP($D154,ExtTrip_Adjust!$B$3:$H$85,6,FALSE)*VLOOKUP(BF$91,ExtTrip_Adjust!$B$3:$H$85,7,FALSE)</f>
        <v>0</v>
      </c>
      <c r="BG154" s="1">
        <f>BG65*VLOOKUP($D154,ExtTrip_Adjust!$B$3:$H$85,6,FALSE)*VLOOKUP(BG$91,ExtTrip_Adjust!$B$3:$H$85,7,FALSE)</f>
        <v>0</v>
      </c>
      <c r="BH154" s="1">
        <f>BH65*VLOOKUP($D154,ExtTrip_Adjust!$B$3:$H$85,6,FALSE)*VLOOKUP(BH$91,ExtTrip_Adjust!$B$3:$H$85,7,FALSE)</f>
        <v>0</v>
      </c>
      <c r="BI154" s="1">
        <f>BI65*VLOOKUP($D154,ExtTrip_Adjust!$B$3:$H$85,6,FALSE)*VLOOKUP(BI$91,ExtTrip_Adjust!$B$3:$H$85,7,FALSE)</f>
        <v>0</v>
      </c>
      <c r="BJ154" s="1">
        <f>BJ65*VLOOKUP($D154,ExtTrip_Adjust!$B$3:$H$85,6,FALSE)*VLOOKUP(BJ$91,ExtTrip_Adjust!$B$3:$H$85,7,FALSE)</f>
        <v>0</v>
      </c>
      <c r="BK154" s="1">
        <f>BK65*VLOOKUP($D154,ExtTrip_Adjust!$B$3:$H$85,6,FALSE)*VLOOKUP(BK$91,ExtTrip_Adjust!$B$3:$H$85,7,FALSE)</f>
        <v>0</v>
      </c>
      <c r="BL154" s="1">
        <f>BL65*VLOOKUP($D154,ExtTrip_Adjust!$B$3:$H$85,6,FALSE)*VLOOKUP(BL$91,ExtTrip_Adjust!$B$3:$H$85,7,FALSE)</f>
        <v>0</v>
      </c>
      <c r="BM154" s="1">
        <f>BM65*VLOOKUP($D154,ExtTrip_Adjust!$B$3:$H$85,6,FALSE)*VLOOKUP(BM$91,ExtTrip_Adjust!$B$3:$H$85,7,FALSE)</f>
        <v>0</v>
      </c>
      <c r="BN154" s="1">
        <f>BN65*VLOOKUP($D154,ExtTrip_Adjust!$B$3:$H$85,6,FALSE)*VLOOKUP(BN$91,ExtTrip_Adjust!$B$3:$H$85,7,FALSE)</f>
        <v>0</v>
      </c>
      <c r="BO154" s="1">
        <f>BO65*VLOOKUP($D154,ExtTrip_Adjust!$B$3:$H$85,6,FALSE)*VLOOKUP(BO$91,ExtTrip_Adjust!$B$3:$H$85,7,FALSE)</f>
        <v>0</v>
      </c>
      <c r="BP154" s="1">
        <f>BP65*VLOOKUP($D154,ExtTrip_Adjust!$B$3:$H$85,6,FALSE)*VLOOKUP(BP$91,ExtTrip_Adjust!$B$3:$H$85,7,FALSE)</f>
        <v>0</v>
      </c>
      <c r="BQ154" s="1">
        <f>BQ65*VLOOKUP($D154,ExtTrip_Adjust!$B$3:$H$85,6,FALSE)*VLOOKUP(BQ$91,ExtTrip_Adjust!$B$3:$H$85,7,FALSE)</f>
        <v>0</v>
      </c>
      <c r="BR154" s="1">
        <f>BR65*VLOOKUP($D154,ExtTrip_Adjust!$B$3:$H$85,6,FALSE)*VLOOKUP(BR$91,ExtTrip_Adjust!$B$3:$H$85,7,FALSE)</f>
        <v>0</v>
      </c>
      <c r="BS154" s="1">
        <f>BS65*VLOOKUP($D154,ExtTrip_Adjust!$B$3:$H$85,6,FALSE)*VLOOKUP(BS$91,ExtTrip_Adjust!$B$3:$H$85,7,FALSE)</f>
        <v>0</v>
      </c>
      <c r="BT154" s="1">
        <f>BT65*VLOOKUP($D154,ExtTrip_Adjust!$B$3:$H$85,6,FALSE)*VLOOKUP(BT$91,ExtTrip_Adjust!$B$3:$H$85,7,FALSE)</f>
        <v>0</v>
      </c>
      <c r="BU154" s="1">
        <f>BU65*VLOOKUP($D154,ExtTrip_Adjust!$B$3:$H$85,6,FALSE)*VLOOKUP(BU$91,ExtTrip_Adjust!$B$3:$H$85,7,FALSE)</f>
        <v>0</v>
      </c>
      <c r="BV154" s="1">
        <f>BV65*VLOOKUP($D154,ExtTrip_Adjust!$B$3:$H$85,6,FALSE)*VLOOKUP(BV$91,ExtTrip_Adjust!$B$3:$H$85,7,FALSE)</f>
        <v>0</v>
      </c>
      <c r="BW154" s="1">
        <f>BW65*VLOOKUP($D154,ExtTrip_Adjust!$B$3:$H$85,6,FALSE)*VLOOKUP(BW$91,ExtTrip_Adjust!$B$3:$H$85,7,FALSE)</f>
        <v>0</v>
      </c>
      <c r="BX154" s="1">
        <f>BX65*VLOOKUP($D154,ExtTrip_Adjust!$B$3:$H$85,6,FALSE)*VLOOKUP(BX$91,ExtTrip_Adjust!$B$3:$H$85,7,FALSE)</f>
        <v>0</v>
      </c>
      <c r="BY154" s="1">
        <f>BY65*VLOOKUP($D154,ExtTrip_Adjust!$B$3:$H$85,6,FALSE)*VLOOKUP(BY$91,ExtTrip_Adjust!$B$3:$H$85,7,FALSE)</f>
        <v>0</v>
      </c>
      <c r="BZ154" s="1">
        <f>BZ65*VLOOKUP($D154,ExtTrip_Adjust!$B$3:$H$85,6,FALSE)*VLOOKUP(BZ$91,ExtTrip_Adjust!$B$3:$H$85,7,FALSE)</f>
        <v>0</v>
      </c>
      <c r="CA154" s="1">
        <f>CA65*VLOOKUP($D154,ExtTrip_Adjust!$B$3:$H$85,6,FALSE)*VLOOKUP(CA$91,ExtTrip_Adjust!$B$3:$H$85,7,FALSE)</f>
        <v>0</v>
      </c>
      <c r="CB154" s="1">
        <f>CB65*VLOOKUP($D154,ExtTrip_Adjust!$B$3:$H$85,6,FALSE)*VLOOKUP(CB$91,ExtTrip_Adjust!$B$3:$H$85,7,FALSE)</f>
        <v>0</v>
      </c>
      <c r="CC154" s="1">
        <f>CC65*VLOOKUP($D154,ExtTrip_Adjust!$B$3:$H$85,6,FALSE)*VLOOKUP(CC$91,ExtTrip_Adjust!$B$3:$H$85,7,FALSE)</f>
        <v>0</v>
      </c>
      <c r="CD154" s="1">
        <f>CD65*VLOOKUP($D154,ExtTrip_Adjust!$B$3:$H$85,6,FALSE)*VLOOKUP(CD$91,ExtTrip_Adjust!$B$3:$H$85,7,FALSE)</f>
        <v>0</v>
      </c>
      <c r="CE154" s="1">
        <f>CE65*VLOOKUP($D154,ExtTrip_Adjust!$B$3:$H$85,6,FALSE)*VLOOKUP(CE$91,ExtTrip_Adjust!$B$3:$H$85,7,FALSE)</f>
        <v>0</v>
      </c>
      <c r="CF154" s="1">
        <f>CF65*VLOOKUP($D154,ExtTrip_Adjust!$B$3:$H$85,6,FALSE)*VLOOKUP(CF$91,ExtTrip_Adjust!$B$3:$H$85,7,FALSE)</f>
        <v>0</v>
      </c>
      <c r="CG154" s="1">
        <f>CG65*VLOOKUP($D154,ExtTrip_Adjust!$B$3:$H$85,6,FALSE)*VLOOKUP(CG$91,ExtTrip_Adjust!$B$3:$H$85,7,FALSE)</f>
        <v>0</v>
      </c>
      <c r="CH154" s="1">
        <f>CH65*VLOOKUP($D154,ExtTrip_Adjust!$B$3:$H$85,6,FALSE)*VLOOKUP(CH$91,ExtTrip_Adjust!$B$3:$H$85,7,FALSE)</f>
        <v>0</v>
      </c>
      <c r="CI154" s="1">
        <f>CI65*VLOOKUP($D154,ExtTrip_Adjust!$B$3:$H$85,6,FALSE)*VLOOKUP(CI$91,ExtTrip_Adjust!$B$3:$H$85,7,FALSE)</f>
        <v>0</v>
      </c>
      <c r="CJ154" s="1">
        <f>CJ65*VLOOKUP($D154,ExtTrip_Adjust!$B$3:$H$85,6,FALSE)*1</f>
        <v>0</v>
      </c>
      <c r="CK154" s="1">
        <f t="shared" si="5"/>
        <v>0</v>
      </c>
    </row>
    <row r="155" spans="2:89" x14ac:dyDescent="0.25">
      <c r="B155">
        <v>2993</v>
      </c>
      <c r="D155">
        <v>2993</v>
      </c>
      <c r="E155" s="1">
        <f>E66*VLOOKUP($D155,ExtTrip_Adjust!$B$3:$H$85,6,FALSE)*VLOOKUP(E$91,ExtTrip_Adjust!$B$3:$H$85,7,FALSE)</f>
        <v>0</v>
      </c>
      <c r="F155" s="1">
        <f>F66*VLOOKUP($D155,ExtTrip_Adjust!$B$3:$H$85,6,FALSE)*VLOOKUP(F$91,ExtTrip_Adjust!$B$3:$H$85,7,FALSE)</f>
        <v>0</v>
      </c>
      <c r="G155" s="1">
        <f>G66*VLOOKUP($D155,ExtTrip_Adjust!$B$3:$H$85,6,FALSE)*VLOOKUP(G$91,ExtTrip_Adjust!$B$3:$H$85,7,FALSE)</f>
        <v>0</v>
      </c>
      <c r="H155" s="1">
        <f>H66*VLOOKUP($D155,ExtTrip_Adjust!$B$3:$H$85,6,FALSE)*VLOOKUP(H$91,ExtTrip_Adjust!$B$3:$H$85,7,FALSE)</f>
        <v>0</v>
      </c>
      <c r="I155" s="1">
        <f>I66*VLOOKUP($D155,ExtTrip_Adjust!$B$3:$H$85,6,FALSE)*VLOOKUP(I$91,ExtTrip_Adjust!$B$3:$H$85,7,FALSE)</f>
        <v>0</v>
      </c>
      <c r="J155" s="1">
        <f>J66*VLOOKUP($D155,ExtTrip_Adjust!$B$3:$H$85,6,FALSE)*VLOOKUP(J$91,ExtTrip_Adjust!$B$3:$H$85,7,FALSE)</f>
        <v>0</v>
      </c>
      <c r="K155" s="1">
        <f>K66*VLOOKUP($D155,ExtTrip_Adjust!$B$3:$H$85,6,FALSE)*VLOOKUP(K$91,ExtTrip_Adjust!$B$3:$H$85,7,FALSE)</f>
        <v>0</v>
      </c>
      <c r="L155" s="1">
        <f>L66*VLOOKUP($D155,ExtTrip_Adjust!$B$3:$H$85,6,FALSE)*VLOOKUP(L$91,ExtTrip_Adjust!$B$3:$H$85,7,FALSE)</f>
        <v>0</v>
      </c>
      <c r="M155" s="1">
        <f>M66*VLOOKUP($D155,ExtTrip_Adjust!$B$3:$H$85,6,FALSE)*VLOOKUP(M$91,ExtTrip_Adjust!$B$3:$H$85,7,FALSE)</f>
        <v>0</v>
      </c>
      <c r="N155" s="1">
        <f>N66*VLOOKUP($D155,ExtTrip_Adjust!$B$3:$H$85,6,FALSE)*VLOOKUP(N$91,ExtTrip_Adjust!$B$3:$H$85,7,FALSE)</f>
        <v>0</v>
      </c>
      <c r="O155" s="1">
        <f>O66*VLOOKUP($D155,ExtTrip_Adjust!$B$3:$H$85,6,FALSE)*VLOOKUP(O$91,ExtTrip_Adjust!$B$3:$H$85,7,FALSE)</f>
        <v>0</v>
      </c>
      <c r="P155" s="1">
        <f>P66*VLOOKUP($D155,ExtTrip_Adjust!$B$3:$H$85,6,FALSE)*VLOOKUP(P$91,ExtTrip_Adjust!$B$3:$H$85,7,FALSE)</f>
        <v>0</v>
      </c>
      <c r="Q155" s="1">
        <f>Q66*VLOOKUP($D155,ExtTrip_Adjust!$B$3:$H$85,6,FALSE)*VLOOKUP(Q$91,ExtTrip_Adjust!$B$3:$H$85,7,FALSE)</f>
        <v>0</v>
      </c>
      <c r="R155" s="1">
        <f>R66*VLOOKUP($D155,ExtTrip_Adjust!$B$3:$H$85,6,FALSE)*VLOOKUP(R$91,ExtTrip_Adjust!$B$3:$H$85,7,FALSE)</f>
        <v>0</v>
      </c>
      <c r="S155" s="1">
        <f>S66*VLOOKUP($D155,ExtTrip_Adjust!$B$3:$H$85,6,FALSE)*VLOOKUP(S$91,ExtTrip_Adjust!$B$3:$H$85,7,FALSE)</f>
        <v>0</v>
      </c>
      <c r="T155" s="1">
        <f>T66*VLOOKUP($D155,ExtTrip_Adjust!$B$3:$H$85,6,FALSE)*VLOOKUP(T$91,ExtTrip_Adjust!$B$3:$H$85,7,FALSE)</f>
        <v>0</v>
      </c>
      <c r="U155" s="1">
        <f>U66*VLOOKUP($D155,ExtTrip_Adjust!$B$3:$H$85,6,FALSE)*VLOOKUP(U$91,ExtTrip_Adjust!$B$3:$H$85,7,FALSE)</f>
        <v>0</v>
      </c>
      <c r="V155" s="1">
        <f>V66*VLOOKUP($D155,ExtTrip_Adjust!$B$3:$H$85,6,FALSE)*VLOOKUP(V$91,ExtTrip_Adjust!$B$3:$H$85,7,FALSE)</f>
        <v>0</v>
      </c>
      <c r="W155" s="1">
        <f>W66*VLOOKUP($D155,ExtTrip_Adjust!$B$3:$H$85,6,FALSE)*VLOOKUP(W$91,ExtTrip_Adjust!$B$3:$H$85,7,FALSE)</f>
        <v>0</v>
      </c>
      <c r="X155" s="1">
        <f>X66*VLOOKUP($D155,ExtTrip_Adjust!$B$3:$H$85,6,FALSE)*VLOOKUP(X$91,ExtTrip_Adjust!$B$3:$H$85,7,FALSE)</f>
        <v>0</v>
      </c>
      <c r="Y155" s="1">
        <f>Y66*VLOOKUP($D155,ExtTrip_Adjust!$B$3:$H$85,6,FALSE)*VLOOKUP(Y$91,ExtTrip_Adjust!$B$3:$H$85,7,FALSE)</f>
        <v>0</v>
      </c>
      <c r="Z155" s="1">
        <f>Z66*VLOOKUP($D155,ExtTrip_Adjust!$B$3:$H$85,6,FALSE)*VLOOKUP(Z$91,ExtTrip_Adjust!$B$3:$H$85,7,FALSE)</f>
        <v>0</v>
      </c>
      <c r="AA155" s="1">
        <f>AA66*VLOOKUP($D155,ExtTrip_Adjust!$B$3:$H$85,6,FALSE)*VLOOKUP(AA$91,ExtTrip_Adjust!$B$3:$H$85,7,FALSE)</f>
        <v>0</v>
      </c>
      <c r="AB155" s="1">
        <f>AB66*VLOOKUP($D155,ExtTrip_Adjust!$B$3:$H$85,6,FALSE)*VLOOKUP(AB$91,ExtTrip_Adjust!$B$3:$H$85,7,FALSE)</f>
        <v>0</v>
      </c>
      <c r="AC155" s="1">
        <f>AC66*VLOOKUP($D155,ExtTrip_Adjust!$B$3:$H$85,6,FALSE)*VLOOKUP(AC$91,ExtTrip_Adjust!$B$3:$H$85,7,FALSE)</f>
        <v>0</v>
      </c>
      <c r="AD155" s="1">
        <f>AD66*VLOOKUP($D155,ExtTrip_Adjust!$B$3:$H$85,6,FALSE)*VLOOKUP(AD$91,ExtTrip_Adjust!$B$3:$H$85,7,FALSE)</f>
        <v>0</v>
      </c>
      <c r="AE155" s="1">
        <f>AE66*VLOOKUP($D155,ExtTrip_Adjust!$B$3:$H$85,6,FALSE)*VLOOKUP(AE$91,ExtTrip_Adjust!$B$3:$H$85,7,FALSE)</f>
        <v>0</v>
      </c>
      <c r="AF155" s="1">
        <f>AF66*VLOOKUP($D155,ExtTrip_Adjust!$B$3:$H$85,6,FALSE)*VLOOKUP(AF$91,ExtTrip_Adjust!$B$3:$H$85,7,FALSE)</f>
        <v>0</v>
      </c>
      <c r="AG155" s="1">
        <f>AG66*VLOOKUP($D155,ExtTrip_Adjust!$B$3:$H$85,6,FALSE)*VLOOKUP(AG$91,ExtTrip_Adjust!$B$3:$H$85,7,FALSE)</f>
        <v>0</v>
      </c>
      <c r="AH155" s="1">
        <f>AH66*VLOOKUP($D155,ExtTrip_Adjust!$B$3:$H$85,6,FALSE)*VLOOKUP(AH$91,ExtTrip_Adjust!$B$3:$H$85,7,FALSE)</f>
        <v>0</v>
      </c>
      <c r="AI155" s="1">
        <f>AI66*VLOOKUP($D155,ExtTrip_Adjust!$B$3:$H$85,6,FALSE)*VLOOKUP(AI$91,ExtTrip_Adjust!$B$3:$H$85,7,FALSE)</f>
        <v>0</v>
      </c>
      <c r="AJ155" s="1">
        <f>AJ66*VLOOKUP($D155,ExtTrip_Adjust!$B$3:$H$85,6,FALSE)*VLOOKUP(AJ$91,ExtTrip_Adjust!$B$3:$H$85,7,FALSE)</f>
        <v>0</v>
      </c>
      <c r="AK155" s="1">
        <f>AK66*VLOOKUP($D155,ExtTrip_Adjust!$B$3:$H$85,6,FALSE)*VLOOKUP(AK$91,ExtTrip_Adjust!$B$3:$H$85,7,FALSE)</f>
        <v>0</v>
      </c>
      <c r="AL155" s="1">
        <f>AL66*VLOOKUP($D155,ExtTrip_Adjust!$B$3:$H$85,6,FALSE)*VLOOKUP(AL$91,ExtTrip_Adjust!$B$3:$H$85,7,FALSE)</f>
        <v>0</v>
      </c>
      <c r="AM155" s="1">
        <f>AM66*VLOOKUP($D155,ExtTrip_Adjust!$B$3:$H$85,6,FALSE)*VLOOKUP(AM$91,ExtTrip_Adjust!$B$3:$H$85,7,FALSE)</f>
        <v>0</v>
      </c>
      <c r="AN155" s="1">
        <f>AN66*VLOOKUP($D155,ExtTrip_Adjust!$B$3:$H$85,6,FALSE)*VLOOKUP(AN$91,ExtTrip_Adjust!$B$3:$H$85,7,FALSE)</f>
        <v>0</v>
      </c>
      <c r="AO155" s="1">
        <f>AO66*VLOOKUP($D155,ExtTrip_Adjust!$B$3:$H$85,6,FALSE)*VLOOKUP(AO$91,ExtTrip_Adjust!$B$3:$H$85,7,FALSE)</f>
        <v>0</v>
      </c>
      <c r="AP155" s="1">
        <f>AP66*VLOOKUP($D155,ExtTrip_Adjust!$B$3:$H$85,6,FALSE)*VLOOKUP(AP$91,ExtTrip_Adjust!$B$3:$H$85,7,FALSE)</f>
        <v>0</v>
      </c>
      <c r="AQ155" s="1">
        <f>AQ66*VLOOKUP($D155,ExtTrip_Adjust!$B$3:$H$85,6,FALSE)*VLOOKUP(AQ$91,ExtTrip_Adjust!$B$3:$H$85,7,FALSE)</f>
        <v>0</v>
      </c>
      <c r="AR155" s="1">
        <f>AR66*VLOOKUP($D155,ExtTrip_Adjust!$B$3:$H$85,6,FALSE)*VLOOKUP(AR$91,ExtTrip_Adjust!$B$3:$H$85,7,FALSE)</f>
        <v>0</v>
      </c>
      <c r="AS155" s="1">
        <f>AS66*VLOOKUP($D155,ExtTrip_Adjust!$B$3:$H$85,6,FALSE)*VLOOKUP(AS$91,ExtTrip_Adjust!$B$3:$H$85,7,FALSE)</f>
        <v>0</v>
      </c>
      <c r="AT155" s="1">
        <f>AT66*VLOOKUP($D155,ExtTrip_Adjust!$B$3:$H$85,6,FALSE)*VLOOKUP(AT$91,ExtTrip_Adjust!$B$3:$H$85,7,FALSE)</f>
        <v>0</v>
      </c>
      <c r="AU155" s="1">
        <f>AU66*VLOOKUP($D155,ExtTrip_Adjust!$B$3:$H$85,6,FALSE)*VLOOKUP(AU$91,ExtTrip_Adjust!$B$3:$H$85,7,FALSE)</f>
        <v>0</v>
      </c>
      <c r="AV155" s="1">
        <f>AV66*VLOOKUP($D155,ExtTrip_Adjust!$B$3:$H$85,6,FALSE)*VLOOKUP(AV$91,ExtTrip_Adjust!$B$3:$H$85,7,FALSE)</f>
        <v>0</v>
      </c>
      <c r="AW155" s="1">
        <f>AW66*VLOOKUP($D155,ExtTrip_Adjust!$B$3:$H$85,6,FALSE)*VLOOKUP(AW$91,ExtTrip_Adjust!$B$3:$H$85,7,FALSE)</f>
        <v>0</v>
      </c>
      <c r="AX155" s="1">
        <f>AX66*VLOOKUP($D155,ExtTrip_Adjust!$B$3:$H$85,6,FALSE)*VLOOKUP(AX$91,ExtTrip_Adjust!$B$3:$H$85,7,FALSE)</f>
        <v>0</v>
      </c>
      <c r="AY155" s="1">
        <f>AY66*VLOOKUP($D155,ExtTrip_Adjust!$B$3:$H$85,6,FALSE)*VLOOKUP(AY$91,ExtTrip_Adjust!$B$3:$H$85,7,FALSE)</f>
        <v>0</v>
      </c>
      <c r="AZ155" s="1">
        <f>AZ66*VLOOKUP($D155,ExtTrip_Adjust!$B$3:$H$85,6,FALSE)*VLOOKUP(AZ$91,ExtTrip_Adjust!$B$3:$H$85,7,FALSE)</f>
        <v>0</v>
      </c>
      <c r="BA155" s="1">
        <f>BA66*VLOOKUP($D155,ExtTrip_Adjust!$B$3:$H$85,6,FALSE)*VLOOKUP(BA$91,ExtTrip_Adjust!$B$3:$H$85,7,FALSE)</f>
        <v>0</v>
      </c>
      <c r="BB155" s="1">
        <f>BB66*VLOOKUP($D155,ExtTrip_Adjust!$B$3:$H$85,6,FALSE)*VLOOKUP(BB$91,ExtTrip_Adjust!$B$3:$H$85,7,FALSE)</f>
        <v>0</v>
      </c>
      <c r="BC155" s="1">
        <f>BC66*VLOOKUP($D155,ExtTrip_Adjust!$B$3:$H$85,6,FALSE)*VLOOKUP(BC$91,ExtTrip_Adjust!$B$3:$H$85,7,FALSE)</f>
        <v>0</v>
      </c>
      <c r="BD155" s="1">
        <f>BD66*VLOOKUP($D155,ExtTrip_Adjust!$B$3:$H$85,6,FALSE)*VLOOKUP(BD$91,ExtTrip_Adjust!$B$3:$H$85,7,FALSE)</f>
        <v>0</v>
      </c>
      <c r="BE155" s="1">
        <f>BE66*VLOOKUP($D155,ExtTrip_Adjust!$B$3:$H$85,6,FALSE)*VLOOKUP(BE$91,ExtTrip_Adjust!$B$3:$H$85,7,FALSE)</f>
        <v>0</v>
      </c>
      <c r="BF155" s="1">
        <f>BF66*VLOOKUP($D155,ExtTrip_Adjust!$B$3:$H$85,6,FALSE)*VLOOKUP(BF$91,ExtTrip_Adjust!$B$3:$H$85,7,FALSE)</f>
        <v>0</v>
      </c>
      <c r="BG155" s="1">
        <f>BG66*VLOOKUP($D155,ExtTrip_Adjust!$B$3:$H$85,6,FALSE)*VLOOKUP(BG$91,ExtTrip_Adjust!$B$3:$H$85,7,FALSE)</f>
        <v>0</v>
      </c>
      <c r="BH155" s="1">
        <f>BH66*VLOOKUP($D155,ExtTrip_Adjust!$B$3:$H$85,6,FALSE)*VLOOKUP(BH$91,ExtTrip_Adjust!$B$3:$H$85,7,FALSE)</f>
        <v>0.20696663052051709</v>
      </c>
      <c r="BI155" s="1">
        <f>BI66*VLOOKUP($D155,ExtTrip_Adjust!$B$3:$H$85,6,FALSE)*VLOOKUP(BI$91,ExtTrip_Adjust!$B$3:$H$85,7,FALSE)</f>
        <v>0</v>
      </c>
      <c r="BJ155" s="1">
        <f>BJ66*VLOOKUP($D155,ExtTrip_Adjust!$B$3:$H$85,6,FALSE)*VLOOKUP(BJ$91,ExtTrip_Adjust!$B$3:$H$85,7,FALSE)</f>
        <v>0</v>
      </c>
      <c r="BK155" s="1">
        <f>BK66*VLOOKUP($D155,ExtTrip_Adjust!$B$3:$H$85,6,FALSE)*VLOOKUP(BK$91,ExtTrip_Adjust!$B$3:$H$85,7,FALSE)</f>
        <v>0</v>
      </c>
      <c r="BL155" s="1">
        <f>BL66*VLOOKUP($D155,ExtTrip_Adjust!$B$3:$H$85,6,FALSE)*VLOOKUP(BL$91,ExtTrip_Adjust!$B$3:$H$85,7,FALSE)</f>
        <v>0</v>
      </c>
      <c r="BM155" s="1">
        <f>BM66*VLOOKUP($D155,ExtTrip_Adjust!$B$3:$H$85,6,FALSE)*VLOOKUP(BM$91,ExtTrip_Adjust!$B$3:$H$85,7,FALSE)</f>
        <v>0</v>
      </c>
      <c r="BN155" s="1">
        <f>BN66*VLOOKUP($D155,ExtTrip_Adjust!$B$3:$H$85,6,FALSE)*VLOOKUP(BN$91,ExtTrip_Adjust!$B$3:$H$85,7,FALSE)</f>
        <v>0</v>
      </c>
      <c r="BO155" s="1">
        <f>BO66*VLOOKUP($D155,ExtTrip_Adjust!$B$3:$H$85,6,FALSE)*VLOOKUP(BO$91,ExtTrip_Adjust!$B$3:$H$85,7,FALSE)</f>
        <v>0</v>
      </c>
      <c r="BP155" s="1">
        <f>BP66*VLOOKUP($D155,ExtTrip_Adjust!$B$3:$H$85,6,FALSE)*VLOOKUP(BP$91,ExtTrip_Adjust!$B$3:$H$85,7,FALSE)</f>
        <v>0</v>
      </c>
      <c r="BQ155" s="1">
        <f>BQ66*VLOOKUP($D155,ExtTrip_Adjust!$B$3:$H$85,6,FALSE)*VLOOKUP(BQ$91,ExtTrip_Adjust!$B$3:$H$85,7,FALSE)</f>
        <v>0</v>
      </c>
      <c r="BR155" s="1">
        <f>BR66*VLOOKUP($D155,ExtTrip_Adjust!$B$3:$H$85,6,FALSE)*VLOOKUP(BR$91,ExtTrip_Adjust!$B$3:$H$85,7,FALSE)</f>
        <v>7.1214893579775271E-2</v>
      </c>
      <c r="BS155" s="1">
        <f>BS66*VLOOKUP($D155,ExtTrip_Adjust!$B$3:$H$85,6,FALSE)*VLOOKUP(BS$91,ExtTrip_Adjust!$B$3:$H$85,7,FALSE)</f>
        <v>0</v>
      </c>
      <c r="BT155" s="1">
        <f>BT66*VLOOKUP($D155,ExtTrip_Adjust!$B$3:$H$85,6,FALSE)*VLOOKUP(BT$91,ExtTrip_Adjust!$B$3:$H$85,7,FALSE)</f>
        <v>0</v>
      </c>
      <c r="BU155" s="1">
        <f>BU66*VLOOKUP($D155,ExtTrip_Adjust!$B$3:$H$85,6,FALSE)*VLOOKUP(BU$91,ExtTrip_Adjust!$B$3:$H$85,7,FALSE)</f>
        <v>5.2239037401513668</v>
      </c>
      <c r="BV155" s="1">
        <f>BV66*VLOOKUP($D155,ExtTrip_Adjust!$B$3:$H$85,6,FALSE)*VLOOKUP(BV$91,ExtTrip_Adjust!$B$3:$H$85,7,FALSE)</f>
        <v>0</v>
      </c>
      <c r="BW155" s="1">
        <f>BW66*VLOOKUP($D155,ExtTrip_Adjust!$B$3:$H$85,6,FALSE)*VLOOKUP(BW$91,ExtTrip_Adjust!$B$3:$H$85,7,FALSE)</f>
        <v>0</v>
      </c>
      <c r="BX155" s="1">
        <f>BX66*VLOOKUP($D155,ExtTrip_Adjust!$B$3:$H$85,6,FALSE)*VLOOKUP(BX$91,ExtTrip_Adjust!$B$3:$H$85,7,FALSE)</f>
        <v>0</v>
      </c>
      <c r="BY155" s="1">
        <f>BY66*VLOOKUP($D155,ExtTrip_Adjust!$B$3:$H$85,6,FALSE)*VLOOKUP(BY$91,ExtTrip_Adjust!$B$3:$H$85,7,FALSE)</f>
        <v>0</v>
      </c>
      <c r="BZ155" s="1">
        <f>BZ66*VLOOKUP($D155,ExtTrip_Adjust!$B$3:$H$85,6,FALSE)*VLOOKUP(BZ$91,ExtTrip_Adjust!$B$3:$H$85,7,FALSE)</f>
        <v>0</v>
      </c>
      <c r="CA155" s="1">
        <f>CA66*VLOOKUP($D155,ExtTrip_Adjust!$B$3:$H$85,6,FALSE)*VLOOKUP(CA$91,ExtTrip_Adjust!$B$3:$H$85,7,FALSE)</f>
        <v>0</v>
      </c>
      <c r="CB155" s="1">
        <f>CB66*VLOOKUP($D155,ExtTrip_Adjust!$B$3:$H$85,6,FALSE)*VLOOKUP(CB$91,ExtTrip_Adjust!$B$3:$H$85,7,FALSE)</f>
        <v>0</v>
      </c>
      <c r="CC155" s="1">
        <f>CC66*VLOOKUP($D155,ExtTrip_Adjust!$B$3:$H$85,6,FALSE)*VLOOKUP(CC$91,ExtTrip_Adjust!$B$3:$H$85,7,FALSE)</f>
        <v>0</v>
      </c>
      <c r="CD155" s="1">
        <f>CD66*VLOOKUP($D155,ExtTrip_Adjust!$B$3:$H$85,6,FALSE)*VLOOKUP(CD$91,ExtTrip_Adjust!$B$3:$H$85,7,FALSE)</f>
        <v>0</v>
      </c>
      <c r="CE155" s="1">
        <f>CE66*VLOOKUP($D155,ExtTrip_Adjust!$B$3:$H$85,6,FALSE)*VLOOKUP(CE$91,ExtTrip_Adjust!$B$3:$H$85,7,FALSE)</f>
        <v>0</v>
      </c>
      <c r="CF155" s="1">
        <f>CF66*VLOOKUP($D155,ExtTrip_Adjust!$B$3:$H$85,6,FALSE)*VLOOKUP(CF$91,ExtTrip_Adjust!$B$3:$H$85,7,FALSE)</f>
        <v>0</v>
      </c>
      <c r="CG155" s="1">
        <f>CG66*VLOOKUP($D155,ExtTrip_Adjust!$B$3:$H$85,6,FALSE)*VLOOKUP(CG$91,ExtTrip_Adjust!$B$3:$H$85,7,FALSE)</f>
        <v>0</v>
      </c>
      <c r="CH155" s="1">
        <f>CH66*VLOOKUP($D155,ExtTrip_Adjust!$B$3:$H$85,6,FALSE)*VLOOKUP(CH$91,ExtTrip_Adjust!$B$3:$H$85,7,FALSE)</f>
        <v>0</v>
      </c>
      <c r="CI155" s="1">
        <f>CI66*VLOOKUP($D155,ExtTrip_Adjust!$B$3:$H$85,6,FALSE)*VLOOKUP(CI$91,ExtTrip_Adjust!$B$3:$H$85,7,FALSE)</f>
        <v>4.2600083476151847</v>
      </c>
      <c r="CJ155" s="1">
        <f>CJ66*VLOOKUP($D155,ExtTrip_Adjust!$B$3:$H$85,6,FALSE)*1</f>
        <v>42.684999999999988</v>
      </c>
      <c r="CK155" s="1">
        <f t="shared" si="5"/>
        <v>52.447093611866833</v>
      </c>
    </row>
    <row r="156" spans="2:89" x14ac:dyDescent="0.25">
      <c r="B156">
        <v>2994</v>
      </c>
      <c r="D156">
        <v>2994</v>
      </c>
      <c r="E156" s="1">
        <f>E67*VLOOKUP($D156,ExtTrip_Adjust!$B$3:$H$85,6,FALSE)*VLOOKUP(E$91,ExtTrip_Adjust!$B$3:$H$85,7,FALSE)</f>
        <v>19.134333050927598</v>
      </c>
      <c r="F156" s="1">
        <f>F67*VLOOKUP($D156,ExtTrip_Adjust!$B$3:$H$85,6,FALSE)*VLOOKUP(F$91,ExtTrip_Adjust!$B$3:$H$85,7,FALSE)</f>
        <v>113.63624243763751</v>
      </c>
      <c r="G156" s="1">
        <f>G67*VLOOKUP($D156,ExtTrip_Adjust!$B$3:$H$85,6,FALSE)*VLOOKUP(G$91,ExtTrip_Adjust!$B$3:$H$85,7,FALSE)</f>
        <v>8.5107293658802039</v>
      </c>
      <c r="H156" s="1">
        <f>H67*VLOOKUP($D156,ExtTrip_Adjust!$B$3:$H$85,6,FALSE)*VLOOKUP(H$91,ExtTrip_Adjust!$B$3:$H$85,7,FALSE)</f>
        <v>61.951969554826533</v>
      </c>
      <c r="I156" s="1">
        <f>I67*VLOOKUP($D156,ExtTrip_Adjust!$B$3:$H$85,6,FALSE)*VLOOKUP(I$91,ExtTrip_Adjust!$B$3:$H$85,7,FALSE)</f>
        <v>0</v>
      </c>
      <c r="J156" s="1">
        <f>J67*VLOOKUP($D156,ExtTrip_Adjust!$B$3:$H$85,6,FALSE)*VLOOKUP(J$91,ExtTrip_Adjust!$B$3:$H$85,7,FALSE)</f>
        <v>0.3601517694676627</v>
      </c>
      <c r="K156" s="1">
        <f>K67*VLOOKUP($D156,ExtTrip_Adjust!$B$3:$H$85,6,FALSE)*VLOOKUP(K$91,ExtTrip_Adjust!$B$3:$H$85,7,FALSE)</f>
        <v>2.7119353001317279</v>
      </c>
      <c r="L156" s="1">
        <f>L67*VLOOKUP($D156,ExtTrip_Adjust!$B$3:$H$85,6,FALSE)*VLOOKUP(L$91,ExtTrip_Adjust!$B$3:$H$85,7,FALSE)</f>
        <v>10.750419315010921</v>
      </c>
      <c r="M156" s="1">
        <f>M67*VLOOKUP($D156,ExtTrip_Adjust!$B$3:$H$85,6,FALSE)*VLOOKUP(M$91,ExtTrip_Adjust!$B$3:$H$85,7,FALSE)</f>
        <v>0</v>
      </c>
      <c r="N156" s="1">
        <f>N67*VLOOKUP($D156,ExtTrip_Adjust!$B$3:$H$85,6,FALSE)*VLOOKUP(N$91,ExtTrip_Adjust!$B$3:$H$85,7,FALSE)</f>
        <v>2.2465617740714592</v>
      </c>
      <c r="O156" s="1">
        <f>O67*VLOOKUP($D156,ExtTrip_Adjust!$B$3:$H$85,6,FALSE)*VLOOKUP(O$91,ExtTrip_Adjust!$B$3:$H$85,7,FALSE)</f>
        <v>0</v>
      </c>
      <c r="P156" s="1">
        <f>P67*VLOOKUP($D156,ExtTrip_Adjust!$B$3:$H$85,6,FALSE)*VLOOKUP(P$91,ExtTrip_Adjust!$B$3:$H$85,7,FALSE)</f>
        <v>0</v>
      </c>
      <c r="Q156" s="1">
        <f>Q67*VLOOKUP($D156,ExtTrip_Adjust!$B$3:$H$85,6,FALSE)*VLOOKUP(Q$91,ExtTrip_Adjust!$B$3:$H$85,7,FALSE)</f>
        <v>8.8324160111741552</v>
      </c>
      <c r="R156" s="1">
        <f>R67*VLOOKUP($D156,ExtTrip_Adjust!$B$3:$H$85,6,FALSE)*VLOOKUP(R$91,ExtTrip_Adjust!$B$3:$H$85,7,FALSE)</f>
        <v>0</v>
      </c>
      <c r="S156" s="1">
        <f>S67*VLOOKUP($D156,ExtTrip_Adjust!$B$3:$H$85,6,FALSE)*VLOOKUP(S$91,ExtTrip_Adjust!$B$3:$H$85,7,FALSE)</f>
        <v>510.71453604015329</v>
      </c>
      <c r="T156" s="1">
        <f>T67*VLOOKUP($D156,ExtTrip_Adjust!$B$3:$H$85,6,FALSE)*VLOOKUP(T$91,ExtTrip_Adjust!$B$3:$H$85,7,FALSE)</f>
        <v>686.84167736316601</v>
      </c>
      <c r="U156" s="1">
        <f>U67*VLOOKUP($D156,ExtTrip_Adjust!$B$3:$H$85,6,FALSE)*VLOOKUP(U$91,ExtTrip_Adjust!$B$3:$H$85,7,FALSE)</f>
        <v>14.300166065005298</v>
      </c>
      <c r="V156" s="1">
        <f>V67*VLOOKUP($D156,ExtTrip_Adjust!$B$3:$H$85,6,FALSE)*VLOOKUP(V$91,ExtTrip_Adjust!$B$3:$H$85,7,FALSE)</f>
        <v>68.671162027256997</v>
      </c>
      <c r="W156" s="1">
        <f>W67*VLOOKUP($D156,ExtTrip_Adjust!$B$3:$H$85,6,FALSE)*VLOOKUP(W$91,ExtTrip_Adjust!$B$3:$H$85,7,FALSE)</f>
        <v>29.523429456847069</v>
      </c>
      <c r="X156" s="1">
        <f>X67*VLOOKUP($D156,ExtTrip_Adjust!$B$3:$H$85,6,FALSE)*VLOOKUP(X$91,ExtTrip_Adjust!$B$3:$H$85,7,FALSE)</f>
        <v>52.319733342094338</v>
      </c>
      <c r="Y156" s="1">
        <f>Y67*VLOOKUP($D156,ExtTrip_Adjust!$B$3:$H$85,6,FALSE)*VLOOKUP(Y$91,ExtTrip_Adjust!$B$3:$H$85,7,FALSE)</f>
        <v>6.8429473629735886</v>
      </c>
      <c r="Z156" s="1">
        <f>Z67*VLOOKUP($D156,ExtTrip_Adjust!$B$3:$H$85,6,FALSE)*VLOOKUP(Z$91,ExtTrip_Adjust!$B$3:$H$85,7,FALSE)</f>
        <v>2.956236017140224</v>
      </c>
      <c r="AA156" s="1">
        <f>AA67*VLOOKUP($D156,ExtTrip_Adjust!$B$3:$H$85,6,FALSE)*VLOOKUP(AA$91,ExtTrip_Adjust!$B$3:$H$85,7,FALSE)</f>
        <v>2.0502548958086169</v>
      </c>
      <c r="AB156" s="1">
        <f>AB67*VLOOKUP($D156,ExtTrip_Adjust!$B$3:$H$85,6,FALSE)*VLOOKUP(AB$91,ExtTrip_Adjust!$B$3:$H$85,7,FALSE)</f>
        <v>3.4912975906164072</v>
      </c>
      <c r="AC156" s="1">
        <f>AC67*VLOOKUP($D156,ExtTrip_Adjust!$B$3:$H$85,6,FALSE)*VLOOKUP(AC$91,ExtTrip_Adjust!$B$3:$H$85,7,FALSE)</f>
        <v>5.8306058798677727</v>
      </c>
      <c r="AD156" s="1">
        <f>AD67*VLOOKUP($D156,ExtTrip_Adjust!$B$3:$H$85,6,FALSE)*VLOOKUP(AD$91,ExtTrip_Adjust!$B$3:$H$85,7,FALSE)</f>
        <v>17.465167841566149</v>
      </c>
      <c r="AE156" s="1">
        <f>AE67*VLOOKUP($D156,ExtTrip_Adjust!$B$3:$H$85,6,FALSE)*VLOOKUP(AE$91,ExtTrip_Adjust!$B$3:$H$85,7,FALSE)</f>
        <v>3.5022827345399929</v>
      </c>
      <c r="AF156" s="1">
        <f>AF67*VLOOKUP($D156,ExtTrip_Adjust!$B$3:$H$85,6,FALSE)*VLOOKUP(AF$91,ExtTrip_Adjust!$B$3:$H$85,7,FALSE)</f>
        <v>68.875832704837265</v>
      </c>
      <c r="AG156" s="1">
        <f>AG67*VLOOKUP($D156,ExtTrip_Adjust!$B$3:$H$85,6,FALSE)*VLOOKUP(AG$91,ExtTrip_Adjust!$B$3:$H$85,7,FALSE)</f>
        <v>3.5645369685751285</v>
      </c>
      <c r="AH156" s="1">
        <f>AH67*VLOOKUP($D156,ExtTrip_Adjust!$B$3:$H$85,6,FALSE)*VLOOKUP(AH$91,ExtTrip_Adjust!$B$3:$H$85,7,FALSE)</f>
        <v>0.48983699452697554</v>
      </c>
      <c r="AI156" s="1">
        <f>AI67*VLOOKUP($D156,ExtTrip_Adjust!$B$3:$H$85,6,FALSE)*VLOOKUP(AI$91,ExtTrip_Adjust!$B$3:$H$85,7,FALSE)</f>
        <v>558.07668543347313</v>
      </c>
      <c r="AJ156" s="1">
        <f>AJ67*VLOOKUP($D156,ExtTrip_Adjust!$B$3:$H$85,6,FALSE)*VLOOKUP(AJ$91,ExtTrip_Adjust!$B$3:$H$85,7,FALSE)</f>
        <v>0</v>
      </c>
      <c r="AK156" s="1">
        <f>AK67*VLOOKUP($D156,ExtTrip_Adjust!$B$3:$H$85,6,FALSE)*VLOOKUP(AK$91,ExtTrip_Adjust!$B$3:$H$85,7,FALSE)</f>
        <v>4976.4794954337694</v>
      </c>
      <c r="AL156" s="1">
        <f>AL67*VLOOKUP($D156,ExtTrip_Adjust!$B$3:$H$85,6,FALSE)*VLOOKUP(AL$91,ExtTrip_Adjust!$B$3:$H$85,7,FALSE)</f>
        <v>23.364541403318636</v>
      </c>
      <c r="AM156" s="1">
        <f>AM67*VLOOKUP($D156,ExtTrip_Adjust!$B$3:$H$85,6,FALSE)*VLOOKUP(AM$91,ExtTrip_Adjust!$B$3:$H$85,7,FALSE)</f>
        <v>0</v>
      </c>
      <c r="AN156" s="1">
        <f>AN67*VLOOKUP($D156,ExtTrip_Adjust!$B$3:$H$85,6,FALSE)*VLOOKUP(AN$91,ExtTrip_Adjust!$B$3:$H$85,7,FALSE)</f>
        <v>9.9941741117444369</v>
      </c>
      <c r="AO156" s="1">
        <f>AO67*VLOOKUP($D156,ExtTrip_Adjust!$B$3:$H$85,6,FALSE)*VLOOKUP(AO$91,ExtTrip_Adjust!$B$3:$H$85,7,FALSE)</f>
        <v>17.461784316975859</v>
      </c>
      <c r="AP156" s="1">
        <f>AP67*VLOOKUP($D156,ExtTrip_Adjust!$B$3:$H$85,6,FALSE)*VLOOKUP(AP$91,ExtTrip_Adjust!$B$3:$H$85,7,FALSE)</f>
        <v>6.3492264180401996</v>
      </c>
      <c r="AQ156" s="1">
        <f>AQ67*VLOOKUP($D156,ExtTrip_Adjust!$B$3:$H$85,6,FALSE)*VLOOKUP(AQ$91,ExtTrip_Adjust!$B$3:$H$85,7,FALSE)</f>
        <v>0</v>
      </c>
      <c r="AR156" s="1">
        <f>AR67*VLOOKUP($D156,ExtTrip_Adjust!$B$3:$H$85,6,FALSE)*VLOOKUP(AR$91,ExtTrip_Adjust!$B$3:$H$85,7,FALSE)</f>
        <v>0.86899538003692323</v>
      </c>
      <c r="AS156" s="1">
        <f>AS67*VLOOKUP($D156,ExtTrip_Adjust!$B$3:$H$85,6,FALSE)*VLOOKUP(AS$91,ExtTrip_Adjust!$B$3:$H$85,7,FALSE)</f>
        <v>21.415914712784122</v>
      </c>
      <c r="AT156" s="1">
        <f>AT67*VLOOKUP($D156,ExtTrip_Adjust!$B$3:$H$85,6,FALSE)*VLOOKUP(AT$91,ExtTrip_Adjust!$B$3:$H$85,7,FALSE)</f>
        <v>0</v>
      </c>
      <c r="AU156" s="1">
        <f>AU67*VLOOKUP($D156,ExtTrip_Adjust!$B$3:$H$85,6,FALSE)*VLOOKUP(AU$91,ExtTrip_Adjust!$B$3:$H$85,7,FALSE)</f>
        <v>0</v>
      </c>
      <c r="AV156" s="1">
        <f>AV67*VLOOKUP($D156,ExtTrip_Adjust!$B$3:$H$85,6,FALSE)*VLOOKUP(AV$91,ExtTrip_Adjust!$B$3:$H$85,7,FALSE)</f>
        <v>0</v>
      </c>
      <c r="AW156" s="1">
        <f>AW67*VLOOKUP($D156,ExtTrip_Adjust!$B$3:$H$85,6,FALSE)*VLOOKUP(AW$91,ExtTrip_Adjust!$B$3:$H$85,7,FALSE)</f>
        <v>0</v>
      </c>
      <c r="AX156" s="1">
        <f>AX67*VLOOKUP($D156,ExtTrip_Adjust!$B$3:$H$85,6,FALSE)*VLOOKUP(AX$91,ExtTrip_Adjust!$B$3:$H$85,7,FALSE)</f>
        <v>59.989585707716707</v>
      </c>
      <c r="AY156" s="1">
        <f>AY67*VLOOKUP($D156,ExtTrip_Adjust!$B$3:$H$85,6,FALSE)*VLOOKUP(AY$91,ExtTrip_Adjust!$B$3:$H$85,7,FALSE)</f>
        <v>23.349671500355544</v>
      </c>
      <c r="AZ156" s="1">
        <f>AZ67*VLOOKUP($D156,ExtTrip_Adjust!$B$3:$H$85,6,FALSE)*VLOOKUP(AZ$91,ExtTrip_Adjust!$B$3:$H$85,7,FALSE)</f>
        <v>4.5688740712184135</v>
      </c>
      <c r="BA156" s="1">
        <f>BA67*VLOOKUP($D156,ExtTrip_Adjust!$B$3:$H$85,6,FALSE)*VLOOKUP(BA$91,ExtTrip_Adjust!$B$3:$H$85,7,FALSE)</f>
        <v>0</v>
      </c>
      <c r="BB156" s="1">
        <f>BB67*VLOOKUP($D156,ExtTrip_Adjust!$B$3:$H$85,6,FALSE)*VLOOKUP(BB$91,ExtTrip_Adjust!$B$3:$H$85,7,FALSE)</f>
        <v>2.3985174850587567</v>
      </c>
      <c r="BC156" s="1">
        <f>BC67*VLOOKUP($D156,ExtTrip_Adjust!$B$3:$H$85,6,FALSE)*VLOOKUP(BC$91,ExtTrip_Adjust!$B$3:$H$85,7,FALSE)</f>
        <v>1.9496615861528226</v>
      </c>
      <c r="BD156" s="1">
        <f>BD67*VLOOKUP($D156,ExtTrip_Adjust!$B$3:$H$85,6,FALSE)*VLOOKUP(BD$91,ExtTrip_Adjust!$B$3:$H$85,7,FALSE)</f>
        <v>0</v>
      </c>
      <c r="BE156" s="1">
        <f>BE67*VLOOKUP($D156,ExtTrip_Adjust!$B$3:$H$85,6,FALSE)*VLOOKUP(BE$91,ExtTrip_Adjust!$B$3:$H$85,7,FALSE)</f>
        <v>0</v>
      </c>
      <c r="BF156" s="1">
        <f>BF67*VLOOKUP($D156,ExtTrip_Adjust!$B$3:$H$85,6,FALSE)*VLOOKUP(BF$91,ExtTrip_Adjust!$B$3:$H$85,7,FALSE)</f>
        <v>10.529158078351493</v>
      </c>
      <c r="BG156" s="1">
        <f>BG67*VLOOKUP($D156,ExtTrip_Adjust!$B$3:$H$85,6,FALSE)*VLOOKUP(BG$91,ExtTrip_Adjust!$B$3:$H$85,7,FALSE)</f>
        <v>58.42192973752816</v>
      </c>
      <c r="BH156" s="1">
        <f>BH67*VLOOKUP($D156,ExtTrip_Adjust!$B$3:$H$85,6,FALSE)*VLOOKUP(BH$91,ExtTrip_Adjust!$B$3:$H$85,7,FALSE)</f>
        <v>0</v>
      </c>
      <c r="BI156" s="1">
        <f>BI67*VLOOKUP($D156,ExtTrip_Adjust!$B$3:$H$85,6,FALSE)*VLOOKUP(BI$91,ExtTrip_Adjust!$B$3:$H$85,7,FALSE)</f>
        <v>2.2140315141066962</v>
      </c>
      <c r="BJ156" s="1">
        <f>BJ67*VLOOKUP($D156,ExtTrip_Adjust!$B$3:$H$85,6,FALSE)*VLOOKUP(BJ$91,ExtTrip_Adjust!$B$3:$H$85,7,FALSE)</f>
        <v>22.571071311527774</v>
      </c>
      <c r="BK156" s="1">
        <f>BK67*VLOOKUP($D156,ExtTrip_Adjust!$B$3:$H$85,6,FALSE)*VLOOKUP(BK$91,ExtTrip_Adjust!$B$3:$H$85,7,FALSE)</f>
        <v>3.2817740528777759</v>
      </c>
      <c r="BL156" s="1">
        <f>BL67*VLOOKUP($D156,ExtTrip_Adjust!$B$3:$H$85,6,FALSE)*VLOOKUP(BL$91,ExtTrip_Adjust!$B$3:$H$85,7,FALSE)</f>
        <v>253.93948060926886</v>
      </c>
      <c r="BM156" s="1">
        <f>BM67*VLOOKUP($D156,ExtTrip_Adjust!$B$3:$H$85,6,FALSE)*VLOOKUP(BM$91,ExtTrip_Adjust!$B$3:$H$85,7,FALSE)</f>
        <v>338.32286507382145</v>
      </c>
      <c r="BN156" s="1">
        <f>BN67*VLOOKUP($D156,ExtTrip_Adjust!$B$3:$H$85,6,FALSE)*VLOOKUP(BN$91,ExtTrip_Adjust!$B$3:$H$85,7,FALSE)</f>
        <v>0</v>
      </c>
      <c r="BO156" s="1">
        <f>BO67*VLOOKUP($D156,ExtTrip_Adjust!$B$3:$H$85,6,FALSE)*VLOOKUP(BO$91,ExtTrip_Adjust!$B$3:$H$85,7,FALSE)</f>
        <v>0</v>
      </c>
      <c r="BP156" s="1">
        <f>BP67*VLOOKUP($D156,ExtTrip_Adjust!$B$3:$H$85,6,FALSE)*VLOOKUP(BP$91,ExtTrip_Adjust!$B$3:$H$85,7,FALSE)</f>
        <v>0</v>
      </c>
      <c r="BQ156" s="1">
        <f>BQ67*VLOOKUP($D156,ExtTrip_Adjust!$B$3:$H$85,6,FALSE)*VLOOKUP(BQ$91,ExtTrip_Adjust!$B$3:$H$85,7,FALSE)</f>
        <v>0</v>
      </c>
      <c r="BR156" s="1">
        <f>BR67*VLOOKUP($D156,ExtTrip_Adjust!$B$3:$H$85,6,FALSE)*VLOOKUP(BR$91,ExtTrip_Adjust!$B$3:$H$85,7,FALSE)</f>
        <v>0</v>
      </c>
      <c r="BS156" s="1">
        <f>BS67*VLOOKUP($D156,ExtTrip_Adjust!$B$3:$H$85,6,FALSE)*VLOOKUP(BS$91,ExtTrip_Adjust!$B$3:$H$85,7,FALSE)</f>
        <v>0</v>
      </c>
      <c r="BT156" s="1">
        <f>BT67*VLOOKUP($D156,ExtTrip_Adjust!$B$3:$H$85,6,FALSE)*VLOOKUP(BT$91,ExtTrip_Adjust!$B$3:$H$85,7,FALSE)</f>
        <v>0</v>
      </c>
      <c r="BU156" s="1">
        <f>BU67*VLOOKUP($D156,ExtTrip_Adjust!$B$3:$H$85,6,FALSE)*VLOOKUP(BU$91,ExtTrip_Adjust!$B$3:$H$85,7,FALSE)</f>
        <v>0</v>
      </c>
      <c r="BV156" s="1">
        <f>BV67*VLOOKUP($D156,ExtTrip_Adjust!$B$3:$H$85,6,FALSE)*VLOOKUP(BV$91,ExtTrip_Adjust!$B$3:$H$85,7,FALSE)</f>
        <v>0</v>
      </c>
      <c r="BW156" s="1">
        <f>BW67*VLOOKUP($D156,ExtTrip_Adjust!$B$3:$H$85,6,FALSE)*VLOOKUP(BW$91,ExtTrip_Adjust!$B$3:$H$85,7,FALSE)</f>
        <v>62.605686922107438</v>
      </c>
      <c r="BX156" s="1">
        <f>BX67*VLOOKUP($D156,ExtTrip_Adjust!$B$3:$H$85,6,FALSE)*VLOOKUP(BX$91,ExtTrip_Adjust!$B$3:$H$85,7,FALSE)</f>
        <v>10.709790602318201</v>
      </c>
      <c r="BY156" s="1">
        <f>BY67*VLOOKUP($D156,ExtTrip_Adjust!$B$3:$H$85,6,FALSE)*VLOOKUP(BY$91,ExtTrip_Adjust!$B$3:$H$85,7,FALSE)</f>
        <v>2.3729572295780912</v>
      </c>
      <c r="BZ156" s="1">
        <f>BZ67*VLOOKUP($D156,ExtTrip_Adjust!$B$3:$H$85,6,FALSE)*VLOOKUP(BZ$91,ExtTrip_Adjust!$B$3:$H$85,7,FALSE)</f>
        <v>150.42748491998898</v>
      </c>
      <c r="CA156" s="1">
        <f>CA67*VLOOKUP($D156,ExtTrip_Adjust!$B$3:$H$85,6,FALSE)*VLOOKUP(CA$91,ExtTrip_Adjust!$B$3:$H$85,7,FALSE)</f>
        <v>96.247868163457355</v>
      </c>
      <c r="CB156" s="1">
        <f>CB67*VLOOKUP($D156,ExtTrip_Adjust!$B$3:$H$85,6,FALSE)*VLOOKUP(CB$91,ExtTrip_Adjust!$B$3:$H$85,7,FALSE)</f>
        <v>8.2197454068490607</v>
      </c>
      <c r="CC156" s="1">
        <f>CC67*VLOOKUP($D156,ExtTrip_Adjust!$B$3:$H$85,6,FALSE)*VLOOKUP(CC$91,ExtTrip_Adjust!$B$3:$H$85,7,FALSE)</f>
        <v>32.11047832135165</v>
      </c>
      <c r="CD156" s="1">
        <f>CD67*VLOOKUP($D156,ExtTrip_Adjust!$B$3:$H$85,6,FALSE)*VLOOKUP(CD$91,ExtTrip_Adjust!$B$3:$H$85,7,FALSE)</f>
        <v>5.8818904508349457</v>
      </c>
      <c r="CE156" s="1">
        <f>CE67*VLOOKUP($D156,ExtTrip_Adjust!$B$3:$H$85,6,FALSE)*VLOOKUP(CE$91,ExtTrip_Adjust!$B$3:$H$85,7,FALSE)</f>
        <v>0.1833427287484852</v>
      </c>
      <c r="CF156" s="1">
        <f>CF67*VLOOKUP($D156,ExtTrip_Adjust!$B$3:$H$85,6,FALSE)*VLOOKUP(CF$91,ExtTrip_Adjust!$B$3:$H$85,7,FALSE)</f>
        <v>0</v>
      </c>
      <c r="CG156" s="1">
        <f>CG67*VLOOKUP($D156,ExtTrip_Adjust!$B$3:$H$85,6,FALSE)*VLOOKUP(CG$91,ExtTrip_Adjust!$B$3:$H$85,7,FALSE)</f>
        <v>117.52508978981763</v>
      </c>
      <c r="CH156" s="1">
        <f>CH67*VLOOKUP($D156,ExtTrip_Adjust!$B$3:$H$85,6,FALSE)*VLOOKUP(CH$91,ExtTrip_Adjust!$B$3:$H$85,7,FALSE)</f>
        <v>1806.1157363088221</v>
      </c>
      <c r="CI156" s="1">
        <f>CI67*VLOOKUP($D156,ExtTrip_Adjust!$B$3:$H$85,6,FALSE)*VLOOKUP(CI$91,ExtTrip_Adjust!$B$3:$H$85,7,FALSE)</f>
        <v>0</v>
      </c>
      <c r="CJ156" s="1">
        <f>CJ67*VLOOKUP($D156,ExtTrip_Adjust!$B$3:$H$85,6,FALSE)*1</f>
        <v>12503.509260251596</v>
      </c>
      <c r="CK156" s="1">
        <f t="shared" si="5"/>
        <v>22897.031230897701</v>
      </c>
    </row>
    <row r="157" spans="2:89" x14ac:dyDescent="0.25">
      <c r="B157">
        <v>2995</v>
      </c>
      <c r="D157">
        <v>2995</v>
      </c>
      <c r="E157" s="1">
        <f>E68*VLOOKUP($D157,ExtTrip_Adjust!$B$3:$H$85,6,FALSE)*VLOOKUP(E$91,ExtTrip_Adjust!$B$3:$H$85,7,FALSE)</f>
        <v>1.0846147832353703</v>
      </c>
      <c r="F157" s="1">
        <f>F68*VLOOKUP($D157,ExtTrip_Adjust!$B$3:$H$85,6,FALSE)*VLOOKUP(F$91,ExtTrip_Adjust!$B$3:$H$85,7,FALSE)</f>
        <v>11.506921711819937</v>
      </c>
      <c r="G157" s="1">
        <f>G68*VLOOKUP($D157,ExtTrip_Adjust!$B$3:$H$85,6,FALSE)*VLOOKUP(G$91,ExtTrip_Adjust!$B$3:$H$85,7,FALSE)</f>
        <v>0.43394784426680161</v>
      </c>
      <c r="H157" s="1">
        <f>H68*VLOOKUP($D157,ExtTrip_Adjust!$B$3:$H$85,6,FALSE)*VLOOKUP(H$91,ExtTrip_Adjust!$B$3:$H$85,7,FALSE)</f>
        <v>3.7107527311563611</v>
      </c>
      <c r="I157" s="1">
        <f>I68*VLOOKUP($D157,ExtTrip_Adjust!$B$3:$H$85,6,FALSE)*VLOOKUP(I$91,ExtTrip_Adjust!$B$3:$H$85,7,FALSE)</f>
        <v>0</v>
      </c>
      <c r="J157" s="1">
        <f>J68*VLOOKUP($D157,ExtTrip_Adjust!$B$3:$H$85,6,FALSE)*VLOOKUP(J$91,ExtTrip_Adjust!$B$3:$H$85,7,FALSE)</f>
        <v>2.2577570201162991E-2</v>
      </c>
      <c r="K157" s="1">
        <f>K68*VLOOKUP($D157,ExtTrip_Adjust!$B$3:$H$85,6,FALSE)*VLOOKUP(K$91,ExtTrip_Adjust!$B$3:$H$85,7,FALSE)</f>
        <v>0.14864778781672483</v>
      </c>
      <c r="L157" s="1">
        <f>L68*VLOOKUP($D157,ExtTrip_Adjust!$B$3:$H$85,6,FALSE)*VLOOKUP(L$91,ExtTrip_Adjust!$B$3:$H$85,7,FALSE)</f>
        <v>0.64554318148347423</v>
      </c>
      <c r="M157" s="1">
        <f>M68*VLOOKUP($D157,ExtTrip_Adjust!$B$3:$H$85,6,FALSE)*VLOOKUP(M$91,ExtTrip_Adjust!$B$3:$H$85,7,FALSE)</f>
        <v>0</v>
      </c>
      <c r="N157" s="1">
        <f>N68*VLOOKUP($D157,ExtTrip_Adjust!$B$3:$H$85,6,FALSE)*VLOOKUP(N$91,ExtTrip_Adjust!$B$3:$H$85,7,FALSE)</f>
        <v>0.13388371215906092</v>
      </c>
      <c r="O157" s="1">
        <f>O68*VLOOKUP($D157,ExtTrip_Adjust!$B$3:$H$85,6,FALSE)*VLOOKUP(O$91,ExtTrip_Adjust!$B$3:$H$85,7,FALSE)</f>
        <v>0</v>
      </c>
      <c r="P157" s="1">
        <f>P68*VLOOKUP($D157,ExtTrip_Adjust!$B$3:$H$85,6,FALSE)*VLOOKUP(P$91,ExtTrip_Adjust!$B$3:$H$85,7,FALSE)</f>
        <v>0</v>
      </c>
      <c r="Q157" s="1">
        <f>Q68*VLOOKUP($D157,ExtTrip_Adjust!$B$3:$H$85,6,FALSE)*VLOOKUP(Q$91,ExtTrip_Adjust!$B$3:$H$85,7,FALSE)</f>
        <v>0.52135170226192973</v>
      </c>
      <c r="R157" s="1">
        <f>R68*VLOOKUP($D157,ExtTrip_Adjust!$B$3:$H$85,6,FALSE)*VLOOKUP(R$91,ExtTrip_Adjust!$B$3:$H$85,7,FALSE)</f>
        <v>0</v>
      </c>
      <c r="S157" s="1">
        <f>S68*VLOOKUP($D157,ExtTrip_Adjust!$B$3:$H$85,6,FALSE)*VLOOKUP(S$91,ExtTrip_Adjust!$B$3:$H$85,7,FALSE)</f>
        <v>45.421987634657953</v>
      </c>
      <c r="T157" s="1">
        <f>T68*VLOOKUP($D157,ExtTrip_Adjust!$B$3:$H$85,6,FALSE)*VLOOKUP(T$91,ExtTrip_Adjust!$B$3:$H$85,7,FALSE)</f>
        <v>30.743300972229434</v>
      </c>
      <c r="U157" s="1">
        <f>U68*VLOOKUP($D157,ExtTrip_Adjust!$B$3:$H$85,6,FALSE)*VLOOKUP(U$91,ExtTrip_Adjust!$B$3:$H$85,7,FALSE)</f>
        <v>0.75116340004825544</v>
      </c>
      <c r="V157" s="1">
        <f>V68*VLOOKUP($D157,ExtTrip_Adjust!$B$3:$H$85,6,FALSE)*VLOOKUP(V$91,ExtTrip_Adjust!$B$3:$H$85,7,FALSE)</f>
        <v>4.0534616033184694</v>
      </c>
      <c r="W157" s="1">
        <f>W68*VLOOKUP($D157,ExtTrip_Adjust!$B$3:$H$85,6,FALSE)*VLOOKUP(W$91,ExtTrip_Adjust!$B$3:$H$85,7,FALSE)</f>
        <v>1.9977450564000541</v>
      </c>
      <c r="X157" s="1">
        <f>X68*VLOOKUP($D157,ExtTrip_Adjust!$B$3:$H$85,6,FALSE)*VLOOKUP(X$91,ExtTrip_Adjust!$B$3:$H$85,7,FALSE)</f>
        <v>3.3134365735541991</v>
      </c>
      <c r="Y157" s="1">
        <f>Y68*VLOOKUP($D157,ExtTrip_Adjust!$B$3:$H$85,6,FALSE)*VLOOKUP(Y$91,ExtTrip_Adjust!$B$3:$H$85,7,FALSE)</f>
        <v>0.43465339640678091</v>
      </c>
      <c r="Z157" s="1">
        <f>Z68*VLOOKUP($D157,ExtTrip_Adjust!$B$3:$H$85,6,FALSE)*VLOOKUP(Z$91,ExtTrip_Adjust!$B$3:$H$85,7,FALSE)</f>
        <v>0.20340762244438765</v>
      </c>
      <c r="AA157" s="1">
        <f>AA68*VLOOKUP($D157,ExtTrip_Adjust!$B$3:$H$85,6,FALSE)*VLOOKUP(AA$91,ExtTrip_Adjust!$B$3:$H$85,7,FALSE)</f>
        <v>0.10769638350828226</v>
      </c>
      <c r="AB157" s="1">
        <f>AB68*VLOOKUP($D157,ExtTrip_Adjust!$B$3:$H$85,6,FALSE)*VLOOKUP(AB$91,ExtTrip_Adjust!$B$3:$H$85,7,FALSE)</f>
        <v>0.1833919029780727</v>
      </c>
      <c r="AC157" s="1">
        <f>AC68*VLOOKUP($D157,ExtTrip_Adjust!$B$3:$H$85,6,FALSE)*VLOOKUP(AC$91,ExtTrip_Adjust!$B$3:$H$85,7,FALSE)</f>
        <v>0.29729245788967229</v>
      </c>
      <c r="AD157" s="1">
        <f>AD68*VLOOKUP($D157,ExtTrip_Adjust!$B$3:$H$85,6,FALSE)*VLOOKUP(AD$91,ExtTrip_Adjust!$B$3:$H$85,7,FALSE)</f>
        <v>0.96110175232338546</v>
      </c>
      <c r="AE157" s="1">
        <f>AE68*VLOOKUP($D157,ExtTrip_Adjust!$B$3:$H$85,6,FALSE)*VLOOKUP(AE$91,ExtTrip_Adjust!$B$3:$H$85,7,FALSE)</f>
        <v>0.17857501033555409</v>
      </c>
      <c r="AF157" s="1">
        <f>AF68*VLOOKUP($D157,ExtTrip_Adjust!$B$3:$H$85,6,FALSE)*VLOOKUP(AF$91,ExtTrip_Adjust!$B$3:$H$85,7,FALSE)</f>
        <v>3.7193467343770261</v>
      </c>
      <c r="AG157" s="1">
        <f>AG68*VLOOKUP($D157,ExtTrip_Adjust!$B$3:$H$85,6,FALSE)*VLOOKUP(AG$91,ExtTrip_Adjust!$B$3:$H$85,7,FALSE)</f>
        <v>0.18189347066085762</v>
      </c>
      <c r="AH157" s="1">
        <f>AH68*VLOOKUP($D157,ExtTrip_Adjust!$B$3:$H$85,6,FALSE)*VLOOKUP(AH$91,ExtTrip_Adjust!$B$3:$H$85,7,FALSE)</f>
        <v>2.6234571907554273E-2</v>
      </c>
      <c r="AI157" s="1">
        <f>AI68*VLOOKUP($D157,ExtTrip_Adjust!$B$3:$H$85,6,FALSE)*VLOOKUP(AI$91,ExtTrip_Adjust!$B$3:$H$85,7,FALSE)</f>
        <v>55.021963615178443</v>
      </c>
      <c r="AJ157" s="1">
        <f>AJ68*VLOOKUP($D157,ExtTrip_Adjust!$B$3:$H$85,6,FALSE)*VLOOKUP(AJ$91,ExtTrip_Adjust!$B$3:$H$85,7,FALSE)</f>
        <v>0</v>
      </c>
      <c r="AK157" s="1">
        <f>AK68*VLOOKUP($D157,ExtTrip_Adjust!$B$3:$H$85,6,FALSE)*VLOOKUP(AK$91,ExtTrip_Adjust!$B$3:$H$85,7,FALSE)</f>
        <v>231.74466967266071</v>
      </c>
      <c r="AL157" s="1">
        <f>AL68*VLOOKUP($D157,ExtTrip_Adjust!$B$3:$H$85,6,FALSE)*VLOOKUP(AL$91,ExtTrip_Adjust!$B$3:$H$85,7,FALSE)</f>
        <v>1.1913342558667652</v>
      </c>
      <c r="AM157" s="1">
        <f>AM68*VLOOKUP($D157,ExtTrip_Adjust!$B$3:$H$85,6,FALSE)*VLOOKUP(AM$91,ExtTrip_Adjust!$B$3:$H$85,7,FALSE)</f>
        <v>0</v>
      </c>
      <c r="AN157" s="1">
        <f>AN68*VLOOKUP($D157,ExtTrip_Adjust!$B$3:$H$85,6,FALSE)*VLOOKUP(AN$91,ExtTrip_Adjust!$B$3:$H$85,7,FALSE)</f>
        <v>0.50998945454085709</v>
      </c>
      <c r="AO157" s="1">
        <f>AO68*VLOOKUP($D157,ExtTrip_Adjust!$B$3:$H$85,6,FALSE)*VLOOKUP(AO$91,ExtTrip_Adjust!$B$3:$H$85,7,FALSE)</f>
        <v>0.97287531240722935</v>
      </c>
      <c r="AP157" s="1">
        <f>AP68*VLOOKUP($D157,ExtTrip_Adjust!$B$3:$H$85,6,FALSE)*VLOOKUP(AP$91,ExtTrip_Adjust!$B$3:$H$85,7,FALSE)</f>
        <v>0.37307559841306082</v>
      </c>
      <c r="AQ157" s="1">
        <f>AQ68*VLOOKUP($D157,ExtTrip_Adjust!$B$3:$H$85,6,FALSE)*VLOOKUP(AQ$91,ExtTrip_Adjust!$B$3:$H$85,7,FALSE)</f>
        <v>0</v>
      </c>
      <c r="AR157" s="1">
        <f>AR68*VLOOKUP($D157,ExtTrip_Adjust!$B$3:$H$85,6,FALSE)*VLOOKUP(AR$91,ExtTrip_Adjust!$B$3:$H$85,7,FALSE)</f>
        <v>5.1018940775308066E-2</v>
      </c>
      <c r="AS157" s="1">
        <f>AS68*VLOOKUP($D157,ExtTrip_Adjust!$B$3:$H$85,6,FALSE)*VLOOKUP(AS$91,ExtTrip_Adjust!$B$3:$H$85,7,FALSE)</f>
        <v>1.2573331029071586</v>
      </c>
      <c r="AT157" s="1">
        <f>AT68*VLOOKUP($D157,ExtTrip_Adjust!$B$3:$H$85,6,FALSE)*VLOOKUP(AT$91,ExtTrip_Adjust!$B$3:$H$85,7,FALSE)</f>
        <v>0</v>
      </c>
      <c r="AU157" s="1">
        <f>AU68*VLOOKUP($D157,ExtTrip_Adjust!$B$3:$H$85,6,FALSE)*VLOOKUP(AU$91,ExtTrip_Adjust!$B$3:$H$85,7,FALSE)</f>
        <v>0</v>
      </c>
      <c r="AV157" s="1">
        <f>AV68*VLOOKUP($D157,ExtTrip_Adjust!$B$3:$H$85,6,FALSE)*VLOOKUP(AV$91,ExtTrip_Adjust!$B$3:$H$85,7,FALSE)</f>
        <v>0</v>
      </c>
      <c r="AW157" s="1">
        <f>AW68*VLOOKUP($D157,ExtTrip_Adjust!$B$3:$H$85,6,FALSE)*VLOOKUP(AW$91,ExtTrip_Adjust!$B$3:$H$85,7,FALSE)</f>
        <v>0</v>
      </c>
      <c r="AX157" s="1">
        <f>AX68*VLOOKUP($D157,ExtTrip_Adjust!$B$3:$H$85,6,FALSE)*VLOOKUP(AX$91,ExtTrip_Adjust!$B$3:$H$85,7,FALSE)</f>
        <v>4.3142265010476413</v>
      </c>
      <c r="AY157" s="1">
        <f>AY68*VLOOKUP($D157,ExtTrip_Adjust!$B$3:$H$85,6,FALSE)*VLOOKUP(AY$91,ExtTrip_Adjust!$B$3:$H$85,7,FALSE)</f>
        <v>3.1129750060917334</v>
      </c>
      <c r="AZ157" s="1">
        <f>AZ68*VLOOKUP($D157,ExtTrip_Adjust!$B$3:$H$85,6,FALSE)*VLOOKUP(AZ$91,ExtTrip_Adjust!$B$3:$H$85,7,FALSE)</f>
        <v>0.26790736470565057</v>
      </c>
      <c r="BA157" s="1">
        <f>BA68*VLOOKUP($D157,ExtTrip_Adjust!$B$3:$H$85,6,FALSE)*VLOOKUP(BA$91,ExtTrip_Adjust!$B$3:$H$85,7,FALSE)</f>
        <v>0</v>
      </c>
      <c r="BB157" s="1">
        <f>BB68*VLOOKUP($D157,ExtTrip_Adjust!$B$3:$H$85,6,FALSE)*VLOOKUP(BB$91,ExtTrip_Adjust!$B$3:$H$85,7,FALSE)</f>
        <v>0.14083465304509135</v>
      </c>
      <c r="BC157" s="1">
        <f>BC68*VLOOKUP($D157,ExtTrip_Adjust!$B$3:$H$85,6,FALSE)*VLOOKUP(BC$91,ExtTrip_Adjust!$B$3:$H$85,7,FALSE)</f>
        <v>5.9320285486598096E-2</v>
      </c>
      <c r="BD157" s="1">
        <f>BD68*VLOOKUP($D157,ExtTrip_Adjust!$B$3:$H$85,6,FALSE)*VLOOKUP(BD$91,ExtTrip_Adjust!$B$3:$H$85,7,FALSE)</f>
        <v>0</v>
      </c>
      <c r="BE157" s="1">
        <f>BE68*VLOOKUP($D157,ExtTrip_Adjust!$B$3:$H$85,6,FALSE)*VLOOKUP(BE$91,ExtTrip_Adjust!$B$3:$H$85,7,FALSE)</f>
        <v>0</v>
      </c>
      <c r="BF157" s="1">
        <f>BF68*VLOOKUP($D157,ExtTrip_Adjust!$B$3:$H$85,6,FALSE)*VLOOKUP(BF$91,ExtTrip_Adjust!$B$3:$H$85,7,FALSE)</f>
        <v>0.32035698907600052</v>
      </c>
      <c r="BG157" s="1">
        <f>BG68*VLOOKUP($D157,ExtTrip_Adjust!$B$3:$H$85,6,FALSE)*VLOOKUP(BG$91,ExtTrip_Adjust!$B$3:$H$85,7,FALSE)</f>
        <v>3.0402450890605688</v>
      </c>
      <c r="BH157" s="1">
        <f>BH68*VLOOKUP($D157,ExtTrip_Adjust!$B$3:$H$85,6,FALSE)*VLOOKUP(BH$91,ExtTrip_Adjust!$B$3:$H$85,7,FALSE)</f>
        <v>0</v>
      </c>
      <c r="BI157" s="1">
        <f>BI68*VLOOKUP($D157,ExtTrip_Adjust!$B$3:$H$85,6,FALSE)*VLOOKUP(BI$91,ExtTrip_Adjust!$B$3:$H$85,7,FALSE)</f>
        <v>9.1472533335119399E-2</v>
      </c>
      <c r="BJ157" s="1">
        <f>BJ68*VLOOKUP($D157,ExtTrip_Adjust!$B$3:$H$85,6,FALSE)*VLOOKUP(BJ$91,ExtTrip_Adjust!$B$3:$H$85,7,FALSE)</f>
        <v>1.3331593653747653</v>
      </c>
      <c r="BK157" s="1">
        <f>BK68*VLOOKUP($D157,ExtTrip_Adjust!$B$3:$H$85,6,FALSE)*VLOOKUP(BK$91,ExtTrip_Adjust!$B$3:$H$85,7,FALSE)</f>
        <v>0.95140427624917079</v>
      </c>
      <c r="BL157" s="1">
        <f>BL68*VLOOKUP($D157,ExtTrip_Adjust!$B$3:$H$85,6,FALSE)*VLOOKUP(BL$91,ExtTrip_Adjust!$B$3:$H$85,7,FALSE)</f>
        <v>15.158499213778567</v>
      </c>
      <c r="BM157" s="1">
        <f>BM68*VLOOKUP($D157,ExtTrip_Adjust!$B$3:$H$85,6,FALSE)*VLOOKUP(BM$91,ExtTrip_Adjust!$B$3:$H$85,7,FALSE)</f>
        <v>20.010957714179643</v>
      </c>
      <c r="BN157" s="1">
        <f>BN68*VLOOKUP($D157,ExtTrip_Adjust!$B$3:$H$85,6,FALSE)*VLOOKUP(BN$91,ExtTrip_Adjust!$B$3:$H$85,7,FALSE)</f>
        <v>0</v>
      </c>
      <c r="BO157" s="1">
        <f>BO68*VLOOKUP($D157,ExtTrip_Adjust!$B$3:$H$85,6,FALSE)*VLOOKUP(BO$91,ExtTrip_Adjust!$B$3:$H$85,7,FALSE)</f>
        <v>0</v>
      </c>
      <c r="BP157" s="1">
        <f>BP68*VLOOKUP($D157,ExtTrip_Adjust!$B$3:$H$85,6,FALSE)*VLOOKUP(BP$91,ExtTrip_Adjust!$B$3:$H$85,7,FALSE)</f>
        <v>0</v>
      </c>
      <c r="BQ157" s="1">
        <f>BQ68*VLOOKUP($D157,ExtTrip_Adjust!$B$3:$H$85,6,FALSE)*VLOOKUP(BQ$91,ExtTrip_Adjust!$B$3:$H$85,7,FALSE)</f>
        <v>0</v>
      </c>
      <c r="BR157" s="1">
        <f>BR68*VLOOKUP($D157,ExtTrip_Adjust!$B$3:$H$85,6,FALSE)*VLOOKUP(BR$91,ExtTrip_Adjust!$B$3:$H$85,7,FALSE)</f>
        <v>0</v>
      </c>
      <c r="BS157" s="1">
        <f>BS68*VLOOKUP($D157,ExtTrip_Adjust!$B$3:$H$85,6,FALSE)*VLOOKUP(BS$91,ExtTrip_Adjust!$B$3:$H$85,7,FALSE)</f>
        <v>0</v>
      </c>
      <c r="BT157" s="1">
        <f>BT68*VLOOKUP($D157,ExtTrip_Adjust!$B$3:$H$85,6,FALSE)*VLOOKUP(BT$91,ExtTrip_Adjust!$B$3:$H$85,7,FALSE)</f>
        <v>0</v>
      </c>
      <c r="BU157" s="1">
        <f>BU68*VLOOKUP($D157,ExtTrip_Adjust!$B$3:$H$85,6,FALSE)*VLOOKUP(BU$91,ExtTrip_Adjust!$B$3:$H$85,7,FALSE)</f>
        <v>0</v>
      </c>
      <c r="BV157" s="1">
        <f>BV68*VLOOKUP($D157,ExtTrip_Adjust!$B$3:$H$85,6,FALSE)*VLOOKUP(BV$91,ExtTrip_Adjust!$B$3:$H$85,7,FALSE)</f>
        <v>0</v>
      </c>
      <c r="BW157" s="1">
        <f>BW68*VLOOKUP($D157,ExtTrip_Adjust!$B$3:$H$85,6,FALSE)*VLOOKUP(BW$91,ExtTrip_Adjust!$B$3:$H$85,7,FALSE)</f>
        <v>3.7138638952701455</v>
      </c>
      <c r="BX157" s="1">
        <f>BX68*VLOOKUP($D157,ExtTrip_Adjust!$B$3:$H$85,6,FALSE)*VLOOKUP(BX$91,ExtTrip_Adjust!$B$3:$H$85,7,FALSE)</f>
        <v>0.64259511995658891</v>
      </c>
      <c r="BY157" s="1">
        <f>BY68*VLOOKUP($D157,ExtTrip_Adjust!$B$3:$H$85,6,FALSE)*VLOOKUP(BY$91,ExtTrip_Adjust!$B$3:$H$85,7,FALSE)</f>
        <v>0.13450196711068413</v>
      </c>
      <c r="BZ157" s="1">
        <f>BZ68*VLOOKUP($D157,ExtTrip_Adjust!$B$3:$H$85,6,FALSE)*VLOOKUP(BZ$91,ExtTrip_Adjust!$B$3:$H$85,7,FALSE)</f>
        <v>8.0677621895828295</v>
      </c>
      <c r="CA157" s="1">
        <f>CA68*VLOOKUP($D157,ExtTrip_Adjust!$B$3:$H$85,6,FALSE)*VLOOKUP(CA$91,ExtTrip_Adjust!$B$3:$H$85,7,FALSE)</f>
        <v>5.2964879733930239</v>
      </c>
      <c r="CB157" s="1">
        <f>CB68*VLOOKUP($D157,ExtTrip_Adjust!$B$3:$H$85,6,FALSE)*VLOOKUP(CB$91,ExtTrip_Adjust!$B$3:$H$85,7,FALSE)</f>
        <v>0.47402882076320674</v>
      </c>
      <c r="CC157" s="1">
        <f>CC68*VLOOKUP($D157,ExtTrip_Adjust!$B$3:$H$85,6,FALSE)*VLOOKUP(CC$91,ExtTrip_Adjust!$B$3:$H$85,7,FALSE)</f>
        <v>2.6369929101963883</v>
      </c>
      <c r="CD157" s="1">
        <f>CD68*VLOOKUP($D157,ExtTrip_Adjust!$B$3:$H$85,6,FALSE)*VLOOKUP(CD$91,ExtTrip_Adjust!$B$3:$H$85,7,FALSE)</f>
        <v>0.40219764621533505</v>
      </c>
      <c r="CE157" s="1">
        <f>CE68*VLOOKUP($D157,ExtTrip_Adjust!$B$3:$H$85,6,FALSE)*VLOOKUP(CE$91,ExtTrip_Adjust!$B$3:$H$85,7,FALSE)</f>
        <v>1.0387270251784861E-2</v>
      </c>
      <c r="CF157" s="1">
        <f>CF68*VLOOKUP($D157,ExtTrip_Adjust!$B$3:$H$85,6,FALSE)*VLOOKUP(CF$91,ExtTrip_Adjust!$B$3:$H$85,7,FALSE)</f>
        <v>0</v>
      </c>
      <c r="CG157" s="1">
        <f>CG68*VLOOKUP($D157,ExtTrip_Adjust!$B$3:$H$85,6,FALSE)*VLOOKUP(CG$91,ExtTrip_Adjust!$B$3:$H$85,7,FALSE)</f>
        <v>6.5349250639996734</v>
      </c>
      <c r="CH157" s="1">
        <f>CH68*VLOOKUP($D157,ExtTrip_Adjust!$B$3:$H$85,6,FALSE)*VLOOKUP(CH$91,ExtTrip_Adjust!$B$3:$H$85,7,FALSE)</f>
        <v>227.03079580350771</v>
      </c>
      <c r="CI157" s="1">
        <f>CI68*VLOOKUP($D157,ExtTrip_Adjust!$B$3:$H$85,6,FALSE)*VLOOKUP(CI$91,ExtTrip_Adjust!$B$3:$H$85,7,FALSE)</f>
        <v>0</v>
      </c>
      <c r="CJ157" s="1">
        <f>CJ68*VLOOKUP($D157,ExtTrip_Adjust!$B$3:$H$85,6,FALSE)*1</f>
        <v>1350.2742287009446</v>
      </c>
      <c r="CK157" s="1">
        <f t="shared" si="5"/>
        <v>2055.9253158728125</v>
      </c>
    </row>
    <row r="158" spans="2:89" x14ac:dyDescent="0.25">
      <c r="B158">
        <v>2996</v>
      </c>
      <c r="D158">
        <v>2996</v>
      </c>
      <c r="E158" s="1">
        <f>E69*VLOOKUP($D158,ExtTrip_Adjust!$B$3:$H$85,6,FALSE)*VLOOKUP(E$91,ExtTrip_Adjust!$B$3:$H$85,7,FALSE)</f>
        <v>0.55577252550067657</v>
      </c>
      <c r="F158" s="1">
        <f>F69*VLOOKUP($D158,ExtTrip_Adjust!$B$3:$H$85,6,FALSE)*VLOOKUP(F$91,ExtTrip_Adjust!$B$3:$H$85,7,FALSE)</f>
        <v>8.7254443521826932</v>
      </c>
      <c r="G158" s="1">
        <f>G69*VLOOKUP($D158,ExtTrip_Adjust!$B$3:$H$85,6,FALSE)*VLOOKUP(G$91,ExtTrip_Adjust!$B$3:$H$85,7,FALSE)</f>
        <v>0.13429478424253324</v>
      </c>
      <c r="H158" s="1">
        <f>H69*VLOOKUP($D158,ExtTrip_Adjust!$B$3:$H$85,6,FALSE)*VLOOKUP(H$91,ExtTrip_Adjust!$B$3:$H$85,7,FALSE)</f>
        <v>3.6698041191159976</v>
      </c>
      <c r="I158" s="1">
        <f>I69*VLOOKUP($D158,ExtTrip_Adjust!$B$3:$H$85,6,FALSE)*VLOOKUP(I$91,ExtTrip_Adjust!$B$3:$H$85,7,FALSE)</f>
        <v>0</v>
      </c>
      <c r="J158" s="1">
        <f>J69*VLOOKUP($D158,ExtTrip_Adjust!$B$3:$H$85,6,FALSE)*VLOOKUP(J$91,ExtTrip_Adjust!$B$3:$H$85,7,FALSE)</f>
        <v>2.3250952391042957E-2</v>
      </c>
      <c r="K158" s="1">
        <f>K69*VLOOKUP($D158,ExtTrip_Adjust!$B$3:$H$85,6,FALSE)*VLOOKUP(K$91,ExtTrip_Adjust!$B$3:$H$85,7,FALSE)</f>
        <v>0.14361728596995263</v>
      </c>
      <c r="L158" s="1">
        <f>L69*VLOOKUP($D158,ExtTrip_Adjust!$B$3:$H$85,6,FALSE)*VLOOKUP(L$91,ExtTrip_Adjust!$B$3:$H$85,7,FALSE)</f>
        <v>0.20312830803765489</v>
      </c>
      <c r="M158" s="1">
        <f>M69*VLOOKUP($D158,ExtTrip_Adjust!$B$3:$H$85,6,FALSE)*VLOOKUP(M$91,ExtTrip_Adjust!$B$3:$H$85,7,FALSE)</f>
        <v>0</v>
      </c>
      <c r="N158" s="1">
        <f>N69*VLOOKUP($D158,ExtTrip_Adjust!$B$3:$H$85,6,FALSE)*VLOOKUP(N$91,ExtTrip_Adjust!$B$3:$H$85,7,FALSE)</f>
        <v>4.2120304596154685E-2</v>
      </c>
      <c r="O158" s="1">
        <f>O69*VLOOKUP($D158,ExtTrip_Adjust!$B$3:$H$85,6,FALSE)*VLOOKUP(O$91,ExtTrip_Adjust!$B$3:$H$85,7,FALSE)</f>
        <v>0</v>
      </c>
      <c r="P158" s="1">
        <f>P69*VLOOKUP($D158,ExtTrip_Adjust!$B$3:$H$85,6,FALSE)*VLOOKUP(P$91,ExtTrip_Adjust!$B$3:$H$85,7,FALSE)</f>
        <v>0</v>
      </c>
      <c r="Q158" s="1">
        <f>Q69*VLOOKUP($D158,ExtTrip_Adjust!$B$3:$H$85,6,FALSE)*VLOOKUP(Q$91,ExtTrip_Adjust!$B$3:$H$85,7,FALSE)</f>
        <v>0.20396784307969296</v>
      </c>
      <c r="R158" s="1">
        <f>R69*VLOOKUP($D158,ExtTrip_Adjust!$B$3:$H$85,6,FALSE)*VLOOKUP(R$91,ExtTrip_Adjust!$B$3:$H$85,7,FALSE)</f>
        <v>0</v>
      </c>
      <c r="S158" s="1">
        <f>S69*VLOOKUP($D158,ExtTrip_Adjust!$B$3:$H$85,6,FALSE)*VLOOKUP(S$91,ExtTrip_Adjust!$B$3:$H$85,7,FALSE)</f>
        <v>33.668486621800653</v>
      </c>
      <c r="T158" s="1">
        <f>T69*VLOOKUP($D158,ExtTrip_Adjust!$B$3:$H$85,6,FALSE)*VLOOKUP(T$91,ExtTrip_Adjust!$B$3:$H$85,7,FALSE)</f>
        <v>14.261021356020221</v>
      </c>
      <c r="U158" s="1">
        <f>U69*VLOOKUP($D158,ExtTrip_Adjust!$B$3:$H$85,6,FALSE)*VLOOKUP(U$91,ExtTrip_Adjust!$B$3:$H$85,7,FALSE)</f>
        <v>0.2363196717139443</v>
      </c>
      <c r="V158" s="1">
        <f>V69*VLOOKUP($D158,ExtTrip_Adjust!$B$3:$H$85,6,FALSE)*VLOOKUP(V$91,ExtTrip_Adjust!$B$3:$H$85,7,FALSE)</f>
        <v>1.585830255149788</v>
      </c>
      <c r="W158" s="1">
        <f>W69*VLOOKUP($D158,ExtTrip_Adjust!$B$3:$H$85,6,FALSE)*VLOOKUP(W$91,ExtTrip_Adjust!$B$3:$H$85,7,FALSE)</f>
        <v>1.7891341894114747</v>
      </c>
      <c r="X158" s="1">
        <f>X69*VLOOKUP($D158,ExtTrip_Adjust!$B$3:$H$85,6,FALSE)*VLOOKUP(X$91,ExtTrip_Adjust!$B$3:$H$85,7,FALSE)</f>
        <v>3.0696515650733502</v>
      </c>
      <c r="Y158" s="1">
        <f>Y69*VLOOKUP($D158,ExtTrip_Adjust!$B$3:$H$85,6,FALSE)*VLOOKUP(Y$91,ExtTrip_Adjust!$B$3:$H$85,7,FALSE)</f>
        <v>0.44784884570844508</v>
      </c>
      <c r="Z158" s="1">
        <f>Z69*VLOOKUP($D158,ExtTrip_Adjust!$B$3:$H$85,6,FALSE)*VLOOKUP(Z$91,ExtTrip_Adjust!$B$3:$H$85,7,FALSE)</f>
        <v>6.4814363011921269E-2</v>
      </c>
      <c r="AA158" s="1">
        <f>AA69*VLOOKUP($D158,ExtTrip_Adjust!$B$3:$H$85,6,FALSE)*VLOOKUP(AA$91,ExtTrip_Adjust!$B$3:$H$85,7,FALSE)</f>
        <v>3.3881839650147218E-2</v>
      </c>
      <c r="AB158" s="1">
        <f>AB69*VLOOKUP($D158,ExtTrip_Adjust!$B$3:$H$85,6,FALSE)*VLOOKUP(AB$91,ExtTrip_Adjust!$B$3:$H$85,7,FALSE)</f>
        <v>5.7695982685129953E-2</v>
      </c>
      <c r="AC158" s="1">
        <f>AC69*VLOOKUP($D158,ExtTrip_Adjust!$B$3:$H$85,6,FALSE)*VLOOKUP(AC$91,ExtTrip_Adjust!$B$3:$H$85,7,FALSE)</f>
        <v>9.2004073197690689E-2</v>
      </c>
      <c r="AD158" s="1">
        <f>AD69*VLOOKUP($D158,ExtTrip_Adjust!$B$3:$H$85,6,FALSE)*VLOOKUP(AD$91,ExtTrip_Adjust!$B$3:$H$85,7,FALSE)</f>
        <v>0.49308909514862453</v>
      </c>
      <c r="AE158" s="1">
        <f>AE69*VLOOKUP($D158,ExtTrip_Adjust!$B$3:$H$85,6,FALSE)*VLOOKUP(AE$91,ExtTrip_Adjust!$B$3:$H$85,7,FALSE)</f>
        <v>5.5264261577127792E-2</v>
      </c>
      <c r="AF158" s="1">
        <f>AF69*VLOOKUP($D158,ExtTrip_Adjust!$B$3:$H$85,6,FALSE)*VLOOKUP(AF$91,ExtTrip_Adjust!$B$3:$H$85,7,FALSE)</f>
        <v>1.7917712357508</v>
      </c>
      <c r="AG158" s="1">
        <f>AG69*VLOOKUP($D158,ExtTrip_Adjust!$B$3:$H$85,6,FALSE)*VLOOKUP(AG$91,ExtTrip_Adjust!$B$3:$H$85,7,FALSE)</f>
        <v>0.25019047674234474</v>
      </c>
      <c r="AH158" s="1">
        <f>AH69*VLOOKUP($D158,ExtTrip_Adjust!$B$3:$H$85,6,FALSE)*VLOOKUP(AH$91,ExtTrip_Adjust!$B$3:$H$85,7,FALSE)</f>
        <v>3.6108099915351646E-2</v>
      </c>
      <c r="AI158" s="1">
        <f>AI69*VLOOKUP($D158,ExtTrip_Adjust!$B$3:$H$85,6,FALSE)*VLOOKUP(AI$91,ExtTrip_Adjust!$B$3:$H$85,7,FALSE)</f>
        <v>24.496693367832552</v>
      </c>
      <c r="AJ158" s="1">
        <f>AJ69*VLOOKUP($D158,ExtTrip_Adjust!$B$3:$H$85,6,FALSE)*VLOOKUP(AJ$91,ExtTrip_Adjust!$B$3:$H$85,7,FALSE)</f>
        <v>8.0439231081513292</v>
      </c>
      <c r="AK158" s="1">
        <f>AK69*VLOOKUP($D158,ExtTrip_Adjust!$B$3:$H$85,6,FALSE)*VLOOKUP(AK$91,ExtTrip_Adjust!$B$3:$H$85,7,FALSE)</f>
        <v>107.53152782382749</v>
      </c>
      <c r="AL158" s="1">
        <f>AL69*VLOOKUP($D158,ExtTrip_Adjust!$B$3:$H$85,6,FALSE)*VLOOKUP(AL$91,ExtTrip_Adjust!$B$3:$H$85,7,FALSE)</f>
        <v>0.39074551868246948</v>
      </c>
      <c r="AM158" s="1">
        <f>AM69*VLOOKUP($D158,ExtTrip_Adjust!$B$3:$H$85,6,FALSE)*VLOOKUP(AM$91,ExtTrip_Adjust!$B$3:$H$85,7,FALSE)</f>
        <v>0.1505883681264136</v>
      </c>
      <c r="AN158" s="1">
        <f>AN69*VLOOKUP($D158,ExtTrip_Adjust!$B$3:$H$85,6,FALSE)*VLOOKUP(AN$91,ExtTrip_Adjust!$B$3:$H$85,7,FALSE)</f>
        <v>0.70147803542284615</v>
      </c>
      <c r="AO158" s="1">
        <f>AO69*VLOOKUP($D158,ExtTrip_Adjust!$B$3:$H$85,6,FALSE)*VLOOKUP(AO$91,ExtTrip_Adjust!$B$3:$H$85,7,FALSE)</f>
        <v>0.46867506537346576</v>
      </c>
      <c r="AP158" s="1">
        <f>AP69*VLOOKUP($D158,ExtTrip_Adjust!$B$3:$H$85,6,FALSE)*VLOOKUP(AP$91,ExtTrip_Adjust!$B$3:$H$85,7,FALSE)</f>
        <v>0.41079820846254206</v>
      </c>
      <c r="AQ158" s="1">
        <f>AQ69*VLOOKUP($D158,ExtTrip_Adjust!$B$3:$H$85,6,FALSE)*VLOOKUP(AQ$91,ExtTrip_Adjust!$B$3:$H$85,7,FALSE)</f>
        <v>0</v>
      </c>
      <c r="AR158" s="1">
        <f>AR69*VLOOKUP($D158,ExtTrip_Adjust!$B$3:$H$85,6,FALSE)*VLOOKUP(AR$91,ExtTrip_Adjust!$B$3:$H$85,7,FALSE)</f>
        <v>5.617132412118013E-2</v>
      </c>
      <c r="AS158" s="1">
        <f>AS69*VLOOKUP($D158,ExtTrip_Adjust!$B$3:$H$85,6,FALSE)*VLOOKUP(AS$91,ExtTrip_Adjust!$B$3:$H$85,7,FALSE)</f>
        <v>1.3843103158678534</v>
      </c>
      <c r="AT158" s="1">
        <f>AT69*VLOOKUP($D158,ExtTrip_Adjust!$B$3:$H$85,6,FALSE)*VLOOKUP(AT$91,ExtTrip_Adjust!$B$3:$H$85,7,FALSE)</f>
        <v>0</v>
      </c>
      <c r="AU158" s="1">
        <f>AU69*VLOOKUP($D158,ExtTrip_Adjust!$B$3:$H$85,6,FALSE)*VLOOKUP(AU$91,ExtTrip_Adjust!$B$3:$H$85,7,FALSE)</f>
        <v>0</v>
      </c>
      <c r="AV158" s="1">
        <f>AV69*VLOOKUP($D158,ExtTrip_Adjust!$B$3:$H$85,6,FALSE)*VLOOKUP(AV$91,ExtTrip_Adjust!$B$3:$H$85,7,FALSE)</f>
        <v>0</v>
      </c>
      <c r="AW158" s="1">
        <f>AW69*VLOOKUP($D158,ExtTrip_Adjust!$B$3:$H$85,6,FALSE)*VLOOKUP(AW$91,ExtTrip_Adjust!$B$3:$H$85,7,FALSE)</f>
        <v>0</v>
      </c>
      <c r="AX158" s="1">
        <f>AX69*VLOOKUP($D158,ExtTrip_Adjust!$B$3:$H$85,6,FALSE)*VLOOKUP(AX$91,ExtTrip_Adjust!$B$3:$H$85,7,FALSE)</f>
        <v>3.8982064581388696</v>
      </c>
      <c r="AY158" s="1">
        <f>AY69*VLOOKUP($D158,ExtTrip_Adjust!$B$3:$H$85,6,FALSE)*VLOOKUP(AY$91,ExtTrip_Adjust!$B$3:$H$85,7,FALSE)</f>
        <v>2.5112672387424024</v>
      </c>
      <c r="AZ158" s="1">
        <f>AZ69*VLOOKUP($D158,ExtTrip_Adjust!$B$3:$H$85,6,FALSE)*VLOOKUP(AZ$91,ExtTrip_Adjust!$B$3:$H$85,7,FALSE)</f>
        <v>0.23723981307014763</v>
      </c>
      <c r="BA158" s="1">
        <f>BA69*VLOOKUP($D158,ExtTrip_Adjust!$B$3:$H$85,6,FALSE)*VLOOKUP(BA$91,ExtTrip_Adjust!$B$3:$H$85,7,FALSE)</f>
        <v>0</v>
      </c>
      <c r="BB158" s="1">
        <f>BB69*VLOOKUP($D158,ExtTrip_Adjust!$B$3:$H$85,6,FALSE)*VLOOKUP(BB$91,ExtTrip_Adjust!$B$3:$H$85,7,FALSE)</f>
        <v>0.15506997364088945</v>
      </c>
      <c r="BC158" s="1">
        <f>BC69*VLOOKUP($D158,ExtTrip_Adjust!$B$3:$H$85,6,FALSE)*VLOOKUP(BC$91,ExtTrip_Adjust!$B$3:$H$85,7,FALSE)</f>
        <v>1.8662384175562374E-2</v>
      </c>
      <c r="BD158" s="1">
        <f>BD69*VLOOKUP($D158,ExtTrip_Adjust!$B$3:$H$85,6,FALSE)*VLOOKUP(BD$91,ExtTrip_Adjust!$B$3:$H$85,7,FALSE)</f>
        <v>0</v>
      </c>
      <c r="BE158" s="1">
        <f>BE69*VLOOKUP($D158,ExtTrip_Adjust!$B$3:$H$85,6,FALSE)*VLOOKUP(BE$91,ExtTrip_Adjust!$B$3:$H$85,7,FALSE)</f>
        <v>0</v>
      </c>
      <c r="BF158" s="1">
        <f>BF69*VLOOKUP($D158,ExtTrip_Adjust!$B$3:$H$85,6,FALSE)*VLOOKUP(BF$91,ExtTrip_Adjust!$B$3:$H$85,7,FALSE)</f>
        <v>0.10078670416662193</v>
      </c>
      <c r="BG158" s="1">
        <f>BG69*VLOOKUP($D158,ExtTrip_Adjust!$B$3:$H$85,6,FALSE)*VLOOKUP(BG$91,ExtTrip_Adjust!$B$3:$H$85,7,FALSE)</f>
        <v>1.8183820847805416</v>
      </c>
      <c r="BH158" s="1">
        <f>BH69*VLOOKUP($D158,ExtTrip_Adjust!$B$3:$H$85,6,FALSE)*VLOOKUP(BH$91,ExtTrip_Adjust!$B$3:$H$85,7,FALSE)</f>
        <v>0</v>
      </c>
      <c r="BI158" s="1">
        <f>BI69*VLOOKUP($D158,ExtTrip_Adjust!$B$3:$H$85,6,FALSE)*VLOOKUP(BI$91,ExtTrip_Adjust!$B$3:$H$85,7,FALSE)</f>
        <v>5.2322994841650296E-2</v>
      </c>
      <c r="BJ158" s="1">
        <f>BJ69*VLOOKUP($D158,ExtTrip_Adjust!$B$3:$H$85,6,FALSE)*VLOOKUP(BJ$91,ExtTrip_Adjust!$B$3:$H$85,7,FALSE)</f>
        <v>0.54755619488412977</v>
      </c>
      <c r="BK158" s="1">
        <f>BK69*VLOOKUP($D158,ExtTrip_Adjust!$B$3:$H$85,6,FALSE)*VLOOKUP(BK$91,ExtTrip_Adjust!$B$3:$H$85,7,FALSE)</f>
        <v>0.86630528186044031</v>
      </c>
      <c r="BL158" s="1">
        <f>BL69*VLOOKUP($D158,ExtTrip_Adjust!$B$3:$H$85,6,FALSE)*VLOOKUP(BL$91,ExtTrip_Adjust!$B$3:$H$85,7,FALSE)</f>
        <v>9.3005035521487525</v>
      </c>
      <c r="BM158" s="1">
        <f>BM69*VLOOKUP($D158,ExtTrip_Adjust!$B$3:$H$85,6,FALSE)*VLOOKUP(BM$91,ExtTrip_Adjust!$B$3:$H$85,7,FALSE)</f>
        <v>8.1919930452001992</v>
      </c>
      <c r="BN158" s="1">
        <f>BN69*VLOOKUP($D158,ExtTrip_Adjust!$B$3:$H$85,6,FALSE)*VLOOKUP(BN$91,ExtTrip_Adjust!$B$3:$H$85,7,FALSE)</f>
        <v>0</v>
      </c>
      <c r="BO158" s="1">
        <f>BO69*VLOOKUP($D158,ExtTrip_Adjust!$B$3:$H$85,6,FALSE)*VLOOKUP(BO$91,ExtTrip_Adjust!$B$3:$H$85,7,FALSE)</f>
        <v>0</v>
      </c>
      <c r="BP158" s="1">
        <f>BP69*VLOOKUP($D158,ExtTrip_Adjust!$B$3:$H$85,6,FALSE)*VLOOKUP(BP$91,ExtTrip_Adjust!$B$3:$H$85,7,FALSE)</f>
        <v>0</v>
      </c>
      <c r="BQ158" s="1">
        <f>BQ69*VLOOKUP($D158,ExtTrip_Adjust!$B$3:$H$85,6,FALSE)*VLOOKUP(BQ$91,ExtTrip_Adjust!$B$3:$H$85,7,FALSE)</f>
        <v>0</v>
      </c>
      <c r="BR158" s="1">
        <f>BR69*VLOOKUP($D158,ExtTrip_Adjust!$B$3:$H$85,6,FALSE)*VLOOKUP(BR$91,ExtTrip_Adjust!$B$3:$H$85,7,FALSE)</f>
        <v>0</v>
      </c>
      <c r="BS158" s="1">
        <f>BS69*VLOOKUP($D158,ExtTrip_Adjust!$B$3:$H$85,6,FALSE)*VLOOKUP(BS$91,ExtTrip_Adjust!$B$3:$H$85,7,FALSE)</f>
        <v>0</v>
      </c>
      <c r="BT158" s="1">
        <f>BT69*VLOOKUP($D158,ExtTrip_Adjust!$B$3:$H$85,6,FALSE)*VLOOKUP(BT$91,ExtTrip_Adjust!$B$3:$H$85,7,FALSE)</f>
        <v>0</v>
      </c>
      <c r="BU158" s="1">
        <f>BU69*VLOOKUP($D158,ExtTrip_Adjust!$B$3:$H$85,6,FALSE)*VLOOKUP(BU$91,ExtTrip_Adjust!$B$3:$H$85,7,FALSE)</f>
        <v>0</v>
      </c>
      <c r="BV158" s="1">
        <f>BV69*VLOOKUP($D158,ExtTrip_Adjust!$B$3:$H$85,6,FALSE)*VLOOKUP(BV$91,ExtTrip_Adjust!$B$3:$H$85,7,FALSE)</f>
        <v>0</v>
      </c>
      <c r="BW158" s="1">
        <f>BW69*VLOOKUP($D158,ExtTrip_Adjust!$B$3:$H$85,6,FALSE)*VLOOKUP(BW$91,ExtTrip_Adjust!$B$3:$H$85,7,FALSE)</f>
        <v>2.2554029622622616</v>
      </c>
      <c r="BX158" s="1">
        <f>BX69*VLOOKUP($D158,ExtTrip_Adjust!$B$3:$H$85,6,FALSE)*VLOOKUP(BX$91,ExtTrip_Adjust!$B$3:$H$85,7,FALSE)</f>
        <v>0.71770581422517166</v>
      </c>
      <c r="BY158" s="1">
        <f>BY69*VLOOKUP($D158,ExtTrip_Adjust!$B$3:$H$85,6,FALSE)*VLOOKUP(BY$91,ExtTrip_Adjust!$B$3:$H$85,7,FALSE)</f>
        <v>6.8920792747717466E-2</v>
      </c>
      <c r="BZ158" s="1">
        <f>BZ69*VLOOKUP($D158,ExtTrip_Adjust!$B$3:$H$85,6,FALSE)*VLOOKUP(BZ$91,ExtTrip_Adjust!$B$3:$H$85,7,FALSE)</f>
        <v>3.6321817291773457</v>
      </c>
      <c r="CA158" s="1">
        <f>CA69*VLOOKUP($D158,ExtTrip_Adjust!$B$3:$H$85,6,FALSE)*VLOOKUP(CA$91,ExtTrip_Adjust!$B$3:$H$85,7,FALSE)</f>
        <v>2.7173374336042007</v>
      </c>
      <c r="CB158" s="1">
        <f>CB69*VLOOKUP($D158,ExtTrip_Adjust!$B$3:$H$85,6,FALSE)*VLOOKUP(CB$91,ExtTrip_Adjust!$B$3:$H$85,7,FALSE)</f>
        <v>0.31337170504777462</v>
      </c>
      <c r="CC158" s="1">
        <f>CC69*VLOOKUP($D158,ExtTrip_Adjust!$B$3:$H$85,6,FALSE)*VLOOKUP(CC$91,ExtTrip_Adjust!$B$3:$H$85,7,FALSE)</f>
        <v>1.4043478639815981</v>
      </c>
      <c r="CD158" s="1">
        <f>CD69*VLOOKUP($D158,ExtTrip_Adjust!$B$3:$H$85,6,FALSE)*VLOOKUP(CD$91,ExtTrip_Adjust!$B$3:$H$85,7,FALSE)</f>
        <v>0.27150819972843709</v>
      </c>
      <c r="CE158" s="1">
        <f>CE69*VLOOKUP($D158,ExtTrip_Adjust!$B$3:$H$85,6,FALSE)*VLOOKUP(CE$91,ExtTrip_Adjust!$B$3:$H$85,7,FALSE)</f>
        <v>6.3381840634750448E-3</v>
      </c>
      <c r="CF158" s="1">
        <f>CF69*VLOOKUP($D158,ExtTrip_Adjust!$B$3:$H$85,6,FALSE)*VLOOKUP(CF$91,ExtTrip_Adjust!$B$3:$H$85,7,FALSE)</f>
        <v>0</v>
      </c>
      <c r="CG158" s="1">
        <f>CG69*VLOOKUP($D158,ExtTrip_Adjust!$B$3:$H$85,6,FALSE)*VLOOKUP(CG$91,ExtTrip_Adjust!$B$3:$H$85,7,FALSE)</f>
        <v>5.7779200578987018</v>
      </c>
      <c r="CH158" s="1">
        <f>CH69*VLOOKUP($D158,ExtTrip_Adjust!$B$3:$H$85,6,FALSE)*VLOOKUP(CH$91,ExtTrip_Adjust!$B$3:$H$85,7,FALSE)</f>
        <v>95.517760913644565</v>
      </c>
      <c r="CI158" s="1">
        <f>CI69*VLOOKUP($D158,ExtTrip_Adjust!$B$3:$H$85,6,FALSE)*VLOOKUP(CI$91,ExtTrip_Adjust!$B$3:$H$85,7,FALSE)</f>
        <v>0</v>
      </c>
      <c r="CJ158" s="1">
        <f>CJ69*VLOOKUP($D158,ExtTrip_Adjust!$B$3:$H$85,6,FALSE)*1</f>
        <v>1636.7190869962417</v>
      </c>
      <c r="CK158" s="1">
        <f t="shared" si="5"/>
        <v>1992.3696019218146</v>
      </c>
    </row>
    <row r="159" spans="2:89" x14ac:dyDescent="0.25">
      <c r="B159">
        <v>2997</v>
      </c>
      <c r="D159">
        <v>2997</v>
      </c>
      <c r="E159" s="1">
        <f>E70*VLOOKUP($D159,ExtTrip_Adjust!$B$3:$H$85,6,FALSE)*VLOOKUP(E$91,ExtTrip_Adjust!$B$3:$H$85,7,FALSE)</f>
        <v>0.46843087901714453</v>
      </c>
      <c r="F159" s="1">
        <f>F70*VLOOKUP($D159,ExtTrip_Adjust!$B$3:$H$85,6,FALSE)*VLOOKUP(F$91,ExtTrip_Adjust!$B$3:$H$85,7,FALSE)</f>
        <v>9.1808486596315753</v>
      </c>
      <c r="G159" s="1">
        <f>G70*VLOOKUP($D159,ExtTrip_Adjust!$B$3:$H$85,6,FALSE)*VLOOKUP(G$91,ExtTrip_Adjust!$B$3:$H$85,7,FALSE)</f>
        <v>0</v>
      </c>
      <c r="H159" s="1">
        <f>H70*VLOOKUP($D159,ExtTrip_Adjust!$B$3:$H$85,6,FALSE)*VLOOKUP(H$91,ExtTrip_Adjust!$B$3:$H$85,7,FALSE)</f>
        <v>5.392064943085809</v>
      </c>
      <c r="I159" s="1">
        <f>I70*VLOOKUP($D159,ExtTrip_Adjust!$B$3:$H$85,6,FALSE)*VLOOKUP(I$91,ExtTrip_Adjust!$B$3:$H$85,7,FALSE)</f>
        <v>0</v>
      </c>
      <c r="J159" s="1">
        <f>J70*VLOOKUP($D159,ExtTrip_Adjust!$B$3:$H$85,6,FALSE)*VLOOKUP(J$91,ExtTrip_Adjust!$B$3:$H$85,7,FALSE)</f>
        <v>3.4539964676997104E-2</v>
      </c>
      <c r="K159" s="1">
        <f>K70*VLOOKUP($D159,ExtTrip_Adjust!$B$3:$H$85,6,FALSE)*VLOOKUP(K$91,ExtTrip_Adjust!$B$3:$H$85,7,FALSE)</f>
        <v>0.20716302397005865</v>
      </c>
      <c r="L159" s="1">
        <f>L70*VLOOKUP($D159,ExtTrip_Adjust!$B$3:$H$85,6,FALSE)*VLOOKUP(L$91,ExtTrip_Adjust!$B$3:$H$85,7,FALSE)</f>
        <v>0</v>
      </c>
      <c r="M159" s="1">
        <f>M70*VLOOKUP($D159,ExtTrip_Adjust!$B$3:$H$85,6,FALSE)*VLOOKUP(M$91,ExtTrip_Adjust!$B$3:$H$85,7,FALSE)</f>
        <v>0</v>
      </c>
      <c r="N159" s="1">
        <f>N70*VLOOKUP($D159,ExtTrip_Adjust!$B$3:$H$85,6,FALSE)*VLOOKUP(N$91,ExtTrip_Adjust!$B$3:$H$85,7,FALSE)</f>
        <v>0</v>
      </c>
      <c r="O159" s="1">
        <f>O70*VLOOKUP($D159,ExtTrip_Adjust!$B$3:$H$85,6,FALSE)*VLOOKUP(O$91,ExtTrip_Adjust!$B$3:$H$85,7,FALSE)</f>
        <v>0</v>
      </c>
      <c r="P159" s="1">
        <f>P70*VLOOKUP($D159,ExtTrip_Adjust!$B$3:$H$85,6,FALSE)*VLOOKUP(P$91,ExtTrip_Adjust!$B$3:$H$85,7,FALSE)</f>
        <v>0</v>
      </c>
      <c r="Q159" s="1">
        <f>Q70*VLOOKUP($D159,ExtTrip_Adjust!$B$3:$H$85,6,FALSE)*VLOOKUP(Q$91,ExtTrip_Adjust!$B$3:$H$85,7,FALSE)</f>
        <v>8.6450238815999503E-2</v>
      </c>
      <c r="R159" s="1">
        <f>R70*VLOOKUP($D159,ExtTrip_Adjust!$B$3:$H$85,6,FALSE)*VLOOKUP(R$91,ExtTrip_Adjust!$B$3:$H$85,7,FALSE)</f>
        <v>0</v>
      </c>
      <c r="S159" s="1">
        <f>S70*VLOOKUP($D159,ExtTrip_Adjust!$B$3:$H$85,6,FALSE)*VLOOKUP(S$91,ExtTrip_Adjust!$B$3:$H$85,7,FALSE)</f>
        <v>30.967274746988995</v>
      </c>
      <c r="T159" s="1">
        <f>T70*VLOOKUP($D159,ExtTrip_Adjust!$B$3:$H$85,6,FALSE)*VLOOKUP(T$91,ExtTrip_Adjust!$B$3:$H$85,7,FALSE)</f>
        <v>8.9559186949008733</v>
      </c>
      <c r="U159" s="1">
        <f>U70*VLOOKUP($D159,ExtTrip_Adjust!$B$3:$H$85,6,FALSE)*VLOOKUP(U$91,ExtTrip_Adjust!$B$3:$H$85,7,FALSE)</f>
        <v>0</v>
      </c>
      <c r="V159" s="1">
        <f>V70*VLOOKUP($D159,ExtTrip_Adjust!$B$3:$H$85,6,FALSE)*VLOOKUP(V$91,ExtTrip_Adjust!$B$3:$H$85,7,FALSE)</f>
        <v>0.67214535921547935</v>
      </c>
      <c r="W159" s="1">
        <f>W70*VLOOKUP($D159,ExtTrip_Adjust!$B$3:$H$85,6,FALSE)*VLOOKUP(W$91,ExtTrip_Adjust!$B$3:$H$85,7,FALSE)</f>
        <v>2.3732808969328265</v>
      </c>
      <c r="X159" s="1">
        <f>X70*VLOOKUP($D159,ExtTrip_Adjust!$B$3:$H$85,6,FALSE)*VLOOKUP(X$91,ExtTrip_Adjust!$B$3:$H$85,7,FALSE)</f>
        <v>4.180028714907233</v>
      </c>
      <c r="Y159" s="1">
        <f>Y70*VLOOKUP($D159,ExtTrip_Adjust!$B$3:$H$85,6,FALSE)*VLOOKUP(Y$91,ExtTrip_Adjust!$B$3:$H$85,7,FALSE)</f>
        <v>0.6624472895082778</v>
      </c>
      <c r="Z159" s="1">
        <f>Z70*VLOOKUP($D159,ExtTrip_Adjust!$B$3:$H$85,6,FALSE)*VLOOKUP(Z$91,ExtTrip_Adjust!$B$3:$H$85,7,FALSE)</f>
        <v>0</v>
      </c>
      <c r="AA159" s="1">
        <f>AA70*VLOOKUP($D159,ExtTrip_Adjust!$B$3:$H$85,6,FALSE)*VLOOKUP(AA$91,ExtTrip_Adjust!$B$3:$H$85,7,FALSE)</f>
        <v>0</v>
      </c>
      <c r="AB159" s="1">
        <f>AB70*VLOOKUP($D159,ExtTrip_Adjust!$B$3:$H$85,6,FALSE)*VLOOKUP(AB$91,ExtTrip_Adjust!$B$3:$H$85,7,FALSE)</f>
        <v>0</v>
      </c>
      <c r="AC159" s="1">
        <f>AC70*VLOOKUP($D159,ExtTrip_Adjust!$B$3:$H$85,6,FALSE)*VLOOKUP(AC$91,ExtTrip_Adjust!$B$3:$H$85,7,FALSE)</f>
        <v>0</v>
      </c>
      <c r="AD159" s="1">
        <f>AD70*VLOOKUP($D159,ExtTrip_Adjust!$B$3:$H$85,6,FALSE)*VLOOKUP(AD$91,ExtTrip_Adjust!$B$3:$H$85,7,FALSE)</f>
        <v>0.4145276381773032</v>
      </c>
      <c r="AE159" s="1">
        <f>AE70*VLOOKUP($D159,ExtTrip_Adjust!$B$3:$H$85,6,FALSE)*VLOOKUP(AE$91,ExtTrip_Adjust!$B$3:$H$85,7,FALSE)</f>
        <v>0</v>
      </c>
      <c r="AF159" s="1">
        <f>AF70*VLOOKUP($D159,ExtTrip_Adjust!$B$3:$H$85,6,FALSE)*VLOOKUP(AF$91,ExtTrip_Adjust!$B$3:$H$85,7,FALSE)</f>
        <v>1.361644747031725</v>
      </c>
      <c r="AG159" s="1">
        <f>AG70*VLOOKUP($D159,ExtTrip_Adjust!$B$3:$H$85,6,FALSE)*VLOOKUP(AG$91,ExtTrip_Adjust!$B$3:$H$85,7,FALSE)</f>
        <v>0.41274791718726433</v>
      </c>
      <c r="AH159" s="1">
        <f>AH70*VLOOKUP($D159,ExtTrip_Adjust!$B$3:$H$85,6,FALSE)*VLOOKUP(AH$91,ExtTrip_Adjust!$B$3:$H$85,7,FALSE)</f>
        <v>5.9568862057485107E-2</v>
      </c>
      <c r="AI159" s="1">
        <f>AI70*VLOOKUP($D159,ExtTrip_Adjust!$B$3:$H$85,6,FALSE)*VLOOKUP(AI$91,ExtTrip_Adjust!$B$3:$H$85,7,FALSE)</f>
        <v>15.692304926088093</v>
      </c>
      <c r="AJ159" s="1">
        <f>AJ70*VLOOKUP($D159,ExtTrip_Adjust!$B$3:$H$85,6,FALSE)*VLOOKUP(AJ$91,ExtTrip_Adjust!$B$3:$H$85,7,FALSE)</f>
        <v>17.205718843544552</v>
      </c>
      <c r="AK159" s="1">
        <f>AK70*VLOOKUP($D159,ExtTrip_Adjust!$B$3:$H$85,6,FALSE)*VLOOKUP(AK$91,ExtTrip_Adjust!$B$3:$H$85,7,FALSE)</f>
        <v>67.495288684832701</v>
      </c>
      <c r="AL159" s="1">
        <f>AL70*VLOOKUP($D159,ExtTrip_Adjust!$B$3:$H$85,6,FALSE)*VLOOKUP(AL$91,ExtTrip_Adjust!$B$3:$H$85,7,FALSE)</f>
        <v>4.6958355773805395E-2</v>
      </c>
      <c r="AM159" s="1">
        <f>AM70*VLOOKUP($D159,ExtTrip_Adjust!$B$3:$H$85,6,FALSE)*VLOOKUP(AM$91,ExtTrip_Adjust!$B$3:$H$85,7,FALSE)</f>
        <v>0.32210464557379459</v>
      </c>
      <c r="AN159" s="1">
        <f>AN70*VLOOKUP($D159,ExtTrip_Adjust!$B$3:$H$85,6,FALSE)*VLOOKUP(AN$91,ExtTrip_Adjust!$B$3:$H$85,7,FALSE)</f>
        <v>1.1572531335212979</v>
      </c>
      <c r="AO159" s="1">
        <f>AO70*VLOOKUP($D159,ExtTrip_Adjust!$B$3:$H$85,6,FALSE)*VLOOKUP(AO$91,ExtTrip_Adjust!$B$3:$H$85,7,FALSE)</f>
        <v>0.35647212719704735</v>
      </c>
      <c r="AP159" s="1">
        <f>AP70*VLOOKUP($D159,ExtTrip_Adjust!$B$3:$H$85,6,FALSE)*VLOOKUP(AP$91,ExtTrip_Adjust!$B$3:$H$85,7,FALSE)</f>
        <v>0.64065410794427913</v>
      </c>
      <c r="AQ159" s="1">
        <f>AQ70*VLOOKUP($D159,ExtTrip_Adjust!$B$3:$H$85,6,FALSE)*VLOOKUP(AQ$91,ExtTrip_Adjust!$B$3:$H$85,7,FALSE)</f>
        <v>0</v>
      </c>
      <c r="AR159" s="1">
        <f>AR70*VLOOKUP($D159,ExtTrip_Adjust!$B$3:$H$85,6,FALSE)*VLOOKUP(AR$91,ExtTrip_Adjust!$B$3:$H$85,7,FALSE)</f>
        <v>8.7601037765340936E-2</v>
      </c>
      <c r="AS159" s="1">
        <f>AS70*VLOOKUP($D159,ExtTrip_Adjust!$B$3:$H$85,6,FALSE)*VLOOKUP(AS$91,ExtTrip_Adjust!$B$3:$H$85,7,FALSE)</f>
        <v>2.1487937179753769</v>
      </c>
      <c r="AT159" s="1">
        <f>AT70*VLOOKUP($D159,ExtTrip_Adjust!$B$3:$H$85,6,FALSE)*VLOOKUP(AT$91,ExtTrip_Adjust!$B$3:$H$85,7,FALSE)</f>
        <v>0</v>
      </c>
      <c r="AU159" s="1">
        <f>AU70*VLOOKUP($D159,ExtTrip_Adjust!$B$3:$H$85,6,FALSE)*VLOOKUP(AU$91,ExtTrip_Adjust!$B$3:$H$85,7,FALSE)</f>
        <v>0</v>
      </c>
      <c r="AV159" s="1">
        <f>AV70*VLOOKUP($D159,ExtTrip_Adjust!$B$3:$H$85,6,FALSE)*VLOOKUP(AV$91,ExtTrip_Adjust!$B$3:$H$85,7,FALSE)</f>
        <v>0</v>
      </c>
      <c r="AW159" s="1">
        <f>AW70*VLOOKUP($D159,ExtTrip_Adjust!$B$3:$H$85,6,FALSE)*VLOOKUP(AW$91,ExtTrip_Adjust!$B$3:$H$85,7,FALSE)</f>
        <v>0</v>
      </c>
      <c r="AX159" s="1">
        <f>AX70*VLOOKUP($D159,ExtTrip_Adjust!$B$3:$H$85,6,FALSE)*VLOOKUP(AX$91,ExtTrip_Adjust!$B$3:$H$85,7,FALSE)</f>
        <v>5.2868879906730557</v>
      </c>
      <c r="AY159" s="1">
        <f>AY70*VLOOKUP($D159,ExtTrip_Adjust!$B$3:$H$85,6,FALSE)*VLOOKUP(AY$91,ExtTrip_Adjust!$B$3:$H$85,7,FALSE)</f>
        <v>0.80048852036557683</v>
      </c>
      <c r="AZ159" s="1">
        <f>AZ70*VLOOKUP($D159,ExtTrip_Adjust!$B$3:$H$85,6,FALSE)*VLOOKUP(AZ$91,ExtTrip_Adjust!$B$3:$H$85,7,FALSE)</f>
        <v>0.32929372775018745</v>
      </c>
      <c r="BA159" s="1">
        <f>BA70*VLOOKUP($D159,ExtTrip_Adjust!$B$3:$H$85,6,FALSE)*VLOOKUP(BA$91,ExtTrip_Adjust!$B$3:$H$85,7,FALSE)</f>
        <v>0</v>
      </c>
      <c r="BB159" s="1">
        <f>BB70*VLOOKUP($D159,ExtTrip_Adjust!$B$3:$H$85,6,FALSE)*VLOOKUP(BB$91,ExtTrip_Adjust!$B$3:$H$85,7,FALSE)</f>
        <v>0.2418370973748101</v>
      </c>
      <c r="BC159" s="1">
        <f>BC70*VLOOKUP($D159,ExtTrip_Adjust!$B$3:$H$85,6,FALSE)*VLOOKUP(BC$91,ExtTrip_Adjust!$B$3:$H$85,7,FALSE)</f>
        <v>0</v>
      </c>
      <c r="BD159" s="1">
        <f>BD70*VLOOKUP($D159,ExtTrip_Adjust!$B$3:$H$85,6,FALSE)*VLOOKUP(BD$91,ExtTrip_Adjust!$B$3:$H$85,7,FALSE)</f>
        <v>0</v>
      </c>
      <c r="BE159" s="1">
        <f>BE70*VLOOKUP($D159,ExtTrip_Adjust!$B$3:$H$85,6,FALSE)*VLOOKUP(BE$91,ExtTrip_Adjust!$B$3:$H$85,7,FALSE)</f>
        <v>0</v>
      </c>
      <c r="BF159" s="1">
        <f>BF70*VLOOKUP($D159,ExtTrip_Adjust!$B$3:$H$85,6,FALSE)*VLOOKUP(BF$91,ExtTrip_Adjust!$B$3:$H$85,7,FALSE)</f>
        <v>0</v>
      </c>
      <c r="BG159" s="1">
        <f>BG70*VLOOKUP($D159,ExtTrip_Adjust!$B$3:$H$85,6,FALSE)*VLOOKUP(BG$91,ExtTrip_Adjust!$B$3:$H$85,7,FALSE)</f>
        <v>1.7147559872619045</v>
      </c>
      <c r="BH159" s="1">
        <f>BH70*VLOOKUP($D159,ExtTrip_Adjust!$B$3:$H$85,6,FALSE)*VLOOKUP(BH$91,ExtTrip_Adjust!$B$3:$H$85,7,FALSE)</f>
        <v>0</v>
      </c>
      <c r="BI159" s="1">
        <f>BI70*VLOOKUP($D159,ExtTrip_Adjust!$B$3:$H$85,6,FALSE)*VLOOKUP(BI$91,ExtTrip_Adjust!$B$3:$H$85,7,FALSE)</f>
        <v>4.9164265452129416E-2</v>
      </c>
      <c r="BJ159" s="1">
        <f>BJ70*VLOOKUP($D159,ExtTrip_Adjust!$B$3:$H$85,6,FALSE)*VLOOKUP(BJ$91,ExtTrip_Adjust!$B$3:$H$85,7,FALSE)</f>
        <v>0.27677840177640756</v>
      </c>
      <c r="BK159" s="1">
        <f>BK70*VLOOKUP($D159,ExtTrip_Adjust!$B$3:$H$85,6,FALSE)*VLOOKUP(BK$91,ExtTrip_Adjust!$B$3:$H$85,7,FALSE)</f>
        <v>0.70546317125279945</v>
      </c>
      <c r="BL159" s="1">
        <f>BL70*VLOOKUP($D159,ExtTrip_Adjust!$B$3:$H$85,6,FALSE)*VLOOKUP(BL$91,ExtTrip_Adjust!$B$3:$H$85,7,FALSE)</f>
        <v>9.7770517898743439</v>
      </c>
      <c r="BM159" s="1">
        <f>BM70*VLOOKUP($D159,ExtTrip_Adjust!$B$3:$H$85,6,FALSE)*VLOOKUP(BM$91,ExtTrip_Adjust!$B$3:$H$85,7,FALSE)</f>
        <v>4.0963465376042141</v>
      </c>
      <c r="BN159" s="1">
        <f>BN70*VLOOKUP($D159,ExtTrip_Adjust!$B$3:$H$85,6,FALSE)*VLOOKUP(BN$91,ExtTrip_Adjust!$B$3:$H$85,7,FALSE)</f>
        <v>0</v>
      </c>
      <c r="BO159" s="1">
        <f>BO70*VLOOKUP($D159,ExtTrip_Adjust!$B$3:$H$85,6,FALSE)*VLOOKUP(BO$91,ExtTrip_Adjust!$B$3:$H$85,7,FALSE)</f>
        <v>0</v>
      </c>
      <c r="BP159" s="1">
        <f>BP70*VLOOKUP($D159,ExtTrip_Adjust!$B$3:$H$85,6,FALSE)*VLOOKUP(BP$91,ExtTrip_Adjust!$B$3:$H$85,7,FALSE)</f>
        <v>0</v>
      </c>
      <c r="BQ159" s="1">
        <f>BQ70*VLOOKUP($D159,ExtTrip_Adjust!$B$3:$H$85,6,FALSE)*VLOOKUP(BQ$91,ExtTrip_Adjust!$B$3:$H$85,7,FALSE)</f>
        <v>0</v>
      </c>
      <c r="BR159" s="1">
        <f>BR70*VLOOKUP($D159,ExtTrip_Adjust!$B$3:$H$85,6,FALSE)*VLOOKUP(BR$91,ExtTrip_Adjust!$B$3:$H$85,7,FALSE)</f>
        <v>0</v>
      </c>
      <c r="BS159" s="1">
        <f>BS70*VLOOKUP($D159,ExtTrip_Adjust!$B$3:$H$85,6,FALSE)*VLOOKUP(BS$91,ExtTrip_Adjust!$B$3:$H$85,7,FALSE)</f>
        <v>0</v>
      </c>
      <c r="BT159" s="1">
        <f>BT70*VLOOKUP($D159,ExtTrip_Adjust!$B$3:$H$85,6,FALSE)*VLOOKUP(BT$91,ExtTrip_Adjust!$B$3:$H$85,7,FALSE)</f>
        <v>0</v>
      </c>
      <c r="BU159" s="1">
        <f>BU70*VLOOKUP($D159,ExtTrip_Adjust!$B$3:$H$85,6,FALSE)*VLOOKUP(BU$91,ExtTrip_Adjust!$B$3:$H$85,7,FALSE)</f>
        <v>0</v>
      </c>
      <c r="BV159" s="1">
        <f>BV70*VLOOKUP($D159,ExtTrip_Adjust!$B$3:$H$85,6,FALSE)*VLOOKUP(BV$91,ExtTrip_Adjust!$B$3:$H$85,7,FALSE)</f>
        <v>0</v>
      </c>
      <c r="BW159" s="1">
        <f>BW70*VLOOKUP($D159,ExtTrip_Adjust!$B$3:$H$85,6,FALSE)*VLOOKUP(BW$91,ExtTrip_Adjust!$B$3:$H$85,7,FALSE)</f>
        <v>2.3634336682717434</v>
      </c>
      <c r="BX159" s="1">
        <f>BX70*VLOOKUP($D159,ExtTrip_Adjust!$B$3:$H$85,6,FALSE)*VLOOKUP(BX$91,ExtTrip_Adjust!$B$3:$H$85,7,FALSE)</f>
        <v>1.1103753729205954</v>
      </c>
      <c r="BY159" s="1">
        <f>BY70*VLOOKUP($D159,ExtTrip_Adjust!$B$3:$H$85,6,FALSE)*VLOOKUP(BY$91,ExtTrip_Adjust!$B$3:$H$85,7,FALSE)</f>
        <v>5.8089480182818072E-2</v>
      </c>
      <c r="BZ159" s="1">
        <f>BZ70*VLOOKUP($D159,ExtTrip_Adjust!$B$3:$H$85,6,FALSE)*VLOOKUP(BZ$91,ExtTrip_Adjust!$B$3:$H$85,7,FALSE)</f>
        <v>2.3910941839145341</v>
      </c>
      <c r="CA159" s="1">
        <f>CA70*VLOOKUP($D159,ExtTrip_Adjust!$B$3:$H$85,6,FALSE)*VLOOKUP(CA$91,ExtTrip_Adjust!$B$3:$H$85,7,FALSE)</f>
        <v>2.2844033332467908</v>
      </c>
      <c r="CB159" s="1">
        <f>CB70*VLOOKUP($D159,ExtTrip_Adjust!$B$3:$H$85,6,FALSE)*VLOOKUP(CB$91,ExtTrip_Adjust!$B$3:$H$85,7,FALSE)</f>
        <v>0.35260485796527358</v>
      </c>
      <c r="CC159" s="1">
        <f>CC70*VLOOKUP($D159,ExtTrip_Adjust!$B$3:$H$85,6,FALSE)*VLOOKUP(CC$91,ExtTrip_Adjust!$B$3:$H$85,7,FALSE)</f>
        <v>1.5048160843756881</v>
      </c>
      <c r="CD159" s="1">
        <f>CD70*VLOOKUP($D159,ExtTrip_Adjust!$B$3:$H$85,6,FALSE)*VLOOKUP(CD$91,ExtTrip_Adjust!$B$3:$H$85,7,FALSE)</f>
        <v>0.31309613907110606</v>
      </c>
      <c r="CE159" s="1">
        <f>CE70*VLOOKUP($D159,ExtTrip_Adjust!$B$3:$H$85,6,FALSE)*VLOOKUP(CE$91,ExtTrip_Adjust!$B$3:$H$85,7,FALSE)</f>
        <v>6.5671728046637831E-3</v>
      </c>
      <c r="CF159" s="1">
        <f>CF70*VLOOKUP($D159,ExtTrip_Adjust!$B$3:$H$85,6,FALSE)*VLOOKUP(CF$91,ExtTrip_Adjust!$B$3:$H$85,7,FALSE)</f>
        <v>0</v>
      </c>
      <c r="CG159" s="1">
        <f>CG70*VLOOKUP($D159,ExtTrip_Adjust!$B$3:$H$85,6,FALSE)*VLOOKUP(CG$91,ExtTrip_Adjust!$B$3:$H$85,7,FALSE)</f>
        <v>7.9536433162097415</v>
      </c>
      <c r="CH159" s="1">
        <f>CH70*VLOOKUP($D159,ExtTrip_Adjust!$B$3:$H$85,6,FALSE)*VLOOKUP(CH$91,ExtTrip_Adjust!$B$3:$H$85,7,FALSE)</f>
        <v>50.956165203279141</v>
      </c>
      <c r="CI159" s="1">
        <f>CI70*VLOOKUP($D159,ExtTrip_Adjust!$B$3:$H$85,6,FALSE)*VLOOKUP(CI$91,ExtTrip_Adjust!$B$3:$H$85,7,FALSE)</f>
        <v>0</v>
      </c>
      <c r="CJ159" s="1">
        <f>CJ70*VLOOKUP($D159,ExtTrip_Adjust!$B$3:$H$85,6,FALSE)*1</f>
        <v>2119.2197049020892</v>
      </c>
      <c r="CK159" s="1">
        <f t="shared" si="5"/>
        <v>2382.3742933600379</v>
      </c>
    </row>
    <row r="160" spans="2:89" x14ac:dyDescent="0.25">
      <c r="B160">
        <v>2998</v>
      </c>
      <c r="D160">
        <v>2998</v>
      </c>
      <c r="E160" s="1">
        <f>E71*VLOOKUP($D160,ExtTrip_Adjust!$B$3:$H$85,6,FALSE)*VLOOKUP(E$91,ExtTrip_Adjust!$B$3:$H$85,7,FALSE)</f>
        <v>0.72423654193524745</v>
      </c>
      <c r="F160" s="1">
        <f>F71*VLOOKUP($D160,ExtTrip_Adjust!$B$3:$H$85,6,FALSE)*VLOOKUP(F$91,ExtTrip_Adjust!$B$3:$H$85,7,FALSE)</f>
        <v>2.9890828912542675</v>
      </c>
      <c r="G160" s="1">
        <f>G71*VLOOKUP($D160,ExtTrip_Adjust!$B$3:$H$85,6,FALSE)*VLOOKUP(G$91,ExtTrip_Adjust!$B$3:$H$85,7,FALSE)</f>
        <v>0.47977388644657859</v>
      </c>
      <c r="H160" s="1">
        <f>H71*VLOOKUP($D160,ExtTrip_Adjust!$B$3:$H$85,6,FALSE)*VLOOKUP(H$91,ExtTrip_Adjust!$B$3:$H$85,7,FALSE)</f>
        <v>3.5918104119168133</v>
      </c>
      <c r="I160" s="1">
        <f>I71*VLOOKUP($D160,ExtTrip_Adjust!$B$3:$H$85,6,FALSE)*VLOOKUP(I$91,ExtTrip_Adjust!$B$3:$H$85,7,FALSE)</f>
        <v>0</v>
      </c>
      <c r="J160" s="1">
        <f>J71*VLOOKUP($D160,ExtTrip_Adjust!$B$3:$H$85,6,FALSE)*VLOOKUP(J$91,ExtTrip_Adjust!$B$3:$H$85,7,FALSE)</f>
        <v>7.1328939994801692E-3</v>
      </c>
      <c r="K160" s="1">
        <f>K71*VLOOKUP($D160,ExtTrip_Adjust!$B$3:$H$85,6,FALSE)*VLOOKUP(K$91,ExtTrip_Adjust!$B$3:$H$85,7,FALSE)</f>
        <v>0</v>
      </c>
      <c r="L160" s="1">
        <f>L71*VLOOKUP($D160,ExtTrip_Adjust!$B$3:$H$85,6,FALSE)*VLOOKUP(L$91,ExtTrip_Adjust!$B$3:$H$85,7,FALSE)</f>
        <v>0</v>
      </c>
      <c r="M160" s="1">
        <f>M71*VLOOKUP($D160,ExtTrip_Adjust!$B$3:$H$85,6,FALSE)*VLOOKUP(M$91,ExtTrip_Adjust!$B$3:$H$85,7,FALSE)</f>
        <v>0</v>
      </c>
      <c r="N160" s="1">
        <f>N71*VLOOKUP($D160,ExtTrip_Adjust!$B$3:$H$85,6,FALSE)*VLOOKUP(N$91,ExtTrip_Adjust!$B$3:$H$85,7,FALSE)</f>
        <v>0</v>
      </c>
      <c r="O160" s="1">
        <f>O71*VLOOKUP($D160,ExtTrip_Adjust!$B$3:$H$85,6,FALSE)*VLOOKUP(O$91,ExtTrip_Adjust!$B$3:$H$85,7,FALSE)</f>
        <v>0</v>
      </c>
      <c r="P160" s="1">
        <f>P71*VLOOKUP($D160,ExtTrip_Adjust!$B$3:$H$85,6,FALSE)*VLOOKUP(P$91,ExtTrip_Adjust!$B$3:$H$85,7,FALSE)</f>
        <v>0</v>
      </c>
      <c r="Q160" s="1">
        <f>Q71*VLOOKUP($D160,ExtTrip_Adjust!$B$3:$H$85,6,FALSE)*VLOOKUP(Q$91,ExtTrip_Adjust!$B$3:$H$85,7,FALSE)</f>
        <v>0.11712618522978814</v>
      </c>
      <c r="R160" s="1">
        <f>R71*VLOOKUP($D160,ExtTrip_Adjust!$B$3:$H$85,6,FALSE)*VLOOKUP(R$91,ExtTrip_Adjust!$B$3:$H$85,7,FALSE)</f>
        <v>0</v>
      </c>
      <c r="S160" s="1">
        <f>S71*VLOOKUP($D160,ExtTrip_Adjust!$B$3:$H$85,6,FALSE)*VLOOKUP(S$91,ExtTrip_Adjust!$B$3:$H$85,7,FALSE)</f>
        <v>0</v>
      </c>
      <c r="T160" s="1">
        <f>T71*VLOOKUP($D160,ExtTrip_Adjust!$B$3:$H$85,6,FALSE)*VLOOKUP(T$91,ExtTrip_Adjust!$B$3:$H$85,7,FALSE)</f>
        <v>10.850943688226526</v>
      </c>
      <c r="U160" s="1">
        <f>U71*VLOOKUP($D160,ExtTrip_Adjust!$B$3:$H$85,6,FALSE)*VLOOKUP(U$91,ExtTrip_Adjust!$B$3:$H$85,7,FALSE)</f>
        <v>0.26350022393054967</v>
      </c>
      <c r="V160" s="1">
        <f>V71*VLOOKUP($D160,ExtTrip_Adjust!$B$3:$H$85,6,FALSE)*VLOOKUP(V$91,ExtTrip_Adjust!$B$3:$H$85,7,FALSE)</f>
        <v>0.91066616096061115</v>
      </c>
      <c r="W160" s="1">
        <f>W71*VLOOKUP($D160,ExtTrip_Adjust!$B$3:$H$85,6,FALSE)*VLOOKUP(W$91,ExtTrip_Adjust!$B$3:$H$85,7,FALSE)</f>
        <v>0.61581709641840021</v>
      </c>
      <c r="X160" s="1">
        <f>X71*VLOOKUP($D160,ExtTrip_Adjust!$B$3:$H$85,6,FALSE)*VLOOKUP(X$91,ExtTrip_Adjust!$B$3:$H$85,7,FALSE)</f>
        <v>0</v>
      </c>
      <c r="Y160" s="1">
        <f>Y71*VLOOKUP($D160,ExtTrip_Adjust!$B$3:$H$85,6,FALSE)*VLOOKUP(Y$91,ExtTrip_Adjust!$B$3:$H$85,7,FALSE)</f>
        <v>0.13069847524534475</v>
      </c>
      <c r="Z160" s="1">
        <f>Z71*VLOOKUP($D160,ExtTrip_Adjust!$B$3:$H$85,6,FALSE)*VLOOKUP(Z$91,ExtTrip_Adjust!$B$3:$H$85,7,FALSE)</f>
        <v>1.6712558556116433E-2</v>
      </c>
      <c r="AA160" s="1">
        <f>AA71*VLOOKUP($D160,ExtTrip_Adjust!$B$3:$H$85,6,FALSE)*VLOOKUP(AA$91,ExtTrip_Adjust!$B$3:$H$85,7,FALSE)</f>
        <v>3.7778747161308017E-2</v>
      </c>
      <c r="AB160" s="1">
        <f>AB71*VLOOKUP($D160,ExtTrip_Adjust!$B$3:$H$85,6,FALSE)*VLOOKUP(AB$91,ExtTrip_Adjust!$B$3:$H$85,7,FALSE)</f>
        <v>6.4331967216339728E-2</v>
      </c>
      <c r="AC160" s="1">
        <f>AC71*VLOOKUP($D160,ExtTrip_Adjust!$B$3:$H$85,6,FALSE)*VLOOKUP(AC$91,ExtTrip_Adjust!$B$3:$H$85,7,FALSE)</f>
        <v>0.32869005046519612</v>
      </c>
      <c r="AD160" s="1">
        <f>AD71*VLOOKUP($D160,ExtTrip_Adjust!$B$3:$H$85,6,FALSE)*VLOOKUP(AD$91,ExtTrip_Adjust!$B$3:$H$85,7,FALSE)</f>
        <v>0.66056197861555632</v>
      </c>
      <c r="AE160" s="1">
        <f>AE71*VLOOKUP($D160,ExtTrip_Adjust!$B$3:$H$85,6,FALSE)*VLOOKUP(AE$91,ExtTrip_Adjust!$B$3:$H$85,7,FALSE)</f>
        <v>0.19743191269991686</v>
      </c>
      <c r="AF160" s="1">
        <f>AF71*VLOOKUP($D160,ExtTrip_Adjust!$B$3:$H$85,6,FALSE)*VLOOKUP(AF$91,ExtTrip_Adjust!$B$3:$H$85,7,FALSE)</f>
        <v>3.1087175425836793</v>
      </c>
      <c r="AG160" s="1">
        <f>AG71*VLOOKUP($D160,ExtTrip_Adjust!$B$3:$H$85,6,FALSE)*VLOOKUP(AG$91,ExtTrip_Adjust!$B$3:$H$85,7,FALSE)</f>
        <v>0</v>
      </c>
      <c r="AH160" s="1">
        <f>AH71*VLOOKUP($D160,ExtTrip_Adjust!$B$3:$H$85,6,FALSE)*VLOOKUP(AH$91,ExtTrip_Adjust!$B$3:$H$85,7,FALSE)</f>
        <v>0</v>
      </c>
      <c r="AI160" s="1">
        <f>AI71*VLOOKUP($D160,ExtTrip_Adjust!$B$3:$H$85,6,FALSE)*VLOOKUP(AI$91,ExtTrip_Adjust!$B$3:$H$85,7,FALSE)</f>
        <v>26.143023601633303</v>
      </c>
      <c r="AJ160" s="1">
        <f>AJ71*VLOOKUP($D160,ExtTrip_Adjust!$B$3:$H$85,6,FALSE)*VLOOKUP(AJ$91,ExtTrip_Adjust!$B$3:$H$85,7,FALSE)</f>
        <v>8.1123953466202909</v>
      </c>
      <c r="AK160" s="1">
        <f>AK71*VLOOKUP($D160,ExtTrip_Adjust!$B$3:$H$85,6,FALSE)*VLOOKUP(AK$91,ExtTrip_Adjust!$B$3:$H$85,7,FALSE)</f>
        <v>81.776954477284406</v>
      </c>
      <c r="AL160" s="1">
        <f>AL71*VLOOKUP($D160,ExtTrip_Adjust!$B$3:$H$85,6,FALSE)*VLOOKUP(AL$91,ExtTrip_Adjust!$B$3:$H$85,7,FALSE)</f>
        <v>1.2942680456840432</v>
      </c>
      <c r="AM160" s="1">
        <f>AM71*VLOOKUP($D160,ExtTrip_Adjust!$B$3:$H$85,6,FALSE)*VLOOKUP(AM$91,ExtTrip_Adjust!$B$3:$H$85,7,FALSE)</f>
        <v>0.15187002166471755</v>
      </c>
      <c r="AN160" s="1">
        <f>AN71*VLOOKUP($D160,ExtTrip_Adjust!$B$3:$H$85,6,FALSE)*VLOOKUP(AN$91,ExtTrip_Adjust!$B$3:$H$85,7,FALSE)</f>
        <v>0</v>
      </c>
      <c r="AO160" s="1">
        <f>AO71*VLOOKUP($D160,ExtTrip_Adjust!$B$3:$H$85,6,FALSE)*VLOOKUP(AO$91,ExtTrip_Adjust!$B$3:$H$85,7,FALSE)</f>
        <v>0.79799137922573893</v>
      </c>
      <c r="AP160" s="1">
        <f>AP71*VLOOKUP($D160,ExtTrip_Adjust!$B$3:$H$85,6,FALSE)*VLOOKUP(AP$91,ExtTrip_Adjust!$B$3:$H$85,7,FALSE)</f>
        <v>1.1624557035905416</v>
      </c>
      <c r="AQ160" s="1">
        <f>AQ71*VLOOKUP($D160,ExtTrip_Adjust!$B$3:$H$85,6,FALSE)*VLOOKUP(AQ$91,ExtTrip_Adjust!$B$3:$H$85,7,FALSE)</f>
        <v>0</v>
      </c>
      <c r="AR160" s="1">
        <f>AR71*VLOOKUP($D160,ExtTrip_Adjust!$B$3:$H$85,6,FALSE)*VLOOKUP(AR$91,ExtTrip_Adjust!$B$3:$H$85,7,FALSE)</f>
        <v>0.15905705242665888</v>
      </c>
      <c r="AS160" s="1">
        <f>AS71*VLOOKUP($D160,ExtTrip_Adjust!$B$3:$H$85,6,FALSE)*VLOOKUP(AS$91,ExtTrip_Adjust!$B$3:$H$85,7,FALSE)</f>
        <v>3.9198714977818541</v>
      </c>
      <c r="AT160" s="1">
        <f>AT71*VLOOKUP($D160,ExtTrip_Adjust!$B$3:$H$85,6,FALSE)*VLOOKUP(AT$91,ExtTrip_Adjust!$B$3:$H$85,7,FALSE)</f>
        <v>0</v>
      </c>
      <c r="AU160" s="1">
        <f>AU71*VLOOKUP($D160,ExtTrip_Adjust!$B$3:$H$85,6,FALSE)*VLOOKUP(AU$91,ExtTrip_Adjust!$B$3:$H$85,7,FALSE)</f>
        <v>0</v>
      </c>
      <c r="AV160" s="1">
        <f>AV71*VLOOKUP($D160,ExtTrip_Adjust!$B$3:$H$85,6,FALSE)*VLOOKUP(AV$91,ExtTrip_Adjust!$B$3:$H$85,7,FALSE)</f>
        <v>0</v>
      </c>
      <c r="AW160" s="1">
        <f>AW71*VLOOKUP($D160,ExtTrip_Adjust!$B$3:$H$85,6,FALSE)*VLOOKUP(AW$91,ExtTrip_Adjust!$B$3:$H$85,7,FALSE)</f>
        <v>0</v>
      </c>
      <c r="AX160" s="1">
        <f>AX71*VLOOKUP($D160,ExtTrip_Adjust!$B$3:$H$85,6,FALSE)*VLOOKUP(AX$91,ExtTrip_Adjust!$B$3:$H$85,7,FALSE)</f>
        <v>5.7195893507895965</v>
      </c>
      <c r="AY160" s="1">
        <f>AY71*VLOOKUP($D160,ExtTrip_Adjust!$B$3:$H$85,6,FALSE)*VLOOKUP(AY$91,ExtTrip_Adjust!$B$3:$H$85,7,FALSE)</f>
        <v>0</v>
      </c>
      <c r="AZ160" s="1">
        <f>AZ71*VLOOKUP($D160,ExtTrip_Adjust!$B$3:$H$85,6,FALSE)*VLOOKUP(AZ$91,ExtTrip_Adjust!$B$3:$H$85,7,FALSE)</f>
        <v>0.22500912378811977</v>
      </c>
      <c r="BA160" s="1">
        <f>BA71*VLOOKUP($D160,ExtTrip_Adjust!$B$3:$H$85,6,FALSE)*VLOOKUP(BA$91,ExtTrip_Adjust!$B$3:$H$85,7,FALSE)</f>
        <v>0</v>
      </c>
      <c r="BB160" s="1">
        <f>BB71*VLOOKUP($D160,ExtTrip_Adjust!$B$3:$H$85,6,FALSE)*VLOOKUP(BB$91,ExtTrip_Adjust!$B$3:$H$85,7,FALSE)</f>
        <v>0.43887662816128381</v>
      </c>
      <c r="BC160" s="1">
        <f>BC71*VLOOKUP($D160,ExtTrip_Adjust!$B$3:$H$85,6,FALSE)*VLOOKUP(BC$91,ExtTrip_Adjust!$B$3:$H$85,7,FALSE)</f>
        <v>0</v>
      </c>
      <c r="BD160" s="1">
        <f>BD71*VLOOKUP($D160,ExtTrip_Adjust!$B$3:$H$85,6,FALSE)*VLOOKUP(BD$91,ExtTrip_Adjust!$B$3:$H$85,7,FALSE)</f>
        <v>0</v>
      </c>
      <c r="BE160" s="1">
        <f>BE71*VLOOKUP($D160,ExtTrip_Adjust!$B$3:$H$85,6,FALSE)*VLOOKUP(BE$91,ExtTrip_Adjust!$B$3:$H$85,7,FALSE)</f>
        <v>0</v>
      </c>
      <c r="BF160" s="1">
        <f>BF71*VLOOKUP($D160,ExtTrip_Adjust!$B$3:$H$85,6,FALSE)*VLOOKUP(BF$91,ExtTrip_Adjust!$B$3:$H$85,7,FALSE)</f>
        <v>0</v>
      </c>
      <c r="BG160" s="1">
        <f>BG71*VLOOKUP($D160,ExtTrip_Adjust!$B$3:$H$85,6,FALSE)*VLOOKUP(BG$91,ExtTrip_Adjust!$B$3:$H$85,7,FALSE)</f>
        <v>6.2960263050247214</v>
      </c>
      <c r="BH160" s="1">
        <f>BH71*VLOOKUP($D160,ExtTrip_Adjust!$B$3:$H$85,6,FALSE)*VLOOKUP(BH$91,ExtTrip_Adjust!$B$3:$H$85,7,FALSE)</f>
        <v>0</v>
      </c>
      <c r="BI160" s="1">
        <f>BI71*VLOOKUP($D160,ExtTrip_Adjust!$B$3:$H$85,6,FALSE)*VLOOKUP(BI$91,ExtTrip_Adjust!$B$3:$H$85,7,FALSE)</f>
        <v>0.18051532783309035</v>
      </c>
      <c r="BJ160" s="1">
        <f>BJ71*VLOOKUP($D160,ExtTrip_Adjust!$B$3:$H$85,6,FALSE)*VLOOKUP(BJ$91,ExtTrip_Adjust!$B$3:$H$85,7,FALSE)</f>
        <v>0.32137104796981081</v>
      </c>
      <c r="BK160" s="1">
        <f>BK71*VLOOKUP($D160,ExtTrip_Adjust!$B$3:$H$85,6,FALSE)*VLOOKUP(BK$91,ExtTrip_Adjust!$B$3:$H$85,7,FALSE)</f>
        <v>0</v>
      </c>
      <c r="BL160" s="1">
        <f>BL71*VLOOKUP($D160,ExtTrip_Adjust!$B$3:$H$85,6,FALSE)*VLOOKUP(BL$91,ExtTrip_Adjust!$B$3:$H$85,7,FALSE)</f>
        <v>7.4353097199707641</v>
      </c>
      <c r="BM160" s="1">
        <f>BM71*VLOOKUP($D160,ExtTrip_Adjust!$B$3:$H$85,6,FALSE)*VLOOKUP(BM$91,ExtTrip_Adjust!$B$3:$H$85,7,FALSE)</f>
        <v>4.7563254911919453</v>
      </c>
      <c r="BN160" s="1">
        <f>BN71*VLOOKUP($D160,ExtTrip_Adjust!$B$3:$H$85,6,FALSE)*VLOOKUP(BN$91,ExtTrip_Adjust!$B$3:$H$85,7,FALSE)</f>
        <v>0</v>
      </c>
      <c r="BO160" s="1">
        <f>BO71*VLOOKUP($D160,ExtTrip_Adjust!$B$3:$H$85,6,FALSE)*VLOOKUP(BO$91,ExtTrip_Adjust!$B$3:$H$85,7,FALSE)</f>
        <v>0</v>
      </c>
      <c r="BP160" s="1">
        <f>BP71*VLOOKUP($D160,ExtTrip_Adjust!$B$3:$H$85,6,FALSE)*VLOOKUP(BP$91,ExtTrip_Adjust!$B$3:$H$85,7,FALSE)</f>
        <v>0</v>
      </c>
      <c r="BQ160" s="1">
        <f>BQ71*VLOOKUP($D160,ExtTrip_Adjust!$B$3:$H$85,6,FALSE)*VLOOKUP(BQ$91,ExtTrip_Adjust!$B$3:$H$85,7,FALSE)</f>
        <v>0</v>
      </c>
      <c r="BR160" s="1">
        <f>BR71*VLOOKUP($D160,ExtTrip_Adjust!$B$3:$H$85,6,FALSE)*VLOOKUP(BR$91,ExtTrip_Adjust!$B$3:$H$85,7,FALSE)</f>
        <v>0</v>
      </c>
      <c r="BS160" s="1">
        <f>BS71*VLOOKUP($D160,ExtTrip_Adjust!$B$3:$H$85,6,FALSE)*VLOOKUP(BS$91,ExtTrip_Adjust!$B$3:$H$85,7,FALSE)</f>
        <v>0</v>
      </c>
      <c r="BT160" s="1">
        <f>BT71*VLOOKUP($D160,ExtTrip_Adjust!$B$3:$H$85,6,FALSE)*VLOOKUP(BT$91,ExtTrip_Adjust!$B$3:$H$85,7,FALSE)</f>
        <v>0</v>
      </c>
      <c r="BU160" s="1">
        <f>BU71*VLOOKUP($D160,ExtTrip_Adjust!$B$3:$H$85,6,FALSE)*VLOOKUP(BU$91,ExtTrip_Adjust!$B$3:$H$85,7,FALSE)</f>
        <v>0</v>
      </c>
      <c r="BV160" s="1">
        <f>BV71*VLOOKUP($D160,ExtTrip_Adjust!$B$3:$H$85,6,FALSE)*VLOOKUP(BV$91,ExtTrip_Adjust!$B$3:$H$85,7,FALSE)</f>
        <v>0</v>
      </c>
      <c r="BW160" s="1">
        <f>BW71*VLOOKUP($D160,ExtTrip_Adjust!$B$3:$H$85,6,FALSE)*VLOOKUP(BW$91,ExtTrip_Adjust!$B$3:$H$85,7,FALSE)</f>
        <v>3.483944075005176</v>
      </c>
      <c r="BX160" s="1">
        <f>BX71*VLOOKUP($D160,ExtTrip_Adjust!$B$3:$H$85,6,FALSE)*VLOOKUP(BX$91,ExtTrip_Adjust!$B$3:$H$85,7,FALSE)</f>
        <v>0.67488481785980148</v>
      </c>
      <c r="BY160" s="1">
        <f>BY71*VLOOKUP($D160,ExtTrip_Adjust!$B$3:$H$85,6,FALSE)*VLOOKUP(BY$91,ExtTrip_Adjust!$B$3:$H$85,7,FALSE)</f>
        <v>8.9815334297481536E-2</v>
      </c>
      <c r="BZ160" s="1">
        <f>BZ71*VLOOKUP($D160,ExtTrip_Adjust!$B$3:$H$85,6,FALSE)*VLOOKUP(BZ$91,ExtTrip_Adjust!$B$3:$H$85,7,FALSE)</f>
        <v>5.3147089649190198</v>
      </c>
      <c r="CA160" s="1">
        <f>CA71*VLOOKUP($D160,ExtTrip_Adjust!$B$3:$H$85,6,FALSE)*VLOOKUP(CA$91,ExtTrip_Adjust!$B$3:$H$85,7,FALSE)</f>
        <v>3.6402776735961835</v>
      </c>
      <c r="CB160" s="1">
        <f>CB71*VLOOKUP($D160,ExtTrip_Adjust!$B$3:$H$85,6,FALSE)*VLOOKUP(CB$91,ExtTrip_Adjust!$B$3:$H$85,7,FALSE)</f>
        <v>0.12641650643567956</v>
      </c>
      <c r="CC160" s="1">
        <f>CC71*VLOOKUP($D160,ExtTrip_Adjust!$B$3:$H$85,6,FALSE)*VLOOKUP(CC$91,ExtTrip_Adjust!$B$3:$H$85,7,FALSE)</f>
        <v>23.506217839165629</v>
      </c>
      <c r="CD160" s="1">
        <f>CD71*VLOOKUP($D160,ExtTrip_Adjust!$B$3:$H$85,6,FALSE)*VLOOKUP(CD$91,ExtTrip_Adjust!$B$3:$H$85,7,FALSE)</f>
        <v>9.9710690018478862E-2</v>
      </c>
      <c r="CE160" s="1">
        <f>CE71*VLOOKUP($D160,ExtTrip_Adjust!$B$3:$H$85,6,FALSE)*VLOOKUP(CE$91,ExtTrip_Adjust!$B$3:$H$85,7,FALSE)</f>
        <v>0</v>
      </c>
      <c r="CF160" s="1">
        <f>CF71*VLOOKUP($D160,ExtTrip_Adjust!$B$3:$H$85,6,FALSE)*VLOOKUP(CF$91,ExtTrip_Adjust!$B$3:$H$85,7,FALSE)</f>
        <v>0</v>
      </c>
      <c r="CG160" s="1">
        <f>CG71*VLOOKUP($D160,ExtTrip_Adjust!$B$3:$H$85,6,FALSE)*VLOOKUP(CG$91,ExtTrip_Adjust!$B$3:$H$85,7,FALSE)</f>
        <v>5.2923224576861569</v>
      </c>
      <c r="CH160" s="1">
        <f>CH71*VLOOKUP($D160,ExtTrip_Adjust!$B$3:$H$85,6,FALSE)*VLOOKUP(CH$91,ExtTrip_Adjust!$B$3:$H$85,7,FALSE)</f>
        <v>18.159631556497512</v>
      </c>
      <c r="CI160" s="1">
        <f>CI71*VLOOKUP($D160,ExtTrip_Adjust!$B$3:$H$85,6,FALSE)*VLOOKUP(CI$91,ExtTrip_Adjust!$B$3:$H$85,7,FALSE)</f>
        <v>0</v>
      </c>
      <c r="CJ160" s="1">
        <f>CJ71*VLOOKUP($D160,ExtTrip_Adjust!$B$3:$H$85,6,FALSE)*1</f>
        <v>7730.3489793040708</v>
      </c>
      <c r="CK160" s="1">
        <f t="shared" si="5"/>
        <v>7964.7228325530541</v>
      </c>
    </row>
    <row r="161" spans="2:91" x14ac:dyDescent="0.25">
      <c r="B161">
        <v>2999</v>
      </c>
      <c r="D161">
        <v>2999</v>
      </c>
      <c r="E161" s="1">
        <f>E72*VLOOKUP($D161,ExtTrip_Adjust!$B$3:$H$85,6,FALSE)*VLOOKUP(E$91,ExtTrip_Adjust!$B$3:$H$85,7,FALSE)</f>
        <v>0</v>
      </c>
      <c r="F161" s="1">
        <f>F72*VLOOKUP($D161,ExtTrip_Adjust!$B$3:$H$85,6,FALSE)*VLOOKUP(F$91,ExtTrip_Adjust!$B$3:$H$85,7,FALSE)</f>
        <v>0</v>
      </c>
      <c r="G161" s="1">
        <f>G72*VLOOKUP($D161,ExtTrip_Adjust!$B$3:$H$85,6,FALSE)*VLOOKUP(G$91,ExtTrip_Adjust!$B$3:$H$85,7,FALSE)</f>
        <v>0</v>
      </c>
      <c r="H161" s="1">
        <f>H72*VLOOKUP($D161,ExtTrip_Adjust!$B$3:$H$85,6,FALSE)*VLOOKUP(H$91,ExtTrip_Adjust!$B$3:$H$85,7,FALSE)</f>
        <v>0</v>
      </c>
      <c r="I161" s="1">
        <f>I72*VLOOKUP($D161,ExtTrip_Adjust!$B$3:$H$85,6,FALSE)*VLOOKUP(I$91,ExtTrip_Adjust!$B$3:$H$85,7,FALSE)</f>
        <v>0</v>
      </c>
      <c r="J161" s="1">
        <f>J72*VLOOKUP($D161,ExtTrip_Adjust!$B$3:$H$85,6,FALSE)*VLOOKUP(J$91,ExtTrip_Adjust!$B$3:$H$85,7,FALSE)</f>
        <v>0</v>
      </c>
      <c r="K161" s="1">
        <f>K72*VLOOKUP($D161,ExtTrip_Adjust!$B$3:$H$85,6,FALSE)*VLOOKUP(K$91,ExtTrip_Adjust!$B$3:$H$85,7,FALSE)</f>
        <v>0</v>
      </c>
      <c r="L161" s="1">
        <f>L72*VLOOKUP($D161,ExtTrip_Adjust!$B$3:$H$85,6,FALSE)*VLOOKUP(L$91,ExtTrip_Adjust!$B$3:$H$85,7,FALSE)</f>
        <v>0</v>
      </c>
      <c r="M161" s="1">
        <f>M72*VLOOKUP($D161,ExtTrip_Adjust!$B$3:$H$85,6,FALSE)*VLOOKUP(M$91,ExtTrip_Adjust!$B$3:$H$85,7,FALSE)</f>
        <v>0</v>
      </c>
      <c r="N161" s="1">
        <f>N72*VLOOKUP($D161,ExtTrip_Adjust!$B$3:$H$85,6,FALSE)*VLOOKUP(N$91,ExtTrip_Adjust!$B$3:$H$85,7,FALSE)</f>
        <v>0</v>
      </c>
      <c r="O161" s="1">
        <f>O72*VLOOKUP($D161,ExtTrip_Adjust!$B$3:$H$85,6,FALSE)*VLOOKUP(O$91,ExtTrip_Adjust!$B$3:$H$85,7,FALSE)</f>
        <v>0</v>
      </c>
      <c r="P161" s="1">
        <f>P72*VLOOKUP($D161,ExtTrip_Adjust!$B$3:$H$85,6,FALSE)*VLOOKUP(P$91,ExtTrip_Adjust!$B$3:$H$85,7,FALSE)</f>
        <v>0</v>
      </c>
      <c r="Q161" s="1">
        <f>Q72*VLOOKUP($D161,ExtTrip_Adjust!$B$3:$H$85,6,FALSE)*VLOOKUP(Q$91,ExtTrip_Adjust!$B$3:$H$85,7,FALSE)</f>
        <v>0</v>
      </c>
      <c r="R161" s="1">
        <f>R72*VLOOKUP($D161,ExtTrip_Adjust!$B$3:$H$85,6,FALSE)*VLOOKUP(R$91,ExtTrip_Adjust!$B$3:$H$85,7,FALSE)</f>
        <v>0</v>
      </c>
      <c r="S161" s="1">
        <f>S72*VLOOKUP($D161,ExtTrip_Adjust!$B$3:$H$85,6,FALSE)*VLOOKUP(S$91,ExtTrip_Adjust!$B$3:$H$85,7,FALSE)</f>
        <v>0</v>
      </c>
      <c r="T161" s="1">
        <f>T72*VLOOKUP($D161,ExtTrip_Adjust!$B$3:$H$85,6,FALSE)*VLOOKUP(T$91,ExtTrip_Adjust!$B$3:$H$85,7,FALSE)</f>
        <v>0</v>
      </c>
      <c r="U161" s="1">
        <f>U72*VLOOKUP($D161,ExtTrip_Adjust!$B$3:$H$85,6,FALSE)*VLOOKUP(U$91,ExtTrip_Adjust!$B$3:$H$85,7,FALSE)</f>
        <v>0</v>
      </c>
      <c r="V161" s="1">
        <f>V72*VLOOKUP($D161,ExtTrip_Adjust!$B$3:$H$85,6,FALSE)*VLOOKUP(V$91,ExtTrip_Adjust!$B$3:$H$85,7,FALSE)</f>
        <v>0</v>
      </c>
      <c r="W161" s="1">
        <f>W72*VLOOKUP($D161,ExtTrip_Adjust!$B$3:$H$85,6,FALSE)*VLOOKUP(W$91,ExtTrip_Adjust!$B$3:$H$85,7,FALSE)</f>
        <v>0</v>
      </c>
      <c r="X161" s="1">
        <f>X72*VLOOKUP($D161,ExtTrip_Adjust!$B$3:$H$85,6,FALSE)*VLOOKUP(X$91,ExtTrip_Adjust!$B$3:$H$85,7,FALSE)</f>
        <v>0</v>
      </c>
      <c r="Y161" s="1">
        <f>Y72*VLOOKUP($D161,ExtTrip_Adjust!$B$3:$H$85,6,FALSE)*VLOOKUP(Y$91,ExtTrip_Adjust!$B$3:$H$85,7,FALSE)</f>
        <v>0</v>
      </c>
      <c r="Z161" s="1">
        <f>Z72*VLOOKUP($D161,ExtTrip_Adjust!$B$3:$H$85,6,FALSE)*VLOOKUP(Z$91,ExtTrip_Adjust!$B$3:$H$85,7,FALSE)</f>
        <v>0</v>
      </c>
      <c r="AA161" s="1">
        <f>AA72*VLOOKUP($D161,ExtTrip_Adjust!$B$3:$H$85,6,FALSE)*VLOOKUP(AA$91,ExtTrip_Adjust!$B$3:$H$85,7,FALSE)</f>
        <v>0</v>
      </c>
      <c r="AB161" s="1">
        <f>AB72*VLOOKUP($D161,ExtTrip_Adjust!$B$3:$H$85,6,FALSE)*VLOOKUP(AB$91,ExtTrip_Adjust!$B$3:$H$85,7,FALSE)</f>
        <v>0</v>
      </c>
      <c r="AC161" s="1">
        <f>AC72*VLOOKUP($D161,ExtTrip_Adjust!$B$3:$H$85,6,FALSE)*VLOOKUP(AC$91,ExtTrip_Adjust!$B$3:$H$85,7,FALSE)</f>
        <v>0</v>
      </c>
      <c r="AD161" s="1">
        <f>AD72*VLOOKUP($D161,ExtTrip_Adjust!$B$3:$H$85,6,FALSE)*VLOOKUP(AD$91,ExtTrip_Adjust!$B$3:$H$85,7,FALSE)</f>
        <v>0</v>
      </c>
      <c r="AE161" s="1">
        <f>AE72*VLOOKUP($D161,ExtTrip_Adjust!$B$3:$H$85,6,FALSE)*VLOOKUP(AE$91,ExtTrip_Adjust!$B$3:$H$85,7,FALSE)</f>
        <v>0</v>
      </c>
      <c r="AF161" s="1">
        <f>AF72*VLOOKUP($D161,ExtTrip_Adjust!$B$3:$H$85,6,FALSE)*VLOOKUP(AF$91,ExtTrip_Adjust!$B$3:$H$85,7,FALSE)</f>
        <v>0</v>
      </c>
      <c r="AG161" s="1">
        <f>AG72*VLOOKUP($D161,ExtTrip_Adjust!$B$3:$H$85,6,FALSE)*VLOOKUP(AG$91,ExtTrip_Adjust!$B$3:$H$85,7,FALSE)</f>
        <v>0</v>
      </c>
      <c r="AH161" s="1">
        <f>AH72*VLOOKUP($D161,ExtTrip_Adjust!$B$3:$H$85,6,FALSE)*VLOOKUP(AH$91,ExtTrip_Adjust!$B$3:$H$85,7,FALSE)</f>
        <v>0</v>
      </c>
      <c r="AI161" s="1">
        <f>AI72*VLOOKUP($D161,ExtTrip_Adjust!$B$3:$H$85,6,FALSE)*VLOOKUP(AI$91,ExtTrip_Adjust!$B$3:$H$85,7,FALSE)</f>
        <v>0</v>
      </c>
      <c r="AJ161" s="1">
        <f>AJ72*VLOOKUP($D161,ExtTrip_Adjust!$B$3:$H$85,6,FALSE)*VLOOKUP(AJ$91,ExtTrip_Adjust!$B$3:$H$85,7,FALSE)</f>
        <v>0</v>
      </c>
      <c r="AK161" s="1">
        <f>AK72*VLOOKUP($D161,ExtTrip_Adjust!$B$3:$H$85,6,FALSE)*VLOOKUP(AK$91,ExtTrip_Adjust!$B$3:$H$85,7,FALSE)</f>
        <v>0</v>
      </c>
      <c r="AL161" s="1">
        <f>AL72*VLOOKUP($D161,ExtTrip_Adjust!$B$3:$H$85,6,FALSE)*VLOOKUP(AL$91,ExtTrip_Adjust!$B$3:$H$85,7,FALSE)</f>
        <v>0</v>
      </c>
      <c r="AM161" s="1">
        <f>AM72*VLOOKUP($D161,ExtTrip_Adjust!$B$3:$H$85,6,FALSE)*VLOOKUP(AM$91,ExtTrip_Adjust!$B$3:$H$85,7,FALSE)</f>
        <v>0</v>
      </c>
      <c r="AN161" s="1">
        <f>AN72*VLOOKUP($D161,ExtTrip_Adjust!$B$3:$H$85,6,FALSE)*VLOOKUP(AN$91,ExtTrip_Adjust!$B$3:$H$85,7,FALSE)</f>
        <v>0</v>
      </c>
      <c r="AO161" s="1">
        <f>AO72*VLOOKUP($D161,ExtTrip_Adjust!$B$3:$H$85,6,FALSE)*VLOOKUP(AO$91,ExtTrip_Adjust!$B$3:$H$85,7,FALSE)</f>
        <v>0</v>
      </c>
      <c r="AP161" s="1">
        <f>AP72*VLOOKUP($D161,ExtTrip_Adjust!$B$3:$H$85,6,FALSE)*VLOOKUP(AP$91,ExtTrip_Adjust!$B$3:$H$85,7,FALSE)</f>
        <v>0</v>
      </c>
      <c r="AQ161" s="1">
        <f>AQ72*VLOOKUP($D161,ExtTrip_Adjust!$B$3:$H$85,6,FALSE)*VLOOKUP(AQ$91,ExtTrip_Adjust!$B$3:$H$85,7,FALSE)</f>
        <v>0</v>
      </c>
      <c r="AR161" s="1">
        <f>AR72*VLOOKUP($D161,ExtTrip_Adjust!$B$3:$H$85,6,FALSE)*VLOOKUP(AR$91,ExtTrip_Adjust!$B$3:$H$85,7,FALSE)</f>
        <v>0</v>
      </c>
      <c r="AS161" s="1">
        <f>AS72*VLOOKUP($D161,ExtTrip_Adjust!$B$3:$H$85,6,FALSE)*VLOOKUP(AS$91,ExtTrip_Adjust!$B$3:$H$85,7,FALSE)</f>
        <v>0</v>
      </c>
      <c r="AT161" s="1">
        <f>AT72*VLOOKUP($D161,ExtTrip_Adjust!$B$3:$H$85,6,FALSE)*VLOOKUP(AT$91,ExtTrip_Adjust!$B$3:$H$85,7,FALSE)</f>
        <v>0</v>
      </c>
      <c r="AU161" s="1">
        <f>AU72*VLOOKUP($D161,ExtTrip_Adjust!$B$3:$H$85,6,FALSE)*VLOOKUP(AU$91,ExtTrip_Adjust!$B$3:$H$85,7,FALSE)</f>
        <v>0</v>
      </c>
      <c r="AV161" s="1">
        <f>AV72*VLOOKUP($D161,ExtTrip_Adjust!$B$3:$H$85,6,FALSE)*VLOOKUP(AV$91,ExtTrip_Adjust!$B$3:$H$85,7,FALSE)</f>
        <v>0</v>
      </c>
      <c r="AW161" s="1">
        <f>AW72*VLOOKUP($D161,ExtTrip_Adjust!$B$3:$H$85,6,FALSE)*VLOOKUP(AW$91,ExtTrip_Adjust!$B$3:$H$85,7,FALSE)</f>
        <v>0</v>
      </c>
      <c r="AX161" s="1">
        <f>AX72*VLOOKUP($D161,ExtTrip_Adjust!$B$3:$H$85,6,FALSE)*VLOOKUP(AX$91,ExtTrip_Adjust!$B$3:$H$85,7,FALSE)</f>
        <v>0</v>
      </c>
      <c r="AY161" s="1">
        <f>AY72*VLOOKUP($D161,ExtTrip_Adjust!$B$3:$H$85,6,FALSE)*VLOOKUP(AY$91,ExtTrip_Adjust!$B$3:$H$85,7,FALSE)</f>
        <v>0</v>
      </c>
      <c r="AZ161" s="1">
        <f>AZ72*VLOOKUP($D161,ExtTrip_Adjust!$B$3:$H$85,6,FALSE)*VLOOKUP(AZ$91,ExtTrip_Adjust!$B$3:$H$85,7,FALSE)</f>
        <v>0</v>
      </c>
      <c r="BA161" s="1">
        <f>BA72*VLOOKUP($D161,ExtTrip_Adjust!$B$3:$H$85,6,FALSE)*VLOOKUP(BA$91,ExtTrip_Adjust!$B$3:$H$85,7,FALSE)</f>
        <v>0</v>
      </c>
      <c r="BB161" s="1">
        <f>BB72*VLOOKUP($D161,ExtTrip_Adjust!$B$3:$H$85,6,FALSE)*VLOOKUP(BB$91,ExtTrip_Adjust!$B$3:$H$85,7,FALSE)</f>
        <v>0</v>
      </c>
      <c r="BC161" s="1">
        <f>BC72*VLOOKUP($D161,ExtTrip_Adjust!$B$3:$H$85,6,FALSE)*VLOOKUP(BC$91,ExtTrip_Adjust!$B$3:$H$85,7,FALSE)</f>
        <v>0</v>
      </c>
      <c r="BD161" s="1">
        <f>BD72*VLOOKUP($D161,ExtTrip_Adjust!$B$3:$H$85,6,FALSE)*VLOOKUP(BD$91,ExtTrip_Adjust!$B$3:$H$85,7,FALSE)</f>
        <v>0</v>
      </c>
      <c r="BE161" s="1">
        <f>BE72*VLOOKUP($D161,ExtTrip_Adjust!$B$3:$H$85,6,FALSE)*VLOOKUP(BE$91,ExtTrip_Adjust!$B$3:$H$85,7,FALSE)</f>
        <v>0</v>
      </c>
      <c r="BF161" s="1">
        <f>BF72*VLOOKUP($D161,ExtTrip_Adjust!$B$3:$H$85,6,FALSE)*VLOOKUP(BF$91,ExtTrip_Adjust!$B$3:$H$85,7,FALSE)</f>
        <v>0</v>
      </c>
      <c r="BG161" s="1">
        <f>BG72*VLOOKUP($D161,ExtTrip_Adjust!$B$3:$H$85,6,FALSE)*VLOOKUP(BG$91,ExtTrip_Adjust!$B$3:$H$85,7,FALSE)</f>
        <v>0</v>
      </c>
      <c r="BH161" s="1">
        <f>BH72*VLOOKUP($D161,ExtTrip_Adjust!$B$3:$H$85,6,FALSE)*VLOOKUP(BH$91,ExtTrip_Adjust!$B$3:$H$85,7,FALSE)</f>
        <v>0</v>
      </c>
      <c r="BI161" s="1">
        <f>BI72*VLOOKUP($D161,ExtTrip_Adjust!$B$3:$H$85,6,FALSE)*VLOOKUP(BI$91,ExtTrip_Adjust!$B$3:$H$85,7,FALSE)</f>
        <v>0</v>
      </c>
      <c r="BJ161" s="1">
        <f>BJ72*VLOOKUP($D161,ExtTrip_Adjust!$B$3:$H$85,6,FALSE)*VLOOKUP(BJ$91,ExtTrip_Adjust!$B$3:$H$85,7,FALSE)</f>
        <v>0</v>
      </c>
      <c r="BK161" s="1">
        <f>BK72*VLOOKUP($D161,ExtTrip_Adjust!$B$3:$H$85,6,FALSE)*VLOOKUP(BK$91,ExtTrip_Adjust!$B$3:$H$85,7,FALSE)</f>
        <v>5.8619906541355351E-4</v>
      </c>
      <c r="BL161" s="1">
        <f>BL72*VLOOKUP($D161,ExtTrip_Adjust!$B$3:$H$85,6,FALSE)*VLOOKUP(BL$91,ExtTrip_Adjust!$B$3:$H$85,7,FALSE)</f>
        <v>0</v>
      </c>
      <c r="BM161" s="1">
        <f>BM72*VLOOKUP($D161,ExtTrip_Adjust!$B$3:$H$85,6,FALSE)*VLOOKUP(BM$91,ExtTrip_Adjust!$B$3:$H$85,7,FALSE)</f>
        <v>0</v>
      </c>
      <c r="BN161" s="1">
        <f>BN72*VLOOKUP($D161,ExtTrip_Adjust!$B$3:$H$85,6,FALSE)*VLOOKUP(BN$91,ExtTrip_Adjust!$B$3:$H$85,7,FALSE)</f>
        <v>0</v>
      </c>
      <c r="BO161" s="1">
        <f>BO72*VLOOKUP($D161,ExtTrip_Adjust!$B$3:$H$85,6,FALSE)*VLOOKUP(BO$91,ExtTrip_Adjust!$B$3:$H$85,7,FALSE)</f>
        <v>0</v>
      </c>
      <c r="BP161" s="1">
        <f>BP72*VLOOKUP($D161,ExtTrip_Adjust!$B$3:$H$85,6,FALSE)*VLOOKUP(BP$91,ExtTrip_Adjust!$B$3:$H$85,7,FALSE)</f>
        <v>0</v>
      </c>
      <c r="BQ161" s="1">
        <f>BQ72*VLOOKUP($D161,ExtTrip_Adjust!$B$3:$H$85,6,FALSE)*VLOOKUP(BQ$91,ExtTrip_Adjust!$B$3:$H$85,7,FALSE)</f>
        <v>0</v>
      </c>
      <c r="BR161" s="1">
        <f>BR72*VLOOKUP($D161,ExtTrip_Adjust!$B$3:$H$85,6,FALSE)*VLOOKUP(BR$91,ExtTrip_Adjust!$B$3:$H$85,7,FALSE)</f>
        <v>0</v>
      </c>
      <c r="BS161" s="1">
        <f>BS72*VLOOKUP($D161,ExtTrip_Adjust!$B$3:$H$85,6,FALSE)*VLOOKUP(BS$91,ExtTrip_Adjust!$B$3:$H$85,7,FALSE)</f>
        <v>0</v>
      </c>
      <c r="BT161" s="1">
        <f>BT72*VLOOKUP($D161,ExtTrip_Adjust!$B$3:$H$85,6,FALSE)*VLOOKUP(BT$91,ExtTrip_Adjust!$B$3:$H$85,7,FALSE)</f>
        <v>0</v>
      </c>
      <c r="BU161" s="1">
        <f>BU72*VLOOKUP($D161,ExtTrip_Adjust!$B$3:$H$85,6,FALSE)*VLOOKUP(BU$91,ExtTrip_Adjust!$B$3:$H$85,7,FALSE)</f>
        <v>0</v>
      </c>
      <c r="BV161" s="1">
        <f>BV72*VLOOKUP($D161,ExtTrip_Adjust!$B$3:$H$85,6,FALSE)*VLOOKUP(BV$91,ExtTrip_Adjust!$B$3:$H$85,7,FALSE)</f>
        <v>0</v>
      </c>
      <c r="BW161" s="1">
        <f>BW72*VLOOKUP($D161,ExtTrip_Adjust!$B$3:$H$85,6,FALSE)*VLOOKUP(BW$91,ExtTrip_Adjust!$B$3:$H$85,7,FALSE)</f>
        <v>0</v>
      </c>
      <c r="BX161" s="1">
        <f>BX72*VLOOKUP($D161,ExtTrip_Adjust!$B$3:$H$85,6,FALSE)*VLOOKUP(BX$91,ExtTrip_Adjust!$B$3:$H$85,7,FALSE)</f>
        <v>0</v>
      </c>
      <c r="BY161" s="1">
        <f>BY72*VLOOKUP($D161,ExtTrip_Adjust!$B$3:$H$85,6,FALSE)*VLOOKUP(BY$91,ExtTrip_Adjust!$B$3:$H$85,7,FALSE)</f>
        <v>0</v>
      </c>
      <c r="BZ161" s="1">
        <f>BZ72*VLOOKUP($D161,ExtTrip_Adjust!$B$3:$H$85,6,FALSE)*VLOOKUP(BZ$91,ExtTrip_Adjust!$B$3:$H$85,7,FALSE)</f>
        <v>0</v>
      </c>
      <c r="CA161" s="1">
        <f>CA72*VLOOKUP($D161,ExtTrip_Adjust!$B$3:$H$85,6,FALSE)*VLOOKUP(CA$91,ExtTrip_Adjust!$B$3:$H$85,7,FALSE)</f>
        <v>0</v>
      </c>
      <c r="CB161" s="1">
        <f>CB72*VLOOKUP($D161,ExtTrip_Adjust!$B$3:$H$85,6,FALSE)*VLOOKUP(CB$91,ExtTrip_Adjust!$B$3:$H$85,7,FALSE)</f>
        <v>0</v>
      </c>
      <c r="CC161" s="1">
        <f>CC72*VLOOKUP($D161,ExtTrip_Adjust!$B$3:$H$85,6,FALSE)*VLOOKUP(CC$91,ExtTrip_Adjust!$B$3:$H$85,7,FALSE)</f>
        <v>0</v>
      </c>
      <c r="CD161" s="1">
        <f>CD72*VLOOKUP($D161,ExtTrip_Adjust!$B$3:$H$85,6,FALSE)*VLOOKUP(CD$91,ExtTrip_Adjust!$B$3:$H$85,7,FALSE)</f>
        <v>0</v>
      </c>
      <c r="CE161" s="1">
        <f>CE72*VLOOKUP($D161,ExtTrip_Adjust!$B$3:$H$85,6,FALSE)*VLOOKUP(CE$91,ExtTrip_Adjust!$B$3:$H$85,7,FALSE)</f>
        <v>0</v>
      </c>
      <c r="CF161" s="1">
        <f>CF72*VLOOKUP($D161,ExtTrip_Adjust!$B$3:$H$85,6,FALSE)*VLOOKUP(CF$91,ExtTrip_Adjust!$B$3:$H$85,7,FALSE)</f>
        <v>0</v>
      </c>
      <c r="CG161" s="1">
        <f>CG72*VLOOKUP($D161,ExtTrip_Adjust!$B$3:$H$85,6,FALSE)*VLOOKUP(CG$91,ExtTrip_Adjust!$B$3:$H$85,7,FALSE)</f>
        <v>0</v>
      </c>
      <c r="CH161" s="1">
        <f>CH72*VLOOKUP($D161,ExtTrip_Adjust!$B$3:$H$85,6,FALSE)*VLOOKUP(CH$91,ExtTrip_Adjust!$B$3:$H$85,7,FALSE)</f>
        <v>0</v>
      </c>
      <c r="CI161" s="1">
        <f>CI72*VLOOKUP($D161,ExtTrip_Adjust!$B$3:$H$85,6,FALSE)*VLOOKUP(CI$91,ExtTrip_Adjust!$B$3:$H$85,7,FALSE)</f>
        <v>0</v>
      </c>
      <c r="CJ161" s="1">
        <f>CJ72*VLOOKUP($D161,ExtTrip_Adjust!$B$3:$H$85,6,FALSE)*1</f>
        <v>47.650744311086811</v>
      </c>
      <c r="CK161" s="1">
        <f t="shared" si="5"/>
        <v>47.651330510152228</v>
      </c>
    </row>
    <row r="162" spans="2:91" x14ac:dyDescent="0.25">
      <c r="B162">
        <v>3000</v>
      </c>
      <c r="D162">
        <v>3000</v>
      </c>
      <c r="E162" s="1">
        <f>E73*VLOOKUP($D162,ExtTrip_Adjust!$B$3:$H$85,6,FALSE)*VLOOKUP(E$91,ExtTrip_Adjust!$B$3:$H$85,7,FALSE)</f>
        <v>0</v>
      </c>
      <c r="F162" s="1">
        <f>F73*VLOOKUP($D162,ExtTrip_Adjust!$B$3:$H$85,6,FALSE)*VLOOKUP(F$91,ExtTrip_Adjust!$B$3:$H$85,7,FALSE)</f>
        <v>0</v>
      </c>
      <c r="G162" s="1">
        <f>G73*VLOOKUP($D162,ExtTrip_Adjust!$B$3:$H$85,6,FALSE)*VLOOKUP(G$91,ExtTrip_Adjust!$B$3:$H$85,7,FALSE)</f>
        <v>0</v>
      </c>
      <c r="H162" s="1">
        <f>H73*VLOOKUP($D162,ExtTrip_Adjust!$B$3:$H$85,6,FALSE)*VLOOKUP(H$91,ExtTrip_Adjust!$B$3:$H$85,7,FALSE)</f>
        <v>0</v>
      </c>
      <c r="I162" s="1">
        <f>I73*VLOOKUP($D162,ExtTrip_Adjust!$B$3:$H$85,6,FALSE)*VLOOKUP(I$91,ExtTrip_Adjust!$B$3:$H$85,7,FALSE)</f>
        <v>0</v>
      </c>
      <c r="J162" s="1">
        <f>J73*VLOOKUP($D162,ExtTrip_Adjust!$B$3:$H$85,6,FALSE)*VLOOKUP(J$91,ExtTrip_Adjust!$B$3:$H$85,7,FALSE)</f>
        <v>5.7950426738631981E-3</v>
      </c>
      <c r="K162" s="1">
        <f>K73*VLOOKUP($D162,ExtTrip_Adjust!$B$3:$H$85,6,FALSE)*VLOOKUP(K$91,ExtTrip_Adjust!$B$3:$H$85,7,FALSE)</f>
        <v>0</v>
      </c>
      <c r="L162" s="1">
        <f>L73*VLOOKUP($D162,ExtTrip_Adjust!$B$3:$H$85,6,FALSE)*VLOOKUP(L$91,ExtTrip_Adjust!$B$3:$H$85,7,FALSE)</f>
        <v>0</v>
      </c>
      <c r="M162" s="1">
        <f>M73*VLOOKUP($D162,ExtTrip_Adjust!$B$3:$H$85,6,FALSE)*VLOOKUP(M$91,ExtTrip_Adjust!$B$3:$H$85,7,FALSE)</f>
        <v>0</v>
      </c>
      <c r="N162" s="1">
        <f>N73*VLOOKUP($D162,ExtTrip_Adjust!$B$3:$H$85,6,FALSE)*VLOOKUP(N$91,ExtTrip_Adjust!$B$3:$H$85,7,FALSE)</f>
        <v>0</v>
      </c>
      <c r="O162" s="1">
        <f>O73*VLOOKUP($D162,ExtTrip_Adjust!$B$3:$H$85,6,FALSE)*VLOOKUP(O$91,ExtTrip_Adjust!$B$3:$H$85,7,FALSE)</f>
        <v>0</v>
      </c>
      <c r="P162" s="1">
        <f>P73*VLOOKUP($D162,ExtTrip_Adjust!$B$3:$H$85,6,FALSE)*VLOOKUP(P$91,ExtTrip_Adjust!$B$3:$H$85,7,FALSE)</f>
        <v>0</v>
      </c>
      <c r="Q162" s="1">
        <f>Q73*VLOOKUP($D162,ExtTrip_Adjust!$B$3:$H$85,6,FALSE)*VLOOKUP(Q$91,ExtTrip_Adjust!$B$3:$H$85,7,FALSE)</f>
        <v>0</v>
      </c>
      <c r="R162" s="1">
        <f>R73*VLOOKUP($D162,ExtTrip_Adjust!$B$3:$H$85,6,FALSE)*VLOOKUP(R$91,ExtTrip_Adjust!$B$3:$H$85,7,FALSE)</f>
        <v>0</v>
      </c>
      <c r="S162" s="1">
        <f>S73*VLOOKUP($D162,ExtTrip_Adjust!$B$3:$H$85,6,FALSE)*VLOOKUP(S$91,ExtTrip_Adjust!$B$3:$H$85,7,FALSE)</f>
        <v>65.655123621849711</v>
      </c>
      <c r="T162" s="1">
        <f>T73*VLOOKUP($D162,ExtTrip_Adjust!$B$3:$H$85,6,FALSE)*VLOOKUP(T$91,ExtTrip_Adjust!$B$3:$H$85,7,FALSE)</f>
        <v>32.082678061383163</v>
      </c>
      <c r="U162" s="1">
        <f>U73*VLOOKUP($D162,ExtTrip_Adjust!$B$3:$H$85,6,FALSE)*VLOOKUP(U$91,ExtTrip_Adjust!$B$3:$H$85,7,FALSE)</f>
        <v>0.59287102487144316</v>
      </c>
      <c r="V162" s="1">
        <f>V73*VLOOKUP($D162,ExtTrip_Adjust!$B$3:$H$85,6,FALSE)*VLOOKUP(V$91,ExtTrip_Adjust!$B$3:$H$85,7,FALSE)</f>
        <v>0</v>
      </c>
      <c r="W162" s="1">
        <f>W73*VLOOKUP($D162,ExtTrip_Adjust!$B$3:$H$85,6,FALSE)*VLOOKUP(W$91,ExtTrip_Adjust!$B$3:$H$85,7,FALSE)</f>
        <v>1.7788854268658991</v>
      </c>
      <c r="X162" s="1">
        <f>X73*VLOOKUP($D162,ExtTrip_Adjust!$B$3:$H$85,6,FALSE)*VLOOKUP(X$91,ExtTrip_Adjust!$B$3:$H$85,7,FALSE)</f>
        <v>0</v>
      </c>
      <c r="Y162" s="1">
        <f>Y73*VLOOKUP($D162,ExtTrip_Adjust!$B$3:$H$85,6,FALSE)*VLOOKUP(Y$91,ExtTrip_Adjust!$B$3:$H$85,7,FALSE)</f>
        <v>0.10804053778225532</v>
      </c>
      <c r="Z162" s="1">
        <f>Z73*VLOOKUP($D162,ExtTrip_Adjust!$B$3:$H$85,6,FALSE)*VLOOKUP(Z$91,ExtTrip_Adjust!$B$3:$H$85,7,FALSE)</f>
        <v>0.1588771129809774</v>
      </c>
      <c r="AA162" s="1">
        <f>AA73*VLOOKUP($D162,ExtTrip_Adjust!$B$3:$H$85,6,FALSE)*VLOOKUP(AA$91,ExtTrip_Adjust!$B$3:$H$85,7,FALSE)</f>
        <v>8.3859225810341137E-2</v>
      </c>
      <c r="AB162" s="1">
        <f>AB73*VLOOKUP($D162,ExtTrip_Adjust!$B$3:$H$85,6,FALSE)*VLOOKUP(AB$91,ExtTrip_Adjust!$B$3:$H$85,7,FALSE)</f>
        <v>0.14280065523635732</v>
      </c>
      <c r="AC162" s="1">
        <f>AC73*VLOOKUP($D162,ExtTrip_Adjust!$B$3:$H$85,6,FALSE)*VLOOKUP(AC$91,ExtTrip_Adjust!$B$3:$H$85,7,FALSE)</f>
        <v>0</v>
      </c>
      <c r="AD162" s="1">
        <f>AD73*VLOOKUP($D162,ExtTrip_Adjust!$B$3:$H$85,6,FALSE)*VLOOKUP(AD$91,ExtTrip_Adjust!$B$3:$H$85,7,FALSE)</f>
        <v>0</v>
      </c>
      <c r="AE162" s="1">
        <f>AE73*VLOOKUP($D162,ExtTrip_Adjust!$B$3:$H$85,6,FALSE)*VLOOKUP(AE$91,ExtTrip_Adjust!$B$3:$H$85,7,FALSE)</f>
        <v>0</v>
      </c>
      <c r="AF162" s="1">
        <f>AF73*VLOOKUP($D162,ExtTrip_Adjust!$B$3:$H$85,6,FALSE)*VLOOKUP(AF$91,ExtTrip_Adjust!$B$3:$H$85,7,FALSE)</f>
        <v>0</v>
      </c>
      <c r="AG162" s="1">
        <f>AG73*VLOOKUP($D162,ExtTrip_Adjust!$B$3:$H$85,6,FALSE)*VLOOKUP(AG$91,ExtTrip_Adjust!$B$3:$H$85,7,FALSE)</f>
        <v>2.0299703520512997</v>
      </c>
      <c r="AH162" s="1">
        <f>AH73*VLOOKUP($D162,ExtTrip_Adjust!$B$3:$H$85,6,FALSE)*VLOOKUP(AH$91,ExtTrip_Adjust!$B$3:$H$85,7,FALSE)</f>
        <v>8.2943553417352239E-2</v>
      </c>
      <c r="AI162" s="1">
        <f>AI73*VLOOKUP($D162,ExtTrip_Adjust!$B$3:$H$85,6,FALSE)*VLOOKUP(AI$91,ExtTrip_Adjust!$B$3:$H$85,7,FALSE)</f>
        <v>0</v>
      </c>
      <c r="AJ162" s="1">
        <f>AJ73*VLOOKUP($D162,ExtTrip_Adjust!$B$3:$H$85,6,FALSE)*VLOOKUP(AJ$91,ExtTrip_Adjust!$B$3:$H$85,7,FALSE)</f>
        <v>0.92203672755530319</v>
      </c>
      <c r="AK162" s="1">
        <f>AK73*VLOOKUP($D162,ExtTrip_Adjust!$B$3:$H$85,6,FALSE)*VLOOKUP(AK$91,ExtTrip_Adjust!$B$3:$H$85,7,FALSE)</f>
        <v>239.66417463533514</v>
      </c>
      <c r="AL162" s="1">
        <f>AL73*VLOOKUP($D162,ExtTrip_Adjust!$B$3:$H$85,6,FALSE)*VLOOKUP(AL$91,ExtTrip_Adjust!$B$3:$H$85,7,FALSE)</f>
        <v>0</v>
      </c>
      <c r="AM162" s="1">
        <f>AM73*VLOOKUP($D162,ExtTrip_Adjust!$B$3:$H$85,6,FALSE)*VLOOKUP(AM$91,ExtTrip_Adjust!$B$3:$H$85,7,FALSE)</f>
        <v>0.63498303172610815</v>
      </c>
      <c r="AN162" s="1">
        <f>AN73*VLOOKUP($D162,ExtTrip_Adjust!$B$3:$H$85,6,FALSE)*VLOOKUP(AN$91,ExtTrip_Adjust!$B$3:$H$85,7,FALSE)</f>
        <v>5.691586294855723</v>
      </c>
      <c r="AO162" s="1">
        <f>AO73*VLOOKUP($D162,ExtTrip_Adjust!$B$3:$H$85,6,FALSE)*VLOOKUP(AO$91,ExtTrip_Adjust!$B$3:$H$85,7,FALSE)</f>
        <v>0</v>
      </c>
      <c r="AP162" s="1">
        <f>AP73*VLOOKUP($D162,ExtTrip_Adjust!$B$3:$H$85,6,FALSE)*VLOOKUP(AP$91,ExtTrip_Adjust!$B$3:$H$85,7,FALSE)</f>
        <v>0.29701152250728685</v>
      </c>
      <c r="AQ162" s="1">
        <f>AQ73*VLOOKUP($D162,ExtTrip_Adjust!$B$3:$H$85,6,FALSE)*VLOOKUP(AQ$91,ExtTrip_Adjust!$B$3:$H$85,7,FALSE)</f>
        <v>0.42177675647250201</v>
      </c>
      <c r="AR162" s="1">
        <f>AR73*VLOOKUP($D162,ExtTrip_Adjust!$B$3:$H$85,6,FALSE)*VLOOKUP(AR$91,ExtTrip_Adjust!$B$3:$H$85,7,FALSE)</f>
        <v>4.0631494946939004E-2</v>
      </c>
      <c r="AS162" s="1">
        <f>AS73*VLOOKUP($D162,ExtTrip_Adjust!$B$3:$H$85,6,FALSE)*VLOOKUP(AS$91,ExtTrip_Adjust!$B$3:$H$85,7,FALSE)</f>
        <v>1.0013407011637072</v>
      </c>
      <c r="AT162" s="1">
        <f>AT73*VLOOKUP($D162,ExtTrip_Adjust!$B$3:$H$85,6,FALSE)*VLOOKUP(AT$91,ExtTrip_Adjust!$B$3:$H$85,7,FALSE)</f>
        <v>0</v>
      </c>
      <c r="AU162" s="1">
        <f>AU73*VLOOKUP($D162,ExtTrip_Adjust!$B$3:$H$85,6,FALSE)*VLOOKUP(AU$91,ExtTrip_Adjust!$B$3:$H$85,7,FALSE)</f>
        <v>168.1023531475706</v>
      </c>
      <c r="AV162" s="1">
        <f>AV73*VLOOKUP($D162,ExtTrip_Adjust!$B$3:$H$85,6,FALSE)*VLOOKUP(AV$91,ExtTrip_Adjust!$B$3:$H$85,7,FALSE)</f>
        <v>4.3414995381425729</v>
      </c>
      <c r="AW162" s="1">
        <f>AW73*VLOOKUP($D162,ExtTrip_Adjust!$B$3:$H$85,6,FALSE)*VLOOKUP(AW$91,ExtTrip_Adjust!$B$3:$H$85,7,FALSE)</f>
        <v>9.3298229955664489</v>
      </c>
      <c r="AX162" s="1">
        <f>AX73*VLOOKUP($D162,ExtTrip_Adjust!$B$3:$H$85,6,FALSE)*VLOOKUP(AX$91,ExtTrip_Adjust!$B$3:$H$85,7,FALSE)</f>
        <v>3.9012131687376388</v>
      </c>
      <c r="AY162" s="1">
        <f>AY73*VLOOKUP($D162,ExtTrip_Adjust!$B$3:$H$85,6,FALSE)*VLOOKUP(AY$91,ExtTrip_Adjust!$B$3:$H$85,7,FALSE)</f>
        <v>3.0575646707855899</v>
      </c>
      <c r="AZ162" s="1">
        <f>AZ73*VLOOKUP($D162,ExtTrip_Adjust!$B$3:$H$85,6,FALSE)*VLOOKUP(AZ$91,ExtTrip_Adjust!$B$3:$H$85,7,FALSE)</f>
        <v>0.1747786659241404</v>
      </c>
      <c r="BA162" s="1">
        <f>BA73*VLOOKUP($D162,ExtTrip_Adjust!$B$3:$H$85,6,FALSE)*VLOOKUP(BA$91,ExtTrip_Adjust!$B$3:$H$85,7,FALSE)</f>
        <v>6.592682247583917E-2</v>
      </c>
      <c r="BB162" s="1">
        <f>BB73*VLOOKUP($D162,ExtTrip_Adjust!$B$3:$H$85,6,FALSE)*VLOOKUP(BB$91,ExtTrip_Adjust!$B$3:$H$85,7,FALSE)</f>
        <v>0.11211180219949717</v>
      </c>
      <c r="BC162" s="1">
        <f>BC73*VLOOKUP($D162,ExtTrip_Adjust!$B$3:$H$85,6,FALSE)*VLOOKUP(BC$91,ExtTrip_Adjust!$B$3:$H$85,7,FALSE)</f>
        <v>1.9525561017206681E-2</v>
      </c>
      <c r="BD162" s="1">
        <f>BD73*VLOOKUP($D162,ExtTrip_Adjust!$B$3:$H$85,6,FALSE)*VLOOKUP(BD$91,ExtTrip_Adjust!$B$3:$H$85,7,FALSE)</f>
        <v>3.7405526339914352E-3</v>
      </c>
      <c r="BE162" s="1">
        <f>BE73*VLOOKUP($D162,ExtTrip_Adjust!$B$3:$H$85,6,FALSE)*VLOOKUP(BE$91,ExtTrip_Adjust!$B$3:$H$85,7,FALSE)</f>
        <v>1.6664465280067174E-2</v>
      </c>
      <c r="BF162" s="1">
        <f>BF73*VLOOKUP($D162,ExtTrip_Adjust!$B$3:$H$85,6,FALSE)*VLOOKUP(BF$91,ExtTrip_Adjust!$B$3:$H$85,7,FALSE)</f>
        <v>0.10544932913304324</v>
      </c>
      <c r="BG162" s="1">
        <f>BG73*VLOOKUP($D162,ExtTrip_Adjust!$B$3:$H$85,6,FALSE)*VLOOKUP(BG$91,ExtTrip_Adjust!$B$3:$H$85,7,FALSE)</f>
        <v>3.7653732061837402</v>
      </c>
      <c r="BH162" s="1">
        <f>BH73*VLOOKUP($D162,ExtTrip_Adjust!$B$3:$H$85,6,FALSE)*VLOOKUP(BH$91,ExtTrip_Adjust!$B$3:$H$85,7,FALSE)</f>
        <v>4.4264586415472431</v>
      </c>
      <c r="BI162" s="1">
        <f>BI73*VLOOKUP($D162,ExtTrip_Adjust!$B$3:$H$85,6,FALSE)*VLOOKUP(BI$91,ExtTrip_Adjust!$B$3:$H$85,7,FALSE)</f>
        <v>0.10795808559587114</v>
      </c>
      <c r="BJ162" s="1">
        <f>BJ73*VLOOKUP($D162,ExtTrip_Adjust!$B$3:$H$85,6,FALSE)*VLOOKUP(BJ$91,ExtTrip_Adjust!$B$3:$H$85,7,FALSE)</f>
        <v>0</v>
      </c>
      <c r="BK162" s="1">
        <f>BK73*VLOOKUP($D162,ExtTrip_Adjust!$B$3:$H$85,6,FALSE)*VLOOKUP(BK$91,ExtTrip_Adjust!$B$3:$H$85,7,FALSE)</f>
        <v>0.63313636954364239</v>
      </c>
      <c r="BL162" s="1">
        <f>BL73*VLOOKUP($D162,ExtTrip_Adjust!$B$3:$H$85,6,FALSE)*VLOOKUP(BL$91,ExtTrip_Adjust!$B$3:$H$85,7,FALSE)</f>
        <v>0</v>
      </c>
      <c r="BM162" s="1">
        <f>BM73*VLOOKUP($D162,ExtTrip_Adjust!$B$3:$H$85,6,FALSE)*VLOOKUP(BM$91,ExtTrip_Adjust!$B$3:$H$85,7,FALSE)</f>
        <v>0</v>
      </c>
      <c r="BN162" s="1">
        <f>BN73*VLOOKUP($D162,ExtTrip_Adjust!$B$3:$H$85,6,FALSE)*VLOOKUP(BN$91,ExtTrip_Adjust!$B$3:$H$85,7,FALSE)</f>
        <v>0.29019804605541338</v>
      </c>
      <c r="BO162" s="1">
        <f>BO73*VLOOKUP($D162,ExtTrip_Adjust!$B$3:$H$85,6,FALSE)*VLOOKUP(BO$91,ExtTrip_Adjust!$B$3:$H$85,7,FALSE)</f>
        <v>4.4263300210160339E-2</v>
      </c>
      <c r="BP162" s="1">
        <f>BP73*VLOOKUP($D162,ExtTrip_Adjust!$B$3:$H$85,6,FALSE)*VLOOKUP(BP$91,ExtTrip_Adjust!$B$3:$H$85,7,FALSE)</f>
        <v>0</v>
      </c>
      <c r="BQ162" s="1">
        <f>BQ73*VLOOKUP($D162,ExtTrip_Adjust!$B$3:$H$85,6,FALSE)*VLOOKUP(BQ$91,ExtTrip_Adjust!$B$3:$H$85,7,FALSE)</f>
        <v>66.069768519497899</v>
      </c>
      <c r="BR162" s="1">
        <f>BR73*VLOOKUP($D162,ExtTrip_Adjust!$B$3:$H$85,6,FALSE)*VLOOKUP(BR$91,ExtTrip_Adjust!$B$3:$H$85,7,FALSE)</f>
        <v>3.2988522422098976</v>
      </c>
      <c r="BS162" s="1">
        <f>BS73*VLOOKUP($D162,ExtTrip_Adjust!$B$3:$H$85,6,FALSE)*VLOOKUP(BS$91,ExtTrip_Adjust!$B$3:$H$85,7,FALSE)</f>
        <v>2.344951844998711</v>
      </c>
      <c r="BT162" s="1">
        <f>BT73*VLOOKUP($D162,ExtTrip_Adjust!$B$3:$H$85,6,FALSE)*VLOOKUP(BT$91,ExtTrip_Adjust!$B$3:$H$85,7,FALSE)</f>
        <v>2.6920689283841899</v>
      </c>
      <c r="BU162" s="1">
        <f>BU73*VLOOKUP($D162,ExtTrip_Adjust!$B$3:$H$85,6,FALSE)*VLOOKUP(BU$91,ExtTrip_Adjust!$B$3:$H$85,7,FALSE)</f>
        <v>4.6496487731312977</v>
      </c>
      <c r="BV162" s="1">
        <f>BV73*VLOOKUP($D162,ExtTrip_Adjust!$B$3:$H$85,6,FALSE)*VLOOKUP(BV$91,ExtTrip_Adjust!$B$3:$H$85,7,FALSE)</f>
        <v>0</v>
      </c>
      <c r="BW162" s="1">
        <f>BW73*VLOOKUP($D162,ExtTrip_Adjust!$B$3:$H$85,6,FALSE)*VLOOKUP(BW$91,ExtTrip_Adjust!$B$3:$H$85,7,FALSE)</f>
        <v>0</v>
      </c>
      <c r="BX162" s="1">
        <f>BX73*VLOOKUP($D162,ExtTrip_Adjust!$B$3:$H$85,6,FALSE)*VLOOKUP(BX$91,ExtTrip_Adjust!$B$3:$H$85,7,FALSE)</f>
        <v>0</v>
      </c>
      <c r="BY162" s="1">
        <f>BY73*VLOOKUP($D162,ExtTrip_Adjust!$B$3:$H$85,6,FALSE)*VLOOKUP(BY$91,ExtTrip_Adjust!$B$3:$H$85,7,FALSE)</f>
        <v>0</v>
      </c>
      <c r="BZ162" s="1">
        <f>BZ73*VLOOKUP($D162,ExtTrip_Adjust!$B$3:$H$85,6,FALSE)*VLOOKUP(BZ$91,ExtTrip_Adjust!$B$3:$H$85,7,FALSE)</f>
        <v>0</v>
      </c>
      <c r="CA162" s="1">
        <f>CA73*VLOOKUP($D162,ExtTrip_Adjust!$B$3:$H$85,6,FALSE)*VLOOKUP(CA$91,ExtTrip_Adjust!$B$3:$H$85,7,FALSE)</f>
        <v>0</v>
      </c>
      <c r="CB162" s="1">
        <f>CB73*VLOOKUP($D162,ExtTrip_Adjust!$B$3:$H$85,6,FALSE)*VLOOKUP(CB$91,ExtTrip_Adjust!$B$3:$H$85,7,FALSE)</f>
        <v>0</v>
      </c>
      <c r="CC162" s="1">
        <f>CC73*VLOOKUP($D162,ExtTrip_Adjust!$B$3:$H$85,6,FALSE)*VLOOKUP(CC$91,ExtTrip_Adjust!$B$3:$H$85,7,FALSE)</f>
        <v>0</v>
      </c>
      <c r="CD162" s="1">
        <f>CD73*VLOOKUP($D162,ExtTrip_Adjust!$B$3:$H$85,6,FALSE)*VLOOKUP(CD$91,ExtTrip_Adjust!$B$3:$H$85,7,FALSE)</f>
        <v>0</v>
      </c>
      <c r="CE162" s="1">
        <f>CE73*VLOOKUP($D162,ExtTrip_Adjust!$B$3:$H$85,6,FALSE)*VLOOKUP(CE$91,ExtTrip_Adjust!$B$3:$H$85,7,FALSE)</f>
        <v>0</v>
      </c>
      <c r="CF162" s="1">
        <f>CF73*VLOOKUP($D162,ExtTrip_Adjust!$B$3:$H$85,6,FALSE)*VLOOKUP(CF$91,ExtTrip_Adjust!$B$3:$H$85,7,FALSE)</f>
        <v>0.17956825424783995</v>
      </c>
      <c r="CG162" s="1">
        <f>CG73*VLOOKUP($D162,ExtTrip_Adjust!$B$3:$H$85,6,FALSE)*VLOOKUP(CG$91,ExtTrip_Adjust!$B$3:$H$85,7,FALSE)</f>
        <v>16.749154674653454</v>
      </c>
      <c r="CH162" s="1">
        <f>CH73*VLOOKUP($D162,ExtTrip_Adjust!$B$3:$H$85,6,FALSE)*VLOOKUP(CH$91,ExtTrip_Adjust!$B$3:$H$85,7,FALSE)</f>
        <v>0</v>
      </c>
      <c r="CI162" s="1">
        <f>CI73*VLOOKUP($D162,ExtTrip_Adjust!$B$3:$H$85,6,FALSE)*VLOOKUP(CI$91,ExtTrip_Adjust!$B$3:$H$85,7,FALSE)</f>
        <v>1.0701481498277392</v>
      </c>
      <c r="CJ162" s="1">
        <f>CJ73*VLOOKUP($D162,ExtTrip_Adjust!$B$3:$H$85,6,FALSE)*1</f>
        <v>3735.7505112091058</v>
      </c>
      <c r="CK162" s="1">
        <f t="shared" si="5"/>
        <v>4382.698096744145</v>
      </c>
    </row>
    <row r="163" spans="2:91" x14ac:dyDescent="0.25">
      <c r="B163">
        <v>3001</v>
      </c>
      <c r="D163">
        <v>3001</v>
      </c>
      <c r="E163" s="1">
        <f>E74*VLOOKUP($D163,ExtTrip_Adjust!$B$3:$H$85,6,FALSE)*VLOOKUP(E$91,ExtTrip_Adjust!$B$3:$H$85,7,FALSE)</f>
        <v>0</v>
      </c>
      <c r="F163" s="1">
        <f>F74*VLOOKUP($D163,ExtTrip_Adjust!$B$3:$H$85,6,FALSE)*VLOOKUP(F$91,ExtTrip_Adjust!$B$3:$H$85,7,FALSE)</f>
        <v>0</v>
      </c>
      <c r="G163" s="1">
        <f>G74*VLOOKUP($D163,ExtTrip_Adjust!$B$3:$H$85,6,FALSE)*VLOOKUP(G$91,ExtTrip_Adjust!$B$3:$H$85,7,FALSE)</f>
        <v>0</v>
      </c>
      <c r="H163" s="1">
        <f>H74*VLOOKUP($D163,ExtTrip_Adjust!$B$3:$H$85,6,FALSE)*VLOOKUP(H$91,ExtTrip_Adjust!$B$3:$H$85,7,FALSE)</f>
        <v>0</v>
      </c>
      <c r="I163" s="1">
        <f>I74*VLOOKUP($D163,ExtTrip_Adjust!$B$3:$H$85,6,FALSE)*VLOOKUP(I$91,ExtTrip_Adjust!$B$3:$H$85,7,FALSE)</f>
        <v>0</v>
      </c>
      <c r="J163" s="1">
        <f>J74*VLOOKUP($D163,ExtTrip_Adjust!$B$3:$H$85,6,FALSE)*VLOOKUP(J$91,ExtTrip_Adjust!$B$3:$H$85,7,FALSE)</f>
        <v>5.2599337422078625E-3</v>
      </c>
      <c r="K163" s="1">
        <f>K74*VLOOKUP($D163,ExtTrip_Adjust!$B$3:$H$85,6,FALSE)*VLOOKUP(K$91,ExtTrip_Adjust!$B$3:$H$85,7,FALSE)</f>
        <v>0</v>
      </c>
      <c r="L163" s="1">
        <f>L74*VLOOKUP($D163,ExtTrip_Adjust!$B$3:$H$85,6,FALSE)*VLOOKUP(L$91,ExtTrip_Adjust!$B$3:$H$85,7,FALSE)</f>
        <v>0</v>
      </c>
      <c r="M163" s="1">
        <f>M74*VLOOKUP($D163,ExtTrip_Adjust!$B$3:$H$85,6,FALSE)*VLOOKUP(M$91,ExtTrip_Adjust!$B$3:$H$85,7,FALSE)</f>
        <v>0</v>
      </c>
      <c r="N163" s="1">
        <f>N74*VLOOKUP($D163,ExtTrip_Adjust!$B$3:$H$85,6,FALSE)*VLOOKUP(N$91,ExtTrip_Adjust!$B$3:$H$85,7,FALSE)</f>
        <v>0</v>
      </c>
      <c r="O163" s="1">
        <f>O74*VLOOKUP($D163,ExtTrip_Adjust!$B$3:$H$85,6,FALSE)*VLOOKUP(O$91,ExtTrip_Adjust!$B$3:$H$85,7,FALSE)</f>
        <v>0</v>
      </c>
      <c r="P163" s="1">
        <f>P74*VLOOKUP($D163,ExtTrip_Adjust!$B$3:$H$85,6,FALSE)*VLOOKUP(P$91,ExtTrip_Adjust!$B$3:$H$85,7,FALSE)</f>
        <v>0</v>
      </c>
      <c r="Q163" s="1">
        <f>Q74*VLOOKUP($D163,ExtTrip_Adjust!$B$3:$H$85,6,FALSE)*VLOOKUP(Q$91,ExtTrip_Adjust!$B$3:$H$85,7,FALSE)</f>
        <v>0</v>
      </c>
      <c r="R163" s="1">
        <f>R74*VLOOKUP($D163,ExtTrip_Adjust!$B$3:$H$85,6,FALSE)*VLOOKUP(R$91,ExtTrip_Adjust!$B$3:$H$85,7,FALSE)</f>
        <v>0</v>
      </c>
      <c r="S163" s="1">
        <f>S74*VLOOKUP($D163,ExtTrip_Adjust!$B$3:$H$85,6,FALSE)*VLOOKUP(S$91,ExtTrip_Adjust!$B$3:$H$85,7,FALSE)</f>
        <v>6.5254236484841046</v>
      </c>
      <c r="T163" s="1">
        <f>T74*VLOOKUP($D163,ExtTrip_Adjust!$B$3:$H$85,6,FALSE)*VLOOKUP(T$91,ExtTrip_Adjust!$B$3:$H$85,7,FALSE)</f>
        <v>1.6550263508249594</v>
      </c>
      <c r="U163" s="1">
        <f>U74*VLOOKUP($D163,ExtTrip_Adjust!$B$3:$H$85,6,FALSE)*VLOOKUP(U$91,ExtTrip_Adjust!$B$3:$H$85,7,FALSE)</f>
        <v>0.26846470680385748</v>
      </c>
      <c r="V163" s="1">
        <f>V74*VLOOKUP($D163,ExtTrip_Adjust!$B$3:$H$85,6,FALSE)*VLOOKUP(V$91,ExtTrip_Adjust!$B$3:$H$85,7,FALSE)</f>
        <v>0</v>
      </c>
      <c r="W163" s="1">
        <f>W74*VLOOKUP($D163,ExtTrip_Adjust!$B$3:$H$85,6,FALSE)*VLOOKUP(W$91,ExtTrip_Adjust!$B$3:$H$85,7,FALSE)</f>
        <v>0.3269873044852411</v>
      </c>
      <c r="X163" s="1">
        <f>X74*VLOOKUP($D163,ExtTrip_Adjust!$B$3:$H$85,6,FALSE)*VLOOKUP(X$91,ExtTrip_Adjust!$B$3:$H$85,7,FALSE)</f>
        <v>0</v>
      </c>
      <c r="Y163" s="1">
        <f>Y74*VLOOKUP($D163,ExtTrip_Adjust!$B$3:$H$85,6,FALSE)*VLOOKUP(Y$91,ExtTrip_Adjust!$B$3:$H$85,7,FALSE)</f>
        <v>0.28279883162383657</v>
      </c>
      <c r="Z163" s="1">
        <f>Z74*VLOOKUP($D163,ExtTrip_Adjust!$B$3:$H$85,6,FALSE)*VLOOKUP(Z$91,ExtTrip_Adjust!$B$3:$H$85,7,FALSE)</f>
        <v>0.44536662236084312</v>
      </c>
      <c r="AA163" s="1">
        <f>AA74*VLOOKUP($D163,ExtTrip_Adjust!$B$3:$H$85,6,FALSE)*VLOOKUP(AA$91,ExtTrip_Adjust!$B$3:$H$85,7,FALSE)</f>
        <v>2.2157486251159667E-2</v>
      </c>
      <c r="AB163" s="1">
        <f>AB74*VLOOKUP($D163,ExtTrip_Adjust!$B$3:$H$85,6,FALSE)*VLOOKUP(AB$91,ExtTrip_Adjust!$B$3:$H$85,7,FALSE)</f>
        <v>3.7731124680166581E-2</v>
      </c>
      <c r="AC163" s="1">
        <f>AC74*VLOOKUP($D163,ExtTrip_Adjust!$B$3:$H$85,6,FALSE)*VLOOKUP(AC$91,ExtTrip_Adjust!$B$3:$H$85,7,FALSE)</f>
        <v>0</v>
      </c>
      <c r="AD163" s="1">
        <f>AD74*VLOOKUP($D163,ExtTrip_Adjust!$B$3:$H$85,6,FALSE)*VLOOKUP(AD$91,ExtTrip_Adjust!$B$3:$H$85,7,FALSE)</f>
        <v>0</v>
      </c>
      <c r="AE163" s="1">
        <f>AE74*VLOOKUP($D163,ExtTrip_Adjust!$B$3:$H$85,6,FALSE)*VLOOKUP(AE$91,ExtTrip_Adjust!$B$3:$H$85,7,FALSE)</f>
        <v>0</v>
      </c>
      <c r="AF163" s="1">
        <f>AF74*VLOOKUP($D163,ExtTrip_Adjust!$B$3:$H$85,6,FALSE)*VLOOKUP(AF$91,ExtTrip_Adjust!$B$3:$H$85,7,FALSE)</f>
        <v>0</v>
      </c>
      <c r="AG163" s="1">
        <f>AG74*VLOOKUP($D163,ExtTrip_Adjust!$B$3:$H$85,6,FALSE)*VLOOKUP(AG$91,ExtTrip_Adjust!$B$3:$H$85,7,FALSE)</f>
        <v>4.3320912933413136E-3</v>
      </c>
      <c r="AH163" s="1">
        <f>AH74*VLOOKUP($D163,ExtTrip_Adjust!$B$3:$H$85,6,FALSE)*VLOOKUP(AH$91,ExtTrip_Adjust!$B$3:$H$85,7,FALSE)</f>
        <v>6.2240212329564277E-4</v>
      </c>
      <c r="AI163" s="1">
        <f>AI74*VLOOKUP($D163,ExtTrip_Adjust!$B$3:$H$85,6,FALSE)*VLOOKUP(AI$91,ExtTrip_Adjust!$B$3:$H$85,7,FALSE)</f>
        <v>0</v>
      </c>
      <c r="AJ163" s="1">
        <f>AJ74*VLOOKUP($D163,ExtTrip_Adjust!$B$3:$H$85,6,FALSE)*VLOOKUP(AJ$91,ExtTrip_Adjust!$B$3:$H$85,7,FALSE)</f>
        <v>5.4121725602877736E-2</v>
      </c>
      <c r="AK163" s="1">
        <f>AK74*VLOOKUP($D163,ExtTrip_Adjust!$B$3:$H$85,6,FALSE)*VLOOKUP(AK$91,ExtTrip_Adjust!$B$3:$H$85,7,FALSE)</f>
        <v>11.8180744046937</v>
      </c>
      <c r="AL163" s="1">
        <f>AL74*VLOOKUP($D163,ExtTrip_Adjust!$B$3:$H$85,6,FALSE)*VLOOKUP(AL$91,ExtTrip_Adjust!$B$3:$H$85,7,FALSE)</f>
        <v>0</v>
      </c>
      <c r="AM163" s="1">
        <f>AM74*VLOOKUP($D163,ExtTrip_Adjust!$B$3:$H$85,6,FALSE)*VLOOKUP(AM$91,ExtTrip_Adjust!$B$3:$H$85,7,FALSE)</f>
        <v>1.0131812174282622E-3</v>
      </c>
      <c r="AN163" s="1">
        <f>AN74*VLOOKUP($D163,ExtTrip_Adjust!$B$3:$H$85,6,FALSE)*VLOOKUP(AN$91,ExtTrip_Adjust!$B$3:$H$85,7,FALSE)</f>
        <v>1.2146226312073179E-2</v>
      </c>
      <c r="AO163" s="1">
        <f>AO74*VLOOKUP($D163,ExtTrip_Adjust!$B$3:$H$85,6,FALSE)*VLOOKUP(AO$91,ExtTrip_Adjust!$B$3:$H$85,7,FALSE)</f>
        <v>0</v>
      </c>
      <c r="AP163" s="1">
        <f>AP74*VLOOKUP($D163,ExtTrip_Adjust!$B$3:$H$85,6,FALSE)*VLOOKUP(AP$91,ExtTrip_Adjust!$B$3:$H$85,7,FALSE)</f>
        <v>3.3184899738456411E-2</v>
      </c>
      <c r="AQ163" s="1">
        <f>AQ74*VLOOKUP($D163,ExtTrip_Adjust!$B$3:$H$85,6,FALSE)*VLOOKUP(AQ$91,ExtTrip_Adjust!$B$3:$H$85,7,FALSE)</f>
        <v>0.17904072027673162</v>
      </c>
      <c r="AR163" s="1">
        <f>AR74*VLOOKUP($D163,ExtTrip_Adjust!$B$3:$H$85,6,FALSE)*VLOOKUP(AR$91,ExtTrip_Adjust!$B$3:$H$85,7,FALSE)</f>
        <v>4.5388508174073897E-3</v>
      </c>
      <c r="AS163" s="1">
        <f>AS74*VLOOKUP($D163,ExtTrip_Adjust!$B$3:$H$85,6,FALSE)*VLOOKUP(AS$91,ExtTrip_Adjust!$B$3:$H$85,7,FALSE)</f>
        <v>0.11185774078210356</v>
      </c>
      <c r="AT163" s="1">
        <f>AT74*VLOOKUP($D163,ExtTrip_Adjust!$B$3:$H$85,6,FALSE)*VLOOKUP(AT$91,ExtTrip_Adjust!$B$3:$H$85,7,FALSE)</f>
        <v>0</v>
      </c>
      <c r="AU163" s="1">
        <f>AU74*VLOOKUP($D163,ExtTrip_Adjust!$B$3:$H$85,6,FALSE)*VLOOKUP(AU$91,ExtTrip_Adjust!$B$3:$H$85,7,FALSE)</f>
        <v>8.4161814307105729</v>
      </c>
      <c r="AV163" s="1">
        <f>AV74*VLOOKUP($D163,ExtTrip_Adjust!$B$3:$H$85,6,FALSE)*VLOOKUP(AV$91,ExtTrip_Adjust!$B$3:$H$85,7,FALSE)</f>
        <v>1.519482025285255</v>
      </c>
      <c r="AW163" s="1">
        <f>AW74*VLOOKUP($D163,ExtTrip_Adjust!$B$3:$H$85,6,FALSE)*VLOOKUP(AW$91,ExtTrip_Adjust!$B$3:$H$85,7,FALSE)</f>
        <v>0.46689951573457322</v>
      </c>
      <c r="AX163" s="1">
        <f>AX74*VLOOKUP($D163,ExtTrip_Adjust!$B$3:$H$85,6,FALSE)*VLOOKUP(AX$91,ExtTrip_Adjust!$B$3:$H$85,7,FALSE)</f>
        <v>0.31627356436851201</v>
      </c>
      <c r="AY163" s="1">
        <f>AY74*VLOOKUP($D163,ExtTrip_Adjust!$B$3:$H$85,6,FALSE)*VLOOKUP(AY$91,ExtTrip_Adjust!$B$3:$H$85,7,FALSE)</f>
        <v>0.19681858998689897</v>
      </c>
      <c r="AZ163" s="1">
        <f>AZ74*VLOOKUP($D163,ExtTrip_Adjust!$B$3:$H$85,6,FALSE)*VLOOKUP(AZ$91,ExtTrip_Adjust!$B$3:$H$85,7,FALSE)</f>
        <v>1.6113427153062083E-2</v>
      </c>
      <c r="BA163" s="1">
        <f>BA74*VLOOKUP($D163,ExtTrip_Adjust!$B$3:$H$85,6,FALSE)*VLOOKUP(BA$91,ExtTrip_Adjust!$B$3:$H$85,7,FALSE)</f>
        <v>2.8081903267726634E-2</v>
      </c>
      <c r="BB163" s="1">
        <f>BB74*VLOOKUP($D163,ExtTrip_Adjust!$B$3:$H$85,6,FALSE)*VLOOKUP(BB$91,ExtTrip_Adjust!$B$3:$H$85,7,FALSE)</f>
        <v>1.2525542264459325E-2</v>
      </c>
      <c r="BC163" s="1">
        <f>BC74*VLOOKUP($D163,ExtTrip_Adjust!$B$3:$H$85,6,FALSE)*VLOOKUP(BC$91,ExtTrip_Adjust!$B$3:$H$85,7,FALSE)</f>
        <v>0</v>
      </c>
      <c r="BD163" s="1">
        <f>BD74*VLOOKUP($D163,ExtTrip_Adjust!$B$3:$H$85,6,FALSE)*VLOOKUP(BD$91,ExtTrip_Adjust!$B$3:$H$85,7,FALSE)</f>
        <v>0</v>
      </c>
      <c r="BE163" s="1">
        <f>BE74*VLOOKUP($D163,ExtTrip_Adjust!$B$3:$H$85,6,FALSE)*VLOOKUP(BE$91,ExtTrip_Adjust!$B$3:$H$85,7,FALSE)</f>
        <v>0</v>
      </c>
      <c r="BF163" s="1">
        <f>BF74*VLOOKUP($D163,ExtTrip_Adjust!$B$3:$H$85,6,FALSE)*VLOOKUP(BF$91,ExtTrip_Adjust!$B$3:$H$85,7,FALSE)</f>
        <v>0</v>
      </c>
      <c r="BG163" s="1">
        <f>BG74*VLOOKUP($D163,ExtTrip_Adjust!$B$3:$H$85,6,FALSE)*VLOOKUP(BG$91,ExtTrip_Adjust!$B$3:$H$85,7,FALSE)</f>
        <v>0.13892742290577675</v>
      </c>
      <c r="BH163" s="1">
        <f>BH74*VLOOKUP($D163,ExtTrip_Adjust!$B$3:$H$85,6,FALSE)*VLOOKUP(BH$91,ExtTrip_Adjust!$B$3:$H$85,7,FALSE)</f>
        <v>0.4405800722237278</v>
      </c>
      <c r="BI163" s="1">
        <f>BI74*VLOOKUP($D163,ExtTrip_Adjust!$B$3:$H$85,6,FALSE)*VLOOKUP(BI$91,ExtTrip_Adjust!$B$3:$H$85,7,FALSE)</f>
        <v>3.9832238052329022E-3</v>
      </c>
      <c r="BJ163" s="1">
        <f>BJ74*VLOOKUP($D163,ExtTrip_Adjust!$B$3:$H$85,6,FALSE)*VLOOKUP(BJ$91,ExtTrip_Adjust!$B$3:$H$85,7,FALSE)</f>
        <v>0</v>
      </c>
      <c r="BK163" s="1">
        <f>BK74*VLOOKUP($D163,ExtTrip_Adjust!$B$3:$H$85,6,FALSE)*VLOOKUP(BK$91,ExtTrip_Adjust!$B$3:$H$85,7,FALSE)</f>
        <v>0.16424515197572309</v>
      </c>
      <c r="BL163" s="1">
        <f>BL74*VLOOKUP($D163,ExtTrip_Adjust!$B$3:$H$85,6,FALSE)*VLOOKUP(BL$91,ExtTrip_Adjust!$B$3:$H$85,7,FALSE)</f>
        <v>0</v>
      </c>
      <c r="BM163" s="1">
        <f>BM74*VLOOKUP($D163,ExtTrip_Adjust!$B$3:$H$85,6,FALSE)*VLOOKUP(BM$91,ExtTrip_Adjust!$B$3:$H$85,7,FALSE)</f>
        <v>0</v>
      </c>
      <c r="BN163" s="1">
        <f>BN74*VLOOKUP($D163,ExtTrip_Adjust!$B$3:$H$85,6,FALSE)*VLOOKUP(BN$91,ExtTrip_Adjust!$B$3:$H$85,7,FALSE)</f>
        <v>9.052495713368261E-2</v>
      </c>
      <c r="BO163" s="1">
        <f>BO74*VLOOKUP($D163,ExtTrip_Adjust!$B$3:$H$85,6,FALSE)*VLOOKUP(BO$91,ExtTrip_Adjust!$B$3:$H$85,7,FALSE)</f>
        <v>1.3807553805313564E-2</v>
      </c>
      <c r="BP163" s="1">
        <f>BP74*VLOOKUP($D163,ExtTrip_Adjust!$B$3:$H$85,6,FALSE)*VLOOKUP(BP$91,ExtTrip_Adjust!$B$3:$H$85,7,FALSE)</f>
        <v>0</v>
      </c>
      <c r="BQ163" s="1">
        <f>BQ74*VLOOKUP($D163,ExtTrip_Adjust!$B$3:$H$85,6,FALSE)*VLOOKUP(BQ$91,ExtTrip_Adjust!$B$3:$H$85,7,FALSE)</f>
        <v>8.2472065302478246</v>
      </c>
      <c r="BR163" s="1">
        <f>BR74*VLOOKUP($D163,ExtTrip_Adjust!$B$3:$H$85,6,FALSE)*VLOOKUP(BR$91,ExtTrip_Adjust!$B$3:$H$85,7,FALSE)</f>
        <v>0.41927069796317379</v>
      </c>
      <c r="BS163" s="1">
        <f>BS74*VLOOKUP($D163,ExtTrip_Adjust!$B$3:$H$85,6,FALSE)*VLOOKUP(BS$91,ExtTrip_Adjust!$B$3:$H$85,7,FALSE)</f>
        <v>0.52354907573096332</v>
      </c>
      <c r="BT163" s="1">
        <f>BT74*VLOOKUP($D163,ExtTrip_Adjust!$B$3:$H$85,6,FALSE)*VLOOKUP(BT$91,ExtTrip_Adjust!$B$3:$H$85,7,FALSE)</f>
        <v>0.83976961363168368</v>
      </c>
      <c r="BU163" s="1">
        <f>BU74*VLOOKUP($D163,ExtTrip_Adjust!$B$3:$H$85,6,FALSE)*VLOOKUP(BU$91,ExtTrip_Adjust!$B$3:$H$85,7,FALSE)</f>
        <v>0.14015145611003169</v>
      </c>
      <c r="BV163" s="1">
        <f>BV74*VLOOKUP($D163,ExtTrip_Adjust!$B$3:$H$85,6,FALSE)*VLOOKUP(BV$91,ExtTrip_Adjust!$B$3:$H$85,7,FALSE)</f>
        <v>0</v>
      </c>
      <c r="BW163" s="1">
        <f>BW74*VLOOKUP($D163,ExtTrip_Adjust!$B$3:$H$85,6,FALSE)*VLOOKUP(BW$91,ExtTrip_Adjust!$B$3:$H$85,7,FALSE)</f>
        <v>0</v>
      </c>
      <c r="BX163" s="1">
        <f>BX74*VLOOKUP($D163,ExtTrip_Adjust!$B$3:$H$85,6,FALSE)*VLOOKUP(BX$91,ExtTrip_Adjust!$B$3:$H$85,7,FALSE)</f>
        <v>0</v>
      </c>
      <c r="BY163" s="1">
        <f>BY74*VLOOKUP($D163,ExtTrip_Adjust!$B$3:$H$85,6,FALSE)*VLOOKUP(BY$91,ExtTrip_Adjust!$B$3:$H$85,7,FALSE)</f>
        <v>0</v>
      </c>
      <c r="BZ163" s="1">
        <f>BZ74*VLOOKUP($D163,ExtTrip_Adjust!$B$3:$H$85,6,FALSE)*VLOOKUP(BZ$91,ExtTrip_Adjust!$B$3:$H$85,7,FALSE)</f>
        <v>0</v>
      </c>
      <c r="CA163" s="1">
        <f>CA74*VLOOKUP($D163,ExtTrip_Adjust!$B$3:$H$85,6,FALSE)*VLOOKUP(CA$91,ExtTrip_Adjust!$B$3:$H$85,7,FALSE)</f>
        <v>5.0623516629216369E-4</v>
      </c>
      <c r="CB163" s="1">
        <f>CB74*VLOOKUP($D163,ExtTrip_Adjust!$B$3:$H$85,6,FALSE)*VLOOKUP(CB$91,ExtTrip_Adjust!$B$3:$H$85,7,FALSE)</f>
        <v>0</v>
      </c>
      <c r="CC163" s="1">
        <f>CC74*VLOOKUP($D163,ExtTrip_Adjust!$B$3:$H$85,6,FALSE)*VLOOKUP(CC$91,ExtTrip_Adjust!$B$3:$H$85,7,FALSE)</f>
        <v>0</v>
      </c>
      <c r="CD163" s="1">
        <f>CD74*VLOOKUP($D163,ExtTrip_Adjust!$B$3:$H$85,6,FALSE)*VLOOKUP(CD$91,ExtTrip_Adjust!$B$3:$H$85,7,FALSE)</f>
        <v>0</v>
      </c>
      <c r="CE163" s="1">
        <f>CE74*VLOOKUP($D163,ExtTrip_Adjust!$B$3:$H$85,6,FALSE)*VLOOKUP(CE$91,ExtTrip_Adjust!$B$3:$H$85,7,FALSE)</f>
        <v>0</v>
      </c>
      <c r="CF163" s="1">
        <f>CF74*VLOOKUP($D163,ExtTrip_Adjust!$B$3:$H$85,6,FALSE)*VLOOKUP(CF$91,ExtTrip_Adjust!$B$3:$H$85,7,FALSE)</f>
        <v>5.6224514262126733E-2</v>
      </c>
      <c r="CG163" s="1">
        <f>CG74*VLOOKUP($D163,ExtTrip_Adjust!$B$3:$H$85,6,FALSE)*VLOOKUP(CG$91,ExtTrip_Adjust!$B$3:$H$85,7,FALSE)</f>
        <v>0.18304175378608831</v>
      </c>
      <c r="CH163" s="1">
        <f>CH74*VLOOKUP($D163,ExtTrip_Adjust!$B$3:$H$85,6,FALSE)*VLOOKUP(CH$91,ExtTrip_Adjust!$B$3:$H$85,7,FALSE)</f>
        <v>0</v>
      </c>
      <c r="CI163" s="1">
        <f>CI74*VLOOKUP($D163,ExtTrip_Adjust!$B$3:$H$85,6,FALSE)*VLOOKUP(CI$91,ExtTrip_Adjust!$B$3:$H$85,7,FALSE)</f>
        <v>0.18389813258525173</v>
      </c>
      <c r="CJ163" s="1">
        <f>CJ74*VLOOKUP($D163,ExtTrip_Adjust!$B$3:$H$85,6,FALSE)*1</f>
        <v>395.90974129558998</v>
      </c>
      <c r="CK163" s="1">
        <f t="shared" si="5"/>
        <v>440.11595193780772</v>
      </c>
    </row>
    <row r="164" spans="2:91" x14ac:dyDescent="0.25">
      <c r="B164">
        <v>3002</v>
      </c>
      <c r="D164">
        <v>3002</v>
      </c>
      <c r="E164" s="1">
        <f>E75*VLOOKUP($D164,ExtTrip_Adjust!$B$3:$H$85,6,FALSE)*VLOOKUP(E$91,ExtTrip_Adjust!$B$3:$H$85,7,FALSE)</f>
        <v>0</v>
      </c>
      <c r="F164" s="1">
        <f>F75*VLOOKUP($D164,ExtTrip_Adjust!$B$3:$H$85,6,FALSE)*VLOOKUP(F$91,ExtTrip_Adjust!$B$3:$H$85,7,FALSE)</f>
        <v>0</v>
      </c>
      <c r="G164" s="1">
        <f>G75*VLOOKUP($D164,ExtTrip_Adjust!$B$3:$H$85,6,FALSE)*VLOOKUP(G$91,ExtTrip_Adjust!$B$3:$H$85,7,FALSE)</f>
        <v>0</v>
      </c>
      <c r="H164" s="1">
        <f>H75*VLOOKUP($D164,ExtTrip_Adjust!$B$3:$H$85,6,FALSE)*VLOOKUP(H$91,ExtTrip_Adjust!$B$3:$H$85,7,FALSE)</f>
        <v>0</v>
      </c>
      <c r="I164" s="1">
        <f>I75*VLOOKUP($D164,ExtTrip_Adjust!$B$3:$H$85,6,FALSE)*VLOOKUP(I$91,ExtTrip_Adjust!$B$3:$H$85,7,FALSE)</f>
        <v>0</v>
      </c>
      <c r="J164" s="1">
        <f>J75*VLOOKUP($D164,ExtTrip_Adjust!$B$3:$H$85,6,FALSE)*VLOOKUP(J$91,ExtTrip_Adjust!$B$3:$H$85,7,FALSE)</f>
        <v>2.8961244819521571E-4</v>
      </c>
      <c r="K164" s="1">
        <f>K75*VLOOKUP($D164,ExtTrip_Adjust!$B$3:$H$85,6,FALSE)*VLOOKUP(K$91,ExtTrip_Adjust!$B$3:$H$85,7,FALSE)</f>
        <v>0</v>
      </c>
      <c r="L164" s="1">
        <f>L75*VLOOKUP($D164,ExtTrip_Adjust!$B$3:$H$85,6,FALSE)*VLOOKUP(L$91,ExtTrip_Adjust!$B$3:$H$85,7,FALSE)</f>
        <v>0</v>
      </c>
      <c r="M164" s="1">
        <f>M75*VLOOKUP($D164,ExtTrip_Adjust!$B$3:$H$85,6,FALSE)*VLOOKUP(M$91,ExtTrip_Adjust!$B$3:$H$85,7,FALSE)</f>
        <v>0</v>
      </c>
      <c r="N164" s="1">
        <f>N75*VLOOKUP($D164,ExtTrip_Adjust!$B$3:$H$85,6,FALSE)*VLOOKUP(N$91,ExtTrip_Adjust!$B$3:$H$85,7,FALSE)</f>
        <v>0</v>
      </c>
      <c r="O164" s="1">
        <f>O75*VLOOKUP($D164,ExtTrip_Adjust!$B$3:$H$85,6,FALSE)*VLOOKUP(O$91,ExtTrip_Adjust!$B$3:$H$85,7,FALSE)</f>
        <v>0</v>
      </c>
      <c r="P164" s="1">
        <f>P75*VLOOKUP($D164,ExtTrip_Adjust!$B$3:$H$85,6,FALSE)*VLOOKUP(P$91,ExtTrip_Adjust!$B$3:$H$85,7,FALSE)</f>
        <v>0</v>
      </c>
      <c r="Q164" s="1">
        <f>Q75*VLOOKUP($D164,ExtTrip_Adjust!$B$3:$H$85,6,FALSE)*VLOOKUP(Q$91,ExtTrip_Adjust!$B$3:$H$85,7,FALSE)</f>
        <v>0</v>
      </c>
      <c r="R164" s="1">
        <f>R75*VLOOKUP($D164,ExtTrip_Adjust!$B$3:$H$85,6,FALSE)*VLOOKUP(R$91,ExtTrip_Adjust!$B$3:$H$85,7,FALSE)</f>
        <v>0</v>
      </c>
      <c r="S164" s="1">
        <f>S75*VLOOKUP($D164,ExtTrip_Adjust!$B$3:$H$85,6,FALSE)*VLOOKUP(S$91,ExtTrip_Adjust!$B$3:$H$85,7,FALSE)</f>
        <v>2.6100954248513113</v>
      </c>
      <c r="T164" s="1">
        <f>T75*VLOOKUP($D164,ExtTrip_Adjust!$B$3:$H$85,6,FALSE)*VLOOKUP(T$91,ExtTrip_Adjust!$B$3:$H$85,7,FALSE)</f>
        <v>1.3048533167897374</v>
      </c>
      <c r="U164" s="1">
        <f>U75*VLOOKUP($D164,ExtTrip_Adjust!$B$3:$H$85,6,FALSE)*VLOOKUP(U$91,ExtTrip_Adjust!$B$3:$H$85,7,FALSE)</f>
        <v>2.3092537710294438E-2</v>
      </c>
      <c r="V164" s="1">
        <f>V75*VLOOKUP($D164,ExtTrip_Adjust!$B$3:$H$85,6,FALSE)*VLOOKUP(V$91,ExtTrip_Adjust!$B$3:$H$85,7,FALSE)</f>
        <v>0</v>
      </c>
      <c r="W164" s="1">
        <f>W75*VLOOKUP($D164,ExtTrip_Adjust!$B$3:$H$85,6,FALSE)*VLOOKUP(W$91,ExtTrip_Adjust!$B$3:$H$85,7,FALSE)</f>
        <v>6.9591621488088354E-2</v>
      </c>
      <c r="X164" s="1">
        <f>X75*VLOOKUP($D164,ExtTrip_Adjust!$B$3:$H$85,6,FALSE)*VLOOKUP(X$91,ExtTrip_Adjust!$B$3:$H$85,7,FALSE)</f>
        <v>0</v>
      </c>
      <c r="Y164" s="1">
        <f>Y75*VLOOKUP($D164,ExtTrip_Adjust!$B$3:$H$85,6,FALSE)*VLOOKUP(Y$91,ExtTrip_Adjust!$B$3:$H$85,7,FALSE)</f>
        <v>5.1774400504213339E-3</v>
      </c>
      <c r="Z164" s="1">
        <f>Z75*VLOOKUP($D164,ExtTrip_Adjust!$B$3:$H$85,6,FALSE)*VLOOKUP(Z$91,ExtTrip_Adjust!$B$3:$H$85,7,FALSE)</f>
        <v>6.1769025128939935E-3</v>
      </c>
      <c r="AA164" s="1">
        <f>AA75*VLOOKUP($D164,ExtTrip_Adjust!$B$3:$H$85,6,FALSE)*VLOOKUP(AA$91,ExtTrip_Adjust!$B$3:$H$85,7,FALSE)</f>
        <v>3.256166618710104E-3</v>
      </c>
      <c r="AB164" s="1">
        <f>AB75*VLOOKUP($D164,ExtTrip_Adjust!$B$3:$H$85,6,FALSE)*VLOOKUP(AB$91,ExtTrip_Adjust!$B$3:$H$85,7,FALSE)</f>
        <v>5.5447991347151258E-3</v>
      </c>
      <c r="AC164" s="1">
        <f>AC75*VLOOKUP($D164,ExtTrip_Adjust!$B$3:$H$85,6,FALSE)*VLOOKUP(AC$91,ExtTrip_Adjust!$B$3:$H$85,7,FALSE)</f>
        <v>0</v>
      </c>
      <c r="AD164" s="1">
        <f>AD75*VLOOKUP($D164,ExtTrip_Adjust!$B$3:$H$85,6,FALSE)*VLOOKUP(AD$91,ExtTrip_Adjust!$B$3:$H$85,7,FALSE)</f>
        <v>0</v>
      </c>
      <c r="AE164" s="1">
        <f>AE75*VLOOKUP($D164,ExtTrip_Adjust!$B$3:$H$85,6,FALSE)*VLOOKUP(AE$91,ExtTrip_Adjust!$B$3:$H$85,7,FALSE)</f>
        <v>0</v>
      </c>
      <c r="AF164" s="1">
        <f>AF75*VLOOKUP($D164,ExtTrip_Adjust!$B$3:$H$85,6,FALSE)*VLOOKUP(AF$91,ExtTrip_Adjust!$B$3:$H$85,7,FALSE)</f>
        <v>0</v>
      </c>
      <c r="AG164" s="1">
        <f>AG75*VLOOKUP($D164,ExtTrip_Adjust!$B$3:$H$85,6,FALSE)*VLOOKUP(AG$91,ExtTrip_Adjust!$B$3:$H$85,7,FALSE)</f>
        <v>2.1644018430696594E-2</v>
      </c>
      <c r="AH164" s="1">
        <f>AH75*VLOOKUP($D164,ExtTrip_Adjust!$B$3:$H$85,6,FALSE)*VLOOKUP(AH$91,ExtTrip_Adjust!$B$3:$H$85,7,FALSE)</f>
        <v>1.8135846870394423E-4</v>
      </c>
      <c r="AI164" s="1">
        <f>AI75*VLOOKUP($D164,ExtTrip_Adjust!$B$3:$H$85,6,FALSE)*VLOOKUP(AI$91,ExtTrip_Adjust!$B$3:$H$85,7,FALSE)</f>
        <v>0</v>
      </c>
      <c r="AJ164" s="1">
        <f>AJ75*VLOOKUP($D164,ExtTrip_Adjust!$B$3:$H$85,6,FALSE)*VLOOKUP(AJ$91,ExtTrip_Adjust!$B$3:$H$85,7,FALSE)</f>
        <v>4.6021708528443457E-2</v>
      </c>
      <c r="AK164" s="1">
        <f>AK75*VLOOKUP($D164,ExtTrip_Adjust!$B$3:$H$85,6,FALSE)*VLOOKUP(AK$91,ExtTrip_Adjust!$B$3:$H$85,7,FALSE)</f>
        <v>9.5966268779142325</v>
      </c>
      <c r="AL164" s="1">
        <f>AL75*VLOOKUP($D164,ExtTrip_Adjust!$B$3:$H$85,6,FALSE)*VLOOKUP(AL$91,ExtTrip_Adjust!$B$3:$H$85,7,FALSE)</f>
        <v>0</v>
      </c>
      <c r="AM164" s="1">
        <f>AM75*VLOOKUP($D164,ExtTrip_Adjust!$B$3:$H$85,6,FALSE)*VLOOKUP(AM$91,ExtTrip_Adjust!$B$3:$H$85,7,FALSE)</f>
        <v>6.4387512949294814E-3</v>
      </c>
      <c r="AN164" s="1">
        <f>AN75*VLOOKUP($D164,ExtTrip_Adjust!$B$3:$H$85,6,FALSE)*VLOOKUP(AN$91,ExtTrip_Adjust!$B$3:$H$85,7,FALSE)</f>
        <v>6.0685265506288028E-2</v>
      </c>
      <c r="AO164" s="1">
        <f>AO75*VLOOKUP($D164,ExtTrip_Adjust!$B$3:$H$85,6,FALSE)*VLOOKUP(AO$91,ExtTrip_Adjust!$B$3:$H$85,7,FALSE)</f>
        <v>0</v>
      </c>
      <c r="AP164" s="1">
        <f>AP75*VLOOKUP($D164,ExtTrip_Adjust!$B$3:$H$85,6,FALSE)*VLOOKUP(AP$91,ExtTrip_Adjust!$B$3:$H$85,7,FALSE)</f>
        <v>1.0168074533462655E-2</v>
      </c>
      <c r="AQ164" s="1">
        <f>AQ75*VLOOKUP($D164,ExtTrip_Adjust!$B$3:$H$85,6,FALSE)*VLOOKUP(AQ$91,ExtTrip_Adjust!$B$3:$H$85,7,FALSE)</f>
        <v>3.5066159765781722E-2</v>
      </c>
      <c r="AR164" s="1">
        <f>AR75*VLOOKUP($D164,ExtTrip_Adjust!$B$3:$H$85,6,FALSE)*VLOOKUP(AR$91,ExtTrip_Adjust!$B$3:$H$85,7,FALSE)</f>
        <v>1.392152020004719E-3</v>
      </c>
      <c r="AS164" s="1">
        <f>AS75*VLOOKUP($D164,ExtTrip_Adjust!$B$3:$H$85,6,FALSE)*VLOOKUP(AS$91,ExtTrip_Adjust!$B$3:$H$85,7,FALSE)</f>
        <v>3.4309031125345744E-2</v>
      </c>
      <c r="AT164" s="1">
        <f>AT75*VLOOKUP($D164,ExtTrip_Adjust!$B$3:$H$85,6,FALSE)*VLOOKUP(AT$91,ExtTrip_Adjust!$B$3:$H$85,7,FALSE)</f>
        <v>0</v>
      </c>
      <c r="AU164" s="1">
        <f>AU75*VLOOKUP($D164,ExtTrip_Adjust!$B$3:$H$85,6,FALSE)*VLOOKUP(AU$91,ExtTrip_Adjust!$B$3:$H$85,7,FALSE)</f>
        <v>6.985673051831415</v>
      </c>
      <c r="AV164" s="1">
        <f>AV75*VLOOKUP($D164,ExtTrip_Adjust!$B$3:$H$85,6,FALSE)*VLOOKUP(AV$91,ExtTrip_Adjust!$B$3:$H$85,7,FALSE)</f>
        <v>0.32719863330045185</v>
      </c>
      <c r="AW164" s="1">
        <f>AW75*VLOOKUP($D164,ExtTrip_Adjust!$B$3:$H$85,6,FALSE)*VLOOKUP(AW$91,ExtTrip_Adjust!$B$3:$H$85,7,FALSE)</f>
        <v>0.38757600269796694</v>
      </c>
      <c r="AX164" s="1">
        <f>AX75*VLOOKUP($D164,ExtTrip_Adjust!$B$3:$H$85,6,FALSE)*VLOOKUP(AX$91,ExtTrip_Adjust!$B$3:$H$85,7,FALSE)</f>
        <v>0.13702033333453723</v>
      </c>
      <c r="AY164" s="1">
        <f>AY75*VLOOKUP($D164,ExtTrip_Adjust!$B$3:$H$85,6,FALSE)*VLOOKUP(AY$91,ExtTrip_Adjust!$B$3:$H$85,7,FALSE)</f>
        <v>9.4768404244181301E-2</v>
      </c>
      <c r="AZ164" s="1">
        <f>AZ75*VLOOKUP($D164,ExtTrip_Adjust!$B$3:$H$85,6,FALSE)*VLOOKUP(AZ$91,ExtTrip_Adjust!$B$3:$H$85,7,FALSE)</f>
        <v>3.646317496355861E-3</v>
      </c>
      <c r="BA164" s="1">
        <f>BA75*VLOOKUP($D164,ExtTrip_Adjust!$B$3:$H$85,6,FALSE)*VLOOKUP(BA$91,ExtTrip_Adjust!$B$3:$H$85,7,FALSE)</f>
        <v>5.4758263236168031E-3</v>
      </c>
      <c r="BB164" s="1">
        <f>BB75*VLOOKUP($D164,ExtTrip_Adjust!$B$3:$H$85,6,FALSE)*VLOOKUP(BB$91,ExtTrip_Adjust!$B$3:$H$85,7,FALSE)</f>
        <v>3.838002019046223E-3</v>
      </c>
      <c r="BC164" s="1">
        <f>BC75*VLOOKUP($D164,ExtTrip_Adjust!$B$3:$H$85,6,FALSE)*VLOOKUP(BC$91,ExtTrip_Adjust!$B$3:$H$85,7,FALSE)</f>
        <v>9.988039168509562E-4</v>
      </c>
      <c r="BD164" s="1">
        <f>BD75*VLOOKUP($D164,ExtTrip_Adjust!$B$3:$H$85,6,FALSE)*VLOOKUP(BD$91,ExtTrip_Adjust!$B$3:$H$85,7,FALSE)</f>
        <v>1.9132577714749149E-4</v>
      </c>
      <c r="BE164" s="1">
        <f>BE75*VLOOKUP($D164,ExtTrip_Adjust!$B$3:$H$85,6,FALSE)*VLOOKUP(BE$91,ExtTrip_Adjust!$B$3:$H$85,7,FALSE)</f>
        <v>8.5245719318049345E-4</v>
      </c>
      <c r="BF164" s="1">
        <f>BF75*VLOOKUP($D164,ExtTrip_Adjust!$B$3:$H$85,6,FALSE)*VLOOKUP(BF$91,ExtTrip_Adjust!$B$3:$H$85,7,FALSE)</f>
        <v>5.3937997957770965E-3</v>
      </c>
      <c r="BG164" s="1">
        <f>BG75*VLOOKUP($D164,ExtTrip_Adjust!$B$3:$H$85,6,FALSE)*VLOOKUP(BG$91,ExtTrip_Adjust!$B$3:$H$85,7,FALSE)</f>
        <v>0.15850579553077304</v>
      </c>
      <c r="BH164" s="1">
        <f>BH75*VLOOKUP($D164,ExtTrip_Adjust!$B$3:$H$85,6,FALSE)*VLOOKUP(BH$91,ExtTrip_Adjust!$B$3:$H$85,7,FALSE)</f>
        <v>0.14762873278528274</v>
      </c>
      <c r="BI164" s="1">
        <f>BI75*VLOOKUP($D164,ExtTrip_Adjust!$B$3:$H$85,6,FALSE)*VLOOKUP(BI$91,ExtTrip_Adjust!$B$3:$H$85,7,FALSE)</f>
        <v>4.544581253032292E-3</v>
      </c>
      <c r="BJ164" s="1">
        <f>BJ75*VLOOKUP($D164,ExtTrip_Adjust!$B$3:$H$85,6,FALSE)*VLOOKUP(BJ$91,ExtTrip_Adjust!$B$3:$H$85,7,FALSE)</f>
        <v>0</v>
      </c>
      <c r="BK164" s="1">
        <f>BK75*VLOOKUP($D164,ExtTrip_Adjust!$B$3:$H$85,6,FALSE)*VLOOKUP(BK$91,ExtTrip_Adjust!$B$3:$H$85,7,FALSE)</f>
        <v>1.2765878280305329E-2</v>
      </c>
      <c r="BL164" s="1">
        <f>BL75*VLOOKUP($D164,ExtTrip_Adjust!$B$3:$H$85,6,FALSE)*VLOOKUP(BL$91,ExtTrip_Adjust!$B$3:$H$85,7,FALSE)</f>
        <v>0</v>
      </c>
      <c r="BM164" s="1">
        <f>BM75*VLOOKUP($D164,ExtTrip_Adjust!$B$3:$H$85,6,FALSE)*VLOOKUP(BM$91,ExtTrip_Adjust!$B$3:$H$85,7,FALSE)</f>
        <v>0</v>
      </c>
      <c r="BN164" s="1">
        <f>BN75*VLOOKUP($D164,ExtTrip_Adjust!$B$3:$H$85,6,FALSE)*VLOOKUP(BN$91,ExtTrip_Adjust!$B$3:$H$85,7,FALSE)</f>
        <v>7.4315459526118352E-3</v>
      </c>
      <c r="BO164" s="1">
        <f>BO75*VLOOKUP($D164,ExtTrip_Adjust!$B$3:$H$85,6,FALSE)*VLOOKUP(BO$91,ExtTrip_Adjust!$B$3:$H$85,7,FALSE)</f>
        <v>1.1335332500561942E-3</v>
      </c>
      <c r="BP164" s="1">
        <f>BP75*VLOOKUP($D164,ExtTrip_Adjust!$B$3:$H$85,6,FALSE)*VLOOKUP(BP$91,ExtTrip_Adjust!$B$3:$H$85,7,FALSE)</f>
        <v>0</v>
      </c>
      <c r="BQ164" s="1">
        <f>BQ75*VLOOKUP($D164,ExtTrip_Adjust!$B$3:$H$85,6,FALSE)*VLOOKUP(BQ$91,ExtTrip_Adjust!$B$3:$H$85,7,FALSE)</f>
        <v>2.5487928807028792</v>
      </c>
      <c r="BR164" s="1">
        <f>BR75*VLOOKUP($D164,ExtTrip_Adjust!$B$3:$H$85,6,FALSE)*VLOOKUP(BR$91,ExtTrip_Adjust!$B$3:$H$85,7,FALSE)</f>
        <v>0.12216159680503429</v>
      </c>
      <c r="BS164" s="1">
        <f>BS75*VLOOKUP($D164,ExtTrip_Adjust!$B$3:$H$85,6,FALSE)*VLOOKUP(BS$91,ExtTrip_Adjust!$B$3:$H$85,7,FALSE)</f>
        <v>7.3149468820740263E-2</v>
      </c>
      <c r="BT164" s="1">
        <f>BT75*VLOOKUP($D164,ExtTrip_Adjust!$B$3:$H$85,6,FALSE)*VLOOKUP(BT$91,ExtTrip_Adjust!$B$3:$H$85,7,FALSE)</f>
        <v>6.8939861547154244E-2</v>
      </c>
      <c r="BU164" s="1">
        <f>BU75*VLOOKUP($D164,ExtTrip_Adjust!$B$3:$H$85,6,FALSE)*VLOOKUP(BU$91,ExtTrip_Adjust!$B$3:$H$85,7,FALSE)</f>
        <v>0.11867165462994438</v>
      </c>
      <c r="BV164" s="1">
        <f>BV75*VLOOKUP($D164,ExtTrip_Adjust!$B$3:$H$85,6,FALSE)*VLOOKUP(BV$91,ExtTrip_Adjust!$B$3:$H$85,7,FALSE)</f>
        <v>0</v>
      </c>
      <c r="BW164" s="1">
        <f>BW75*VLOOKUP($D164,ExtTrip_Adjust!$B$3:$H$85,6,FALSE)*VLOOKUP(BW$91,ExtTrip_Adjust!$B$3:$H$85,7,FALSE)</f>
        <v>0</v>
      </c>
      <c r="BX164" s="1">
        <f>BX75*VLOOKUP($D164,ExtTrip_Adjust!$B$3:$H$85,6,FALSE)*VLOOKUP(BX$91,ExtTrip_Adjust!$B$3:$H$85,7,FALSE)</f>
        <v>0</v>
      </c>
      <c r="BY164" s="1">
        <f>BY75*VLOOKUP($D164,ExtTrip_Adjust!$B$3:$H$85,6,FALSE)*VLOOKUP(BY$91,ExtTrip_Adjust!$B$3:$H$85,7,FALSE)</f>
        <v>0</v>
      </c>
      <c r="BZ164" s="1">
        <f>BZ75*VLOOKUP($D164,ExtTrip_Adjust!$B$3:$H$85,6,FALSE)*VLOOKUP(BZ$91,ExtTrip_Adjust!$B$3:$H$85,7,FALSE)</f>
        <v>0</v>
      </c>
      <c r="CA164" s="1">
        <f>CA75*VLOOKUP($D164,ExtTrip_Adjust!$B$3:$H$85,6,FALSE)*VLOOKUP(CA$91,ExtTrip_Adjust!$B$3:$H$85,7,FALSE)</f>
        <v>0</v>
      </c>
      <c r="CB164" s="1">
        <f>CB75*VLOOKUP($D164,ExtTrip_Adjust!$B$3:$H$85,6,FALSE)*VLOOKUP(CB$91,ExtTrip_Adjust!$B$3:$H$85,7,FALSE)</f>
        <v>0</v>
      </c>
      <c r="CC164" s="1">
        <f>CC75*VLOOKUP($D164,ExtTrip_Adjust!$B$3:$H$85,6,FALSE)*VLOOKUP(CC$91,ExtTrip_Adjust!$B$3:$H$85,7,FALSE)</f>
        <v>0</v>
      </c>
      <c r="CD164" s="1">
        <f>CD75*VLOOKUP($D164,ExtTrip_Adjust!$B$3:$H$85,6,FALSE)*VLOOKUP(CD$91,ExtTrip_Adjust!$B$3:$H$85,7,FALSE)</f>
        <v>0</v>
      </c>
      <c r="CE164" s="1">
        <f>CE75*VLOOKUP($D164,ExtTrip_Adjust!$B$3:$H$85,6,FALSE)*VLOOKUP(CE$91,ExtTrip_Adjust!$B$3:$H$85,7,FALSE)</f>
        <v>0</v>
      </c>
      <c r="CF164" s="1">
        <f>CF75*VLOOKUP($D164,ExtTrip_Adjust!$B$3:$H$85,6,FALSE)*VLOOKUP(CF$91,ExtTrip_Adjust!$B$3:$H$85,7,FALSE)</f>
        <v>4.5943294124175015E-3</v>
      </c>
      <c r="CG164" s="1">
        <f>CG75*VLOOKUP($D164,ExtTrip_Adjust!$B$3:$H$85,6,FALSE)*VLOOKUP(CG$91,ExtTrip_Adjust!$B$3:$H$85,7,FALSE)</f>
        <v>0.47327547524747288</v>
      </c>
      <c r="CH164" s="1">
        <f>CH75*VLOOKUP($D164,ExtTrip_Adjust!$B$3:$H$85,6,FALSE)*VLOOKUP(CH$91,ExtTrip_Adjust!$B$3:$H$85,7,FALSE)</f>
        <v>0</v>
      </c>
      <c r="CI164" s="1">
        <f>CI75*VLOOKUP($D164,ExtTrip_Adjust!$B$3:$H$85,6,FALSE)*VLOOKUP(CI$91,ExtTrip_Adjust!$B$3:$H$85,7,FALSE)</f>
        <v>3.1948600168053683E-2</v>
      </c>
      <c r="CJ164" s="1">
        <f>CJ75*VLOOKUP($D164,ExtTrip_Adjust!$B$3:$H$85,6,FALSE)*1</f>
        <v>109.76013724518197</v>
      </c>
      <c r="CK164" s="1">
        <f t="shared" si="5"/>
        <v>135.32692535669051</v>
      </c>
    </row>
    <row r="165" spans="2:91" x14ac:dyDescent="0.25">
      <c r="B165">
        <v>3003</v>
      </c>
      <c r="D165">
        <v>3003</v>
      </c>
      <c r="E165" s="1">
        <f>E76*VLOOKUP($D165,ExtTrip_Adjust!$B$3:$H$85,6,FALSE)*VLOOKUP(E$91,ExtTrip_Adjust!$B$3:$H$85,7,FALSE)</f>
        <v>0</v>
      </c>
      <c r="F165" s="1">
        <f>F76*VLOOKUP($D165,ExtTrip_Adjust!$B$3:$H$85,6,FALSE)*VLOOKUP(F$91,ExtTrip_Adjust!$B$3:$H$85,7,FALSE)</f>
        <v>0</v>
      </c>
      <c r="G165" s="1">
        <f>G76*VLOOKUP($D165,ExtTrip_Adjust!$B$3:$H$85,6,FALSE)*VLOOKUP(G$91,ExtTrip_Adjust!$B$3:$H$85,7,FALSE)</f>
        <v>0</v>
      </c>
      <c r="H165" s="1">
        <f>H76*VLOOKUP($D165,ExtTrip_Adjust!$B$3:$H$85,6,FALSE)*VLOOKUP(H$91,ExtTrip_Adjust!$B$3:$H$85,7,FALSE)</f>
        <v>0</v>
      </c>
      <c r="I165" s="1">
        <f>I76*VLOOKUP($D165,ExtTrip_Adjust!$B$3:$H$85,6,FALSE)*VLOOKUP(I$91,ExtTrip_Adjust!$B$3:$H$85,7,FALSE)</f>
        <v>0</v>
      </c>
      <c r="J165" s="1">
        <f>J76*VLOOKUP($D165,ExtTrip_Adjust!$B$3:$H$85,6,FALSE)*VLOOKUP(J$91,ExtTrip_Adjust!$B$3:$H$85,7,FALSE)</f>
        <v>6.050405972354283E-3</v>
      </c>
      <c r="K165" s="1">
        <f>K76*VLOOKUP($D165,ExtTrip_Adjust!$B$3:$H$85,6,FALSE)*VLOOKUP(K$91,ExtTrip_Adjust!$B$3:$H$85,7,FALSE)</f>
        <v>0</v>
      </c>
      <c r="L165" s="1">
        <f>L76*VLOOKUP($D165,ExtTrip_Adjust!$B$3:$H$85,6,FALSE)*VLOOKUP(L$91,ExtTrip_Adjust!$B$3:$H$85,7,FALSE)</f>
        <v>0</v>
      </c>
      <c r="M165" s="1">
        <f>M76*VLOOKUP($D165,ExtTrip_Adjust!$B$3:$H$85,6,FALSE)*VLOOKUP(M$91,ExtTrip_Adjust!$B$3:$H$85,7,FALSE)</f>
        <v>0</v>
      </c>
      <c r="N165" s="1">
        <f>N76*VLOOKUP($D165,ExtTrip_Adjust!$B$3:$H$85,6,FALSE)*VLOOKUP(N$91,ExtTrip_Adjust!$B$3:$H$85,7,FALSE)</f>
        <v>0</v>
      </c>
      <c r="O165" s="1">
        <f>O76*VLOOKUP($D165,ExtTrip_Adjust!$B$3:$H$85,6,FALSE)*VLOOKUP(O$91,ExtTrip_Adjust!$B$3:$H$85,7,FALSE)</f>
        <v>0</v>
      </c>
      <c r="P165" s="1">
        <f>P76*VLOOKUP($D165,ExtTrip_Adjust!$B$3:$H$85,6,FALSE)*VLOOKUP(P$91,ExtTrip_Adjust!$B$3:$H$85,7,FALSE)</f>
        <v>0</v>
      </c>
      <c r="Q165" s="1">
        <f>Q76*VLOOKUP($D165,ExtTrip_Adjust!$B$3:$H$85,6,FALSE)*VLOOKUP(Q$91,ExtTrip_Adjust!$B$3:$H$85,7,FALSE)</f>
        <v>0</v>
      </c>
      <c r="R165" s="1">
        <f>R76*VLOOKUP($D165,ExtTrip_Adjust!$B$3:$H$85,6,FALSE)*VLOOKUP(R$91,ExtTrip_Adjust!$B$3:$H$85,7,FALSE)</f>
        <v>0</v>
      </c>
      <c r="S165" s="1">
        <f>S76*VLOOKUP($D165,ExtTrip_Adjust!$B$3:$H$85,6,FALSE)*VLOOKUP(S$91,ExtTrip_Adjust!$B$3:$H$85,7,FALSE)</f>
        <v>56.593672372195392</v>
      </c>
      <c r="T165" s="1">
        <f>T76*VLOOKUP($D165,ExtTrip_Adjust!$B$3:$H$85,6,FALSE)*VLOOKUP(T$91,ExtTrip_Adjust!$B$3:$H$85,7,FALSE)</f>
        <v>34.520101088730854</v>
      </c>
      <c r="U165" s="1">
        <f>U76*VLOOKUP($D165,ExtTrip_Adjust!$B$3:$H$85,6,FALSE)*VLOOKUP(U$91,ExtTrip_Adjust!$B$3:$H$85,7,FALSE)</f>
        <v>0.35390812395194871</v>
      </c>
      <c r="V165" s="1">
        <f>V76*VLOOKUP($D165,ExtTrip_Adjust!$B$3:$H$85,6,FALSE)*VLOOKUP(V$91,ExtTrip_Adjust!$B$3:$H$85,7,FALSE)</f>
        <v>0</v>
      </c>
      <c r="W165" s="1">
        <f>W76*VLOOKUP($D165,ExtTrip_Adjust!$B$3:$H$85,6,FALSE)*VLOOKUP(W$91,ExtTrip_Adjust!$B$3:$H$85,7,FALSE)</f>
        <v>1.5197340190674899</v>
      </c>
      <c r="X165" s="1">
        <f>X76*VLOOKUP($D165,ExtTrip_Adjust!$B$3:$H$85,6,FALSE)*VLOOKUP(X$91,ExtTrip_Adjust!$B$3:$H$85,7,FALSE)</f>
        <v>0</v>
      </c>
      <c r="Y165" s="1">
        <f>Y76*VLOOKUP($D165,ExtTrip_Adjust!$B$3:$H$85,6,FALSE)*VLOOKUP(Y$91,ExtTrip_Adjust!$B$3:$H$85,7,FALSE)</f>
        <v>0.11654307066427665</v>
      </c>
      <c r="Z165" s="1">
        <f>Z76*VLOOKUP($D165,ExtTrip_Adjust!$B$3:$H$85,6,FALSE)*VLOOKUP(Z$91,ExtTrip_Adjust!$B$3:$H$85,7,FALSE)</f>
        <v>9.7064308315353384E-2</v>
      </c>
      <c r="AA165" s="1">
        <f>AA76*VLOOKUP($D165,ExtTrip_Adjust!$B$3:$H$85,6,FALSE)*VLOOKUP(AA$91,ExtTrip_Adjust!$B$3:$H$85,7,FALSE)</f>
        <v>5.0740677771698876E-2</v>
      </c>
      <c r="AB165" s="1">
        <f>AB76*VLOOKUP($D165,ExtTrip_Adjust!$B$3:$H$85,6,FALSE)*VLOOKUP(AB$91,ExtTrip_Adjust!$B$3:$H$85,7,FALSE)</f>
        <v>8.640425422346501E-2</v>
      </c>
      <c r="AC165" s="1">
        <f>AC76*VLOOKUP($D165,ExtTrip_Adjust!$B$3:$H$85,6,FALSE)*VLOOKUP(AC$91,ExtTrip_Adjust!$B$3:$H$85,7,FALSE)</f>
        <v>0</v>
      </c>
      <c r="AD165" s="1">
        <f>AD76*VLOOKUP($D165,ExtTrip_Adjust!$B$3:$H$85,6,FALSE)*VLOOKUP(AD$91,ExtTrip_Adjust!$B$3:$H$85,7,FALSE)</f>
        <v>0</v>
      </c>
      <c r="AE165" s="1">
        <f>AE76*VLOOKUP($D165,ExtTrip_Adjust!$B$3:$H$85,6,FALSE)*VLOOKUP(AE$91,ExtTrip_Adjust!$B$3:$H$85,7,FALSE)</f>
        <v>0</v>
      </c>
      <c r="AF165" s="1">
        <f>AF76*VLOOKUP($D165,ExtTrip_Adjust!$B$3:$H$85,6,FALSE)*VLOOKUP(AF$91,ExtTrip_Adjust!$B$3:$H$85,7,FALSE)</f>
        <v>0</v>
      </c>
      <c r="AG165" s="1">
        <f>AG76*VLOOKUP($D165,ExtTrip_Adjust!$B$3:$H$85,6,FALSE)*VLOOKUP(AG$91,ExtTrip_Adjust!$B$3:$H$85,7,FALSE)</f>
        <v>12.623515762979093</v>
      </c>
      <c r="AH165" s="1">
        <f>AH76*VLOOKUP($D165,ExtTrip_Adjust!$B$3:$H$85,6,FALSE)*VLOOKUP(AH$91,ExtTrip_Adjust!$B$3:$H$85,7,FALSE)</f>
        <v>0</v>
      </c>
      <c r="AI165" s="1">
        <f>AI76*VLOOKUP($D165,ExtTrip_Adjust!$B$3:$H$85,6,FALSE)*VLOOKUP(AI$91,ExtTrip_Adjust!$B$3:$H$85,7,FALSE)</f>
        <v>0</v>
      </c>
      <c r="AJ165" s="1">
        <f>AJ76*VLOOKUP($D165,ExtTrip_Adjust!$B$3:$H$85,6,FALSE)*VLOOKUP(AJ$91,ExtTrip_Adjust!$B$3:$H$85,7,FALSE)</f>
        <v>0.93315895474389565</v>
      </c>
      <c r="AK165" s="1">
        <f>AK76*VLOOKUP($D165,ExtTrip_Adjust!$B$3:$H$85,6,FALSE)*VLOOKUP(AK$91,ExtTrip_Adjust!$B$3:$H$85,7,FALSE)</f>
        <v>247.57383477988299</v>
      </c>
      <c r="AL165" s="1">
        <f>AL76*VLOOKUP($D165,ExtTrip_Adjust!$B$3:$H$85,6,FALSE)*VLOOKUP(AL$91,ExtTrip_Adjust!$B$3:$H$85,7,FALSE)</f>
        <v>0</v>
      </c>
      <c r="AM165" s="1">
        <f>AM76*VLOOKUP($D165,ExtTrip_Adjust!$B$3:$H$85,6,FALSE)*VLOOKUP(AM$91,ExtTrip_Adjust!$B$3:$H$85,7,FALSE)</f>
        <v>0</v>
      </c>
      <c r="AN165" s="1">
        <f>AN76*VLOOKUP($D165,ExtTrip_Adjust!$B$3:$H$85,6,FALSE)*VLOOKUP(AN$91,ExtTrip_Adjust!$B$3:$H$85,7,FALSE)</f>
        <v>35.393546977749139</v>
      </c>
      <c r="AO165" s="1">
        <f>AO76*VLOOKUP($D165,ExtTrip_Adjust!$B$3:$H$85,6,FALSE)*VLOOKUP(AO$91,ExtTrip_Adjust!$B$3:$H$85,7,FALSE)</f>
        <v>0</v>
      </c>
      <c r="AP165" s="1">
        <f>AP76*VLOOKUP($D165,ExtTrip_Adjust!$B$3:$H$85,6,FALSE)*VLOOKUP(AP$91,ExtTrip_Adjust!$B$3:$H$85,7,FALSE)</f>
        <v>0.17780799586133092</v>
      </c>
      <c r="AQ165" s="1">
        <f>AQ76*VLOOKUP($D165,ExtTrip_Adjust!$B$3:$H$85,6,FALSE)*VLOOKUP(AQ$91,ExtTrip_Adjust!$B$3:$H$85,7,FALSE)</f>
        <v>0.43825140383767924</v>
      </c>
      <c r="AR165" s="1">
        <f>AR76*VLOOKUP($D165,ExtTrip_Adjust!$B$3:$H$85,6,FALSE)*VLOOKUP(AR$91,ExtTrip_Adjust!$B$3:$H$85,7,FALSE)</f>
        <v>2.4313012167619632E-2</v>
      </c>
      <c r="AS165" s="1">
        <f>AS76*VLOOKUP($D165,ExtTrip_Adjust!$B$3:$H$85,6,FALSE)*VLOOKUP(AS$91,ExtTrip_Adjust!$B$3:$H$85,7,FALSE)</f>
        <v>0.59917659506929122</v>
      </c>
      <c r="AT165" s="1">
        <f>AT76*VLOOKUP($D165,ExtTrip_Adjust!$B$3:$H$85,6,FALSE)*VLOOKUP(AT$91,ExtTrip_Adjust!$B$3:$H$85,7,FALSE)</f>
        <v>0</v>
      </c>
      <c r="AU165" s="1">
        <f>AU76*VLOOKUP($D165,ExtTrip_Adjust!$B$3:$H$85,6,FALSE)*VLOOKUP(AU$91,ExtTrip_Adjust!$B$3:$H$85,7,FALSE)</f>
        <v>180.88165490840285</v>
      </c>
      <c r="AV165" s="1">
        <f>AV76*VLOOKUP($D165,ExtTrip_Adjust!$B$3:$H$85,6,FALSE)*VLOOKUP(AV$91,ExtTrip_Adjust!$B$3:$H$85,7,FALSE)</f>
        <v>4.6321205622017345</v>
      </c>
      <c r="AW165" s="1">
        <f>AW76*VLOOKUP($D165,ExtTrip_Adjust!$B$3:$H$85,6,FALSE)*VLOOKUP(AW$91,ExtTrip_Adjust!$B$3:$H$85,7,FALSE)</f>
        <v>9.7578576899773957</v>
      </c>
      <c r="AX165" s="1">
        <f>AX76*VLOOKUP($D165,ExtTrip_Adjust!$B$3:$H$85,6,FALSE)*VLOOKUP(AX$91,ExtTrip_Adjust!$B$3:$H$85,7,FALSE)</f>
        <v>2.8267835128487584</v>
      </c>
      <c r="AY165" s="1">
        <f>AY76*VLOOKUP($D165,ExtTrip_Adjust!$B$3:$H$85,6,FALSE)*VLOOKUP(AY$91,ExtTrip_Adjust!$B$3:$H$85,7,FALSE)</f>
        <v>2.1237317467221764</v>
      </c>
      <c r="AZ165" s="1">
        <f>AZ76*VLOOKUP($D165,ExtTrip_Adjust!$B$3:$H$85,6,FALSE)*VLOOKUP(AZ$91,ExtTrip_Adjust!$B$3:$H$85,7,FALSE)</f>
        <v>4.6240448809257005E-2</v>
      </c>
      <c r="BA165" s="1">
        <f>BA76*VLOOKUP($D165,ExtTrip_Adjust!$B$3:$H$85,6,FALSE)*VLOOKUP(BA$91,ExtTrip_Adjust!$B$3:$H$85,7,FALSE)</f>
        <v>6.8816335625629818E-2</v>
      </c>
      <c r="BB165" s="1">
        <f>BB76*VLOOKUP($D165,ExtTrip_Adjust!$B$3:$H$85,6,FALSE)*VLOOKUP(BB$91,ExtTrip_Adjust!$B$3:$H$85,7,FALSE)</f>
        <v>6.7119710138246455E-2</v>
      </c>
      <c r="BC165" s="1">
        <f>BC76*VLOOKUP($D165,ExtTrip_Adjust!$B$3:$H$85,6,FALSE)*VLOOKUP(BC$91,ExtTrip_Adjust!$B$3:$H$85,7,FALSE)</f>
        <v>3.1727902378627652E-2</v>
      </c>
      <c r="BD165" s="1">
        <f>BD76*VLOOKUP($D165,ExtTrip_Adjust!$B$3:$H$85,6,FALSE)*VLOOKUP(BD$91,ExtTrip_Adjust!$B$3:$H$85,7,FALSE)</f>
        <v>6.0777582162922219E-3</v>
      </c>
      <c r="BE165" s="1">
        <f>BE76*VLOOKUP($D165,ExtTrip_Adjust!$B$3:$H$85,6,FALSE)*VLOOKUP(BE$91,ExtTrip_Adjust!$B$3:$H$85,7,FALSE)</f>
        <v>2.7078749869664024E-2</v>
      </c>
      <c r="BF165" s="1">
        <f>BF76*VLOOKUP($D165,ExtTrip_Adjust!$B$3:$H$85,6,FALSE)*VLOOKUP(BF$91,ExtTrip_Adjust!$B$3:$H$85,7,FALSE)</f>
        <v>0.17134359004433286</v>
      </c>
      <c r="BG165" s="1">
        <f>BG76*VLOOKUP($D165,ExtTrip_Adjust!$B$3:$H$85,6,FALSE)*VLOOKUP(BG$91,ExtTrip_Adjust!$B$3:$H$85,7,FALSE)</f>
        <v>3.1699265626340312</v>
      </c>
      <c r="BH165" s="1">
        <f>BH76*VLOOKUP($D165,ExtTrip_Adjust!$B$3:$H$85,6,FALSE)*VLOOKUP(BH$91,ExtTrip_Adjust!$B$3:$H$85,7,FALSE)</f>
        <v>1.7681860227805188</v>
      </c>
      <c r="BI165" s="1">
        <f>BI76*VLOOKUP($D165,ExtTrip_Adjust!$B$3:$H$85,6,FALSE)*VLOOKUP(BI$91,ExtTrip_Adjust!$B$3:$H$85,7,FALSE)</f>
        <v>9.0885774592700863E-2</v>
      </c>
      <c r="BJ165" s="1">
        <f>BJ76*VLOOKUP($D165,ExtTrip_Adjust!$B$3:$H$85,6,FALSE)*VLOOKUP(BJ$91,ExtTrip_Adjust!$B$3:$H$85,7,FALSE)</f>
        <v>0</v>
      </c>
      <c r="BK165" s="1">
        <f>BK76*VLOOKUP($D165,ExtTrip_Adjust!$B$3:$H$85,6,FALSE)*VLOOKUP(BK$91,ExtTrip_Adjust!$B$3:$H$85,7,FALSE)</f>
        <v>0.16885049339370792</v>
      </c>
      <c r="BL165" s="1">
        <f>BL76*VLOOKUP($D165,ExtTrip_Adjust!$B$3:$H$85,6,FALSE)*VLOOKUP(BL$91,ExtTrip_Adjust!$B$3:$H$85,7,FALSE)</f>
        <v>0</v>
      </c>
      <c r="BM165" s="1">
        <f>BM76*VLOOKUP($D165,ExtTrip_Adjust!$B$3:$H$85,6,FALSE)*VLOOKUP(BM$91,ExtTrip_Adjust!$B$3:$H$85,7,FALSE)</f>
        <v>0</v>
      </c>
      <c r="BN165" s="1">
        <f>BN76*VLOOKUP($D165,ExtTrip_Adjust!$B$3:$H$85,6,FALSE)*VLOOKUP(BN$91,ExtTrip_Adjust!$B$3:$H$85,7,FALSE)</f>
        <v>0.11889266833501767</v>
      </c>
      <c r="BO165" s="1">
        <f>BO76*VLOOKUP($D165,ExtTrip_Adjust!$B$3:$H$85,6,FALSE)*VLOOKUP(BO$91,ExtTrip_Adjust!$B$3:$H$85,7,FALSE)</f>
        <v>1.8133756770765896E-2</v>
      </c>
      <c r="BP165" s="1">
        <f>BP76*VLOOKUP($D165,ExtTrip_Adjust!$B$3:$H$85,6,FALSE)*VLOOKUP(BP$91,ExtTrip_Adjust!$B$3:$H$85,7,FALSE)</f>
        <v>0</v>
      </c>
      <c r="BQ165" s="1">
        <f>BQ76*VLOOKUP($D165,ExtTrip_Adjust!$B$3:$H$85,6,FALSE)*VLOOKUP(BQ$91,ExtTrip_Adjust!$B$3:$H$85,7,FALSE)</f>
        <v>55.676569566173036</v>
      </c>
      <c r="BR165" s="1">
        <f>BR76*VLOOKUP($D165,ExtTrip_Adjust!$B$3:$H$85,6,FALSE)*VLOOKUP(BR$91,ExtTrip_Adjust!$B$3:$H$85,7,FALSE)</f>
        <v>2.5626741054871318</v>
      </c>
      <c r="BS165" s="1">
        <f>BS76*VLOOKUP($D165,ExtTrip_Adjust!$B$3:$H$85,6,FALSE)*VLOOKUP(BS$91,ExtTrip_Adjust!$B$3:$H$85,7,FALSE)</f>
        <v>1.3852634671861428</v>
      </c>
      <c r="BT165" s="1">
        <f>BT76*VLOOKUP($D165,ExtTrip_Adjust!$B$3:$H$85,6,FALSE)*VLOOKUP(BT$91,ExtTrip_Adjust!$B$3:$H$85,7,FALSE)</f>
        <v>1.1029284165746953</v>
      </c>
      <c r="BU165" s="1">
        <f>BU76*VLOOKUP($D165,ExtTrip_Adjust!$B$3:$H$85,6,FALSE)*VLOOKUP(BU$91,ExtTrip_Adjust!$B$3:$H$85,7,FALSE)</f>
        <v>1.7594768559074816</v>
      </c>
      <c r="BV165" s="1">
        <f>BV76*VLOOKUP($D165,ExtTrip_Adjust!$B$3:$H$85,6,FALSE)*VLOOKUP(BV$91,ExtTrip_Adjust!$B$3:$H$85,7,FALSE)</f>
        <v>0</v>
      </c>
      <c r="BW165" s="1">
        <f>BW76*VLOOKUP($D165,ExtTrip_Adjust!$B$3:$H$85,6,FALSE)*VLOOKUP(BW$91,ExtTrip_Adjust!$B$3:$H$85,7,FALSE)</f>
        <v>0</v>
      </c>
      <c r="BX165" s="1">
        <f>BX76*VLOOKUP($D165,ExtTrip_Adjust!$B$3:$H$85,6,FALSE)*VLOOKUP(BX$91,ExtTrip_Adjust!$B$3:$H$85,7,FALSE)</f>
        <v>0</v>
      </c>
      <c r="BY165" s="1">
        <f>BY76*VLOOKUP($D165,ExtTrip_Adjust!$B$3:$H$85,6,FALSE)*VLOOKUP(BY$91,ExtTrip_Adjust!$B$3:$H$85,7,FALSE)</f>
        <v>0</v>
      </c>
      <c r="BZ165" s="1">
        <f>BZ76*VLOOKUP($D165,ExtTrip_Adjust!$B$3:$H$85,6,FALSE)*VLOOKUP(BZ$91,ExtTrip_Adjust!$B$3:$H$85,7,FALSE)</f>
        <v>0</v>
      </c>
      <c r="CA165" s="1">
        <f>CA76*VLOOKUP($D165,ExtTrip_Adjust!$B$3:$H$85,6,FALSE)*VLOOKUP(CA$91,ExtTrip_Adjust!$B$3:$H$85,7,FALSE)</f>
        <v>0</v>
      </c>
      <c r="CB165" s="1">
        <f>CB76*VLOOKUP($D165,ExtTrip_Adjust!$B$3:$H$85,6,FALSE)*VLOOKUP(CB$91,ExtTrip_Adjust!$B$3:$H$85,7,FALSE)</f>
        <v>0</v>
      </c>
      <c r="CC165" s="1">
        <f>CC76*VLOOKUP($D165,ExtTrip_Adjust!$B$3:$H$85,6,FALSE)*VLOOKUP(CC$91,ExtTrip_Adjust!$B$3:$H$85,7,FALSE)</f>
        <v>0</v>
      </c>
      <c r="CD165" s="1">
        <f>CD76*VLOOKUP($D165,ExtTrip_Adjust!$B$3:$H$85,6,FALSE)*VLOOKUP(CD$91,ExtTrip_Adjust!$B$3:$H$85,7,FALSE)</f>
        <v>0</v>
      </c>
      <c r="CE165" s="1">
        <f>CE76*VLOOKUP($D165,ExtTrip_Adjust!$B$3:$H$85,6,FALSE)*VLOOKUP(CE$91,ExtTrip_Adjust!$B$3:$H$85,7,FALSE)</f>
        <v>0</v>
      </c>
      <c r="CF165" s="1">
        <f>CF76*VLOOKUP($D165,ExtTrip_Adjust!$B$3:$H$85,6,FALSE)*VLOOKUP(CF$91,ExtTrip_Adjust!$B$3:$H$85,7,FALSE)</f>
        <v>7.3888882080095253E-2</v>
      </c>
      <c r="CG165" s="1">
        <f>CG76*VLOOKUP($D165,ExtTrip_Adjust!$B$3:$H$85,6,FALSE)*VLOOKUP(CG$91,ExtTrip_Adjust!$B$3:$H$85,7,FALSE)</f>
        <v>12.305119162077895</v>
      </c>
      <c r="CH165" s="1">
        <f>CH76*VLOOKUP($D165,ExtTrip_Adjust!$B$3:$H$85,6,FALSE)*VLOOKUP(CH$91,ExtTrip_Adjust!$B$3:$H$85,7,FALSE)</f>
        <v>0</v>
      </c>
      <c r="CI165" s="1">
        <f>CI76*VLOOKUP($D165,ExtTrip_Adjust!$B$3:$H$85,6,FALSE)*VLOOKUP(CI$91,ExtTrip_Adjust!$B$3:$H$85,7,FALSE)</f>
        <v>0.58404331888616368</v>
      </c>
      <c r="CJ165" s="1">
        <f>CJ76*VLOOKUP($D165,ExtTrip_Adjust!$B$3:$H$85,6,FALSE)*1</f>
        <v>963.36014682015104</v>
      </c>
      <c r="CK165" s="1">
        <f t="shared" si="5"/>
        <v>1635.8933625914497</v>
      </c>
    </row>
    <row r="166" spans="2:91" x14ac:dyDescent="0.25">
      <c r="B166">
        <v>3004</v>
      </c>
      <c r="D166">
        <v>3004</v>
      </c>
      <c r="E166" s="1">
        <f>E77*VLOOKUP($D166,ExtTrip_Adjust!$B$3:$H$85,6,FALSE)*VLOOKUP(E$91,ExtTrip_Adjust!$B$3:$H$85,7,FALSE)</f>
        <v>0</v>
      </c>
      <c r="F166" s="1">
        <f>F77*VLOOKUP($D166,ExtTrip_Adjust!$B$3:$H$85,6,FALSE)*VLOOKUP(F$91,ExtTrip_Adjust!$B$3:$H$85,7,FALSE)</f>
        <v>0</v>
      </c>
      <c r="G166" s="1">
        <f>G77*VLOOKUP($D166,ExtTrip_Adjust!$B$3:$H$85,6,FALSE)*VLOOKUP(G$91,ExtTrip_Adjust!$B$3:$H$85,7,FALSE)</f>
        <v>0</v>
      </c>
      <c r="H166" s="1">
        <f>H77*VLOOKUP($D166,ExtTrip_Adjust!$B$3:$H$85,6,FALSE)*VLOOKUP(H$91,ExtTrip_Adjust!$B$3:$H$85,7,FALSE)</f>
        <v>0</v>
      </c>
      <c r="I166" s="1">
        <f>I77*VLOOKUP($D166,ExtTrip_Adjust!$B$3:$H$85,6,FALSE)*VLOOKUP(I$91,ExtTrip_Adjust!$B$3:$H$85,7,FALSE)</f>
        <v>0</v>
      </c>
      <c r="J166" s="1">
        <f>J77*VLOOKUP($D166,ExtTrip_Adjust!$B$3:$H$85,6,FALSE)*VLOOKUP(J$91,ExtTrip_Adjust!$B$3:$H$85,7,FALSE)</f>
        <v>1.3355709655991855E-2</v>
      </c>
      <c r="K166" s="1">
        <f>K77*VLOOKUP($D166,ExtTrip_Adjust!$B$3:$H$85,6,FALSE)*VLOOKUP(K$91,ExtTrip_Adjust!$B$3:$H$85,7,FALSE)</f>
        <v>0</v>
      </c>
      <c r="L166" s="1">
        <f>L77*VLOOKUP($D166,ExtTrip_Adjust!$B$3:$H$85,6,FALSE)*VLOOKUP(L$91,ExtTrip_Adjust!$B$3:$H$85,7,FALSE)</f>
        <v>0</v>
      </c>
      <c r="M166" s="1">
        <f>M77*VLOOKUP($D166,ExtTrip_Adjust!$B$3:$H$85,6,FALSE)*VLOOKUP(M$91,ExtTrip_Adjust!$B$3:$H$85,7,FALSE)</f>
        <v>0</v>
      </c>
      <c r="N166" s="1">
        <f>N77*VLOOKUP($D166,ExtTrip_Adjust!$B$3:$H$85,6,FALSE)*VLOOKUP(N$91,ExtTrip_Adjust!$B$3:$H$85,7,FALSE)</f>
        <v>0</v>
      </c>
      <c r="O166" s="1">
        <f>O77*VLOOKUP($D166,ExtTrip_Adjust!$B$3:$H$85,6,FALSE)*VLOOKUP(O$91,ExtTrip_Adjust!$B$3:$H$85,7,FALSE)</f>
        <v>0</v>
      </c>
      <c r="P166" s="1">
        <f>P77*VLOOKUP($D166,ExtTrip_Adjust!$B$3:$H$85,6,FALSE)*VLOOKUP(P$91,ExtTrip_Adjust!$B$3:$H$85,7,FALSE)</f>
        <v>0</v>
      </c>
      <c r="Q166" s="1">
        <f>Q77*VLOOKUP($D166,ExtTrip_Adjust!$B$3:$H$85,6,FALSE)*VLOOKUP(Q$91,ExtTrip_Adjust!$B$3:$H$85,7,FALSE)</f>
        <v>0</v>
      </c>
      <c r="R166" s="1">
        <f>R77*VLOOKUP($D166,ExtTrip_Adjust!$B$3:$H$85,6,FALSE)*VLOOKUP(R$91,ExtTrip_Adjust!$B$3:$H$85,7,FALSE)</f>
        <v>0</v>
      </c>
      <c r="S166" s="1">
        <f>S77*VLOOKUP($D166,ExtTrip_Adjust!$B$3:$H$85,6,FALSE)*VLOOKUP(S$91,ExtTrip_Adjust!$B$3:$H$85,7,FALSE)</f>
        <v>121.41065301437463</v>
      </c>
      <c r="T166" s="1">
        <f>T77*VLOOKUP($D166,ExtTrip_Adjust!$B$3:$H$85,6,FALSE)*VLOOKUP(T$91,ExtTrip_Adjust!$B$3:$H$85,7,FALSE)</f>
        <v>60.17217860221654</v>
      </c>
      <c r="U166" s="1">
        <f>U77*VLOOKUP($D166,ExtTrip_Adjust!$B$3:$H$85,6,FALSE)*VLOOKUP(U$91,ExtTrip_Adjust!$B$3:$H$85,7,FALSE)</f>
        <v>1.0648930741877698</v>
      </c>
      <c r="V166" s="1">
        <f>V77*VLOOKUP($D166,ExtTrip_Adjust!$B$3:$H$85,6,FALSE)*VLOOKUP(V$91,ExtTrip_Adjust!$B$3:$H$85,7,FALSE)</f>
        <v>0</v>
      </c>
      <c r="W166" s="1">
        <f>W77*VLOOKUP($D166,ExtTrip_Adjust!$B$3:$H$85,6,FALSE)*VLOOKUP(W$91,ExtTrip_Adjust!$B$3:$H$85,7,FALSE)</f>
        <v>3.2319420750777614</v>
      </c>
      <c r="X166" s="1">
        <f>X77*VLOOKUP($D166,ExtTrip_Adjust!$B$3:$H$85,6,FALSE)*VLOOKUP(X$91,ExtTrip_Adjust!$B$3:$H$85,7,FALSE)</f>
        <v>0</v>
      </c>
      <c r="Y166" s="1">
        <f>Y77*VLOOKUP($D166,ExtTrip_Adjust!$B$3:$H$85,6,FALSE)*VLOOKUP(Y$91,ExtTrip_Adjust!$B$3:$H$85,7,FALSE)</f>
        <v>0.25724974296777015</v>
      </c>
      <c r="Z166" s="1">
        <f>Z77*VLOOKUP($D166,ExtTrip_Adjust!$B$3:$H$85,6,FALSE)*VLOOKUP(Z$91,ExtTrip_Adjust!$B$3:$H$85,7,FALSE)</f>
        <v>0.28723936322563093</v>
      </c>
      <c r="AA166" s="1">
        <f>AA77*VLOOKUP($D166,ExtTrip_Adjust!$B$3:$H$85,6,FALSE)*VLOOKUP(AA$91,ExtTrip_Adjust!$B$3:$H$85,7,FALSE)</f>
        <v>0.15015546136491123</v>
      </c>
      <c r="AB166" s="1">
        <f>AB77*VLOOKUP($D166,ExtTrip_Adjust!$B$3:$H$85,6,FALSE)*VLOOKUP(AB$91,ExtTrip_Adjust!$B$3:$H$85,7,FALSE)</f>
        <v>0.25569335445491193</v>
      </c>
      <c r="AC166" s="1">
        <f>AC77*VLOOKUP($D166,ExtTrip_Adjust!$B$3:$H$85,6,FALSE)*VLOOKUP(AC$91,ExtTrip_Adjust!$B$3:$H$85,7,FALSE)</f>
        <v>0</v>
      </c>
      <c r="AD166" s="1">
        <f>AD77*VLOOKUP($D166,ExtTrip_Adjust!$B$3:$H$85,6,FALSE)*VLOOKUP(AD$91,ExtTrip_Adjust!$B$3:$H$85,7,FALSE)</f>
        <v>0</v>
      </c>
      <c r="AE166" s="1">
        <f>AE77*VLOOKUP($D166,ExtTrip_Adjust!$B$3:$H$85,6,FALSE)*VLOOKUP(AE$91,ExtTrip_Adjust!$B$3:$H$85,7,FALSE)</f>
        <v>0</v>
      </c>
      <c r="AF166" s="1">
        <f>AF77*VLOOKUP($D166,ExtTrip_Adjust!$B$3:$H$85,6,FALSE)*VLOOKUP(AF$91,ExtTrip_Adjust!$B$3:$H$85,7,FALSE)</f>
        <v>0</v>
      </c>
      <c r="AG166" s="1">
        <f>AG77*VLOOKUP($D166,ExtTrip_Adjust!$B$3:$H$85,6,FALSE)*VLOOKUP(AG$91,ExtTrip_Adjust!$B$3:$H$85,7,FALSE)</f>
        <v>0.99809921762050513</v>
      </c>
      <c r="AH166" s="1">
        <f>AH77*VLOOKUP($D166,ExtTrip_Adjust!$B$3:$H$85,6,FALSE)*VLOOKUP(AH$91,ExtTrip_Adjust!$B$3:$H$85,7,FALSE)</f>
        <v>8.8677642563960938E-3</v>
      </c>
      <c r="AI166" s="1">
        <f>AI77*VLOOKUP($D166,ExtTrip_Adjust!$B$3:$H$85,6,FALSE)*VLOOKUP(AI$91,ExtTrip_Adjust!$B$3:$H$85,7,FALSE)</f>
        <v>0</v>
      </c>
      <c r="AJ166" s="1">
        <f>AJ77*VLOOKUP($D166,ExtTrip_Adjust!$B$3:$H$85,6,FALSE)*VLOOKUP(AJ$91,ExtTrip_Adjust!$B$3:$H$85,7,FALSE)</f>
        <v>2.1222331148310607</v>
      </c>
      <c r="AK166" s="1">
        <f>AK77*VLOOKUP($D166,ExtTrip_Adjust!$B$3:$H$85,6,FALSE)*VLOOKUP(AK$91,ExtTrip_Adjust!$B$3:$H$85,7,FALSE)</f>
        <v>453.48103916609034</v>
      </c>
      <c r="AL166" s="1">
        <f>AL77*VLOOKUP($D166,ExtTrip_Adjust!$B$3:$H$85,6,FALSE)*VLOOKUP(AL$91,ExtTrip_Adjust!$B$3:$H$85,7,FALSE)</f>
        <v>0</v>
      </c>
      <c r="AM166" s="1">
        <f>AM77*VLOOKUP($D166,ExtTrip_Adjust!$B$3:$H$85,6,FALSE)*VLOOKUP(AM$91,ExtTrip_Adjust!$B$3:$H$85,7,FALSE)</f>
        <v>0.29691956930867353</v>
      </c>
      <c r="AN166" s="1">
        <f>AN77*VLOOKUP($D166,ExtTrip_Adjust!$B$3:$H$85,6,FALSE)*VLOOKUP(AN$91,ExtTrip_Adjust!$B$3:$H$85,7,FALSE)</f>
        <v>2.7984478376588067</v>
      </c>
      <c r="AO166" s="1">
        <f>AO77*VLOOKUP($D166,ExtTrip_Adjust!$B$3:$H$85,6,FALSE)*VLOOKUP(AO$91,ExtTrip_Adjust!$B$3:$H$85,7,FALSE)</f>
        <v>0</v>
      </c>
      <c r="AP166" s="1">
        <f>AP77*VLOOKUP($D166,ExtTrip_Adjust!$B$3:$H$85,6,FALSE)*VLOOKUP(AP$91,ExtTrip_Adjust!$B$3:$H$85,7,FALSE)</f>
        <v>0.46950013700308685</v>
      </c>
      <c r="AQ166" s="1">
        <f>AQ77*VLOOKUP($D166,ExtTrip_Adjust!$B$3:$H$85,6,FALSE)*VLOOKUP(AQ$91,ExtTrip_Adjust!$B$3:$H$85,7,FALSE)</f>
        <v>1.6170448058038693</v>
      </c>
      <c r="AR166" s="1">
        <f>AR77*VLOOKUP($D166,ExtTrip_Adjust!$B$3:$H$85,6,FALSE)*VLOOKUP(AR$91,ExtTrip_Adjust!$B$3:$H$85,7,FALSE)</f>
        <v>6.4198177742322504E-2</v>
      </c>
      <c r="AS166" s="1">
        <f>AS77*VLOOKUP($D166,ExtTrip_Adjust!$B$3:$H$85,6,FALSE)*VLOOKUP(AS$91,ExtTrip_Adjust!$B$3:$H$85,7,FALSE)</f>
        <v>1.5821263928341667</v>
      </c>
      <c r="AT166" s="1">
        <f>AT77*VLOOKUP($D166,ExtTrip_Adjust!$B$3:$H$85,6,FALSE)*VLOOKUP(AT$91,ExtTrip_Adjust!$B$3:$H$85,7,FALSE)</f>
        <v>0</v>
      </c>
      <c r="AU166" s="1">
        <f>AU77*VLOOKUP($D166,ExtTrip_Adjust!$B$3:$H$85,6,FALSE)*VLOOKUP(AU$91,ExtTrip_Adjust!$B$3:$H$85,7,FALSE)</f>
        <v>331.30731388684575</v>
      </c>
      <c r="AV166" s="1">
        <f>AV77*VLOOKUP($D166,ExtTrip_Adjust!$B$3:$H$85,6,FALSE)*VLOOKUP(AV$91,ExtTrip_Adjust!$B$3:$H$85,7,FALSE)</f>
        <v>15.209326673108544</v>
      </c>
      <c r="AW166" s="1">
        <f>AW77*VLOOKUP($D166,ExtTrip_Adjust!$B$3:$H$85,6,FALSE)*VLOOKUP(AW$91,ExtTrip_Adjust!$B$3:$H$85,7,FALSE)</f>
        <v>17.872728032411565</v>
      </c>
      <c r="AX166" s="1">
        <f>AX77*VLOOKUP($D166,ExtTrip_Adjust!$B$3:$H$85,6,FALSE)*VLOOKUP(AX$91,ExtTrip_Adjust!$B$3:$H$85,7,FALSE)</f>
        <v>6.3936517158111776</v>
      </c>
      <c r="AY166" s="1">
        <f>AY77*VLOOKUP($D166,ExtTrip_Adjust!$B$3:$H$85,6,FALSE)*VLOOKUP(AY$91,ExtTrip_Adjust!$B$3:$H$85,7,FALSE)</f>
        <v>4.6417566650602753</v>
      </c>
      <c r="AZ166" s="1">
        <f>AZ77*VLOOKUP($D166,ExtTrip_Adjust!$B$3:$H$85,6,FALSE)*VLOOKUP(AZ$91,ExtTrip_Adjust!$B$3:$H$85,7,FALSE)</f>
        <v>0.16814444120561675</v>
      </c>
      <c r="BA166" s="1">
        <f>BA77*VLOOKUP($D166,ExtTrip_Adjust!$B$3:$H$85,6,FALSE)*VLOOKUP(BA$91,ExtTrip_Adjust!$B$3:$H$85,7,FALSE)</f>
        <v>0.25391416773915393</v>
      </c>
      <c r="BB166" s="1">
        <f>BB77*VLOOKUP($D166,ExtTrip_Adjust!$B$3:$H$85,6,FALSE)*VLOOKUP(BB$91,ExtTrip_Adjust!$B$3:$H$85,7,FALSE)</f>
        <v>0.17722904027333483</v>
      </c>
      <c r="BC166" s="1">
        <f>BC77*VLOOKUP($D166,ExtTrip_Adjust!$B$3:$H$85,6,FALSE)*VLOOKUP(BC$91,ExtTrip_Adjust!$B$3:$H$85,7,FALSE)</f>
        <v>4.6057721025200747E-2</v>
      </c>
      <c r="BD166" s="1">
        <f>BD77*VLOOKUP($D166,ExtTrip_Adjust!$B$3:$H$85,6,FALSE)*VLOOKUP(BD$91,ExtTrip_Adjust!$B$3:$H$85,7,FALSE)</f>
        <v>8.8232229095467421E-3</v>
      </c>
      <c r="BE166" s="1">
        <f>BE77*VLOOKUP($D166,ExtTrip_Adjust!$B$3:$H$85,6,FALSE)*VLOOKUP(BE$91,ExtTrip_Adjust!$B$3:$H$85,7,FALSE)</f>
        <v>3.9307975346721181E-2</v>
      </c>
      <c r="BF166" s="1">
        <f>BF77*VLOOKUP($D166,ExtTrip_Adjust!$B$3:$H$85,6,FALSE)*VLOOKUP(BF$91,ExtTrip_Adjust!$B$3:$H$85,7,FALSE)</f>
        <v>0.24872952703616594</v>
      </c>
      <c r="BG166" s="1">
        <f>BG77*VLOOKUP($D166,ExtTrip_Adjust!$B$3:$H$85,6,FALSE)*VLOOKUP(BG$91,ExtTrip_Adjust!$B$3:$H$85,7,FALSE)</f>
        <v>7.309357898160072</v>
      </c>
      <c r="BH166" s="1">
        <f>BH77*VLOOKUP($D166,ExtTrip_Adjust!$B$3:$H$85,6,FALSE)*VLOOKUP(BH$91,ExtTrip_Adjust!$B$3:$H$85,7,FALSE)</f>
        <v>6.963940627957391</v>
      </c>
      <c r="BI166" s="1">
        <f>BI77*VLOOKUP($D166,ExtTrip_Adjust!$B$3:$H$85,6,FALSE)*VLOOKUP(BI$91,ExtTrip_Adjust!$B$3:$H$85,7,FALSE)</f>
        <v>0.20956853218496646</v>
      </c>
      <c r="BJ166" s="1">
        <f>BJ77*VLOOKUP($D166,ExtTrip_Adjust!$B$3:$H$85,6,FALSE)*VLOOKUP(BJ$91,ExtTrip_Adjust!$B$3:$H$85,7,FALSE)</f>
        <v>0</v>
      </c>
      <c r="BK166" s="1">
        <f>BK77*VLOOKUP($D166,ExtTrip_Adjust!$B$3:$H$85,6,FALSE)*VLOOKUP(BK$91,ExtTrip_Adjust!$B$3:$H$85,7,FALSE)</f>
        <v>0.61399811524772008</v>
      </c>
      <c r="BL166" s="1">
        <f>BL77*VLOOKUP($D166,ExtTrip_Adjust!$B$3:$H$85,6,FALSE)*VLOOKUP(BL$91,ExtTrip_Adjust!$B$3:$H$85,7,FALSE)</f>
        <v>0</v>
      </c>
      <c r="BM166" s="1">
        <f>BM77*VLOOKUP($D166,ExtTrip_Adjust!$B$3:$H$85,6,FALSE)*VLOOKUP(BM$91,ExtTrip_Adjust!$B$3:$H$85,7,FALSE)</f>
        <v>0</v>
      </c>
      <c r="BN166" s="1">
        <f>BN77*VLOOKUP($D166,ExtTrip_Adjust!$B$3:$H$85,6,FALSE)*VLOOKUP(BN$91,ExtTrip_Adjust!$B$3:$H$85,7,FALSE)</f>
        <v>0.34269852478492296</v>
      </c>
      <c r="BO166" s="1">
        <f>BO77*VLOOKUP($D166,ExtTrip_Adjust!$B$3:$H$85,6,FALSE)*VLOOKUP(BO$91,ExtTrip_Adjust!$B$3:$H$85,7,FALSE)</f>
        <v>5.2270633152213468E-2</v>
      </c>
      <c r="BP166" s="1">
        <f>BP77*VLOOKUP($D166,ExtTrip_Adjust!$B$3:$H$85,6,FALSE)*VLOOKUP(BP$91,ExtTrip_Adjust!$B$3:$H$85,7,FALSE)</f>
        <v>0</v>
      </c>
      <c r="BQ166" s="1">
        <f>BQ77*VLOOKUP($D166,ExtTrip_Adjust!$B$3:$H$85,6,FALSE)*VLOOKUP(BQ$91,ExtTrip_Adjust!$B$3:$H$85,7,FALSE)</f>
        <v>121.49435239091616</v>
      </c>
      <c r="BR166" s="1">
        <f>BR77*VLOOKUP($D166,ExtTrip_Adjust!$B$3:$H$85,6,FALSE)*VLOOKUP(BR$91,ExtTrip_Adjust!$B$3:$H$85,7,FALSE)</f>
        <v>5.6394176883568772</v>
      </c>
      <c r="BS166" s="1">
        <f>BS77*VLOOKUP($D166,ExtTrip_Adjust!$B$3:$H$85,6,FALSE)*VLOOKUP(BS$91,ExtTrip_Adjust!$B$3:$H$85,7,FALSE)</f>
        <v>3.3823542275925065</v>
      </c>
      <c r="BT166" s="1">
        <f>BT77*VLOOKUP($D166,ExtTrip_Adjust!$B$3:$H$85,6,FALSE)*VLOOKUP(BT$91,ExtTrip_Adjust!$B$3:$H$85,7,FALSE)</f>
        <v>3.1791002528272347</v>
      </c>
      <c r="BU166" s="1">
        <f>BU77*VLOOKUP($D166,ExtTrip_Adjust!$B$3:$H$85,6,FALSE)*VLOOKUP(BU$91,ExtTrip_Adjust!$B$3:$H$85,7,FALSE)</f>
        <v>5.5494753976567166</v>
      </c>
      <c r="BV166" s="1">
        <f>BV77*VLOOKUP($D166,ExtTrip_Adjust!$B$3:$H$85,6,FALSE)*VLOOKUP(BV$91,ExtTrip_Adjust!$B$3:$H$85,7,FALSE)</f>
        <v>0</v>
      </c>
      <c r="BW166" s="1">
        <f>BW77*VLOOKUP($D166,ExtTrip_Adjust!$B$3:$H$85,6,FALSE)*VLOOKUP(BW$91,ExtTrip_Adjust!$B$3:$H$85,7,FALSE)</f>
        <v>0</v>
      </c>
      <c r="BX166" s="1">
        <f>BX77*VLOOKUP($D166,ExtTrip_Adjust!$B$3:$H$85,6,FALSE)*VLOOKUP(BX$91,ExtTrip_Adjust!$B$3:$H$85,7,FALSE)</f>
        <v>0</v>
      </c>
      <c r="BY166" s="1">
        <f>BY77*VLOOKUP($D166,ExtTrip_Adjust!$B$3:$H$85,6,FALSE)*VLOOKUP(BY$91,ExtTrip_Adjust!$B$3:$H$85,7,FALSE)</f>
        <v>0</v>
      </c>
      <c r="BZ166" s="1">
        <f>BZ77*VLOOKUP($D166,ExtTrip_Adjust!$B$3:$H$85,6,FALSE)*VLOOKUP(BZ$91,ExtTrip_Adjust!$B$3:$H$85,7,FALSE)</f>
        <v>0</v>
      </c>
      <c r="CA166" s="1">
        <f>CA77*VLOOKUP($D166,ExtTrip_Adjust!$B$3:$H$85,6,FALSE)*VLOOKUP(CA$91,ExtTrip_Adjust!$B$3:$H$85,7,FALSE)</f>
        <v>0</v>
      </c>
      <c r="CB166" s="1">
        <f>CB77*VLOOKUP($D166,ExtTrip_Adjust!$B$3:$H$85,6,FALSE)*VLOOKUP(CB$91,ExtTrip_Adjust!$B$3:$H$85,7,FALSE)</f>
        <v>0</v>
      </c>
      <c r="CC166" s="1">
        <f>CC77*VLOOKUP($D166,ExtTrip_Adjust!$B$3:$H$85,6,FALSE)*VLOOKUP(CC$91,ExtTrip_Adjust!$B$3:$H$85,7,FALSE)</f>
        <v>0</v>
      </c>
      <c r="CD166" s="1">
        <f>CD77*VLOOKUP($D166,ExtTrip_Adjust!$B$3:$H$85,6,FALSE)*VLOOKUP(CD$91,ExtTrip_Adjust!$B$3:$H$85,7,FALSE)</f>
        <v>0</v>
      </c>
      <c r="CE166" s="1">
        <f>CE77*VLOOKUP($D166,ExtTrip_Adjust!$B$3:$H$85,6,FALSE)*VLOOKUP(CE$91,ExtTrip_Adjust!$B$3:$H$85,7,FALSE)</f>
        <v>0</v>
      </c>
      <c r="CF166" s="1">
        <f>CF77*VLOOKUP($D166,ExtTrip_Adjust!$B$3:$H$85,6,FALSE)*VLOOKUP(CF$91,ExtTrip_Adjust!$B$3:$H$85,7,FALSE)</f>
        <v>0.21297932847543152</v>
      </c>
      <c r="CG166" s="1">
        <f>CG77*VLOOKUP($D166,ExtTrip_Adjust!$B$3:$H$85,6,FALSE)*VLOOKUP(CG$91,ExtTrip_Adjust!$B$3:$H$85,7,FALSE)</f>
        <v>22.333938074821319</v>
      </c>
      <c r="CH166" s="1">
        <f>CH77*VLOOKUP($D166,ExtTrip_Adjust!$B$3:$H$85,6,FALSE)*VLOOKUP(CH$91,ExtTrip_Adjust!$B$3:$H$85,7,FALSE)</f>
        <v>0</v>
      </c>
      <c r="CI166" s="1">
        <f>CI77*VLOOKUP($D166,ExtTrip_Adjust!$B$3:$H$85,6,FALSE)*VLOOKUP(CI$91,ExtTrip_Adjust!$B$3:$H$85,7,FALSE)</f>
        <v>1.4873376119322537</v>
      </c>
      <c r="CJ166" s="1">
        <f>CJ77*VLOOKUP($D166,ExtTrip_Adjust!$B$3:$H$85,6,FALSE)*1</f>
        <v>5121.9361055662657</v>
      </c>
      <c r="CK166" s="1">
        <f t="shared" si="5"/>
        <v>6327.3557145197792</v>
      </c>
    </row>
    <row r="167" spans="2:91" x14ac:dyDescent="0.25">
      <c r="B167">
        <v>3005</v>
      </c>
      <c r="D167">
        <v>3005</v>
      </c>
      <c r="E167" s="1">
        <f>E78*VLOOKUP($D167,ExtTrip_Adjust!$B$3:$H$85,6,FALSE)*VLOOKUP(E$91,ExtTrip_Adjust!$B$3:$H$85,7,FALSE)</f>
        <v>0</v>
      </c>
      <c r="F167" s="1">
        <f>F78*VLOOKUP($D167,ExtTrip_Adjust!$B$3:$H$85,6,FALSE)*VLOOKUP(F$91,ExtTrip_Adjust!$B$3:$H$85,7,FALSE)</f>
        <v>0</v>
      </c>
      <c r="G167" s="1">
        <f>G78*VLOOKUP($D167,ExtTrip_Adjust!$B$3:$H$85,6,FALSE)*VLOOKUP(G$91,ExtTrip_Adjust!$B$3:$H$85,7,FALSE)</f>
        <v>0</v>
      </c>
      <c r="H167" s="1">
        <f>H78*VLOOKUP($D167,ExtTrip_Adjust!$B$3:$H$85,6,FALSE)*VLOOKUP(H$91,ExtTrip_Adjust!$B$3:$H$85,7,FALSE)</f>
        <v>0</v>
      </c>
      <c r="I167" s="1">
        <f>I78*VLOOKUP($D167,ExtTrip_Adjust!$B$3:$H$85,6,FALSE)*VLOOKUP(I$91,ExtTrip_Adjust!$B$3:$H$85,7,FALSE)</f>
        <v>0</v>
      </c>
      <c r="J167" s="1">
        <f>J78*VLOOKUP($D167,ExtTrip_Adjust!$B$3:$H$85,6,FALSE)*VLOOKUP(J$91,ExtTrip_Adjust!$B$3:$H$85,7,FALSE)</f>
        <v>0</v>
      </c>
      <c r="K167" s="1">
        <f>K78*VLOOKUP($D167,ExtTrip_Adjust!$B$3:$H$85,6,FALSE)*VLOOKUP(K$91,ExtTrip_Adjust!$B$3:$H$85,7,FALSE)</f>
        <v>0</v>
      </c>
      <c r="L167" s="1">
        <f>L78*VLOOKUP($D167,ExtTrip_Adjust!$B$3:$H$85,6,FALSE)*VLOOKUP(L$91,ExtTrip_Adjust!$B$3:$H$85,7,FALSE)</f>
        <v>0</v>
      </c>
      <c r="M167" s="1">
        <f>M78*VLOOKUP($D167,ExtTrip_Adjust!$B$3:$H$85,6,FALSE)*VLOOKUP(M$91,ExtTrip_Adjust!$B$3:$H$85,7,FALSE)</f>
        <v>0</v>
      </c>
      <c r="N167" s="1">
        <f>N78*VLOOKUP($D167,ExtTrip_Adjust!$B$3:$H$85,6,FALSE)*VLOOKUP(N$91,ExtTrip_Adjust!$B$3:$H$85,7,FALSE)</f>
        <v>0</v>
      </c>
      <c r="O167" s="1">
        <f>O78*VLOOKUP($D167,ExtTrip_Adjust!$B$3:$H$85,6,FALSE)*VLOOKUP(O$91,ExtTrip_Adjust!$B$3:$H$85,7,FALSE)</f>
        <v>0</v>
      </c>
      <c r="P167" s="1">
        <f>P78*VLOOKUP($D167,ExtTrip_Adjust!$B$3:$H$85,6,FALSE)*VLOOKUP(P$91,ExtTrip_Adjust!$B$3:$H$85,7,FALSE)</f>
        <v>0</v>
      </c>
      <c r="Q167" s="1">
        <f>Q78*VLOOKUP($D167,ExtTrip_Adjust!$B$3:$H$85,6,FALSE)*VLOOKUP(Q$91,ExtTrip_Adjust!$B$3:$H$85,7,FALSE)</f>
        <v>0</v>
      </c>
      <c r="R167" s="1">
        <f>R78*VLOOKUP($D167,ExtTrip_Adjust!$B$3:$H$85,6,FALSE)*VLOOKUP(R$91,ExtTrip_Adjust!$B$3:$H$85,7,FALSE)</f>
        <v>0</v>
      </c>
      <c r="S167" s="1">
        <f>S78*VLOOKUP($D167,ExtTrip_Adjust!$B$3:$H$85,6,FALSE)*VLOOKUP(S$91,ExtTrip_Adjust!$B$3:$H$85,7,FALSE)</f>
        <v>13.883290527382737</v>
      </c>
      <c r="T167" s="1">
        <f>T78*VLOOKUP($D167,ExtTrip_Adjust!$B$3:$H$85,6,FALSE)*VLOOKUP(T$91,ExtTrip_Adjust!$B$3:$H$85,7,FALSE)</f>
        <v>4.4056697575400037</v>
      </c>
      <c r="U167" s="1">
        <f>U78*VLOOKUP($D167,ExtTrip_Adjust!$B$3:$H$85,6,FALSE)*VLOOKUP(U$91,ExtTrip_Adjust!$B$3:$H$85,7,FALSE)</f>
        <v>0.18379564404808457</v>
      </c>
      <c r="V167" s="1">
        <f>V78*VLOOKUP($D167,ExtTrip_Adjust!$B$3:$H$85,6,FALSE)*VLOOKUP(V$91,ExtTrip_Adjust!$B$3:$H$85,7,FALSE)</f>
        <v>0</v>
      </c>
      <c r="W167" s="1">
        <f>W78*VLOOKUP($D167,ExtTrip_Adjust!$B$3:$H$85,6,FALSE)*VLOOKUP(W$91,ExtTrip_Adjust!$B$3:$H$85,7,FALSE)</f>
        <v>0.29595739040521507</v>
      </c>
      <c r="X167" s="1">
        <f>X78*VLOOKUP($D167,ExtTrip_Adjust!$B$3:$H$85,6,FALSE)*VLOOKUP(X$91,ExtTrip_Adjust!$B$3:$H$85,7,FALSE)</f>
        <v>0</v>
      </c>
      <c r="Y167" s="1">
        <f>Y78*VLOOKUP($D167,ExtTrip_Adjust!$B$3:$H$85,6,FALSE)*VLOOKUP(Y$91,ExtTrip_Adjust!$B$3:$H$85,7,FALSE)</f>
        <v>0</v>
      </c>
      <c r="Z167" s="1">
        <f>Z78*VLOOKUP($D167,ExtTrip_Adjust!$B$3:$H$85,6,FALSE)*VLOOKUP(Z$91,ExtTrip_Adjust!$B$3:$H$85,7,FALSE)</f>
        <v>5.0408190760224507E-2</v>
      </c>
      <c r="AA167" s="1">
        <f>AA78*VLOOKUP($D167,ExtTrip_Adjust!$B$3:$H$85,6,FALSE)*VLOOKUP(AA$91,ExtTrip_Adjust!$B$3:$H$85,7,FALSE)</f>
        <v>2.6351168439135011E-2</v>
      </c>
      <c r="AB167" s="1">
        <f>AB78*VLOOKUP($D167,ExtTrip_Adjust!$B$3:$H$85,6,FALSE)*VLOOKUP(AB$91,ExtTrip_Adjust!$B$3:$H$85,7,FALSE)</f>
        <v>4.4872503493221243E-2</v>
      </c>
      <c r="AC167" s="1">
        <f>AC78*VLOOKUP($D167,ExtTrip_Adjust!$B$3:$H$85,6,FALSE)*VLOOKUP(AC$91,ExtTrip_Adjust!$B$3:$H$85,7,FALSE)</f>
        <v>0</v>
      </c>
      <c r="AD167" s="1">
        <f>AD78*VLOOKUP($D167,ExtTrip_Adjust!$B$3:$H$85,6,FALSE)*VLOOKUP(AD$91,ExtTrip_Adjust!$B$3:$H$85,7,FALSE)</f>
        <v>0</v>
      </c>
      <c r="AE167" s="1">
        <f>AE78*VLOOKUP($D167,ExtTrip_Adjust!$B$3:$H$85,6,FALSE)*VLOOKUP(AE$91,ExtTrip_Adjust!$B$3:$H$85,7,FALSE)</f>
        <v>0</v>
      </c>
      <c r="AF167" s="1">
        <f>AF78*VLOOKUP($D167,ExtTrip_Adjust!$B$3:$H$85,6,FALSE)*VLOOKUP(AF$91,ExtTrip_Adjust!$B$3:$H$85,7,FALSE)</f>
        <v>0</v>
      </c>
      <c r="AG167" s="1">
        <f>AG78*VLOOKUP($D167,ExtTrip_Adjust!$B$3:$H$85,6,FALSE)*VLOOKUP(AG$91,ExtTrip_Adjust!$B$3:$H$85,7,FALSE)</f>
        <v>0</v>
      </c>
      <c r="AH167" s="1">
        <f>AH78*VLOOKUP($D167,ExtTrip_Adjust!$B$3:$H$85,6,FALSE)*VLOOKUP(AH$91,ExtTrip_Adjust!$B$3:$H$85,7,FALSE)</f>
        <v>0</v>
      </c>
      <c r="AI167" s="1">
        <f>AI78*VLOOKUP($D167,ExtTrip_Adjust!$B$3:$H$85,6,FALSE)*VLOOKUP(AI$91,ExtTrip_Adjust!$B$3:$H$85,7,FALSE)</f>
        <v>0</v>
      </c>
      <c r="AJ167" s="1">
        <f>AJ78*VLOOKUP($D167,ExtTrip_Adjust!$B$3:$H$85,6,FALSE)*VLOOKUP(AJ$91,ExtTrip_Adjust!$B$3:$H$85,7,FALSE)</f>
        <v>0</v>
      </c>
      <c r="AK167" s="1">
        <f>AK78*VLOOKUP($D167,ExtTrip_Adjust!$B$3:$H$85,6,FALSE)*VLOOKUP(AK$91,ExtTrip_Adjust!$B$3:$H$85,7,FALSE)</f>
        <v>33.202854113639312</v>
      </c>
      <c r="AL167" s="1">
        <f>AL78*VLOOKUP($D167,ExtTrip_Adjust!$B$3:$H$85,6,FALSE)*VLOOKUP(AL$91,ExtTrip_Adjust!$B$3:$H$85,7,FALSE)</f>
        <v>0</v>
      </c>
      <c r="AM167" s="1">
        <f>AM78*VLOOKUP($D167,ExtTrip_Adjust!$B$3:$H$85,6,FALSE)*VLOOKUP(AM$91,ExtTrip_Adjust!$B$3:$H$85,7,FALSE)</f>
        <v>7.7401112205761277E-2</v>
      </c>
      <c r="AN167" s="1">
        <f>AN78*VLOOKUP($D167,ExtTrip_Adjust!$B$3:$H$85,6,FALSE)*VLOOKUP(AN$91,ExtTrip_Adjust!$B$3:$H$85,7,FALSE)</f>
        <v>0</v>
      </c>
      <c r="AO167" s="1">
        <f>AO78*VLOOKUP($D167,ExtTrip_Adjust!$B$3:$H$85,6,FALSE)*VLOOKUP(AO$91,ExtTrip_Adjust!$B$3:$H$85,7,FALSE)</f>
        <v>0</v>
      </c>
      <c r="AP167" s="1">
        <f>AP78*VLOOKUP($D167,ExtTrip_Adjust!$B$3:$H$85,6,FALSE)*VLOOKUP(AP$91,ExtTrip_Adjust!$B$3:$H$85,7,FALSE)</f>
        <v>3.1279796757739994E-2</v>
      </c>
      <c r="AQ167" s="1">
        <f>AQ78*VLOOKUP($D167,ExtTrip_Adjust!$B$3:$H$85,6,FALSE)*VLOOKUP(AQ$91,ExtTrip_Adjust!$B$3:$H$85,7,FALSE)</f>
        <v>0.5565943410591474</v>
      </c>
      <c r="AR167" s="1">
        <f>AR78*VLOOKUP($D167,ExtTrip_Adjust!$B$3:$H$85,6,FALSE)*VLOOKUP(AR$91,ExtTrip_Adjust!$B$3:$H$85,7,FALSE)</f>
        <v>4.2772435953810691E-3</v>
      </c>
      <c r="AS167" s="1">
        <f>AS78*VLOOKUP($D167,ExtTrip_Adjust!$B$3:$H$85,6,FALSE)*VLOOKUP(AS$91,ExtTrip_Adjust!$B$3:$H$85,7,FALSE)</f>
        <v>0.10540809698734306</v>
      </c>
      <c r="AT167" s="1">
        <f>AT78*VLOOKUP($D167,ExtTrip_Adjust!$B$3:$H$85,6,FALSE)*VLOOKUP(AT$91,ExtTrip_Adjust!$B$3:$H$85,7,FALSE)</f>
        <v>0</v>
      </c>
      <c r="AU167" s="1">
        <f>AU78*VLOOKUP($D167,ExtTrip_Adjust!$B$3:$H$85,6,FALSE)*VLOOKUP(AU$91,ExtTrip_Adjust!$B$3:$H$85,7,FALSE)</f>
        <v>18.937345130203759</v>
      </c>
      <c r="AV167" s="1">
        <f>AV78*VLOOKUP($D167,ExtTrip_Adjust!$B$3:$H$85,6,FALSE)*VLOOKUP(AV$91,ExtTrip_Adjust!$B$3:$H$85,7,FALSE)</f>
        <v>4.7073882568265111</v>
      </c>
      <c r="AW167" s="1">
        <f>AW78*VLOOKUP($D167,ExtTrip_Adjust!$B$3:$H$85,6,FALSE)*VLOOKUP(AW$91,ExtTrip_Adjust!$B$3:$H$85,7,FALSE)</f>
        <v>1.0215949975620995</v>
      </c>
      <c r="AX167" s="1">
        <f>AX78*VLOOKUP($D167,ExtTrip_Adjust!$B$3:$H$85,6,FALSE)*VLOOKUP(AX$91,ExtTrip_Adjust!$B$3:$H$85,7,FALSE)</f>
        <v>0.47086057090252692</v>
      </c>
      <c r="AY167" s="1">
        <f>AY78*VLOOKUP($D167,ExtTrip_Adjust!$B$3:$H$85,6,FALSE)*VLOOKUP(AY$91,ExtTrip_Adjust!$B$3:$H$85,7,FALSE)</f>
        <v>0.34423768388173587</v>
      </c>
      <c r="AZ167" s="1">
        <f>AZ78*VLOOKUP($D167,ExtTrip_Adjust!$B$3:$H$85,6,FALSE)*VLOOKUP(AZ$91,ExtTrip_Adjust!$B$3:$H$85,7,FALSE)</f>
        <v>7.9507937775292487E-3</v>
      </c>
      <c r="BA167" s="1">
        <f>BA78*VLOOKUP($D167,ExtTrip_Adjust!$B$3:$H$85,6,FALSE)*VLOOKUP(BA$91,ExtTrip_Adjust!$B$3:$H$85,7,FALSE)</f>
        <v>8.7399025165733404E-2</v>
      </c>
      <c r="BB167" s="1">
        <f>BB78*VLOOKUP($D167,ExtTrip_Adjust!$B$3:$H$85,6,FALSE)*VLOOKUP(BB$91,ExtTrip_Adjust!$B$3:$H$85,7,FALSE)</f>
        <v>1.1807948561064232E-2</v>
      </c>
      <c r="BC167" s="1">
        <f>BC78*VLOOKUP($D167,ExtTrip_Adjust!$B$3:$H$85,6,FALSE)*VLOOKUP(BC$91,ExtTrip_Adjust!$B$3:$H$85,7,FALSE)</f>
        <v>0</v>
      </c>
      <c r="BD167" s="1">
        <f>BD78*VLOOKUP($D167,ExtTrip_Adjust!$B$3:$H$85,6,FALSE)*VLOOKUP(BD$91,ExtTrip_Adjust!$B$3:$H$85,7,FALSE)</f>
        <v>0</v>
      </c>
      <c r="BE167" s="1">
        <f>BE78*VLOOKUP($D167,ExtTrip_Adjust!$B$3:$H$85,6,FALSE)*VLOOKUP(BE$91,ExtTrip_Adjust!$B$3:$H$85,7,FALSE)</f>
        <v>0</v>
      </c>
      <c r="BF167" s="1">
        <f>BF78*VLOOKUP($D167,ExtTrip_Adjust!$B$3:$H$85,6,FALSE)*VLOOKUP(BF$91,ExtTrip_Adjust!$B$3:$H$85,7,FALSE)</f>
        <v>0</v>
      </c>
      <c r="BG167" s="1">
        <f>BG78*VLOOKUP($D167,ExtTrip_Adjust!$B$3:$H$85,6,FALSE)*VLOOKUP(BG$91,ExtTrip_Adjust!$B$3:$H$85,7,FALSE)</f>
        <v>1.3002459771686319</v>
      </c>
      <c r="BH167" s="1">
        <f>BH78*VLOOKUP($D167,ExtTrip_Adjust!$B$3:$H$85,6,FALSE)*VLOOKUP(BH$91,ExtTrip_Adjust!$B$3:$H$85,7,FALSE)</f>
        <v>2.08040063063389</v>
      </c>
      <c r="BI167" s="1">
        <f>BI78*VLOOKUP($D167,ExtTrip_Adjust!$B$3:$H$85,6,FALSE)*VLOOKUP(BI$91,ExtTrip_Adjust!$B$3:$H$85,7,FALSE)</f>
        <v>3.7279755886235812E-2</v>
      </c>
      <c r="BJ167" s="1">
        <f>BJ78*VLOOKUP($D167,ExtTrip_Adjust!$B$3:$H$85,6,FALSE)*VLOOKUP(BJ$91,ExtTrip_Adjust!$B$3:$H$85,7,FALSE)</f>
        <v>0</v>
      </c>
      <c r="BK167" s="1">
        <f>BK78*VLOOKUP($D167,ExtTrip_Adjust!$B$3:$H$85,6,FALSE)*VLOOKUP(BK$91,ExtTrip_Adjust!$B$3:$H$85,7,FALSE)</f>
        <v>2.9031821554522802E-2</v>
      </c>
      <c r="BL167" s="1">
        <f>BL78*VLOOKUP($D167,ExtTrip_Adjust!$B$3:$H$85,6,FALSE)*VLOOKUP(BL$91,ExtTrip_Adjust!$B$3:$H$85,7,FALSE)</f>
        <v>0</v>
      </c>
      <c r="BM167" s="1">
        <f>BM78*VLOOKUP($D167,ExtTrip_Adjust!$B$3:$H$85,6,FALSE)*VLOOKUP(BM$91,ExtTrip_Adjust!$B$3:$H$85,7,FALSE)</f>
        <v>0</v>
      </c>
      <c r="BN167" s="1">
        <f>BN78*VLOOKUP($D167,ExtTrip_Adjust!$B$3:$H$85,6,FALSE)*VLOOKUP(BN$91,ExtTrip_Adjust!$B$3:$H$85,7,FALSE)</f>
        <v>5.6101850427250056E-2</v>
      </c>
      <c r="BO167" s="1">
        <f>BO78*VLOOKUP($D167,ExtTrip_Adjust!$B$3:$H$85,6,FALSE)*VLOOKUP(BO$91,ExtTrip_Adjust!$B$3:$H$85,7,FALSE)</f>
        <v>8.5566700795321176E-3</v>
      </c>
      <c r="BP167" s="1">
        <f>BP78*VLOOKUP($D167,ExtTrip_Adjust!$B$3:$H$85,6,FALSE)*VLOOKUP(BP$91,ExtTrip_Adjust!$B$3:$H$85,7,FALSE)</f>
        <v>0</v>
      </c>
      <c r="BQ167" s="1">
        <f>BQ78*VLOOKUP($D167,ExtTrip_Adjust!$B$3:$H$85,6,FALSE)*VLOOKUP(BQ$91,ExtTrip_Adjust!$B$3:$H$85,7,FALSE)</f>
        <v>11.681673285700018</v>
      </c>
      <c r="BR167" s="1">
        <f>BR78*VLOOKUP($D167,ExtTrip_Adjust!$B$3:$H$85,6,FALSE)*VLOOKUP(BR$91,ExtTrip_Adjust!$B$3:$H$85,7,FALSE)</f>
        <v>0.57428209981635703</v>
      </c>
      <c r="BS167" s="1">
        <f>BS78*VLOOKUP($D167,ExtTrip_Adjust!$B$3:$H$85,6,FALSE)*VLOOKUP(BS$91,ExtTrip_Adjust!$B$3:$H$85,7,FALSE)</f>
        <v>0.43372927244146536</v>
      </c>
      <c r="BT167" s="1">
        <f>BT78*VLOOKUP($D167,ExtTrip_Adjust!$B$3:$H$85,6,FALSE)*VLOOKUP(BT$91,ExtTrip_Adjust!$B$3:$H$85,7,FALSE)</f>
        <v>0.52043684836059345</v>
      </c>
      <c r="BU167" s="1">
        <f>BU78*VLOOKUP($D167,ExtTrip_Adjust!$B$3:$H$85,6,FALSE)*VLOOKUP(BU$91,ExtTrip_Adjust!$B$3:$H$85,7,FALSE)</f>
        <v>0.78066635204221591</v>
      </c>
      <c r="BV167" s="1">
        <f>BV78*VLOOKUP($D167,ExtTrip_Adjust!$B$3:$H$85,6,FALSE)*VLOOKUP(BV$91,ExtTrip_Adjust!$B$3:$H$85,7,FALSE)</f>
        <v>0</v>
      </c>
      <c r="BW167" s="1">
        <f>BW78*VLOOKUP($D167,ExtTrip_Adjust!$B$3:$H$85,6,FALSE)*VLOOKUP(BW$91,ExtTrip_Adjust!$B$3:$H$85,7,FALSE)</f>
        <v>0</v>
      </c>
      <c r="BX167" s="1">
        <f>BX78*VLOOKUP($D167,ExtTrip_Adjust!$B$3:$H$85,6,FALSE)*VLOOKUP(BX$91,ExtTrip_Adjust!$B$3:$H$85,7,FALSE)</f>
        <v>0</v>
      </c>
      <c r="BY167" s="1">
        <f>BY78*VLOOKUP($D167,ExtTrip_Adjust!$B$3:$H$85,6,FALSE)*VLOOKUP(BY$91,ExtTrip_Adjust!$B$3:$H$85,7,FALSE)</f>
        <v>0</v>
      </c>
      <c r="BZ167" s="1">
        <f>BZ78*VLOOKUP($D167,ExtTrip_Adjust!$B$3:$H$85,6,FALSE)*VLOOKUP(BZ$91,ExtTrip_Adjust!$B$3:$H$85,7,FALSE)</f>
        <v>0</v>
      </c>
      <c r="CA167" s="1">
        <f>CA78*VLOOKUP($D167,ExtTrip_Adjust!$B$3:$H$85,6,FALSE)*VLOOKUP(CA$91,ExtTrip_Adjust!$B$3:$H$85,7,FALSE)</f>
        <v>0</v>
      </c>
      <c r="CB167" s="1">
        <f>CB78*VLOOKUP($D167,ExtTrip_Adjust!$B$3:$H$85,6,FALSE)*VLOOKUP(CB$91,ExtTrip_Adjust!$B$3:$H$85,7,FALSE)</f>
        <v>0</v>
      </c>
      <c r="CC167" s="1">
        <f>CC78*VLOOKUP($D167,ExtTrip_Adjust!$B$3:$H$85,6,FALSE)*VLOOKUP(CC$91,ExtTrip_Adjust!$B$3:$H$85,7,FALSE)</f>
        <v>0</v>
      </c>
      <c r="CD167" s="1">
        <f>CD78*VLOOKUP($D167,ExtTrip_Adjust!$B$3:$H$85,6,FALSE)*VLOOKUP(CD$91,ExtTrip_Adjust!$B$3:$H$85,7,FALSE)</f>
        <v>0</v>
      </c>
      <c r="CE167" s="1">
        <f>CE78*VLOOKUP($D167,ExtTrip_Adjust!$B$3:$H$85,6,FALSE)*VLOOKUP(CE$91,ExtTrip_Adjust!$B$3:$H$85,7,FALSE)</f>
        <v>0</v>
      </c>
      <c r="CF167" s="1">
        <f>CF78*VLOOKUP($D167,ExtTrip_Adjust!$B$3:$H$85,6,FALSE)*VLOOKUP(CF$91,ExtTrip_Adjust!$B$3:$H$85,7,FALSE)</f>
        <v>3.4866233048645834E-2</v>
      </c>
      <c r="CG167" s="1">
        <f>CG78*VLOOKUP($D167,ExtTrip_Adjust!$B$3:$H$85,6,FALSE)*VLOOKUP(CG$91,ExtTrip_Adjust!$B$3:$H$85,7,FALSE)</f>
        <v>0.97639542304728111</v>
      </c>
      <c r="CH167" s="1">
        <f>CH78*VLOOKUP($D167,ExtTrip_Adjust!$B$3:$H$85,6,FALSE)*VLOOKUP(CH$91,ExtTrip_Adjust!$B$3:$H$85,7,FALSE)</f>
        <v>0</v>
      </c>
      <c r="CI167" s="1">
        <f>CI78*VLOOKUP($D167,ExtTrip_Adjust!$B$3:$H$85,6,FALSE)*VLOOKUP(CI$91,ExtTrip_Adjust!$B$3:$H$85,7,FALSE)</f>
        <v>0.1618090541033847</v>
      </c>
      <c r="CJ167" s="1">
        <f>CJ78*VLOOKUP($D167,ExtTrip_Adjust!$B$3:$H$85,6,FALSE)*1</f>
        <v>1872.8894693396303</v>
      </c>
      <c r="CK167" s="1">
        <f t="shared" si="5"/>
        <v>1970.0216889071346</v>
      </c>
    </row>
    <row r="168" spans="2:91" x14ac:dyDescent="0.25">
      <c r="B168">
        <v>3006</v>
      </c>
      <c r="D168">
        <v>3006</v>
      </c>
      <c r="E168" s="1">
        <f>E79*VLOOKUP($D168,ExtTrip_Adjust!$B$3:$H$85,6,FALSE)*VLOOKUP(E$91,ExtTrip_Adjust!$B$3:$H$85,7,FALSE)</f>
        <v>0</v>
      </c>
      <c r="F168" s="1">
        <f>F79*VLOOKUP($D168,ExtTrip_Adjust!$B$3:$H$85,6,FALSE)*VLOOKUP(F$91,ExtTrip_Adjust!$B$3:$H$85,7,FALSE)</f>
        <v>0</v>
      </c>
      <c r="G168" s="1">
        <f>G79*VLOOKUP($D168,ExtTrip_Adjust!$B$3:$H$85,6,FALSE)*VLOOKUP(G$91,ExtTrip_Adjust!$B$3:$H$85,7,FALSE)</f>
        <v>0</v>
      </c>
      <c r="H168" s="1">
        <f>H79*VLOOKUP($D168,ExtTrip_Adjust!$B$3:$H$85,6,FALSE)*VLOOKUP(H$91,ExtTrip_Adjust!$B$3:$H$85,7,FALSE)</f>
        <v>0</v>
      </c>
      <c r="I168" s="1">
        <f>I79*VLOOKUP($D168,ExtTrip_Adjust!$B$3:$H$85,6,FALSE)*VLOOKUP(I$91,ExtTrip_Adjust!$B$3:$H$85,7,FALSE)</f>
        <v>0</v>
      </c>
      <c r="J168" s="1">
        <f>J79*VLOOKUP($D168,ExtTrip_Adjust!$B$3:$H$85,6,FALSE)*VLOOKUP(J$91,ExtTrip_Adjust!$B$3:$H$85,7,FALSE)</f>
        <v>7.5482469896061034E-3</v>
      </c>
      <c r="K168" s="1">
        <f>K79*VLOOKUP($D168,ExtTrip_Adjust!$B$3:$H$85,6,FALSE)*VLOOKUP(K$91,ExtTrip_Adjust!$B$3:$H$85,7,FALSE)</f>
        <v>0</v>
      </c>
      <c r="L168" s="1">
        <f>L79*VLOOKUP($D168,ExtTrip_Adjust!$B$3:$H$85,6,FALSE)*VLOOKUP(L$91,ExtTrip_Adjust!$B$3:$H$85,7,FALSE)</f>
        <v>0</v>
      </c>
      <c r="M168" s="1">
        <f>M79*VLOOKUP($D168,ExtTrip_Adjust!$B$3:$H$85,6,FALSE)*VLOOKUP(M$91,ExtTrip_Adjust!$B$3:$H$85,7,FALSE)</f>
        <v>0</v>
      </c>
      <c r="N168" s="1">
        <f>N79*VLOOKUP($D168,ExtTrip_Adjust!$B$3:$H$85,6,FALSE)*VLOOKUP(N$91,ExtTrip_Adjust!$B$3:$H$85,7,FALSE)</f>
        <v>0</v>
      </c>
      <c r="O168" s="1">
        <f>O79*VLOOKUP($D168,ExtTrip_Adjust!$B$3:$H$85,6,FALSE)*VLOOKUP(O$91,ExtTrip_Adjust!$B$3:$H$85,7,FALSE)</f>
        <v>0</v>
      </c>
      <c r="P168" s="1">
        <f>P79*VLOOKUP($D168,ExtTrip_Adjust!$B$3:$H$85,6,FALSE)*VLOOKUP(P$91,ExtTrip_Adjust!$B$3:$H$85,7,FALSE)</f>
        <v>0</v>
      </c>
      <c r="Q168" s="1">
        <f>Q79*VLOOKUP($D168,ExtTrip_Adjust!$B$3:$H$85,6,FALSE)*VLOOKUP(Q$91,ExtTrip_Adjust!$B$3:$H$85,7,FALSE)</f>
        <v>0</v>
      </c>
      <c r="R168" s="1">
        <f>R79*VLOOKUP($D168,ExtTrip_Adjust!$B$3:$H$85,6,FALSE)*VLOOKUP(R$91,ExtTrip_Adjust!$B$3:$H$85,7,FALSE)</f>
        <v>0</v>
      </c>
      <c r="S168" s="1">
        <f>S79*VLOOKUP($D168,ExtTrip_Adjust!$B$3:$H$85,6,FALSE)*VLOOKUP(S$91,ExtTrip_Adjust!$B$3:$H$85,7,FALSE)</f>
        <v>33.929709783241755</v>
      </c>
      <c r="T168" s="1">
        <f>T79*VLOOKUP($D168,ExtTrip_Adjust!$B$3:$H$85,6,FALSE)*VLOOKUP(T$91,ExtTrip_Adjust!$B$3:$H$85,7,FALSE)</f>
        <v>12.441282435374898</v>
      </c>
      <c r="U168" s="1">
        <f>U79*VLOOKUP($D168,ExtTrip_Adjust!$B$3:$H$85,6,FALSE)*VLOOKUP(U$91,ExtTrip_Adjust!$B$3:$H$85,7,FALSE)</f>
        <v>0.73570178863432889</v>
      </c>
      <c r="V168" s="1">
        <f>V79*VLOOKUP($D168,ExtTrip_Adjust!$B$3:$H$85,6,FALSE)*VLOOKUP(V$91,ExtTrip_Adjust!$B$3:$H$85,7,FALSE)</f>
        <v>0</v>
      </c>
      <c r="W168" s="1">
        <f>W79*VLOOKUP($D168,ExtTrip_Adjust!$B$3:$H$85,6,FALSE)*VLOOKUP(W$91,ExtTrip_Adjust!$B$3:$H$85,7,FALSE)</f>
        <v>1.2536620006285641</v>
      </c>
      <c r="X168" s="1">
        <f>X79*VLOOKUP($D168,ExtTrip_Adjust!$B$3:$H$85,6,FALSE)*VLOOKUP(X$91,ExtTrip_Adjust!$B$3:$H$85,7,FALSE)</f>
        <v>0</v>
      </c>
      <c r="Y168" s="1">
        <f>Y79*VLOOKUP($D168,ExtTrip_Adjust!$B$3:$H$85,6,FALSE)*VLOOKUP(Y$91,ExtTrip_Adjust!$B$3:$H$85,7,FALSE)</f>
        <v>0.12541453180392398</v>
      </c>
      <c r="Z168" s="1">
        <f>Z79*VLOOKUP($D168,ExtTrip_Adjust!$B$3:$H$85,6,FALSE)*VLOOKUP(Z$91,ExtTrip_Adjust!$B$3:$H$85,7,FALSE)</f>
        <v>0.18632656060056962</v>
      </c>
      <c r="AA168" s="1">
        <f>AA79*VLOOKUP($D168,ExtTrip_Adjust!$B$3:$H$85,6,FALSE)*VLOOKUP(AA$91,ExtTrip_Adjust!$B$3:$H$85,7,FALSE)</f>
        <v>0.10131704304210384</v>
      </c>
      <c r="AB168" s="1">
        <f>AB79*VLOOKUP($D168,ExtTrip_Adjust!$B$3:$H$85,6,FALSE)*VLOOKUP(AB$91,ExtTrip_Adjust!$B$3:$H$85,7,FALSE)</f>
        <v>0.17252889852577652</v>
      </c>
      <c r="AC168" s="1">
        <f>AC79*VLOOKUP($D168,ExtTrip_Adjust!$B$3:$H$85,6,FALSE)*VLOOKUP(AC$91,ExtTrip_Adjust!$B$3:$H$85,7,FALSE)</f>
        <v>0</v>
      </c>
      <c r="AD168" s="1">
        <f>AD79*VLOOKUP($D168,ExtTrip_Adjust!$B$3:$H$85,6,FALSE)*VLOOKUP(AD$91,ExtTrip_Adjust!$B$3:$H$85,7,FALSE)</f>
        <v>0</v>
      </c>
      <c r="AE168" s="1">
        <f>AE79*VLOOKUP($D168,ExtTrip_Adjust!$B$3:$H$85,6,FALSE)*VLOOKUP(AE$91,ExtTrip_Adjust!$B$3:$H$85,7,FALSE)</f>
        <v>0</v>
      </c>
      <c r="AF168" s="1">
        <f>AF79*VLOOKUP($D168,ExtTrip_Adjust!$B$3:$H$85,6,FALSE)*VLOOKUP(AF$91,ExtTrip_Adjust!$B$3:$H$85,7,FALSE)</f>
        <v>0</v>
      </c>
      <c r="AG168" s="1">
        <f>AG79*VLOOKUP($D168,ExtTrip_Adjust!$B$3:$H$85,6,FALSE)*VLOOKUP(AG$91,ExtTrip_Adjust!$B$3:$H$85,7,FALSE)</f>
        <v>0.10143389085613998</v>
      </c>
      <c r="AH168" s="1">
        <f>AH79*VLOOKUP($D168,ExtTrip_Adjust!$B$3:$H$85,6,FALSE)*VLOOKUP(AH$91,ExtTrip_Adjust!$B$3:$H$85,7,FALSE)</f>
        <v>1.463916109977732E-2</v>
      </c>
      <c r="AI168" s="1">
        <f>AI79*VLOOKUP($D168,ExtTrip_Adjust!$B$3:$H$85,6,FALSE)*VLOOKUP(AI$91,ExtTrip_Adjust!$B$3:$H$85,7,FALSE)</f>
        <v>0</v>
      </c>
      <c r="AJ168" s="1">
        <f>AJ79*VLOOKUP($D168,ExtTrip_Adjust!$B$3:$H$85,6,FALSE)*VLOOKUP(AJ$91,ExtTrip_Adjust!$B$3:$H$85,7,FALSE)</f>
        <v>1.2672269451936331</v>
      </c>
      <c r="AK168" s="1">
        <f>AK79*VLOOKUP($D168,ExtTrip_Adjust!$B$3:$H$85,6,FALSE)*VLOOKUP(AK$91,ExtTrip_Adjust!$B$3:$H$85,7,FALSE)</f>
        <v>33.181488118208286</v>
      </c>
      <c r="AL168" s="1">
        <f>AL79*VLOOKUP($D168,ExtTrip_Adjust!$B$3:$H$85,6,FALSE)*VLOOKUP(AL$91,ExtTrip_Adjust!$B$3:$H$85,7,FALSE)</f>
        <v>0</v>
      </c>
      <c r="AM168" s="1">
        <f>AM79*VLOOKUP($D168,ExtTrip_Adjust!$B$3:$H$85,6,FALSE)*VLOOKUP(AM$91,ExtTrip_Adjust!$B$3:$H$85,7,FALSE)</f>
        <v>0.41126599784829843</v>
      </c>
      <c r="AN168" s="1">
        <f>AN79*VLOOKUP($D168,ExtTrip_Adjust!$B$3:$H$85,6,FALSE)*VLOOKUP(AN$91,ExtTrip_Adjust!$B$3:$H$85,7,FALSE)</f>
        <v>0.28439720713105621</v>
      </c>
      <c r="AO168" s="1">
        <f>AO79*VLOOKUP($D168,ExtTrip_Adjust!$B$3:$H$85,6,FALSE)*VLOOKUP(AO$91,ExtTrip_Adjust!$B$3:$H$85,7,FALSE)</f>
        <v>0</v>
      </c>
      <c r="AP168" s="1">
        <f>AP79*VLOOKUP($D168,ExtTrip_Adjust!$B$3:$H$85,6,FALSE)*VLOOKUP(AP$91,ExtTrip_Adjust!$B$3:$H$85,7,FALSE)</f>
        <v>0.17409385120266346</v>
      </c>
      <c r="AQ168" s="1">
        <f>AQ79*VLOOKUP($D168,ExtTrip_Adjust!$B$3:$H$85,6,FALSE)*VLOOKUP(AQ$91,ExtTrip_Adjust!$B$3:$H$85,7,FALSE)</f>
        <v>1.0415737899374826</v>
      </c>
      <c r="AR168" s="1">
        <f>AR79*VLOOKUP($D168,ExtTrip_Adjust!$B$3:$H$85,6,FALSE)*VLOOKUP(AR$91,ExtTrip_Adjust!$B$3:$H$85,7,FALSE)</f>
        <v>2.385280533745588E-2</v>
      </c>
      <c r="AS168" s="1">
        <f>AS79*VLOOKUP($D168,ExtTrip_Adjust!$B$3:$H$85,6,FALSE)*VLOOKUP(AS$91,ExtTrip_Adjust!$B$3:$H$85,7,FALSE)</f>
        <v>0.5878392902368863</v>
      </c>
      <c r="AT168" s="1">
        <f>AT79*VLOOKUP($D168,ExtTrip_Adjust!$B$3:$H$85,6,FALSE)*VLOOKUP(AT$91,ExtTrip_Adjust!$B$3:$H$85,7,FALSE)</f>
        <v>0</v>
      </c>
      <c r="AU168" s="1">
        <f>AU79*VLOOKUP($D168,ExtTrip_Adjust!$B$3:$H$85,6,FALSE)*VLOOKUP(AU$91,ExtTrip_Adjust!$B$3:$H$85,7,FALSE)</f>
        <v>49.511829413884875</v>
      </c>
      <c r="AV168" s="1">
        <f>AV79*VLOOKUP($D168,ExtTrip_Adjust!$B$3:$H$85,6,FALSE)*VLOOKUP(AV$91,ExtTrip_Adjust!$B$3:$H$85,7,FALSE)</f>
        <v>8.881316512614374</v>
      </c>
      <c r="AW168" s="1">
        <f>AW79*VLOOKUP($D168,ExtTrip_Adjust!$B$3:$H$85,6,FALSE)*VLOOKUP(AW$91,ExtTrip_Adjust!$B$3:$H$85,7,FALSE)</f>
        <v>4.3889131737145108</v>
      </c>
      <c r="AX168" s="1">
        <f>AX79*VLOOKUP($D168,ExtTrip_Adjust!$B$3:$H$85,6,FALSE)*VLOOKUP(AX$91,ExtTrip_Adjust!$B$3:$H$85,7,FALSE)</f>
        <v>2.1528443829619541</v>
      </c>
      <c r="AY168" s="1">
        <f>AY79*VLOOKUP($D168,ExtTrip_Adjust!$B$3:$H$85,6,FALSE)*VLOOKUP(AY$91,ExtTrip_Adjust!$B$3:$H$85,7,FALSE)</f>
        <v>1.2404784845803807</v>
      </c>
      <c r="AZ168" s="1">
        <f>AZ79*VLOOKUP($D168,ExtTrip_Adjust!$B$3:$H$85,6,FALSE)*VLOOKUP(AZ$91,ExtTrip_Adjust!$B$3:$H$85,7,FALSE)</f>
        <v>0.10361101883610756</v>
      </c>
      <c r="BA168" s="1">
        <f>BA79*VLOOKUP($D168,ExtTrip_Adjust!$B$3:$H$85,6,FALSE)*VLOOKUP(BA$91,ExtTrip_Adjust!$B$3:$H$85,7,FALSE)</f>
        <v>0.16257214429822092</v>
      </c>
      <c r="BB168" s="1">
        <f>BB79*VLOOKUP($D168,ExtTrip_Adjust!$B$3:$H$85,6,FALSE)*VLOOKUP(BB$91,ExtTrip_Adjust!$B$3:$H$85,7,FALSE)</f>
        <v>6.572201033849856E-2</v>
      </c>
      <c r="BC168" s="1">
        <f>BC79*VLOOKUP($D168,ExtTrip_Adjust!$B$3:$H$85,6,FALSE)*VLOOKUP(BC$91,ExtTrip_Adjust!$B$3:$H$85,7,FALSE)</f>
        <v>0</v>
      </c>
      <c r="BD168" s="1">
        <f>BD79*VLOOKUP($D168,ExtTrip_Adjust!$B$3:$H$85,6,FALSE)*VLOOKUP(BD$91,ExtTrip_Adjust!$B$3:$H$85,7,FALSE)</f>
        <v>0</v>
      </c>
      <c r="BE168" s="1">
        <f>BE79*VLOOKUP($D168,ExtTrip_Adjust!$B$3:$H$85,6,FALSE)*VLOOKUP(BE$91,ExtTrip_Adjust!$B$3:$H$85,7,FALSE)</f>
        <v>0</v>
      </c>
      <c r="BF168" s="1">
        <f>BF79*VLOOKUP($D168,ExtTrip_Adjust!$B$3:$H$85,6,FALSE)*VLOOKUP(BF$91,ExtTrip_Adjust!$B$3:$H$85,7,FALSE)</f>
        <v>0</v>
      </c>
      <c r="BG168" s="1">
        <f>BG79*VLOOKUP($D168,ExtTrip_Adjust!$B$3:$H$85,6,FALSE)*VLOOKUP(BG$91,ExtTrip_Adjust!$B$3:$H$85,7,FALSE)</f>
        <v>3.1279689250208094</v>
      </c>
      <c r="BH168" s="1">
        <f>BH79*VLOOKUP($D168,ExtTrip_Adjust!$B$3:$H$85,6,FALSE)*VLOOKUP(BH$91,ExtTrip_Adjust!$B$3:$H$85,7,FALSE)</f>
        <v>5.2020838952406301</v>
      </c>
      <c r="BI168" s="1">
        <f>BI79*VLOOKUP($D168,ExtTrip_Adjust!$B$3:$H$85,6,FALSE)*VLOOKUP(BI$91,ExtTrip_Adjust!$B$3:$H$85,7,FALSE)</f>
        <v>8.968279764408453E-2</v>
      </c>
      <c r="BJ168" s="1">
        <f>BJ79*VLOOKUP($D168,ExtTrip_Adjust!$B$3:$H$85,6,FALSE)*VLOOKUP(BJ$91,ExtTrip_Adjust!$B$3:$H$85,7,FALSE)</f>
        <v>0</v>
      </c>
      <c r="BK168" s="1">
        <f>BK79*VLOOKUP($D168,ExtTrip_Adjust!$B$3:$H$85,6,FALSE)*VLOOKUP(BK$91,ExtTrip_Adjust!$B$3:$H$85,7,FALSE)</f>
        <v>0.34702655509132946</v>
      </c>
      <c r="BL168" s="1">
        <f>BL79*VLOOKUP($D168,ExtTrip_Adjust!$B$3:$H$85,6,FALSE)*VLOOKUP(BL$91,ExtTrip_Adjust!$B$3:$H$85,7,FALSE)</f>
        <v>0</v>
      </c>
      <c r="BM168" s="1">
        <f>BM79*VLOOKUP($D168,ExtTrip_Adjust!$B$3:$H$85,6,FALSE)*VLOOKUP(BM$91,ExtTrip_Adjust!$B$3:$H$85,7,FALSE)</f>
        <v>0</v>
      </c>
      <c r="BN168" s="1">
        <f>BN79*VLOOKUP($D168,ExtTrip_Adjust!$B$3:$H$85,6,FALSE)*VLOOKUP(BN$91,ExtTrip_Adjust!$B$3:$H$85,7,FALSE)</f>
        <v>0.20425293063093317</v>
      </c>
      <c r="BO168" s="1">
        <f>BO79*VLOOKUP($D168,ExtTrip_Adjust!$B$3:$H$85,6,FALSE)*VLOOKUP(BO$91,ExtTrip_Adjust!$B$3:$H$85,7,FALSE)</f>
        <v>3.1154083751452562E-2</v>
      </c>
      <c r="BP168" s="1">
        <f>BP79*VLOOKUP($D168,ExtTrip_Adjust!$B$3:$H$85,6,FALSE)*VLOOKUP(BP$91,ExtTrip_Adjust!$B$3:$H$85,7,FALSE)</f>
        <v>0</v>
      </c>
      <c r="BQ168" s="1">
        <f>BQ79*VLOOKUP($D168,ExtTrip_Adjust!$B$3:$H$85,6,FALSE)*VLOOKUP(BQ$91,ExtTrip_Adjust!$B$3:$H$85,7,FALSE)</f>
        <v>39.272686712562312</v>
      </c>
      <c r="BR168" s="1">
        <f>BR79*VLOOKUP($D168,ExtTrip_Adjust!$B$3:$H$85,6,FALSE)*VLOOKUP(BR$91,ExtTrip_Adjust!$B$3:$H$85,7,FALSE)</f>
        <v>2.7267933798322317</v>
      </c>
      <c r="BS168" s="1">
        <f>BS79*VLOOKUP($D168,ExtTrip_Adjust!$B$3:$H$85,6,FALSE)*VLOOKUP(BS$91,ExtTrip_Adjust!$B$3:$H$85,7,FALSE)</f>
        <v>1.6736930638399494</v>
      </c>
      <c r="BT168" s="1">
        <f>BT79*VLOOKUP($D168,ExtTrip_Adjust!$B$3:$H$85,6,FALSE)*VLOOKUP(BT$91,ExtTrip_Adjust!$B$3:$H$85,7,FALSE)</f>
        <v>1.8947823898041818</v>
      </c>
      <c r="BU168" s="1">
        <f>BU79*VLOOKUP($D168,ExtTrip_Adjust!$B$3:$H$85,6,FALSE)*VLOOKUP(BU$91,ExtTrip_Adjust!$B$3:$H$85,7,FALSE)</f>
        <v>28.66552058844491</v>
      </c>
      <c r="BV168" s="1">
        <f>BV79*VLOOKUP($D168,ExtTrip_Adjust!$B$3:$H$85,6,FALSE)*VLOOKUP(BV$91,ExtTrip_Adjust!$B$3:$H$85,7,FALSE)</f>
        <v>0</v>
      </c>
      <c r="BW168" s="1">
        <f>BW79*VLOOKUP($D168,ExtTrip_Adjust!$B$3:$H$85,6,FALSE)*VLOOKUP(BW$91,ExtTrip_Adjust!$B$3:$H$85,7,FALSE)</f>
        <v>0</v>
      </c>
      <c r="BX168" s="1">
        <f>BX79*VLOOKUP($D168,ExtTrip_Adjust!$B$3:$H$85,6,FALSE)*VLOOKUP(BX$91,ExtTrip_Adjust!$B$3:$H$85,7,FALSE)</f>
        <v>0</v>
      </c>
      <c r="BY168" s="1">
        <f>BY79*VLOOKUP($D168,ExtTrip_Adjust!$B$3:$H$85,6,FALSE)*VLOOKUP(BY$91,ExtTrip_Adjust!$B$3:$H$85,7,FALSE)</f>
        <v>0</v>
      </c>
      <c r="BZ168" s="1">
        <f>BZ79*VLOOKUP($D168,ExtTrip_Adjust!$B$3:$H$85,6,FALSE)*VLOOKUP(BZ$91,ExtTrip_Adjust!$B$3:$H$85,7,FALSE)</f>
        <v>0</v>
      </c>
      <c r="CA168" s="1">
        <f>CA79*VLOOKUP($D168,ExtTrip_Adjust!$B$3:$H$85,6,FALSE)*VLOOKUP(CA$91,ExtTrip_Adjust!$B$3:$H$85,7,FALSE)</f>
        <v>0</v>
      </c>
      <c r="CB168" s="1">
        <f>CB79*VLOOKUP($D168,ExtTrip_Adjust!$B$3:$H$85,6,FALSE)*VLOOKUP(CB$91,ExtTrip_Adjust!$B$3:$H$85,7,FALSE)</f>
        <v>0</v>
      </c>
      <c r="CC168" s="1">
        <f>CC79*VLOOKUP($D168,ExtTrip_Adjust!$B$3:$H$85,6,FALSE)*VLOOKUP(CC$91,ExtTrip_Adjust!$B$3:$H$85,7,FALSE)</f>
        <v>0</v>
      </c>
      <c r="CD168" s="1">
        <f>CD79*VLOOKUP($D168,ExtTrip_Adjust!$B$3:$H$85,6,FALSE)*VLOOKUP(CD$91,ExtTrip_Adjust!$B$3:$H$85,7,FALSE)</f>
        <v>0</v>
      </c>
      <c r="CE168" s="1">
        <f>CE79*VLOOKUP($D168,ExtTrip_Adjust!$B$3:$H$85,6,FALSE)*VLOOKUP(CE$91,ExtTrip_Adjust!$B$3:$H$85,7,FALSE)</f>
        <v>0</v>
      </c>
      <c r="CF168" s="1">
        <f>CF79*VLOOKUP($D168,ExtTrip_Adjust!$B$3:$H$85,6,FALSE)*VLOOKUP(CF$91,ExtTrip_Adjust!$B$3:$H$85,7,FALSE)</f>
        <v>0.1245463435254192</v>
      </c>
      <c r="CG168" s="1">
        <f>CG79*VLOOKUP($D168,ExtTrip_Adjust!$B$3:$H$85,6,FALSE)*VLOOKUP(CG$91,ExtTrip_Adjust!$B$3:$H$85,7,FALSE)</f>
        <v>5.5142935842976479</v>
      </c>
      <c r="CH168" s="1">
        <f>CH79*VLOOKUP($D168,ExtTrip_Adjust!$B$3:$H$85,6,FALSE)*VLOOKUP(CH$91,ExtTrip_Adjust!$B$3:$H$85,7,FALSE)</f>
        <v>0</v>
      </c>
      <c r="CI168" s="1">
        <f>CI79*VLOOKUP($D168,ExtTrip_Adjust!$B$3:$H$85,6,FALSE)*VLOOKUP(CI$91,ExtTrip_Adjust!$B$3:$H$85,7,FALSE)</f>
        <v>4.5244079123641798</v>
      </c>
      <c r="CJ168" s="1">
        <f>CJ79*VLOOKUP($D168,ExtTrip_Adjust!$B$3:$H$85,6,FALSE)*1</f>
        <v>4677.2963980564618</v>
      </c>
      <c r="CK168" s="1">
        <f t="shared" si="5"/>
        <v>4923.2438807056342</v>
      </c>
    </row>
    <row r="169" spans="2:91" x14ac:dyDescent="0.25">
      <c r="B169">
        <v>3007</v>
      </c>
      <c r="D169">
        <v>3007</v>
      </c>
      <c r="E169" s="1">
        <f>E80*VLOOKUP($D169,ExtTrip_Adjust!$B$3:$H$85,6,FALSE)*VLOOKUP(E$91,ExtTrip_Adjust!$B$3:$H$85,7,FALSE)</f>
        <v>0</v>
      </c>
      <c r="F169" s="1">
        <f>F80*VLOOKUP($D169,ExtTrip_Adjust!$B$3:$H$85,6,FALSE)*VLOOKUP(F$91,ExtTrip_Adjust!$B$3:$H$85,7,FALSE)</f>
        <v>0</v>
      </c>
      <c r="G169" s="1">
        <f>G80*VLOOKUP($D169,ExtTrip_Adjust!$B$3:$H$85,6,FALSE)*VLOOKUP(G$91,ExtTrip_Adjust!$B$3:$H$85,7,FALSE)</f>
        <v>0</v>
      </c>
      <c r="H169" s="1">
        <f>H80*VLOOKUP($D169,ExtTrip_Adjust!$B$3:$H$85,6,FALSE)*VLOOKUP(H$91,ExtTrip_Adjust!$B$3:$H$85,7,FALSE)</f>
        <v>0</v>
      </c>
      <c r="I169" s="1">
        <f>I80*VLOOKUP($D169,ExtTrip_Adjust!$B$3:$H$85,6,FALSE)*VLOOKUP(I$91,ExtTrip_Adjust!$B$3:$H$85,7,FALSE)</f>
        <v>0</v>
      </c>
      <c r="J169" s="1">
        <f>J80*VLOOKUP($D169,ExtTrip_Adjust!$B$3:$H$85,6,FALSE)*VLOOKUP(J$91,ExtTrip_Adjust!$B$3:$H$85,7,FALSE)</f>
        <v>0</v>
      </c>
      <c r="K169" s="1">
        <f>K80*VLOOKUP($D169,ExtTrip_Adjust!$B$3:$H$85,6,FALSE)*VLOOKUP(K$91,ExtTrip_Adjust!$B$3:$H$85,7,FALSE)</f>
        <v>0</v>
      </c>
      <c r="L169" s="1">
        <f>L80*VLOOKUP($D169,ExtTrip_Adjust!$B$3:$H$85,6,FALSE)*VLOOKUP(L$91,ExtTrip_Adjust!$B$3:$H$85,7,FALSE)</f>
        <v>0</v>
      </c>
      <c r="M169" s="1">
        <f>M80*VLOOKUP($D169,ExtTrip_Adjust!$B$3:$H$85,6,FALSE)*VLOOKUP(M$91,ExtTrip_Adjust!$B$3:$H$85,7,FALSE)</f>
        <v>0</v>
      </c>
      <c r="N169" s="1">
        <f>N80*VLOOKUP($D169,ExtTrip_Adjust!$B$3:$H$85,6,FALSE)*VLOOKUP(N$91,ExtTrip_Adjust!$B$3:$H$85,7,FALSE)</f>
        <v>0</v>
      </c>
      <c r="O169" s="1">
        <f>O80*VLOOKUP($D169,ExtTrip_Adjust!$B$3:$H$85,6,FALSE)*VLOOKUP(O$91,ExtTrip_Adjust!$B$3:$H$85,7,FALSE)</f>
        <v>0</v>
      </c>
      <c r="P169" s="1">
        <f>P80*VLOOKUP($D169,ExtTrip_Adjust!$B$3:$H$85,6,FALSE)*VLOOKUP(P$91,ExtTrip_Adjust!$B$3:$H$85,7,FALSE)</f>
        <v>0</v>
      </c>
      <c r="Q169" s="1">
        <f>Q80*VLOOKUP($D169,ExtTrip_Adjust!$B$3:$H$85,6,FALSE)*VLOOKUP(Q$91,ExtTrip_Adjust!$B$3:$H$85,7,FALSE)</f>
        <v>0</v>
      </c>
      <c r="R169" s="1">
        <f>R80*VLOOKUP($D169,ExtTrip_Adjust!$B$3:$H$85,6,FALSE)*VLOOKUP(R$91,ExtTrip_Adjust!$B$3:$H$85,7,FALSE)</f>
        <v>0</v>
      </c>
      <c r="S169" s="1">
        <f>S80*VLOOKUP($D169,ExtTrip_Adjust!$B$3:$H$85,6,FALSE)*VLOOKUP(S$91,ExtTrip_Adjust!$B$3:$H$85,7,FALSE)</f>
        <v>13.253791351239659</v>
      </c>
      <c r="T169" s="1">
        <f>T80*VLOOKUP($D169,ExtTrip_Adjust!$B$3:$H$85,6,FALSE)*VLOOKUP(T$91,ExtTrip_Adjust!$B$3:$H$85,7,FALSE)</f>
        <v>2.7408141662293288</v>
      </c>
      <c r="U169" s="1">
        <f>U80*VLOOKUP($D169,ExtTrip_Adjust!$B$3:$H$85,6,FALSE)*VLOOKUP(U$91,ExtTrip_Adjust!$B$3:$H$85,7,FALSE)</f>
        <v>0.19816961867659175</v>
      </c>
      <c r="V169" s="1">
        <f>V80*VLOOKUP($D169,ExtTrip_Adjust!$B$3:$H$85,6,FALSE)*VLOOKUP(V$91,ExtTrip_Adjust!$B$3:$H$85,7,FALSE)</f>
        <v>0</v>
      </c>
      <c r="W169" s="1">
        <f>W80*VLOOKUP($D169,ExtTrip_Adjust!$B$3:$H$85,6,FALSE)*VLOOKUP(W$91,ExtTrip_Adjust!$B$3:$H$85,7,FALSE)</f>
        <v>0.29049736100050705</v>
      </c>
      <c r="X169" s="1">
        <f>X80*VLOOKUP($D169,ExtTrip_Adjust!$B$3:$H$85,6,FALSE)*VLOOKUP(X$91,ExtTrip_Adjust!$B$3:$H$85,7,FALSE)</f>
        <v>0</v>
      </c>
      <c r="Y169" s="1">
        <f>Y80*VLOOKUP($D169,ExtTrip_Adjust!$B$3:$H$85,6,FALSE)*VLOOKUP(Y$91,ExtTrip_Adjust!$B$3:$H$85,7,FALSE)</f>
        <v>0</v>
      </c>
      <c r="Z169" s="1">
        <f>Z80*VLOOKUP($D169,ExtTrip_Adjust!$B$3:$H$85,6,FALSE)*VLOOKUP(Z$91,ExtTrip_Adjust!$B$3:$H$85,7,FALSE)</f>
        <v>5.1558559700914712E-2</v>
      </c>
      <c r="AA169" s="1">
        <f>AA80*VLOOKUP($D169,ExtTrip_Adjust!$B$3:$H$85,6,FALSE)*VLOOKUP(AA$91,ExtTrip_Adjust!$B$3:$H$85,7,FALSE)</f>
        <v>2.8411875624920962E-2</v>
      </c>
      <c r="AB169" s="1">
        <f>AB80*VLOOKUP($D169,ExtTrip_Adjust!$B$3:$H$85,6,FALSE)*VLOOKUP(AB$91,ExtTrip_Adjust!$B$3:$H$85,7,FALSE)</f>
        <v>4.8381950970502047E-2</v>
      </c>
      <c r="AC169" s="1">
        <f>AC80*VLOOKUP($D169,ExtTrip_Adjust!$B$3:$H$85,6,FALSE)*VLOOKUP(AC$91,ExtTrip_Adjust!$B$3:$H$85,7,FALSE)</f>
        <v>0</v>
      </c>
      <c r="AD169" s="1">
        <f>AD80*VLOOKUP($D169,ExtTrip_Adjust!$B$3:$H$85,6,FALSE)*VLOOKUP(AD$91,ExtTrip_Adjust!$B$3:$H$85,7,FALSE)</f>
        <v>0</v>
      </c>
      <c r="AE169" s="1">
        <f>AE80*VLOOKUP($D169,ExtTrip_Adjust!$B$3:$H$85,6,FALSE)*VLOOKUP(AE$91,ExtTrip_Adjust!$B$3:$H$85,7,FALSE)</f>
        <v>0</v>
      </c>
      <c r="AF169" s="1">
        <f>AF80*VLOOKUP($D169,ExtTrip_Adjust!$B$3:$H$85,6,FALSE)*VLOOKUP(AF$91,ExtTrip_Adjust!$B$3:$H$85,7,FALSE)</f>
        <v>0</v>
      </c>
      <c r="AG169" s="1">
        <f>AG80*VLOOKUP($D169,ExtTrip_Adjust!$B$3:$H$85,6,FALSE)*VLOOKUP(AG$91,ExtTrip_Adjust!$B$3:$H$85,7,FALSE)</f>
        <v>0</v>
      </c>
      <c r="AH169" s="1">
        <f>AH80*VLOOKUP($D169,ExtTrip_Adjust!$B$3:$H$85,6,FALSE)*VLOOKUP(AH$91,ExtTrip_Adjust!$B$3:$H$85,7,FALSE)</f>
        <v>0</v>
      </c>
      <c r="AI169" s="1">
        <f>AI80*VLOOKUP($D169,ExtTrip_Adjust!$B$3:$H$85,6,FALSE)*VLOOKUP(AI$91,ExtTrip_Adjust!$B$3:$H$85,7,FALSE)</f>
        <v>0</v>
      </c>
      <c r="AJ169" s="1">
        <f>AJ80*VLOOKUP($D169,ExtTrip_Adjust!$B$3:$H$85,6,FALSE)*VLOOKUP(AJ$91,ExtTrip_Adjust!$B$3:$H$85,7,FALSE)</f>
        <v>0</v>
      </c>
      <c r="AK169" s="1">
        <f>AK80*VLOOKUP($D169,ExtTrip_Adjust!$B$3:$H$85,6,FALSE)*VLOOKUP(AK$91,ExtTrip_Adjust!$B$3:$H$85,7,FALSE)</f>
        <v>19.621089082222269</v>
      </c>
      <c r="AL169" s="1">
        <f>AL80*VLOOKUP($D169,ExtTrip_Adjust!$B$3:$H$85,6,FALSE)*VLOOKUP(AL$91,ExtTrip_Adjust!$B$3:$H$85,7,FALSE)</f>
        <v>0</v>
      </c>
      <c r="AM169" s="1">
        <f>AM80*VLOOKUP($D169,ExtTrip_Adjust!$B$3:$H$85,6,FALSE)*VLOOKUP(AM$91,ExtTrip_Adjust!$B$3:$H$85,7,FALSE)</f>
        <v>0.10998936424387085</v>
      </c>
      <c r="AN169" s="1">
        <f>AN80*VLOOKUP($D169,ExtTrip_Adjust!$B$3:$H$85,6,FALSE)*VLOOKUP(AN$91,ExtTrip_Adjust!$B$3:$H$85,7,FALSE)</f>
        <v>0</v>
      </c>
      <c r="AO169" s="1">
        <f>AO80*VLOOKUP($D169,ExtTrip_Adjust!$B$3:$H$85,6,FALSE)*VLOOKUP(AO$91,ExtTrip_Adjust!$B$3:$H$85,7,FALSE)</f>
        <v>0</v>
      </c>
      <c r="AP169" s="1">
        <f>AP80*VLOOKUP($D169,ExtTrip_Adjust!$B$3:$H$85,6,FALSE)*VLOOKUP(AP$91,ExtTrip_Adjust!$B$3:$H$85,7,FALSE)</f>
        <v>3.1122791506360277E-2</v>
      </c>
      <c r="AQ169" s="1">
        <f>AQ80*VLOOKUP($D169,ExtTrip_Adjust!$B$3:$H$85,6,FALSE)*VLOOKUP(AQ$91,ExtTrip_Adjust!$B$3:$H$85,7,FALSE)</f>
        <v>0.56338091780577237</v>
      </c>
      <c r="AR169" s="1">
        <f>AR80*VLOOKUP($D169,ExtTrip_Adjust!$B$3:$H$85,6,FALSE)*VLOOKUP(AR$91,ExtTrip_Adjust!$B$3:$H$85,7,FALSE)</f>
        <v>4.3292225556597489E-3</v>
      </c>
      <c r="AS169" s="1">
        <f>AS80*VLOOKUP($D169,ExtTrip_Adjust!$B$3:$H$85,6,FALSE)*VLOOKUP(AS$91,ExtTrip_Adjust!$B$3:$H$85,7,FALSE)</f>
        <v>0.1066929656162789</v>
      </c>
      <c r="AT169" s="1">
        <f>AT80*VLOOKUP($D169,ExtTrip_Adjust!$B$3:$H$85,6,FALSE)*VLOOKUP(AT$91,ExtTrip_Adjust!$B$3:$H$85,7,FALSE)</f>
        <v>0</v>
      </c>
      <c r="AU169" s="1">
        <f>AU80*VLOOKUP($D169,ExtTrip_Adjust!$B$3:$H$85,6,FALSE)*VLOOKUP(AU$91,ExtTrip_Adjust!$B$3:$H$85,7,FALSE)</f>
        <v>15.134996772031572</v>
      </c>
      <c r="AV169" s="1">
        <f>AV80*VLOOKUP($D169,ExtTrip_Adjust!$B$3:$H$85,6,FALSE)*VLOOKUP(AV$91,ExtTrip_Adjust!$B$3:$H$85,7,FALSE)</f>
        <v>4.6952216232836399</v>
      </c>
      <c r="AW169" s="1">
        <f>AW80*VLOOKUP($D169,ExtTrip_Adjust!$B$3:$H$85,6,FALSE)*VLOOKUP(AW$91,ExtTrip_Adjust!$B$3:$H$85,7,FALSE)</f>
        <v>1.1032617558184863</v>
      </c>
      <c r="AX169" s="1">
        <f>AX80*VLOOKUP($D169,ExtTrip_Adjust!$B$3:$H$85,6,FALSE)*VLOOKUP(AX$91,ExtTrip_Adjust!$B$3:$H$85,7,FALSE)</f>
        <v>0.43711417761743648</v>
      </c>
      <c r="AY169" s="1">
        <f>AY80*VLOOKUP($D169,ExtTrip_Adjust!$B$3:$H$85,6,FALSE)*VLOOKUP(AY$91,ExtTrip_Adjust!$B$3:$H$85,7,FALSE)</f>
        <v>7.0144878367607078E-2</v>
      </c>
      <c r="AZ169" s="1">
        <f>AZ80*VLOOKUP($D169,ExtTrip_Adjust!$B$3:$H$85,6,FALSE)*VLOOKUP(AZ$91,ExtTrip_Adjust!$B$3:$H$85,7,FALSE)</f>
        <v>1.129847879424719E-2</v>
      </c>
      <c r="BA169" s="1">
        <f>BA80*VLOOKUP($D169,ExtTrip_Adjust!$B$3:$H$85,6,FALSE)*VLOOKUP(BA$91,ExtTrip_Adjust!$B$3:$H$85,7,FALSE)</f>
        <v>8.7091974082093335E-2</v>
      </c>
      <c r="BB169" s="1">
        <f>BB80*VLOOKUP($D169,ExtTrip_Adjust!$B$3:$H$85,6,FALSE)*VLOOKUP(BB$91,ExtTrip_Adjust!$B$3:$H$85,7,FALSE)</f>
        <v>1.175690789707852E-2</v>
      </c>
      <c r="BC169" s="1">
        <f>BC80*VLOOKUP($D169,ExtTrip_Adjust!$B$3:$H$85,6,FALSE)*VLOOKUP(BC$91,ExtTrip_Adjust!$B$3:$H$85,7,FALSE)</f>
        <v>0</v>
      </c>
      <c r="BD169" s="1">
        <f>BD80*VLOOKUP($D169,ExtTrip_Adjust!$B$3:$H$85,6,FALSE)*VLOOKUP(BD$91,ExtTrip_Adjust!$B$3:$H$85,7,FALSE)</f>
        <v>0</v>
      </c>
      <c r="BE169" s="1">
        <f>BE80*VLOOKUP($D169,ExtTrip_Adjust!$B$3:$H$85,6,FALSE)*VLOOKUP(BE$91,ExtTrip_Adjust!$B$3:$H$85,7,FALSE)</f>
        <v>0</v>
      </c>
      <c r="BF169" s="1">
        <f>BF80*VLOOKUP($D169,ExtTrip_Adjust!$B$3:$H$85,6,FALSE)*VLOOKUP(BF$91,ExtTrip_Adjust!$B$3:$H$85,7,FALSE)</f>
        <v>0</v>
      </c>
      <c r="BG169" s="1">
        <f>BG80*VLOOKUP($D169,ExtTrip_Adjust!$B$3:$H$85,6,FALSE)*VLOOKUP(BG$91,ExtTrip_Adjust!$B$3:$H$85,7,FALSE)</f>
        <v>1.2797103023533543</v>
      </c>
      <c r="BH169" s="1">
        <f>BH80*VLOOKUP($D169,ExtTrip_Adjust!$B$3:$H$85,6,FALSE)*VLOOKUP(BH$91,ExtTrip_Adjust!$B$3:$H$85,7,FALSE)</f>
        <v>2.2336607909907342</v>
      </c>
      <c r="BI169" s="1">
        <f>BI80*VLOOKUP($D169,ExtTrip_Adjust!$B$3:$H$85,6,FALSE)*VLOOKUP(BI$91,ExtTrip_Adjust!$B$3:$H$85,7,FALSE)</f>
        <v>3.6690883080963486E-2</v>
      </c>
      <c r="BJ169" s="1">
        <f>BJ80*VLOOKUP($D169,ExtTrip_Adjust!$B$3:$H$85,6,FALSE)*VLOOKUP(BJ$91,ExtTrip_Adjust!$B$3:$H$85,7,FALSE)</f>
        <v>0</v>
      </c>
      <c r="BK169" s="1">
        <f>BK80*VLOOKUP($D169,ExtTrip_Adjust!$B$3:$H$85,6,FALSE)*VLOOKUP(BK$91,ExtTrip_Adjust!$B$3:$H$85,7,FALSE)</f>
        <v>7.3487828467876434E-3</v>
      </c>
      <c r="BL169" s="1">
        <f>BL80*VLOOKUP($D169,ExtTrip_Adjust!$B$3:$H$85,6,FALSE)*VLOOKUP(BL$91,ExtTrip_Adjust!$B$3:$H$85,7,FALSE)</f>
        <v>0</v>
      </c>
      <c r="BM169" s="1">
        <f>BM80*VLOOKUP($D169,ExtTrip_Adjust!$B$3:$H$85,6,FALSE)*VLOOKUP(BM$91,ExtTrip_Adjust!$B$3:$H$85,7,FALSE)</f>
        <v>0</v>
      </c>
      <c r="BN169" s="1">
        <f>BN80*VLOOKUP($D169,ExtTrip_Adjust!$B$3:$H$85,6,FALSE)*VLOOKUP(BN$91,ExtTrip_Adjust!$B$3:$H$85,7,FALSE)</f>
        <v>6.4824495345432179E-2</v>
      </c>
      <c r="BO169" s="1">
        <f>BO80*VLOOKUP($D169,ExtTrip_Adjust!$B$3:$H$85,6,FALSE)*VLOOKUP(BO$91,ExtTrip_Adjust!$B$3:$H$85,7,FALSE)</f>
        <v>9.8875581210273924E-3</v>
      </c>
      <c r="BP169" s="1">
        <f>BP80*VLOOKUP($D169,ExtTrip_Adjust!$B$3:$H$85,6,FALSE)*VLOOKUP(BP$91,ExtTrip_Adjust!$B$3:$H$85,7,FALSE)</f>
        <v>0</v>
      </c>
      <c r="BQ169" s="1">
        <f>BQ80*VLOOKUP($D169,ExtTrip_Adjust!$B$3:$H$85,6,FALSE)*VLOOKUP(BQ$91,ExtTrip_Adjust!$B$3:$H$85,7,FALSE)</f>
        <v>9.6793602812150539</v>
      </c>
      <c r="BR169" s="1">
        <f>BR80*VLOOKUP($D169,ExtTrip_Adjust!$B$3:$H$85,6,FALSE)*VLOOKUP(BR$91,ExtTrip_Adjust!$B$3:$H$85,7,FALSE)</f>
        <v>0.63138183037087969</v>
      </c>
      <c r="BS169" s="1">
        <f>BS80*VLOOKUP($D169,ExtTrip_Adjust!$B$3:$H$85,6,FALSE)*VLOOKUP(BS$91,ExtTrip_Adjust!$B$3:$H$85,7,FALSE)</f>
        <v>0.48662951990697129</v>
      </c>
      <c r="BT169" s="1">
        <f>BT80*VLOOKUP($D169,ExtTrip_Adjust!$B$3:$H$85,6,FALSE)*VLOOKUP(BT$91,ExtTrip_Adjust!$B$3:$H$85,7,FALSE)</f>
        <v>0.60136463425175724</v>
      </c>
      <c r="BU169" s="1">
        <f>BU80*VLOOKUP($D169,ExtTrip_Adjust!$B$3:$H$85,6,FALSE)*VLOOKUP(BU$91,ExtTrip_Adjust!$B$3:$H$85,7,FALSE)</f>
        <v>0.84906651362368746</v>
      </c>
      <c r="BV169" s="1">
        <f>BV80*VLOOKUP($D169,ExtTrip_Adjust!$B$3:$H$85,6,FALSE)*VLOOKUP(BV$91,ExtTrip_Adjust!$B$3:$H$85,7,FALSE)</f>
        <v>0</v>
      </c>
      <c r="BW169" s="1">
        <f>BW80*VLOOKUP($D169,ExtTrip_Adjust!$B$3:$H$85,6,FALSE)*VLOOKUP(BW$91,ExtTrip_Adjust!$B$3:$H$85,7,FALSE)</f>
        <v>0</v>
      </c>
      <c r="BX169" s="1">
        <f>BX80*VLOOKUP($D169,ExtTrip_Adjust!$B$3:$H$85,6,FALSE)*VLOOKUP(BX$91,ExtTrip_Adjust!$B$3:$H$85,7,FALSE)</f>
        <v>0</v>
      </c>
      <c r="BY169" s="1">
        <f>BY80*VLOOKUP($D169,ExtTrip_Adjust!$B$3:$H$85,6,FALSE)*VLOOKUP(BY$91,ExtTrip_Adjust!$B$3:$H$85,7,FALSE)</f>
        <v>0</v>
      </c>
      <c r="BZ169" s="1">
        <f>BZ80*VLOOKUP($D169,ExtTrip_Adjust!$B$3:$H$85,6,FALSE)*VLOOKUP(BZ$91,ExtTrip_Adjust!$B$3:$H$85,7,FALSE)</f>
        <v>0</v>
      </c>
      <c r="CA169" s="1">
        <f>CA80*VLOOKUP($D169,ExtTrip_Adjust!$B$3:$H$85,6,FALSE)*VLOOKUP(CA$91,ExtTrip_Adjust!$B$3:$H$85,7,FALSE)</f>
        <v>0</v>
      </c>
      <c r="CB169" s="1">
        <f>CB80*VLOOKUP($D169,ExtTrip_Adjust!$B$3:$H$85,6,FALSE)*VLOOKUP(CB$91,ExtTrip_Adjust!$B$3:$H$85,7,FALSE)</f>
        <v>0</v>
      </c>
      <c r="CC169" s="1">
        <f>CC80*VLOOKUP($D169,ExtTrip_Adjust!$B$3:$H$85,6,FALSE)*VLOOKUP(CC$91,ExtTrip_Adjust!$B$3:$H$85,7,FALSE)</f>
        <v>0</v>
      </c>
      <c r="CD169" s="1">
        <f>CD80*VLOOKUP($D169,ExtTrip_Adjust!$B$3:$H$85,6,FALSE)*VLOOKUP(CD$91,ExtTrip_Adjust!$B$3:$H$85,7,FALSE)</f>
        <v>0</v>
      </c>
      <c r="CE169" s="1">
        <f>CE80*VLOOKUP($D169,ExtTrip_Adjust!$B$3:$H$85,6,FALSE)*VLOOKUP(CE$91,ExtTrip_Adjust!$B$3:$H$85,7,FALSE)</f>
        <v>0</v>
      </c>
      <c r="CF169" s="1">
        <f>CF80*VLOOKUP($D169,ExtTrip_Adjust!$B$3:$H$85,6,FALSE)*VLOOKUP(CF$91,ExtTrip_Adjust!$B$3:$H$85,7,FALSE)</f>
        <v>3.9687398803275292E-2</v>
      </c>
      <c r="CG169" s="1">
        <f>CG80*VLOOKUP($D169,ExtTrip_Adjust!$B$3:$H$85,6,FALSE)*VLOOKUP(CG$91,ExtTrip_Adjust!$B$3:$H$85,7,FALSE)</f>
        <v>1.0379505040585959</v>
      </c>
      <c r="CH169" s="1">
        <f>CH80*VLOOKUP($D169,ExtTrip_Adjust!$B$3:$H$85,6,FALSE)*VLOOKUP(CH$91,ExtTrip_Adjust!$B$3:$H$85,7,FALSE)</f>
        <v>0</v>
      </c>
      <c r="CI169" s="1">
        <f>CI80*VLOOKUP($D169,ExtTrip_Adjust!$B$3:$H$85,6,FALSE)*VLOOKUP(CI$91,ExtTrip_Adjust!$B$3:$H$85,7,FALSE)</f>
        <v>0.18436416270484479</v>
      </c>
      <c r="CJ169" s="1">
        <f>CJ80*VLOOKUP($D169,ExtTrip_Adjust!$B$3:$H$85,6,FALSE)*1</f>
        <v>1986.7804085944595</v>
      </c>
      <c r="CK169" s="1">
        <f t="shared" si="5"/>
        <v>2062.5214520474178</v>
      </c>
    </row>
    <row r="170" spans="2:91" x14ac:dyDescent="0.25">
      <c r="B170">
        <v>3008</v>
      </c>
      <c r="D170">
        <v>3008</v>
      </c>
      <c r="E170" s="1">
        <f>E81*VLOOKUP($D170,ExtTrip_Adjust!$B$3:$H$85,6,FALSE)*VLOOKUP(E$91,ExtTrip_Adjust!$B$3:$H$85,7,FALSE)</f>
        <v>0</v>
      </c>
      <c r="F170" s="1">
        <f>F81*VLOOKUP($D170,ExtTrip_Adjust!$B$3:$H$85,6,FALSE)*VLOOKUP(F$91,ExtTrip_Adjust!$B$3:$H$85,7,FALSE)</f>
        <v>0</v>
      </c>
      <c r="G170" s="1">
        <f>G81*VLOOKUP($D170,ExtTrip_Adjust!$B$3:$H$85,6,FALSE)*VLOOKUP(G$91,ExtTrip_Adjust!$B$3:$H$85,7,FALSE)</f>
        <v>0</v>
      </c>
      <c r="H170" s="1">
        <f>H81*VLOOKUP($D170,ExtTrip_Adjust!$B$3:$H$85,6,FALSE)*VLOOKUP(H$91,ExtTrip_Adjust!$B$3:$H$85,7,FALSE)</f>
        <v>0</v>
      </c>
      <c r="I170" s="1">
        <f>I81*VLOOKUP($D170,ExtTrip_Adjust!$B$3:$H$85,6,FALSE)*VLOOKUP(I$91,ExtTrip_Adjust!$B$3:$H$85,7,FALSE)</f>
        <v>0</v>
      </c>
      <c r="J170" s="1">
        <f>J81*VLOOKUP($D170,ExtTrip_Adjust!$B$3:$H$85,6,FALSE)*VLOOKUP(J$91,ExtTrip_Adjust!$B$3:$H$85,7,FALSE)</f>
        <v>0</v>
      </c>
      <c r="K170" s="1">
        <f>K81*VLOOKUP($D170,ExtTrip_Adjust!$B$3:$H$85,6,FALSE)*VLOOKUP(K$91,ExtTrip_Adjust!$B$3:$H$85,7,FALSE)</f>
        <v>0</v>
      </c>
      <c r="L170" s="1">
        <f>L81*VLOOKUP($D170,ExtTrip_Adjust!$B$3:$H$85,6,FALSE)*VLOOKUP(L$91,ExtTrip_Adjust!$B$3:$H$85,7,FALSE)</f>
        <v>0</v>
      </c>
      <c r="M170" s="1">
        <f>M81*VLOOKUP($D170,ExtTrip_Adjust!$B$3:$H$85,6,FALSE)*VLOOKUP(M$91,ExtTrip_Adjust!$B$3:$H$85,7,FALSE)</f>
        <v>0</v>
      </c>
      <c r="N170" s="1">
        <f>N81*VLOOKUP($D170,ExtTrip_Adjust!$B$3:$H$85,6,FALSE)*VLOOKUP(N$91,ExtTrip_Adjust!$B$3:$H$85,7,FALSE)</f>
        <v>0</v>
      </c>
      <c r="O170" s="1">
        <f>O81*VLOOKUP($D170,ExtTrip_Adjust!$B$3:$H$85,6,FALSE)*VLOOKUP(O$91,ExtTrip_Adjust!$B$3:$H$85,7,FALSE)</f>
        <v>0</v>
      </c>
      <c r="P170" s="1">
        <f>P81*VLOOKUP($D170,ExtTrip_Adjust!$B$3:$H$85,6,FALSE)*VLOOKUP(P$91,ExtTrip_Adjust!$B$3:$H$85,7,FALSE)</f>
        <v>0</v>
      </c>
      <c r="Q170" s="1">
        <f>Q81*VLOOKUP($D170,ExtTrip_Adjust!$B$3:$H$85,6,FALSE)*VLOOKUP(Q$91,ExtTrip_Adjust!$B$3:$H$85,7,FALSE)</f>
        <v>0</v>
      </c>
      <c r="R170" s="1">
        <f>R81*VLOOKUP($D170,ExtTrip_Adjust!$B$3:$H$85,6,FALSE)*VLOOKUP(R$91,ExtTrip_Adjust!$B$3:$H$85,7,FALSE)</f>
        <v>0</v>
      </c>
      <c r="S170" s="1">
        <f>S81*VLOOKUP($D170,ExtTrip_Adjust!$B$3:$H$85,6,FALSE)*VLOOKUP(S$91,ExtTrip_Adjust!$B$3:$H$85,7,FALSE)</f>
        <v>0.60998745907328755</v>
      </c>
      <c r="T170" s="1">
        <f>T81*VLOOKUP($D170,ExtTrip_Adjust!$B$3:$H$85,6,FALSE)*VLOOKUP(T$91,ExtTrip_Adjust!$B$3:$H$85,7,FALSE)</f>
        <v>0.10646957662800474</v>
      </c>
      <c r="U170" s="1">
        <f>U81*VLOOKUP($D170,ExtTrip_Adjust!$B$3:$H$85,6,FALSE)*VLOOKUP(U$91,ExtTrip_Adjust!$B$3:$H$85,7,FALSE)</f>
        <v>8.2249972495476859E-3</v>
      </c>
      <c r="V170" s="1">
        <f>V81*VLOOKUP($D170,ExtTrip_Adjust!$B$3:$H$85,6,FALSE)*VLOOKUP(V$91,ExtTrip_Adjust!$B$3:$H$85,7,FALSE)</f>
        <v>0</v>
      </c>
      <c r="W170" s="1">
        <f>W81*VLOOKUP($D170,ExtTrip_Adjust!$B$3:$H$85,6,FALSE)*VLOOKUP(W$91,ExtTrip_Adjust!$B$3:$H$85,7,FALSE)</f>
        <v>1.2568510595885006E-2</v>
      </c>
      <c r="X170" s="1">
        <f>X81*VLOOKUP($D170,ExtTrip_Adjust!$B$3:$H$85,6,FALSE)*VLOOKUP(X$91,ExtTrip_Adjust!$B$3:$H$85,7,FALSE)</f>
        <v>0</v>
      </c>
      <c r="Y170" s="1">
        <f>Y81*VLOOKUP($D170,ExtTrip_Adjust!$B$3:$H$85,6,FALSE)*VLOOKUP(Y$91,ExtTrip_Adjust!$B$3:$H$85,7,FALSE)</f>
        <v>0</v>
      </c>
      <c r="Z170" s="1">
        <f>Z81*VLOOKUP($D170,ExtTrip_Adjust!$B$3:$H$85,6,FALSE)*VLOOKUP(Z$91,ExtTrip_Adjust!$B$3:$H$85,7,FALSE)</f>
        <v>2.2559427386983689E-3</v>
      </c>
      <c r="AA170" s="1">
        <f>AA81*VLOOKUP($D170,ExtTrip_Adjust!$B$3:$H$85,6,FALSE)*VLOOKUP(AA$91,ExtTrip_Adjust!$B$3:$H$85,7,FALSE)</f>
        <v>1.1792330668465268E-3</v>
      </c>
      <c r="AB170" s="1">
        <f>AB81*VLOOKUP($D170,ExtTrip_Adjust!$B$3:$H$85,6,FALSE)*VLOOKUP(AB$91,ExtTrip_Adjust!$B$3:$H$85,7,FALSE)</f>
        <v>2.0081518426772011E-3</v>
      </c>
      <c r="AC170" s="1">
        <f>AC81*VLOOKUP($D170,ExtTrip_Adjust!$B$3:$H$85,6,FALSE)*VLOOKUP(AC$91,ExtTrip_Adjust!$B$3:$H$85,7,FALSE)</f>
        <v>0</v>
      </c>
      <c r="AD170" s="1">
        <f>AD81*VLOOKUP($D170,ExtTrip_Adjust!$B$3:$H$85,6,FALSE)*VLOOKUP(AD$91,ExtTrip_Adjust!$B$3:$H$85,7,FALSE)</f>
        <v>0</v>
      </c>
      <c r="AE170" s="1">
        <f>AE81*VLOOKUP($D170,ExtTrip_Adjust!$B$3:$H$85,6,FALSE)*VLOOKUP(AE$91,ExtTrip_Adjust!$B$3:$H$85,7,FALSE)</f>
        <v>0</v>
      </c>
      <c r="AF170" s="1">
        <f>AF81*VLOOKUP($D170,ExtTrip_Adjust!$B$3:$H$85,6,FALSE)*VLOOKUP(AF$91,ExtTrip_Adjust!$B$3:$H$85,7,FALSE)</f>
        <v>0</v>
      </c>
      <c r="AG170" s="1">
        <f>AG81*VLOOKUP($D170,ExtTrip_Adjust!$B$3:$H$85,6,FALSE)*VLOOKUP(AG$91,ExtTrip_Adjust!$B$3:$H$85,7,FALSE)</f>
        <v>0</v>
      </c>
      <c r="AH170" s="1">
        <f>AH81*VLOOKUP($D170,ExtTrip_Adjust!$B$3:$H$85,6,FALSE)*VLOOKUP(AH$91,ExtTrip_Adjust!$B$3:$H$85,7,FALSE)</f>
        <v>0</v>
      </c>
      <c r="AI170" s="1">
        <f>AI81*VLOOKUP($D170,ExtTrip_Adjust!$B$3:$H$85,6,FALSE)*VLOOKUP(AI$91,ExtTrip_Adjust!$B$3:$H$85,7,FALSE)</f>
        <v>0</v>
      </c>
      <c r="AJ170" s="1">
        <f>AJ81*VLOOKUP($D170,ExtTrip_Adjust!$B$3:$H$85,6,FALSE)*VLOOKUP(AJ$91,ExtTrip_Adjust!$B$3:$H$85,7,FALSE)</f>
        <v>0</v>
      </c>
      <c r="AK170" s="1">
        <f>AK81*VLOOKUP($D170,ExtTrip_Adjust!$B$3:$H$85,6,FALSE)*VLOOKUP(AK$91,ExtTrip_Adjust!$B$3:$H$85,7,FALSE)</f>
        <v>0.80239759563991941</v>
      </c>
      <c r="AL170" s="1">
        <f>AL81*VLOOKUP($D170,ExtTrip_Adjust!$B$3:$H$85,6,FALSE)*VLOOKUP(AL$91,ExtTrip_Adjust!$B$3:$H$85,7,FALSE)</f>
        <v>0</v>
      </c>
      <c r="AM170" s="1">
        <f>AM81*VLOOKUP($D170,ExtTrip_Adjust!$B$3:$H$85,6,FALSE)*VLOOKUP(AM$91,ExtTrip_Adjust!$B$3:$H$85,7,FALSE)</f>
        <v>0</v>
      </c>
      <c r="AN170" s="1">
        <f>AN81*VLOOKUP($D170,ExtTrip_Adjust!$B$3:$H$85,6,FALSE)*VLOOKUP(AN$91,ExtTrip_Adjust!$B$3:$H$85,7,FALSE)</f>
        <v>0</v>
      </c>
      <c r="AO170" s="1">
        <f>AO81*VLOOKUP($D170,ExtTrip_Adjust!$B$3:$H$85,6,FALSE)*VLOOKUP(AO$91,ExtTrip_Adjust!$B$3:$H$85,7,FALSE)</f>
        <v>0</v>
      </c>
      <c r="AP170" s="1">
        <f>AP81*VLOOKUP($D170,ExtTrip_Adjust!$B$3:$H$85,6,FALSE)*VLOOKUP(AP$91,ExtTrip_Adjust!$B$3:$H$85,7,FALSE)</f>
        <v>1.6692844856266865E-3</v>
      </c>
      <c r="AQ170" s="1">
        <f>AQ81*VLOOKUP($D170,ExtTrip_Adjust!$B$3:$H$85,6,FALSE)*VLOOKUP(AQ$91,ExtTrip_Adjust!$B$3:$H$85,7,FALSE)</f>
        <v>2.9704089740519843E-2</v>
      </c>
      <c r="AR170" s="1">
        <f>AR81*VLOOKUP($D170,ExtTrip_Adjust!$B$3:$H$85,6,FALSE)*VLOOKUP(AR$91,ExtTrip_Adjust!$B$3:$H$85,7,FALSE)</f>
        <v>2.2823036703354253E-4</v>
      </c>
      <c r="AS170" s="1">
        <f>AS81*VLOOKUP($D170,ExtTrip_Adjust!$B$3:$H$85,6,FALSE)*VLOOKUP(AS$91,ExtTrip_Adjust!$B$3:$H$85,7,FALSE)</f>
        <v>5.6253784042250557E-3</v>
      </c>
      <c r="AT170" s="1">
        <f>AT81*VLOOKUP($D170,ExtTrip_Adjust!$B$3:$H$85,6,FALSE)*VLOOKUP(AT$91,ExtTrip_Adjust!$B$3:$H$85,7,FALSE)</f>
        <v>0</v>
      </c>
      <c r="AU170" s="1">
        <f>AU81*VLOOKUP($D170,ExtTrip_Adjust!$B$3:$H$85,6,FALSE)*VLOOKUP(AU$91,ExtTrip_Adjust!$B$3:$H$85,7,FALSE)</f>
        <v>0.84318043971520829</v>
      </c>
      <c r="AV170" s="1">
        <f>AV81*VLOOKUP($D170,ExtTrip_Adjust!$B$3:$H$85,6,FALSE)*VLOOKUP(AV$91,ExtTrip_Adjust!$B$3:$H$85,7,FALSE)</f>
        <v>0.25017814902337737</v>
      </c>
      <c r="AW170" s="1">
        <f>AW81*VLOOKUP($D170,ExtTrip_Adjust!$B$3:$H$85,6,FALSE)*VLOOKUP(AW$91,ExtTrip_Adjust!$B$3:$H$85,7,FALSE)</f>
        <v>4.5486193585128183E-2</v>
      </c>
      <c r="AX170" s="1">
        <f>AX81*VLOOKUP($D170,ExtTrip_Adjust!$B$3:$H$85,6,FALSE)*VLOOKUP(AX$91,ExtTrip_Adjust!$B$3:$H$85,7,FALSE)</f>
        <v>2.0719793212581997E-2</v>
      </c>
      <c r="AY170" s="1">
        <f>AY81*VLOOKUP($D170,ExtTrip_Adjust!$B$3:$H$85,6,FALSE)*VLOOKUP(AY$91,ExtTrip_Adjust!$B$3:$H$85,7,FALSE)</f>
        <v>1.1826060527833453E-2</v>
      </c>
      <c r="AZ170" s="1">
        <f>AZ81*VLOOKUP($D170,ExtTrip_Adjust!$B$3:$H$85,6,FALSE)*VLOOKUP(AZ$91,ExtTrip_Adjust!$B$3:$H$85,7,FALSE)</f>
        <v>0</v>
      </c>
      <c r="BA170" s="1">
        <f>BA81*VLOOKUP($D170,ExtTrip_Adjust!$B$3:$H$85,6,FALSE)*VLOOKUP(BA$91,ExtTrip_Adjust!$B$3:$H$85,7,FALSE)</f>
        <v>4.6642916923471806E-3</v>
      </c>
      <c r="BB170" s="1">
        <f>BB81*VLOOKUP($D170,ExtTrip_Adjust!$B$3:$H$85,6,FALSE)*VLOOKUP(BB$91,ExtTrip_Adjust!$B$3:$H$85,7,FALSE)</f>
        <v>6.3017834027510563E-4</v>
      </c>
      <c r="BC170" s="1">
        <f>BC81*VLOOKUP($D170,ExtTrip_Adjust!$B$3:$H$85,6,FALSE)*VLOOKUP(BC$91,ExtTrip_Adjust!$B$3:$H$85,7,FALSE)</f>
        <v>0</v>
      </c>
      <c r="BD170" s="1">
        <f>BD81*VLOOKUP($D170,ExtTrip_Adjust!$B$3:$H$85,6,FALSE)*VLOOKUP(BD$91,ExtTrip_Adjust!$B$3:$H$85,7,FALSE)</f>
        <v>0</v>
      </c>
      <c r="BE170" s="1">
        <f>BE81*VLOOKUP($D170,ExtTrip_Adjust!$B$3:$H$85,6,FALSE)*VLOOKUP(BE$91,ExtTrip_Adjust!$B$3:$H$85,7,FALSE)</f>
        <v>0</v>
      </c>
      <c r="BF170" s="1">
        <f>BF81*VLOOKUP($D170,ExtTrip_Adjust!$B$3:$H$85,6,FALSE)*VLOOKUP(BF$91,ExtTrip_Adjust!$B$3:$H$85,7,FALSE)</f>
        <v>0</v>
      </c>
      <c r="BG170" s="1">
        <f>BG81*VLOOKUP($D170,ExtTrip_Adjust!$B$3:$H$85,6,FALSE)*VLOOKUP(BG$91,ExtTrip_Adjust!$B$3:$H$85,7,FALSE)</f>
        <v>5.7323135065048422E-2</v>
      </c>
      <c r="BH170" s="1">
        <f>BH81*VLOOKUP($D170,ExtTrip_Adjust!$B$3:$H$85,6,FALSE)*VLOOKUP(BH$91,ExtTrip_Adjust!$B$3:$H$85,7,FALSE)</f>
        <v>9.3120645039407104E-2</v>
      </c>
      <c r="BI170" s="1">
        <f>BI81*VLOOKUP($D170,ExtTrip_Adjust!$B$3:$H$85,6,FALSE)*VLOOKUP(BI$91,ExtTrip_Adjust!$B$3:$H$85,7,FALSE)</f>
        <v>1.64348999798103E-3</v>
      </c>
      <c r="BJ170" s="1">
        <f>BJ81*VLOOKUP($D170,ExtTrip_Adjust!$B$3:$H$85,6,FALSE)*VLOOKUP(BJ$91,ExtTrip_Adjust!$B$3:$H$85,7,FALSE)</f>
        <v>0</v>
      </c>
      <c r="BK170" s="1">
        <f>BK81*VLOOKUP($D170,ExtTrip_Adjust!$B$3:$H$85,6,FALSE)*VLOOKUP(BK$91,ExtTrip_Adjust!$B$3:$H$85,7,FALSE)</f>
        <v>0</v>
      </c>
      <c r="BL170" s="1">
        <f>BL81*VLOOKUP($D170,ExtTrip_Adjust!$B$3:$H$85,6,FALSE)*VLOOKUP(BL$91,ExtTrip_Adjust!$B$3:$H$85,7,FALSE)</f>
        <v>0</v>
      </c>
      <c r="BM170" s="1">
        <f>BM81*VLOOKUP($D170,ExtTrip_Adjust!$B$3:$H$85,6,FALSE)*VLOOKUP(BM$91,ExtTrip_Adjust!$B$3:$H$85,7,FALSE)</f>
        <v>0</v>
      </c>
      <c r="BN170" s="1">
        <f>BN81*VLOOKUP($D170,ExtTrip_Adjust!$B$3:$H$85,6,FALSE)*VLOOKUP(BN$91,ExtTrip_Adjust!$B$3:$H$85,7,FALSE)</f>
        <v>1.9445451739489065E-3</v>
      </c>
      <c r="BO170" s="1">
        <f>BO81*VLOOKUP($D170,ExtTrip_Adjust!$B$3:$H$85,6,FALSE)*VLOOKUP(BO$91,ExtTrip_Adjust!$B$3:$H$85,7,FALSE)</f>
        <v>2.966482746886987E-4</v>
      </c>
      <c r="BP170" s="1">
        <f>BP81*VLOOKUP($D170,ExtTrip_Adjust!$B$3:$H$85,6,FALSE)*VLOOKUP(BP$91,ExtTrip_Adjust!$B$3:$H$85,7,FALSE)</f>
        <v>0</v>
      </c>
      <c r="BQ170" s="1">
        <f>BQ81*VLOOKUP($D170,ExtTrip_Adjust!$B$3:$H$85,6,FALSE)*VLOOKUP(BQ$91,ExtTrip_Adjust!$B$3:$H$85,7,FALSE)</f>
        <v>0.49584575700301176</v>
      </c>
      <c r="BR170" s="1">
        <f>BR81*VLOOKUP($D170,ExtTrip_Adjust!$B$3:$H$85,6,FALSE)*VLOOKUP(BR$91,ExtTrip_Adjust!$B$3:$H$85,7,FALSE)</f>
        <v>2.3784010885573595E-2</v>
      </c>
      <c r="BS170" s="1">
        <f>BS81*VLOOKUP($D170,ExtTrip_Adjust!$B$3:$H$85,6,FALSE)*VLOOKUP(BS$91,ExtTrip_Adjust!$B$3:$H$85,7,FALSE)</f>
        <v>1.642204660596688E-2</v>
      </c>
      <c r="BT170" s="1">
        <f>BT81*VLOOKUP($D170,ExtTrip_Adjust!$B$3:$H$85,6,FALSE)*VLOOKUP(BT$91,ExtTrip_Adjust!$B$3:$H$85,7,FALSE)</f>
        <v>1.8039200214543548E-2</v>
      </c>
      <c r="BU170" s="1">
        <f>BU81*VLOOKUP($D170,ExtTrip_Adjust!$B$3:$H$85,6,FALSE)*VLOOKUP(BU$91,ExtTrip_Adjust!$B$3:$H$85,7,FALSE)</f>
        <v>2.6580517943287103E-2</v>
      </c>
      <c r="BV170" s="1">
        <f>BV81*VLOOKUP($D170,ExtTrip_Adjust!$B$3:$H$85,6,FALSE)*VLOOKUP(BV$91,ExtTrip_Adjust!$B$3:$H$85,7,FALSE)</f>
        <v>0</v>
      </c>
      <c r="BW170" s="1">
        <f>BW81*VLOOKUP($D170,ExtTrip_Adjust!$B$3:$H$85,6,FALSE)*VLOOKUP(BW$91,ExtTrip_Adjust!$B$3:$H$85,7,FALSE)</f>
        <v>0</v>
      </c>
      <c r="BX170" s="1">
        <f>BX81*VLOOKUP($D170,ExtTrip_Adjust!$B$3:$H$85,6,FALSE)*VLOOKUP(BX$91,ExtTrip_Adjust!$B$3:$H$85,7,FALSE)</f>
        <v>0</v>
      </c>
      <c r="BY170" s="1">
        <f>BY81*VLOOKUP($D170,ExtTrip_Adjust!$B$3:$H$85,6,FALSE)*VLOOKUP(BY$91,ExtTrip_Adjust!$B$3:$H$85,7,FALSE)</f>
        <v>0</v>
      </c>
      <c r="BZ170" s="1">
        <f>BZ81*VLOOKUP($D170,ExtTrip_Adjust!$B$3:$H$85,6,FALSE)*VLOOKUP(BZ$91,ExtTrip_Adjust!$B$3:$H$85,7,FALSE)</f>
        <v>0</v>
      </c>
      <c r="CA170" s="1">
        <f>CA81*VLOOKUP($D170,ExtTrip_Adjust!$B$3:$H$85,6,FALSE)*VLOOKUP(CA$91,ExtTrip_Adjust!$B$3:$H$85,7,FALSE)</f>
        <v>0</v>
      </c>
      <c r="CB170" s="1">
        <f>CB81*VLOOKUP($D170,ExtTrip_Adjust!$B$3:$H$85,6,FALSE)*VLOOKUP(CB$91,ExtTrip_Adjust!$B$3:$H$85,7,FALSE)</f>
        <v>0</v>
      </c>
      <c r="CC170" s="1">
        <f>CC81*VLOOKUP($D170,ExtTrip_Adjust!$B$3:$H$85,6,FALSE)*VLOOKUP(CC$91,ExtTrip_Adjust!$B$3:$H$85,7,FALSE)</f>
        <v>0</v>
      </c>
      <c r="CD170" s="1">
        <f>CD81*VLOOKUP($D170,ExtTrip_Adjust!$B$3:$H$85,6,FALSE)*VLOOKUP(CD$91,ExtTrip_Adjust!$B$3:$H$85,7,FALSE)</f>
        <v>0</v>
      </c>
      <c r="CE170" s="1">
        <f>CE81*VLOOKUP($D170,ExtTrip_Adjust!$B$3:$H$85,6,FALSE)*VLOOKUP(CE$91,ExtTrip_Adjust!$B$3:$H$85,7,FALSE)</f>
        <v>0</v>
      </c>
      <c r="CF170" s="1">
        <f>CF81*VLOOKUP($D170,ExtTrip_Adjust!$B$3:$H$85,6,FALSE)*VLOOKUP(CF$91,ExtTrip_Adjust!$B$3:$H$85,7,FALSE)</f>
        <v>1.2085910486885265E-3</v>
      </c>
      <c r="CG170" s="1">
        <f>CG81*VLOOKUP($D170,ExtTrip_Adjust!$B$3:$H$85,6,FALSE)*VLOOKUP(CG$91,ExtTrip_Adjust!$B$3:$H$85,7,FALSE)</f>
        <v>4.5627381180068899E-2</v>
      </c>
      <c r="CH170" s="1">
        <f>CH81*VLOOKUP($D170,ExtTrip_Adjust!$B$3:$H$85,6,FALSE)*VLOOKUP(CH$91,ExtTrip_Adjust!$B$3:$H$85,7,FALSE)</f>
        <v>0</v>
      </c>
      <c r="CI170" s="1">
        <f>CI81*VLOOKUP($D170,ExtTrip_Adjust!$B$3:$H$85,6,FALSE)*VLOOKUP(CI$91,ExtTrip_Adjust!$B$3:$H$85,7,FALSE)</f>
        <v>5.7447689378486632E-3</v>
      </c>
      <c r="CJ170" s="1">
        <f>CJ81*VLOOKUP($D170,ExtTrip_Adjust!$B$3:$H$85,6,FALSE)*1</f>
        <v>82.657625924372283</v>
      </c>
      <c r="CK170" s="1">
        <f t="shared" si="5"/>
        <v>86.204210217671374</v>
      </c>
    </row>
    <row r="171" spans="2:91" x14ac:dyDescent="0.25">
      <c r="B171">
        <v>3009</v>
      </c>
      <c r="D171">
        <v>3009</v>
      </c>
      <c r="E171" s="1">
        <f>E82*VLOOKUP($D171,ExtTrip_Adjust!$B$3:$H$85,6,FALSE)*VLOOKUP(E$91,ExtTrip_Adjust!$B$3:$H$85,7,FALSE)</f>
        <v>4.0345929925879154E-2</v>
      </c>
      <c r="F171" s="1">
        <f>F82*VLOOKUP($D171,ExtTrip_Adjust!$B$3:$H$85,6,FALSE)*VLOOKUP(F$91,ExtTrip_Adjust!$B$3:$H$85,7,FALSE)</f>
        <v>0.93990119745606304</v>
      </c>
      <c r="G171" s="1">
        <f>G82*VLOOKUP($D171,ExtTrip_Adjust!$B$3:$H$85,6,FALSE)*VLOOKUP(G$91,ExtTrip_Adjust!$B$3:$H$85,7,FALSE)</f>
        <v>0</v>
      </c>
      <c r="H171" s="1">
        <f>H82*VLOOKUP($D171,ExtTrip_Adjust!$B$3:$H$85,6,FALSE)*VLOOKUP(H$91,ExtTrip_Adjust!$B$3:$H$85,7,FALSE)</f>
        <v>0.46471392003738266</v>
      </c>
      <c r="I171" s="1">
        <f>I82*VLOOKUP($D171,ExtTrip_Adjust!$B$3:$H$85,6,FALSE)*VLOOKUP(I$91,ExtTrip_Adjust!$B$3:$H$85,7,FALSE)</f>
        <v>0</v>
      </c>
      <c r="J171" s="1">
        <f>J82*VLOOKUP($D171,ExtTrip_Adjust!$B$3:$H$85,6,FALSE)*VLOOKUP(J$91,ExtTrip_Adjust!$B$3:$H$85,7,FALSE)</f>
        <v>2.9768844192773814E-3</v>
      </c>
      <c r="K171" s="1">
        <f>K82*VLOOKUP($D171,ExtTrip_Adjust!$B$3:$H$85,6,FALSE)*VLOOKUP(K$91,ExtTrip_Adjust!$B$3:$H$85,7,FALSE)</f>
        <v>1.7854879658740219E-2</v>
      </c>
      <c r="L171" s="1">
        <f>L82*VLOOKUP($D171,ExtTrip_Adjust!$B$3:$H$85,6,FALSE)*VLOOKUP(L$91,ExtTrip_Adjust!$B$3:$H$85,7,FALSE)</f>
        <v>0</v>
      </c>
      <c r="M171" s="1">
        <f>M82*VLOOKUP($D171,ExtTrip_Adjust!$B$3:$H$85,6,FALSE)*VLOOKUP(M$91,ExtTrip_Adjust!$B$3:$H$85,7,FALSE)</f>
        <v>0</v>
      </c>
      <c r="N171" s="1">
        <f>N82*VLOOKUP($D171,ExtTrip_Adjust!$B$3:$H$85,6,FALSE)*VLOOKUP(N$91,ExtTrip_Adjust!$B$3:$H$85,7,FALSE)</f>
        <v>0</v>
      </c>
      <c r="O171" s="1">
        <f>O82*VLOOKUP($D171,ExtTrip_Adjust!$B$3:$H$85,6,FALSE)*VLOOKUP(O$91,ExtTrip_Adjust!$B$3:$H$85,7,FALSE)</f>
        <v>0</v>
      </c>
      <c r="P171" s="1">
        <f>P82*VLOOKUP($D171,ExtTrip_Adjust!$B$3:$H$85,6,FALSE)*VLOOKUP(P$91,ExtTrip_Adjust!$B$3:$H$85,7,FALSE)</f>
        <v>0</v>
      </c>
      <c r="Q171" s="1">
        <f>Q82*VLOOKUP($D171,ExtTrip_Adjust!$B$3:$H$85,6,FALSE)*VLOOKUP(Q$91,ExtTrip_Adjust!$B$3:$H$85,7,FALSE)</f>
        <v>7.4512356770383868E-3</v>
      </c>
      <c r="R171" s="1">
        <f>R82*VLOOKUP($D171,ExtTrip_Adjust!$B$3:$H$85,6,FALSE)*VLOOKUP(R$91,ExtTrip_Adjust!$B$3:$H$85,7,FALSE)</f>
        <v>0</v>
      </c>
      <c r="S171" s="1">
        <f>S82*VLOOKUP($D171,ExtTrip_Adjust!$B$3:$H$85,6,FALSE)*VLOOKUP(S$91,ExtTrip_Adjust!$B$3:$H$85,7,FALSE)</f>
        <v>3.5273664122831541</v>
      </c>
      <c r="T171" s="1">
        <f>T82*VLOOKUP($D171,ExtTrip_Adjust!$B$3:$H$85,6,FALSE)*VLOOKUP(T$91,ExtTrip_Adjust!$B$3:$H$85,7,FALSE)</f>
        <v>0.77175731562366778</v>
      </c>
      <c r="U171" s="1">
        <f>U82*VLOOKUP($D171,ExtTrip_Adjust!$B$3:$H$85,6,FALSE)*VLOOKUP(U$91,ExtTrip_Adjust!$B$3:$H$85,7,FALSE)</f>
        <v>0</v>
      </c>
      <c r="V171" s="1">
        <f>V82*VLOOKUP($D171,ExtTrip_Adjust!$B$3:$H$85,6,FALSE)*VLOOKUP(V$91,ExtTrip_Adjust!$B$3:$H$85,7,FALSE)</f>
        <v>5.7926877604832998E-2</v>
      </c>
      <c r="W171" s="1">
        <f>W82*VLOOKUP($D171,ExtTrip_Adjust!$B$3:$H$85,6,FALSE)*VLOOKUP(W$91,ExtTrip_Adjust!$B$3:$H$85,7,FALSE)</f>
        <v>0.21396842343255423</v>
      </c>
      <c r="X171" s="1">
        <f>X82*VLOOKUP($D171,ExtTrip_Adjust!$B$3:$H$85,6,FALSE)*VLOOKUP(X$91,ExtTrip_Adjust!$B$3:$H$85,7,FALSE)</f>
        <v>0.37312962959026957</v>
      </c>
      <c r="Y171" s="1">
        <f>Y82*VLOOKUP($D171,ExtTrip_Adjust!$B$3:$H$85,6,FALSE)*VLOOKUP(Y$91,ExtTrip_Adjust!$B$3:$H$85,7,FALSE)</f>
        <v>5.7332867448134608E-2</v>
      </c>
      <c r="Z171" s="1">
        <f>Z82*VLOOKUP($D171,ExtTrip_Adjust!$B$3:$H$85,6,FALSE)*VLOOKUP(Z$91,ExtTrip_Adjust!$B$3:$H$85,7,FALSE)</f>
        <v>0</v>
      </c>
      <c r="AA171" s="1">
        <f>AA82*VLOOKUP($D171,ExtTrip_Adjust!$B$3:$H$85,6,FALSE)*VLOOKUP(AA$91,ExtTrip_Adjust!$B$3:$H$85,7,FALSE)</f>
        <v>0</v>
      </c>
      <c r="AB171" s="1">
        <f>AB82*VLOOKUP($D171,ExtTrip_Adjust!$B$3:$H$85,6,FALSE)*VLOOKUP(AB$91,ExtTrip_Adjust!$B$3:$H$85,7,FALSE)</f>
        <v>0</v>
      </c>
      <c r="AC171" s="1">
        <f>AC82*VLOOKUP($D171,ExtTrip_Adjust!$B$3:$H$85,6,FALSE)*VLOOKUP(AC$91,ExtTrip_Adjust!$B$3:$H$85,7,FALSE)</f>
        <v>0</v>
      </c>
      <c r="AD171" s="1">
        <f>AD82*VLOOKUP($D171,ExtTrip_Adjust!$B$3:$H$85,6,FALSE)*VLOOKUP(AD$91,ExtTrip_Adjust!$B$3:$H$85,7,FALSE)</f>
        <v>3.5726316844812485E-2</v>
      </c>
      <c r="AE171" s="1">
        <f>AE82*VLOOKUP($D171,ExtTrip_Adjust!$B$3:$H$85,6,FALSE)*VLOOKUP(AE$91,ExtTrip_Adjust!$B$3:$H$85,7,FALSE)</f>
        <v>0</v>
      </c>
      <c r="AF171" s="1">
        <f>AF82*VLOOKUP($D171,ExtTrip_Adjust!$B$3:$H$85,6,FALSE)*VLOOKUP(AF$91,ExtTrip_Adjust!$B$3:$H$85,7,FALSE)</f>
        <v>0.11735608792203607</v>
      </c>
      <c r="AG171" s="1">
        <f>AG82*VLOOKUP($D171,ExtTrip_Adjust!$B$3:$H$85,6,FALSE)*VLOOKUP(AG$91,ExtTrip_Adjust!$B$3:$H$85,7,FALSE)</f>
        <v>3.5573458965436462E-2</v>
      </c>
      <c r="AH171" s="1">
        <f>AH82*VLOOKUP($D171,ExtTrip_Adjust!$B$3:$H$85,6,FALSE)*VLOOKUP(AH$91,ExtTrip_Adjust!$B$3:$H$85,7,FALSE)</f>
        <v>5.1340942102342914E-3</v>
      </c>
      <c r="AI171" s="1">
        <f>AI82*VLOOKUP($D171,ExtTrip_Adjust!$B$3:$H$85,6,FALSE)*VLOOKUP(AI$91,ExtTrip_Adjust!$B$3:$H$85,7,FALSE)</f>
        <v>1.351836752702305</v>
      </c>
      <c r="AJ171" s="1">
        <f>AJ82*VLOOKUP($D171,ExtTrip_Adjust!$B$3:$H$85,6,FALSE)*VLOOKUP(AJ$91,ExtTrip_Adjust!$B$3:$H$85,7,FALSE)</f>
        <v>1.4829120421693567</v>
      </c>
      <c r="AK171" s="1">
        <f>AK82*VLOOKUP($D171,ExtTrip_Adjust!$B$3:$H$85,6,FALSE)*VLOOKUP(AK$91,ExtTrip_Adjust!$B$3:$H$85,7,FALSE)</f>
        <v>5.8172294594439435</v>
      </c>
      <c r="AL171" s="1">
        <f>AL82*VLOOKUP($D171,ExtTrip_Adjust!$B$3:$H$85,6,FALSE)*VLOOKUP(AL$91,ExtTrip_Adjust!$B$3:$H$85,7,FALSE)</f>
        <v>4.047186548215404E-3</v>
      </c>
      <c r="AM171" s="1">
        <f>AM82*VLOOKUP($D171,ExtTrip_Adjust!$B$3:$H$85,6,FALSE)*VLOOKUP(AM$91,ExtTrip_Adjust!$B$3:$H$85,7,FALSE)</f>
        <v>2.7761244952556791E-2</v>
      </c>
      <c r="AN171" s="1">
        <f>AN82*VLOOKUP($D171,ExtTrip_Adjust!$B$3:$H$85,6,FALSE)*VLOOKUP(AN$91,ExtTrip_Adjust!$B$3:$H$85,7,FALSE)</f>
        <v>9.9740620343766281E-2</v>
      </c>
      <c r="AO171" s="1">
        <f>AO82*VLOOKUP($D171,ExtTrip_Adjust!$B$3:$H$85,6,FALSE)*VLOOKUP(AO$91,ExtTrip_Adjust!$B$3:$H$85,7,FALSE)</f>
        <v>3.0715909688569916E-2</v>
      </c>
      <c r="AP171" s="1">
        <f>AP82*VLOOKUP($D171,ExtTrip_Adjust!$B$3:$H$85,6,FALSE)*VLOOKUP(AP$91,ExtTrip_Adjust!$B$3:$H$85,7,FALSE)</f>
        <v>5.5216172737004153E-2</v>
      </c>
      <c r="AQ171" s="1">
        <f>AQ82*VLOOKUP($D171,ExtTrip_Adjust!$B$3:$H$85,6,FALSE)*VLOOKUP(AQ$91,ExtTrip_Adjust!$B$3:$H$85,7,FALSE)</f>
        <v>0</v>
      </c>
      <c r="AR171" s="1">
        <f>AR82*VLOOKUP($D171,ExtTrip_Adjust!$B$3:$H$85,6,FALSE)*VLOOKUP(AR$91,ExtTrip_Adjust!$B$3:$H$85,7,FALSE)</f>
        <v>7.5501230891924674E-3</v>
      </c>
      <c r="AS171" s="1">
        <f>AS82*VLOOKUP($D171,ExtTrip_Adjust!$B$3:$H$85,6,FALSE)*VLOOKUP(AS$91,ExtTrip_Adjust!$B$3:$H$85,7,FALSE)</f>
        <v>0.1860683436205873</v>
      </c>
      <c r="AT171" s="1">
        <f>AT82*VLOOKUP($D171,ExtTrip_Adjust!$B$3:$H$85,6,FALSE)*VLOOKUP(AT$91,ExtTrip_Adjust!$B$3:$H$85,7,FALSE)</f>
        <v>0</v>
      </c>
      <c r="AU171" s="1">
        <f>AU82*VLOOKUP($D171,ExtTrip_Adjust!$B$3:$H$85,6,FALSE)*VLOOKUP(AU$91,ExtTrip_Adjust!$B$3:$H$85,7,FALSE)</f>
        <v>0</v>
      </c>
      <c r="AV171" s="1">
        <f>AV82*VLOOKUP($D171,ExtTrip_Adjust!$B$3:$H$85,6,FALSE)*VLOOKUP(AV$91,ExtTrip_Adjust!$B$3:$H$85,7,FALSE)</f>
        <v>0</v>
      </c>
      <c r="AW171" s="1">
        <f>AW82*VLOOKUP($D171,ExtTrip_Adjust!$B$3:$H$85,6,FALSE)*VLOOKUP(AW$91,ExtTrip_Adjust!$B$3:$H$85,7,FALSE)</f>
        <v>0</v>
      </c>
      <c r="AX171" s="1">
        <f>AX82*VLOOKUP($D171,ExtTrip_Adjust!$B$3:$H$85,6,FALSE)*VLOOKUP(AX$91,ExtTrip_Adjust!$B$3:$H$85,7,FALSE)</f>
        <v>0.47288366860861941</v>
      </c>
      <c r="AY171" s="1">
        <f>AY82*VLOOKUP($D171,ExtTrip_Adjust!$B$3:$H$85,6,FALSE)*VLOOKUP(AY$91,ExtTrip_Adjust!$B$3:$H$85,7,FALSE)</f>
        <v>0.28007465316741853</v>
      </c>
      <c r="AZ171" s="1">
        <f>AZ82*VLOOKUP($D171,ExtTrip_Adjust!$B$3:$H$85,6,FALSE)*VLOOKUP(AZ$91,ExtTrip_Adjust!$B$3:$H$85,7,FALSE)</f>
        <v>2.8424916461589501E-2</v>
      </c>
      <c r="BA171" s="1">
        <f>BA82*VLOOKUP($D171,ExtTrip_Adjust!$B$3:$H$85,6,FALSE)*VLOOKUP(BA$91,ExtTrip_Adjust!$B$3:$H$85,7,FALSE)</f>
        <v>0</v>
      </c>
      <c r="BB171" s="1">
        <f>BB82*VLOOKUP($D171,ExtTrip_Adjust!$B$3:$H$85,6,FALSE)*VLOOKUP(BB$91,ExtTrip_Adjust!$B$3:$H$85,7,FALSE)</f>
        <v>2.0843276095190207E-2</v>
      </c>
      <c r="BC171" s="1">
        <f>BC82*VLOOKUP($D171,ExtTrip_Adjust!$B$3:$H$85,6,FALSE)*VLOOKUP(BC$91,ExtTrip_Adjust!$B$3:$H$85,7,FALSE)</f>
        <v>0</v>
      </c>
      <c r="BD171" s="1">
        <f>BD82*VLOOKUP($D171,ExtTrip_Adjust!$B$3:$H$85,6,FALSE)*VLOOKUP(BD$91,ExtTrip_Adjust!$B$3:$H$85,7,FALSE)</f>
        <v>0</v>
      </c>
      <c r="BE171" s="1">
        <f>BE82*VLOOKUP($D171,ExtTrip_Adjust!$B$3:$H$85,6,FALSE)*VLOOKUP(BE$91,ExtTrip_Adjust!$B$3:$H$85,7,FALSE)</f>
        <v>0</v>
      </c>
      <c r="BF171" s="1">
        <f>BF82*VLOOKUP($D171,ExtTrip_Adjust!$B$3:$H$85,6,FALSE)*VLOOKUP(BF$91,ExtTrip_Adjust!$B$3:$H$85,7,FALSE)</f>
        <v>0</v>
      </c>
      <c r="BG171" s="1">
        <f>BG82*VLOOKUP($D171,ExtTrip_Adjust!$B$3:$H$85,6,FALSE)*VLOOKUP(BG$91,ExtTrip_Adjust!$B$3:$H$85,7,FALSE)</f>
        <v>0.14747129638018461</v>
      </c>
      <c r="BH171" s="1">
        <f>BH82*VLOOKUP($D171,ExtTrip_Adjust!$B$3:$H$85,6,FALSE)*VLOOKUP(BH$91,ExtTrip_Adjust!$B$3:$H$85,7,FALSE)</f>
        <v>0</v>
      </c>
      <c r="BI171" s="1">
        <f>BI82*VLOOKUP($D171,ExtTrip_Adjust!$B$3:$H$85,6,FALSE)*VLOOKUP(BI$91,ExtTrip_Adjust!$B$3:$H$85,7,FALSE)</f>
        <v>4.2373558615791101E-3</v>
      </c>
      <c r="BJ171" s="1">
        <f>BJ82*VLOOKUP($D171,ExtTrip_Adjust!$B$3:$H$85,6,FALSE)*VLOOKUP(BJ$91,ExtTrip_Adjust!$B$3:$H$85,7,FALSE)</f>
        <v>2.3854665539411818E-2</v>
      </c>
      <c r="BK171" s="1">
        <f>BK82*VLOOKUP($D171,ExtTrip_Adjust!$B$3:$H$85,6,FALSE)*VLOOKUP(BK$91,ExtTrip_Adjust!$B$3:$H$85,7,FALSE)</f>
        <v>0.10353819787723252</v>
      </c>
      <c r="BL171" s="1">
        <f>BL82*VLOOKUP($D171,ExtTrip_Adjust!$B$3:$H$85,6,FALSE)*VLOOKUP(BL$91,ExtTrip_Adjust!$B$3:$H$85,7,FALSE)</f>
        <v>0.84254633488111175</v>
      </c>
      <c r="BM171" s="1">
        <f>BM82*VLOOKUP($D171,ExtTrip_Adjust!$B$3:$H$85,6,FALSE)*VLOOKUP(BM$91,ExtTrip_Adjust!$B$3:$H$85,7,FALSE)</f>
        <v>0.35302766458367163</v>
      </c>
      <c r="BN171" s="1">
        <f>BN82*VLOOKUP($D171,ExtTrip_Adjust!$B$3:$H$85,6,FALSE)*VLOOKUP(BN$91,ExtTrip_Adjust!$B$3:$H$85,7,FALSE)</f>
        <v>0</v>
      </c>
      <c r="BO171" s="1">
        <f>BO82*VLOOKUP($D171,ExtTrip_Adjust!$B$3:$H$85,6,FALSE)*VLOOKUP(BO$91,ExtTrip_Adjust!$B$3:$H$85,7,FALSE)</f>
        <v>0</v>
      </c>
      <c r="BP171" s="1">
        <f>BP82*VLOOKUP($D171,ExtTrip_Adjust!$B$3:$H$85,6,FALSE)*VLOOKUP(BP$91,ExtTrip_Adjust!$B$3:$H$85,7,FALSE)</f>
        <v>0</v>
      </c>
      <c r="BQ171" s="1">
        <f>BQ82*VLOOKUP($D171,ExtTrip_Adjust!$B$3:$H$85,6,FALSE)*VLOOKUP(BQ$91,ExtTrip_Adjust!$B$3:$H$85,7,FALSE)</f>
        <v>0</v>
      </c>
      <c r="BR171" s="1">
        <f>BR82*VLOOKUP($D171,ExtTrip_Adjust!$B$3:$H$85,6,FALSE)*VLOOKUP(BR$91,ExtTrip_Adjust!$B$3:$H$85,7,FALSE)</f>
        <v>0</v>
      </c>
      <c r="BS171" s="1">
        <f>BS82*VLOOKUP($D171,ExtTrip_Adjust!$B$3:$H$85,6,FALSE)*VLOOKUP(BS$91,ExtTrip_Adjust!$B$3:$H$85,7,FALSE)</f>
        <v>0</v>
      </c>
      <c r="BT171" s="1">
        <f>BT82*VLOOKUP($D171,ExtTrip_Adjust!$B$3:$H$85,6,FALSE)*VLOOKUP(BT$91,ExtTrip_Adjust!$B$3:$H$85,7,FALSE)</f>
        <v>0</v>
      </c>
      <c r="BU171" s="1">
        <f>BU82*VLOOKUP($D171,ExtTrip_Adjust!$B$3:$H$85,6,FALSE)*VLOOKUP(BU$91,ExtTrip_Adjust!$B$3:$H$85,7,FALSE)</f>
        <v>0</v>
      </c>
      <c r="BV171" s="1">
        <f>BV82*VLOOKUP($D171,ExtTrip_Adjust!$B$3:$H$85,6,FALSE)*VLOOKUP(BV$91,ExtTrip_Adjust!$B$3:$H$85,7,FALSE)</f>
        <v>0</v>
      </c>
      <c r="BW171" s="1">
        <f>BW82*VLOOKUP($D171,ExtTrip_Adjust!$B$3:$H$85,6,FALSE)*VLOOKUP(BW$91,ExtTrip_Adjust!$B$3:$H$85,7,FALSE)</f>
        <v>0.20365793696415557</v>
      </c>
      <c r="BX171" s="1">
        <f>BX82*VLOOKUP($D171,ExtTrip_Adjust!$B$3:$H$85,6,FALSE)*VLOOKUP(BX$91,ExtTrip_Adjust!$B$3:$H$85,7,FALSE)</f>
        <v>9.5698065154783366E-2</v>
      </c>
      <c r="BY171" s="1">
        <f>BY82*VLOOKUP($D171,ExtTrip_Adjust!$B$3:$H$85,6,FALSE)*VLOOKUP(BY$91,ExtTrip_Adjust!$B$3:$H$85,7,FALSE)</f>
        <v>5.0032340044218297E-3</v>
      </c>
      <c r="BZ171" s="1">
        <f>BZ82*VLOOKUP($D171,ExtTrip_Adjust!$B$3:$H$85,6,FALSE)*VLOOKUP(BZ$91,ExtTrip_Adjust!$B$3:$H$85,7,FALSE)</f>
        <v>0.20608131170801181</v>
      </c>
      <c r="CA171" s="1">
        <f>CA82*VLOOKUP($D171,ExtTrip_Adjust!$B$3:$H$85,6,FALSE)*VLOOKUP(CA$91,ExtTrip_Adjust!$B$3:$H$85,7,FALSE)</f>
        <v>0.19688659253925628</v>
      </c>
      <c r="CB171" s="1">
        <f>CB82*VLOOKUP($D171,ExtTrip_Adjust!$B$3:$H$85,6,FALSE)*VLOOKUP(CB$91,ExtTrip_Adjust!$B$3:$H$85,7,FALSE)</f>
        <v>3.0390016319581565E-2</v>
      </c>
      <c r="CC171" s="1">
        <f>CC82*VLOOKUP($D171,ExtTrip_Adjust!$B$3:$H$85,6,FALSE)*VLOOKUP(CC$91,ExtTrip_Adjust!$B$3:$H$85,7,FALSE)</f>
        <v>0.12966027149285886</v>
      </c>
      <c r="CD171" s="1">
        <f>CD82*VLOOKUP($D171,ExtTrip_Adjust!$B$3:$H$85,6,FALSE)*VLOOKUP(CD$91,ExtTrip_Adjust!$B$3:$H$85,7,FALSE)</f>
        <v>2.6963898556062883E-2</v>
      </c>
      <c r="CE171" s="1">
        <f>CE82*VLOOKUP($D171,ExtTrip_Adjust!$B$3:$H$85,6,FALSE)*VLOOKUP(CE$91,ExtTrip_Adjust!$B$3:$H$85,7,FALSE)</f>
        <v>5.6603614996796222E-4</v>
      </c>
      <c r="CF171" s="1">
        <f>CF82*VLOOKUP($D171,ExtTrip_Adjust!$B$3:$H$85,6,FALSE)*VLOOKUP(CF$91,ExtTrip_Adjust!$B$3:$H$85,7,FALSE)</f>
        <v>0</v>
      </c>
      <c r="CG171" s="1">
        <f>CG82*VLOOKUP($D171,ExtTrip_Adjust!$B$3:$H$85,6,FALSE)*VLOOKUP(CG$91,ExtTrip_Adjust!$B$3:$H$85,7,FALSE)</f>
        <v>0.68550181354388329</v>
      </c>
      <c r="CH171" s="1">
        <f>CH82*VLOOKUP($D171,ExtTrip_Adjust!$B$3:$H$85,6,FALSE)*VLOOKUP(CH$91,ExtTrip_Adjust!$B$3:$H$85,7,FALSE)</f>
        <v>4.3907348611021906</v>
      </c>
      <c r="CI171" s="1">
        <f>CI82*VLOOKUP($D171,ExtTrip_Adjust!$B$3:$H$85,6,FALSE)*VLOOKUP(CI$91,ExtTrip_Adjust!$B$3:$H$85,7,FALSE)</f>
        <v>0</v>
      </c>
      <c r="CJ171" s="1">
        <f>CJ82*VLOOKUP($D171,ExtTrip_Adjust!$B$3:$H$85,6,FALSE)*1</f>
        <v>190.30944380170567</v>
      </c>
      <c r="CK171" s="1">
        <f t="shared" si="5"/>
        <v>214.28908325509187</v>
      </c>
    </row>
    <row r="172" spans="2:91" x14ac:dyDescent="0.25">
      <c r="B172">
        <v>3010</v>
      </c>
      <c r="D172">
        <v>3010</v>
      </c>
      <c r="E172" s="1">
        <f>E83*VLOOKUP($D172,ExtTrip_Adjust!$B$3:$H$85,6,FALSE)*VLOOKUP(E$91,ExtTrip_Adjust!$B$3:$H$85,7,FALSE)</f>
        <v>4.5521479436465908</v>
      </c>
      <c r="F172" s="1">
        <f>F83*VLOOKUP($D172,ExtTrip_Adjust!$B$3:$H$85,6,FALSE)*VLOOKUP(F$91,ExtTrip_Adjust!$B$3:$H$85,7,FALSE)</f>
        <v>10.349552922164703</v>
      </c>
      <c r="G172" s="1">
        <f>G83*VLOOKUP($D172,ExtTrip_Adjust!$B$3:$H$85,6,FALSE)*VLOOKUP(G$91,ExtTrip_Adjust!$B$3:$H$85,7,FALSE)</f>
        <v>2.5952097061491997</v>
      </c>
      <c r="H172" s="1">
        <f>H83*VLOOKUP($D172,ExtTrip_Adjust!$B$3:$H$85,6,FALSE)*VLOOKUP(H$91,ExtTrip_Adjust!$B$3:$H$85,7,FALSE)</f>
        <v>5.2646303006840602</v>
      </c>
      <c r="I172" s="1">
        <f>I83*VLOOKUP($D172,ExtTrip_Adjust!$B$3:$H$85,6,FALSE)*VLOOKUP(I$91,ExtTrip_Adjust!$B$3:$H$85,7,FALSE)</f>
        <v>0</v>
      </c>
      <c r="J172" s="1">
        <f>J83*VLOOKUP($D172,ExtTrip_Adjust!$B$3:$H$85,6,FALSE)*VLOOKUP(J$91,ExtTrip_Adjust!$B$3:$H$85,7,FALSE)</f>
        <v>5.1903917673130932E-3</v>
      </c>
      <c r="K172" s="1">
        <f>K83*VLOOKUP($D172,ExtTrip_Adjust!$B$3:$H$85,6,FALSE)*VLOOKUP(K$91,ExtTrip_Adjust!$B$3:$H$85,7,FALSE)</f>
        <v>0.51816674117126804</v>
      </c>
      <c r="L172" s="1">
        <f>L83*VLOOKUP($D172,ExtTrip_Adjust!$B$3:$H$85,6,FALSE)*VLOOKUP(L$91,ExtTrip_Adjust!$B$3:$H$85,7,FALSE)</f>
        <v>9.2985208309453088E-2</v>
      </c>
      <c r="M172" s="1">
        <f>M83*VLOOKUP($D172,ExtTrip_Adjust!$B$3:$H$85,6,FALSE)*VLOOKUP(M$91,ExtTrip_Adjust!$B$3:$H$85,7,FALSE)</f>
        <v>0</v>
      </c>
      <c r="N172" s="1">
        <f>N83*VLOOKUP($D172,ExtTrip_Adjust!$B$3:$H$85,6,FALSE)*VLOOKUP(N$91,ExtTrip_Adjust!$B$3:$H$85,7,FALSE)</f>
        <v>1.9328281813005353E-2</v>
      </c>
      <c r="O172" s="1">
        <f>O83*VLOOKUP($D172,ExtTrip_Adjust!$B$3:$H$85,6,FALSE)*VLOOKUP(O$91,ExtTrip_Adjust!$B$3:$H$85,7,FALSE)</f>
        <v>0</v>
      </c>
      <c r="P172" s="1">
        <f>P83*VLOOKUP($D172,ExtTrip_Adjust!$B$3:$H$85,6,FALSE)*VLOOKUP(P$91,ExtTrip_Adjust!$B$3:$H$85,7,FALSE)</f>
        <v>0</v>
      </c>
      <c r="Q172" s="1">
        <f>Q83*VLOOKUP($D172,ExtTrip_Adjust!$B$3:$H$85,6,FALSE)*VLOOKUP(Q$91,ExtTrip_Adjust!$B$3:$H$85,7,FALSE)</f>
        <v>0.42065428365255303</v>
      </c>
      <c r="R172" s="1">
        <f>R83*VLOOKUP($D172,ExtTrip_Adjust!$B$3:$H$85,6,FALSE)*VLOOKUP(R$91,ExtTrip_Adjust!$B$3:$H$85,7,FALSE)</f>
        <v>0</v>
      </c>
      <c r="S172" s="1">
        <f>S83*VLOOKUP($D172,ExtTrip_Adjust!$B$3:$H$85,6,FALSE)*VLOOKUP(S$91,ExtTrip_Adjust!$B$3:$H$85,7,FALSE)</f>
        <v>152.41320440427344</v>
      </c>
      <c r="T172" s="1">
        <f>T83*VLOOKUP($D172,ExtTrip_Adjust!$B$3:$H$85,6,FALSE)*VLOOKUP(T$91,ExtTrip_Adjust!$B$3:$H$85,7,FALSE)</f>
        <v>0</v>
      </c>
      <c r="U172" s="1">
        <f>U83*VLOOKUP($D172,ExtTrip_Adjust!$B$3:$H$85,6,FALSE)*VLOOKUP(U$91,ExtTrip_Adjust!$B$3:$H$85,7,FALSE)</f>
        <v>0.13427097571282126</v>
      </c>
      <c r="V172" s="1">
        <f>V83*VLOOKUP($D172,ExtTrip_Adjust!$B$3:$H$85,6,FALSE)*VLOOKUP(V$91,ExtTrip_Adjust!$B$3:$H$85,7,FALSE)</f>
        <v>3.2705513491679326</v>
      </c>
      <c r="W172" s="1">
        <f>W83*VLOOKUP($D172,ExtTrip_Adjust!$B$3:$H$85,6,FALSE)*VLOOKUP(W$91,ExtTrip_Adjust!$B$3:$H$85,7,FALSE)</f>
        <v>3.9390173461394653</v>
      </c>
      <c r="X172" s="1">
        <f>X83*VLOOKUP($D172,ExtTrip_Adjust!$B$3:$H$85,6,FALSE)*VLOOKUP(X$91,ExtTrip_Adjust!$B$3:$H$85,7,FALSE)</f>
        <v>10.927261508851792</v>
      </c>
      <c r="Y172" s="1">
        <f>Y83*VLOOKUP($D172,ExtTrip_Adjust!$B$3:$H$85,6,FALSE)*VLOOKUP(Y$91,ExtTrip_Adjust!$B$3:$H$85,7,FALSE)</f>
        <v>7.9961931193925653E-2</v>
      </c>
      <c r="Z172" s="1">
        <f>Z83*VLOOKUP($D172,ExtTrip_Adjust!$B$3:$H$85,6,FALSE)*VLOOKUP(Z$91,ExtTrip_Adjust!$B$3:$H$85,7,FALSE)</f>
        <v>1.0896083801768529E-2</v>
      </c>
      <c r="AA172" s="1">
        <f>AA83*VLOOKUP($D172,ExtTrip_Adjust!$B$3:$H$85,6,FALSE)*VLOOKUP(AA$91,ExtTrip_Adjust!$B$3:$H$85,7,FALSE)</f>
        <v>1.9250291841035161E-2</v>
      </c>
      <c r="AB172" s="1">
        <f>AB83*VLOOKUP($D172,ExtTrip_Adjust!$B$3:$H$85,6,FALSE)*VLOOKUP(AB$91,ExtTrip_Adjust!$B$3:$H$85,7,FALSE)</f>
        <v>3.2781538969383218E-2</v>
      </c>
      <c r="AC172" s="1">
        <f>AC83*VLOOKUP($D172,ExtTrip_Adjust!$B$3:$H$85,6,FALSE)*VLOOKUP(AC$91,ExtTrip_Adjust!$B$3:$H$85,7,FALSE)</f>
        <v>0</v>
      </c>
      <c r="AD172" s="1">
        <f>AD83*VLOOKUP($D172,ExtTrip_Adjust!$B$3:$H$85,6,FALSE)*VLOOKUP(AD$91,ExtTrip_Adjust!$B$3:$H$85,7,FALSE)</f>
        <v>1.9720124354460355</v>
      </c>
      <c r="AE172" s="1">
        <f>AE83*VLOOKUP($D172,ExtTrip_Adjust!$B$3:$H$85,6,FALSE)*VLOOKUP(AE$91,ExtTrip_Adjust!$B$3:$H$85,7,FALSE)</f>
        <v>0</v>
      </c>
      <c r="AF172" s="1">
        <f>AF83*VLOOKUP($D172,ExtTrip_Adjust!$B$3:$H$85,6,FALSE)*VLOOKUP(AF$91,ExtTrip_Adjust!$B$3:$H$85,7,FALSE)</f>
        <v>20.410861662079242</v>
      </c>
      <c r="AG172" s="1">
        <f>AG83*VLOOKUP($D172,ExtTrip_Adjust!$B$3:$H$85,6,FALSE)*VLOOKUP(AG$91,ExtTrip_Adjust!$B$3:$H$85,7,FALSE)</f>
        <v>0</v>
      </c>
      <c r="AH172" s="1">
        <f>AH83*VLOOKUP($D172,ExtTrip_Adjust!$B$3:$H$85,6,FALSE)*VLOOKUP(AH$91,ExtTrip_Adjust!$B$3:$H$85,7,FALSE)</f>
        <v>0</v>
      </c>
      <c r="AI172" s="1">
        <f>AI83*VLOOKUP($D172,ExtTrip_Adjust!$B$3:$H$85,6,FALSE)*VLOOKUP(AI$91,ExtTrip_Adjust!$B$3:$H$85,7,FALSE)</f>
        <v>275.0770329758696</v>
      </c>
      <c r="AJ172" s="1">
        <f>AJ83*VLOOKUP($D172,ExtTrip_Adjust!$B$3:$H$85,6,FALSE)*VLOOKUP(AJ$91,ExtTrip_Adjust!$B$3:$H$85,7,FALSE)</f>
        <v>0</v>
      </c>
      <c r="AK172" s="1">
        <f>AK83*VLOOKUP($D172,ExtTrip_Adjust!$B$3:$H$85,6,FALSE)*VLOOKUP(AK$91,ExtTrip_Adjust!$B$3:$H$85,7,FALSE)</f>
        <v>0</v>
      </c>
      <c r="AL172" s="1">
        <f>AL83*VLOOKUP($D172,ExtTrip_Adjust!$B$3:$H$85,6,FALSE)*VLOOKUP(AL$91,ExtTrip_Adjust!$B$3:$H$85,7,FALSE)</f>
        <v>0</v>
      </c>
      <c r="AM172" s="1">
        <f>AM83*VLOOKUP($D172,ExtTrip_Adjust!$B$3:$H$85,6,FALSE)*VLOOKUP(AM$91,ExtTrip_Adjust!$B$3:$H$85,7,FALSE)</f>
        <v>0</v>
      </c>
      <c r="AN172" s="1">
        <f>AN83*VLOOKUP($D172,ExtTrip_Adjust!$B$3:$H$85,6,FALSE)*VLOOKUP(AN$91,ExtTrip_Adjust!$B$3:$H$85,7,FALSE)</f>
        <v>0</v>
      </c>
      <c r="AO172" s="1">
        <f>AO83*VLOOKUP($D172,ExtTrip_Adjust!$B$3:$H$85,6,FALSE)*VLOOKUP(AO$91,ExtTrip_Adjust!$B$3:$H$85,7,FALSE)</f>
        <v>5.3434670594612692</v>
      </c>
      <c r="AP172" s="1">
        <f>AP83*VLOOKUP($D172,ExtTrip_Adjust!$B$3:$H$85,6,FALSE)*VLOOKUP(AP$91,ExtTrip_Adjust!$B$3:$H$85,7,FALSE)</f>
        <v>0.42608610646012657</v>
      </c>
      <c r="AQ172" s="1">
        <f>AQ83*VLOOKUP($D172,ExtTrip_Adjust!$B$3:$H$85,6,FALSE)*VLOOKUP(AQ$91,ExtTrip_Adjust!$B$3:$H$85,7,FALSE)</f>
        <v>0.28939853884821087</v>
      </c>
      <c r="AR172" s="1">
        <f>AR83*VLOOKUP($D172,ExtTrip_Adjust!$B$3:$H$85,6,FALSE)*VLOOKUP(AR$91,ExtTrip_Adjust!$B$3:$H$85,7,FALSE)</f>
        <v>5.828312726055216E-2</v>
      </c>
      <c r="AS172" s="1">
        <f>AS83*VLOOKUP($D172,ExtTrip_Adjust!$B$3:$H$85,6,FALSE)*VLOOKUP(AS$91,ExtTrip_Adjust!$B$3:$H$85,7,FALSE)</f>
        <v>1.4363604426450338</v>
      </c>
      <c r="AT172" s="1">
        <f>AT83*VLOOKUP($D172,ExtTrip_Adjust!$B$3:$H$85,6,FALSE)*VLOOKUP(AT$91,ExtTrip_Adjust!$B$3:$H$85,7,FALSE)</f>
        <v>0</v>
      </c>
      <c r="AU172" s="1">
        <f>AU83*VLOOKUP($D172,ExtTrip_Adjust!$B$3:$H$85,6,FALSE)*VLOOKUP(AU$91,ExtTrip_Adjust!$B$3:$H$85,7,FALSE)</f>
        <v>165.66171017891597</v>
      </c>
      <c r="AV172" s="1">
        <f>AV83*VLOOKUP($D172,ExtTrip_Adjust!$B$3:$H$85,6,FALSE)*VLOOKUP(AV$91,ExtTrip_Adjust!$B$3:$H$85,7,FALSE)</f>
        <v>2.8084551509836464</v>
      </c>
      <c r="AW172" s="1">
        <f>AW83*VLOOKUP($D172,ExtTrip_Adjust!$B$3:$H$85,6,FALSE)*VLOOKUP(AW$91,ExtTrip_Adjust!$B$3:$H$85,7,FALSE)</f>
        <v>15.824536247546895</v>
      </c>
      <c r="AX172" s="1">
        <f>AX83*VLOOKUP($D172,ExtTrip_Adjust!$B$3:$H$85,6,FALSE)*VLOOKUP(AX$91,ExtTrip_Adjust!$B$3:$H$85,7,FALSE)</f>
        <v>5.8205600272276694</v>
      </c>
      <c r="AY172" s="1">
        <f>AY83*VLOOKUP($D172,ExtTrip_Adjust!$B$3:$H$85,6,FALSE)*VLOOKUP(AY$91,ExtTrip_Adjust!$B$3:$H$85,7,FALSE)</f>
        <v>4.784589523351312</v>
      </c>
      <c r="AZ172" s="1">
        <f>AZ83*VLOOKUP($D172,ExtTrip_Adjust!$B$3:$H$85,6,FALSE)*VLOOKUP(AZ$91,ExtTrip_Adjust!$B$3:$H$85,7,FALSE)</f>
        <v>8.8905885815243252E-2</v>
      </c>
      <c r="BA172" s="1">
        <f>BA83*VLOOKUP($D172,ExtTrip_Adjust!$B$3:$H$85,6,FALSE)*VLOOKUP(BA$91,ExtTrip_Adjust!$B$3:$H$85,7,FALSE)</f>
        <v>4.5002487554603482E-2</v>
      </c>
      <c r="BB172" s="1">
        <f>BB83*VLOOKUP($D172,ExtTrip_Adjust!$B$3:$H$85,6,FALSE)*VLOOKUP(BB$91,ExtTrip_Adjust!$B$3:$H$85,7,FALSE)</f>
        <v>0.16081188396883089</v>
      </c>
      <c r="BC172" s="1">
        <f>BC83*VLOOKUP($D172,ExtTrip_Adjust!$B$3:$H$85,6,FALSE)*VLOOKUP(BC$91,ExtTrip_Adjust!$B$3:$H$85,7,FALSE)</f>
        <v>0</v>
      </c>
      <c r="BD172" s="1">
        <f>BD83*VLOOKUP($D172,ExtTrip_Adjust!$B$3:$H$85,6,FALSE)*VLOOKUP(BD$91,ExtTrip_Adjust!$B$3:$H$85,7,FALSE)</f>
        <v>0</v>
      </c>
      <c r="BE172" s="1">
        <f>BE83*VLOOKUP($D172,ExtTrip_Adjust!$B$3:$H$85,6,FALSE)*VLOOKUP(BE$91,ExtTrip_Adjust!$B$3:$H$85,7,FALSE)</f>
        <v>0</v>
      </c>
      <c r="BF172" s="1">
        <f>BF83*VLOOKUP($D172,ExtTrip_Adjust!$B$3:$H$85,6,FALSE)*VLOOKUP(BF$91,ExtTrip_Adjust!$B$3:$H$85,7,FALSE)</f>
        <v>0</v>
      </c>
      <c r="BG172" s="1">
        <f>BG83*VLOOKUP($D172,ExtTrip_Adjust!$B$3:$H$85,6,FALSE)*VLOOKUP(BG$91,ExtTrip_Adjust!$B$3:$H$85,7,FALSE)</f>
        <v>0</v>
      </c>
      <c r="BH172" s="1">
        <f>BH83*VLOOKUP($D172,ExtTrip_Adjust!$B$3:$H$85,6,FALSE)*VLOOKUP(BH$91,ExtTrip_Adjust!$B$3:$H$85,7,FALSE)</f>
        <v>18.502972345848587</v>
      </c>
      <c r="BI172" s="1">
        <f>BI83*VLOOKUP($D172,ExtTrip_Adjust!$B$3:$H$85,6,FALSE)*VLOOKUP(BI$91,ExtTrip_Adjust!$B$3:$H$85,7,FALSE)</f>
        <v>0</v>
      </c>
      <c r="BJ172" s="1">
        <f>BJ83*VLOOKUP($D172,ExtTrip_Adjust!$B$3:$H$85,6,FALSE)*VLOOKUP(BJ$91,ExtTrip_Adjust!$B$3:$H$85,7,FALSE)</f>
        <v>0.95786721098091787</v>
      </c>
      <c r="BK172" s="1">
        <f>BK83*VLOOKUP($D172,ExtTrip_Adjust!$B$3:$H$85,6,FALSE)*VLOOKUP(BK$91,ExtTrip_Adjust!$B$3:$H$85,7,FALSE)</f>
        <v>0.31286594313039912</v>
      </c>
      <c r="BL172" s="1">
        <f>BL83*VLOOKUP($D172,ExtTrip_Adjust!$B$3:$H$85,6,FALSE)*VLOOKUP(BL$91,ExtTrip_Adjust!$B$3:$H$85,7,FALSE)</f>
        <v>14.140966089115105</v>
      </c>
      <c r="BM172" s="1">
        <f>BM83*VLOOKUP($D172,ExtTrip_Adjust!$B$3:$H$85,6,FALSE)*VLOOKUP(BM$91,ExtTrip_Adjust!$B$3:$H$85,7,FALSE)</f>
        <v>14.176502443014718</v>
      </c>
      <c r="BN172" s="1">
        <f>BN83*VLOOKUP($D172,ExtTrip_Adjust!$B$3:$H$85,6,FALSE)*VLOOKUP(BN$91,ExtTrip_Adjust!$B$3:$H$85,7,FALSE)</f>
        <v>0.91295729769828893</v>
      </c>
      <c r="BO172" s="1">
        <f>BO83*VLOOKUP($D172,ExtTrip_Adjust!$B$3:$H$85,6,FALSE)*VLOOKUP(BO$91,ExtTrip_Adjust!$B$3:$H$85,7,FALSE)</f>
        <v>0.13925058074776939</v>
      </c>
      <c r="BP172" s="1">
        <f>BP83*VLOOKUP($D172,ExtTrip_Adjust!$B$3:$H$85,6,FALSE)*VLOOKUP(BP$91,ExtTrip_Adjust!$B$3:$H$85,7,FALSE)</f>
        <v>0</v>
      </c>
      <c r="BQ172" s="1">
        <f>BQ83*VLOOKUP($D172,ExtTrip_Adjust!$B$3:$H$85,6,FALSE)*VLOOKUP(BQ$91,ExtTrip_Adjust!$B$3:$H$85,7,FALSE)</f>
        <v>103.38157951907583</v>
      </c>
      <c r="BR172" s="1">
        <f>BR83*VLOOKUP($D172,ExtTrip_Adjust!$B$3:$H$85,6,FALSE)*VLOOKUP(BR$91,ExtTrip_Adjust!$B$3:$H$85,7,FALSE)</f>
        <v>6.4699719067403816</v>
      </c>
      <c r="BS172" s="1">
        <f>BS83*VLOOKUP($D172,ExtTrip_Adjust!$B$3:$H$85,6,FALSE)*VLOOKUP(BS$91,ExtTrip_Adjust!$B$3:$H$85,7,FALSE)</f>
        <v>6.0749412608692994</v>
      </c>
      <c r="BT172" s="1">
        <f>BT83*VLOOKUP($D172,ExtTrip_Adjust!$B$3:$H$85,6,FALSE)*VLOOKUP(BT$91,ExtTrip_Adjust!$B$3:$H$85,7,FALSE)</f>
        <v>8.4691781538436182</v>
      </c>
      <c r="BU172" s="1">
        <f>BU83*VLOOKUP($D172,ExtTrip_Adjust!$B$3:$H$85,6,FALSE)*VLOOKUP(BU$91,ExtTrip_Adjust!$B$3:$H$85,7,FALSE)</f>
        <v>4.5136688587578799</v>
      </c>
      <c r="BV172" s="1">
        <f>BV83*VLOOKUP($D172,ExtTrip_Adjust!$B$3:$H$85,6,FALSE)*VLOOKUP(BV$91,ExtTrip_Adjust!$B$3:$H$85,7,FALSE)</f>
        <v>0</v>
      </c>
      <c r="BW172" s="1">
        <f>BW83*VLOOKUP($D172,ExtTrip_Adjust!$B$3:$H$85,6,FALSE)*VLOOKUP(BW$91,ExtTrip_Adjust!$B$3:$H$85,7,FALSE)</f>
        <v>18.419992111993164</v>
      </c>
      <c r="BX172" s="1">
        <f>BX83*VLOOKUP($D172,ExtTrip_Adjust!$B$3:$H$85,6,FALSE)*VLOOKUP(BX$91,ExtTrip_Adjust!$B$3:$H$85,7,FALSE)</f>
        <v>0.60808982875990925</v>
      </c>
      <c r="BY172" s="1">
        <f>BY83*VLOOKUP($D172,ExtTrip_Adjust!$B$3:$H$85,6,FALSE)*VLOOKUP(BY$91,ExtTrip_Adjust!$B$3:$H$85,7,FALSE)</f>
        <v>0.56451434492406494</v>
      </c>
      <c r="BZ172" s="1">
        <f>BZ83*VLOOKUP($D172,ExtTrip_Adjust!$B$3:$H$85,6,FALSE)*VLOOKUP(BZ$91,ExtTrip_Adjust!$B$3:$H$85,7,FALSE)</f>
        <v>70.892895471704833</v>
      </c>
      <c r="CA172" s="1">
        <f>CA83*VLOOKUP($D172,ExtTrip_Adjust!$B$3:$H$85,6,FALSE)*VLOOKUP(CA$91,ExtTrip_Adjust!$B$3:$H$85,7,FALSE)</f>
        <v>22.379415935022905</v>
      </c>
      <c r="CB172" s="1">
        <f>CB83*VLOOKUP($D172,ExtTrip_Adjust!$B$3:$H$85,6,FALSE)*VLOOKUP(CB$91,ExtTrip_Adjust!$B$3:$H$85,7,FALSE)</f>
        <v>0.57476465127980414</v>
      </c>
      <c r="CC172" s="1">
        <f>CC83*VLOOKUP($D172,ExtTrip_Adjust!$B$3:$H$85,6,FALSE)*VLOOKUP(CC$91,ExtTrip_Adjust!$B$3:$H$85,7,FALSE)</f>
        <v>5.4027581730643925</v>
      </c>
      <c r="CD172" s="1">
        <f>CD83*VLOOKUP($D172,ExtTrip_Adjust!$B$3:$H$85,6,FALSE)*VLOOKUP(CD$91,ExtTrip_Adjust!$B$3:$H$85,7,FALSE)</f>
        <v>0.47186724508305872</v>
      </c>
      <c r="CE172" s="1">
        <f>CE83*VLOOKUP($D172,ExtTrip_Adjust!$B$3:$H$85,6,FALSE)*VLOOKUP(CE$91,ExtTrip_Adjust!$B$3:$H$85,7,FALSE)</f>
        <v>1.4127834706252441E-2</v>
      </c>
      <c r="CF172" s="1">
        <f>CF83*VLOOKUP($D172,ExtTrip_Adjust!$B$3:$H$85,6,FALSE)*VLOOKUP(CF$91,ExtTrip_Adjust!$B$3:$H$85,7,FALSE)</f>
        <v>0.55200729853442954</v>
      </c>
      <c r="CG172" s="1">
        <f>CG83*VLOOKUP($D172,ExtTrip_Adjust!$B$3:$H$85,6,FALSE)*VLOOKUP(CG$91,ExtTrip_Adjust!$B$3:$H$85,7,FALSE)</f>
        <v>0</v>
      </c>
      <c r="CH172" s="1">
        <f>CH83*VLOOKUP($D172,ExtTrip_Adjust!$B$3:$H$85,6,FALSE)*VLOOKUP(CH$91,ExtTrip_Adjust!$B$3:$H$85,7,FALSE)</f>
        <v>148.78872414345537</v>
      </c>
      <c r="CI172" s="1">
        <f>CI83*VLOOKUP($D172,ExtTrip_Adjust!$B$3:$H$85,6,FALSE)*VLOOKUP(CI$91,ExtTrip_Adjust!$B$3:$H$85,7,FALSE)</f>
        <v>1.3252604320616168</v>
      </c>
      <c r="CJ172" s="1">
        <f>CJ83*VLOOKUP($D172,ExtTrip_Adjust!$B$3:$H$85,6,FALSE)*1</f>
        <v>3724.5253974781021</v>
      </c>
      <c r="CK172" s="1">
        <f t="shared" si="5"/>
        <v>4867.4256715012589</v>
      </c>
    </row>
    <row r="173" spans="2:91" x14ac:dyDescent="0.25">
      <c r="B173">
        <v>3011</v>
      </c>
      <c r="D173">
        <v>3011</v>
      </c>
      <c r="E173" s="1">
        <f>E84*VLOOKUP($D173,ExtTrip_Adjust!$B$3:$H$85,6,FALSE)*VLOOKUP(E$91,ExtTrip_Adjust!$B$3:$H$85,7,FALSE)</f>
        <v>0</v>
      </c>
      <c r="F173" s="1">
        <f>F84*VLOOKUP($D173,ExtTrip_Adjust!$B$3:$H$85,6,FALSE)*VLOOKUP(F$91,ExtTrip_Adjust!$B$3:$H$85,7,FALSE)</f>
        <v>0</v>
      </c>
      <c r="G173" s="1">
        <f>G84*VLOOKUP($D173,ExtTrip_Adjust!$B$3:$H$85,6,FALSE)*VLOOKUP(G$91,ExtTrip_Adjust!$B$3:$H$85,7,FALSE)</f>
        <v>0</v>
      </c>
      <c r="H173" s="1">
        <f>H84*VLOOKUP($D173,ExtTrip_Adjust!$B$3:$H$85,6,FALSE)*VLOOKUP(H$91,ExtTrip_Adjust!$B$3:$H$85,7,FALSE)</f>
        <v>0</v>
      </c>
      <c r="I173" s="1">
        <f>I84*VLOOKUP($D173,ExtTrip_Adjust!$B$3:$H$85,6,FALSE)*VLOOKUP(I$91,ExtTrip_Adjust!$B$3:$H$85,7,FALSE)</f>
        <v>0</v>
      </c>
      <c r="J173" s="1">
        <f>J84*VLOOKUP($D173,ExtTrip_Adjust!$B$3:$H$85,6,FALSE)*VLOOKUP(J$91,ExtTrip_Adjust!$B$3:$H$85,7,FALSE)</f>
        <v>0.54358603511723014</v>
      </c>
      <c r="K173" s="1">
        <f>K84*VLOOKUP($D173,ExtTrip_Adjust!$B$3:$H$85,6,FALSE)*VLOOKUP(K$91,ExtTrip_Adjust!$B$3:$H$85,7,FALSE)</f>
        <v>0</v>
      </c>
      <c r="L173" s="1">
        <f>L84*VLOOKUP($D173,ExtTrip_Adjust!$B$3:$H$85,6,FALSE)*VLOOKUP(L$91,ExtTrip_Adjust!$B$3:$H$85,7,FALSE)</f>
        <v>0</v>
      </c>
      <c r="M173" s="1">
        <f>M84*VLOOKUP($D173,ExtTrip_Adjust!$B$3:$H$85,6,FALSE)*VLOOKUP(M$91,ExtTrip_Adjust!$B$3:$H$85,7,FALSE)</f>
        <v>0</v>
      </c>
      <c r="N173" s="1">
        <f>N84*VLOOKUP($D173,ExtTrip_Adjust!$B$3:$H$85,6,FALSE)*VLOOKUP(N$91,ExtTrip_Adjust!$B$3:$H$85,7,FALSE)</f>
        <v>0</v>
      </c>
      <c r="O173" s="1">
        <f>O84*VLOOKUP($D173,ExtTrip_Adjust!$B$3:$H$85,6,FALSE)*VLOOKUP(O$91,ExtTrip_Adjust!$B$3:$H$85,7,FALSE)</f>
        <v>0</v>
      </c>
      <c r="P173" s="1">
        <f>P84*VLOOKUP($D173,ExtTrip_Adjust!$B$3:$H$85,6,FALSE)*VLOOKUP(P$91,ExtTrip_Adjust!$B$3:$H$85,7,FALSE)</f>
        <v>0</v>
      </c>
      <c r="Q173" s="1">
        <f>Q84*VLOOKUP($D173,ExtTrip_Adjust!$B$3:$H$85,6,FALSE)*VLOOKUP(Q$91,ExtTrip_Adjust!$B$3:$H$85,7,FALSE)</f>
        <v>0</v>
      </c>
      <c r="R173" s="1">
        <f>R84*VLOOKUP($D173,ExtTrip_Adjust!$B$3:$H$85,6,FALSE)*VLOOKUP(R$91,ExtTrip_Adjust!$B$3:$H$85,7,FALSE)</f>
        <v>0</v>
      </c>
      <c r="S173" s="1">
        <f>S84*VLOOKUP($D173,ExtTrip_Adjust!$B$3:$H$85,6,FALSE)*VLOOKUP(S$91,ExtTrip_Adjust!$B$3:$H$85,7,FALSE)</f>
        <v>5837.9977387959989</v>
      </c>
      <c r="T173" s="1">
        <f>T84*VLOOKUP($D173,ExtTrip_Adjust!$B$3:$H$85,6,FALSE)*VLOOKUP(T$91,ExtTrip_Adjust!$B$3:$H$85,7,FALSE)</f>
        <v>1129.8409339119105</v>
      </c>
      <c r="U173" s="1">
        <f>U84*VLOOKUP($D173,ExtTrip_Adjust!$B$3:$H$85,6,FALSE)*VLOOKUP(U$91,ExtTrip_Adjust!$B$3:$H$85,7,FALSE)</f>
        <v>34.771399867860531</v>
      </c>
      <c r="V173" s="1">
        <f>V84*VLOOKUP($D173,ExtTrip_Adjust!$B$3:$H$85,6,FALSE)*VLOOKUP(V$91,ExtTrip_Adjust!$B$3:$H$85,7,FALSE)</f>
        <v>0</v>
      </c>
      <c r="W173" s="1">
        <f>W84*VLOOKUP($D173,ExtTrip_Adjust!$B$3:$H$85,6,FALSE)*VLOOKUP(W$91,ExtTrip_Adjust!$B$3:$H$85,7,FALSE)</f>
        <v>101.06817182757722</v>
      </c>
      <c r="X173" s="1">
        <f>X84*VLOOKUP($D173,ExtTrip_Adjust!$B$3:$H$85,6,FALSE)*VLOOKUP(X$91,ExtTrip_Adjust!$B$3:$H$85,7,FALSE)</f>
        <v>0</v>
      </c>
      <c r="Y173" s="1">
        <f>Y84*VLOOKUP($D173,ExtTrip_Adjust!$B$3:$H$85,6,FALSE)*VLOOKUP(Y$91,ExtTrip_Adjust!$B$3:$H$85,7,FALSE)</f>
        <v>10.470288651217571</v>
      </c>
      <c r="Z173" s="1">
        <f>Z84*VLOOKUP($D173,ExtTrip_Adjust!$B$3:$H$85,6,FALSE)*VLOOKUP(Z$91,ExtTrip_Adjust!$B$3:$H$85,7,FALSE)</f>
        <v>9.4221506049682322</v>
      </c>
      <c r="AA173" s="1">
        <f>AA84*VLOOKUP($D173,ExtTrip_Adjust!$B$3:$H$85,6,FALSE)*VLOOKUP(AA$91,ExtTrip_Adjust!$B$3:$H$85,7,FALSE)</f>
        <v>4.9254602590381369</v>
      </c>
      <c r="AB173" s="1">
        <f>AB84*VLOOKUP($D173,ExtTrip_Adjust!$B$3:$H$85,6,FALSE)*VLOOKUP(AB$91,ExtTrip_Adjust!$B$3:$H$85,7,FALSE)</f>
        <v>8.3873706259215517</v>
      </c>
      <c r="AC173" s="1">
        <f>AC84*VLOOKUP($D173,ExtTrip_Adjust!$B$3:$H$85,6,FALSE)*VLOOKUP(AC$91,ExtTrip_Adjust!$B$3:$H$85,7,FALSE)</f>
        <v>0</v>
      </c>
      <c r="AD173" s="1">
        <f>AD84*VLOOKUP($D173,ExtTrip_Adjust!$B$3:$H$85,6,FALSE)*VLOOKUP(AD$91,ExtTrip_Adjust!$B$3:$H$85,7,FALSE)</f>
        <v>0</v>
      </c>
      <c r="AE173" s="1">
        <f>AE84*VLOOKUP($D173,ExtTrip_Adjust!$B$3:$H$85,6,FALSE)*VLOOKUP(AE$91,ExtTrip_Adjust!$B$3:$H$85,7,FALSE)</f>
        <v>0</v>
      </c>
      <c r="AF173" s="1">
        <f>AF84*VLOOKUP($D173,ExtTrip_Adjust!$B$3:$H$85,6,FALSE)*VLOOKUP(AF$91,ExtTrip_Adjust!$B$3:$H$85,7,FALSE)</f>
        <v>0</v>
      </c>
      <c r="AG173" s="1">
        <f>AG84*VLOOKUP($D173,ExtTrip_Adjust!$B$3:$H$85,6,FALSE)*VLOOKUP(AG$91,ExtTrip_Adjust!$B$3:$H$85,7,FALSE)</f>
        <v>3.5505615833626467</v>
      </c>
      <c r="AH173" s="1">
        <f>AH84*VLOOKUP($D173,ExtTrip_Adjust!$B$3:$H$85,6,FALSE)*VLOOKUP(AH$91,ExtTrip_Adjust!$B$3:$H$85,7,FALSE)</f>
        <v>0.48584213680756067</v>
      </c>
      <c r="AI173" s="1">
        <f>AI84*VLOOKUP($D173,ExtTrip_Adjust!$B$3:$H$85,6,FALSE)*VLOOKUP(AI$91,ExtTrip_Adjust!$B$3:$H$85,7,FALSE)</f>
        <v>0</v>
      </c>
      <c r="AJ173" s="1">
        <f>AJ84*VLOOKUP($D173,ExtTrip_Adjust!$B$3:$H$85,6,FALSE)*VLOOKUP(AJ$91,ExtTrip_Adjust!$B$3:$H$85,7,FALSE)</f>
        <v>18.209183403284253</v>
      </c>
      <c r="AK173" s="1">
        <f>AK84*VLOOKUP($D173,ExtTrip_Adjust!$B$3:$H$85,6,FALSE)*VLOOKUP(AK$91,ExtTrip_Adjust!$B$3:$H$85,7,FALSE)</f>
        <v>5929.3946476104275</v>
      </c>
      <c r="AL173" s="1">
        <f>AL84*VLOOKUP($D173,ExtTrip_Adjust!$B$3:$H$85,6,FALSE)*VLOOKUP(AL$91,ExtTrip_Adjust!$B$3:$H$85,7,FALSE)</f>
        <v>0</v>
      </c>
      <c r="AM173" s="1">
        <f>AM84*VLOOKUP($D173,ExtTrip_Adjust!$B$3:$H$85,6,FALSE)*VLOOKUP(AM$91,ExtTrip_Adjust!$B$3:$H$85,7,FALSE)</f>
        <v>0.34088984430679881</v>
      </c>
      <c r="AN173" s="1">
        <f>AN84*VLOOKUP($D173,ExtTrip_Adjust!$B$3:$H$85,6,FALSE)*VLOOKUP(AN$91,ExtTrip_Adjust!$B$3:$H$85,7,FALSE)</f>
        <v>9.9549886374543863</v>
      </c>
      <c r="AO173" s="1">
        <f>AO84*VLOOKUP($D173,ExtTrip_Adjust!$B$3:$H$85,6,FALSE)*VLOOKUP(AO$91,ExtTrip_Adjust!$B$3:$H$85,7,FALSE)</f>
        <v>0</v>
      </c>
      <c r="AP173" s="1">
        <f>AP84*VLOOKUP($D173,ExtTrip_Adjust!$B$3:$H$85,6,FALSE)*VLOOKUP(AP$91,ExtTrip_Adjust!$B$3:$H$85,7,FALSE)</f>
        <v>9.2107864304744744</v>
      </c>
      <c r="AQ173" s="1">
        <f>AQ84*VLOOKUP($D173,ExtTrip_Adjust!$B$3:$H$85,6,FALSE)*VLOOKUP(AQ$91,ExtTrip_Adjust!$B$3:$H$85,7,FALSE)</f>
        <v>31.467624615952566</v>
      </c>
      <c r="AR173" s="1">
        <f>AR84*VLOOKUP($D173,ExtTrip_Adjust!$B$3:$H$85,6,FALSE)*VLOOKUP(AR$91,ExtTrip_Adjust!$B$3:$H$85,7,FALSE)</f>
        <v>1.2594561030736056</v>
      </c>
      <c r="AS173" s="1">
        <f>AS84*VLOOKUP($D173,ExtTrip_Adjust!$B$3:$H$85,6,FALSE)*VLOOKUP(AS$91,ExtTrip_Adjust!$B$3:$H$85,7,FALSE)</f>
        <v>31.038599390397977</v>
      </c>
      <c r="AT173" s="1">
        <f>AT84*VLOOKUP($D173,ExtTrip_Adjust!$B$3:$H$85,6,FALSE)*VLOOKUP(AT$91,ExtTrip_Adjust!$B$3:$H$85,7,FALSE)</f>
        <v>0</v>
      </c>
      <c r="AU173" s="1">
        <f>AU84*VLOOKUP($D173,ExtTrip_Adjust!$B$3:$H$85,6,FALSE)*VLOOKUP(AU$91,ExtTrip_Adjust!$B$3:$H$85,7,FALSE)</f>
        <v>2160.453011014733</v>
      </c>
      <c r="AV173" s="1">
        <f>AV84*VLOOKUP($D173,ExtTrip_Adjust!$B$3:$H$85,6,FALSE)*VLOOKUP(AV$91,ExtTrip_Adjust!$B$3:$H$85,7,FALSE)</f>
        <v>253.64176749627188</v>
      </c>
      <c r="AW173" s="1">
        <f>AW84*VLOOKUP($D173,ExtTrip_Adjust!$B$3:$H$85,6,FALSE)*VLOOKUP(AW$91,ExtTrip_Adjust!$B$3:$H$85,7,FALSE)</f>
        <v>297.35838767863294</v>
      </c>
      <c r="AX173" s="1">
        <f>AX84*VLOOKUP($D173,ExtTrip_Adjust!$B$3:$H$85,6,FALSE)*VLOOKUP(AX$91,ExtTrip_Adjust!$B$3:$H$85,7,FALSE)</f>
        <v>139.38070920758386</v>
      </c>
      <c r="AY173" s="1">
        <f>AY84*VLOOKUP($D173,ExtTrip_Adjust!$B$3:$H$85,6,FALSE)*VLOOKUP(AY$91,ExtTrip_Adjust!$B$3:$H$85,7,FALSE)</f>
        <v>140.83599304165935</v>
      </c>
      <c r="AZ173" s="1">
        <f>AZ84*VLOOKUP($D173,ExtTrip_Adjust!$B$3:$H$85,6,FALSE)*VLOOKUP(AZ$91,ExtTrip_Adjust!$B$3:$H$85,7,FALSE)</f>
        <v>5.5927355025463541</v>
      </c>
      <c r="BA173" s="1">
        <f>BA84*VLOOKUP($D173,ExtTrip_Adjust!$B$3:$H$85,6,FALSE)*VLOOKUP(BA$91,ExtTrip_Adjust!$B$3:$H$85,7,FALSE)</f>
        <v>4.9276713106423911</v>
      </c>
      <c r="BB173" s="1">
        <f>BB84*VLOOKUP($D173,ExtTrip_Adjust!$B$3:$H$85,6,FALSE)*VLOOKUP(BB$91,ExtTrip_Adjust!$B$3:$H$85,7,FALSE)</f>
        <v>3.4740930525356464</v>
      </c>
      <c r="BC173" s="1">
        <f>BC84*VLOOKUP($D173,ExtTrip_Adjust!$B$3:$H$85,6,FALSE)*VLOOKUP(BC$91,ExtTrip_Adjust!$B$3:$H$85,7,FALSE)</f>
        <v>1.7689915068160988</v>
      </c>
      <c r="BD173" s="1">
        <f>BD84*VLOOKUP($D173,ExtTrip_Adjust!$B$3:$H$85,6,FALSE)*VLOOKUP(BD$91,ExtTrip_Adjust!$B$3:$H$85,7,FALSE)</f>
        <v>0.30155080963395087</v>
      </c>
      <c r="BE173" s="1">
        <f>BE84*VLOOKUP($D173,ExtTrip_Adjust!$B$3:$H$85,6,FALSE)*VLOOKUP(BE$91,ExtTrip_Adjust!$B$3:$H$85,7,FALSE)</f>
        <v>1.3434691248207964</v>
      </c>
      <c r="BF173" s="1">
        <f>BF84*VLOOKUP($D173,ExtTrip_Adjust!$B$3:$H$85,6,FALSE)*VLOOKUP(BF$91,ExtTrip_Adjust!$B$3:$H$85,7,FALSE)</f>
        <v>9.5534475571511841</v>
      </c>
      <c r="BG173" s="1">
        <f>BG84*VLOOKUP($D173,ExtTrip_Adjust!$B$3:$H$85,6,FALSE)*VLOOKUP(BG$91,ExtTrip_Adjust!$B$3:$H$85,7,FALSE)</f>
        <v>124.2594915132439</v>
      </c>
      <c r="BH173" s="1">
        <f>BH84*VLOOKUP($D173,ExtTrip_Adjust!$B$3:$H$85,6,FALSE)*VLOOKUP(BH$91,ExtTrip_Adjust!$B$3:$H$85,7,FALSE)</f>
        <v>60.931056061541135</v>
      </c>
      <c r="BI173" s="1">
        <f>BI84*VLOOKUP($D173,ExtTrip_Adjust!$B$3:$H$85,6,FALSE)*VLOOKUP(BI$91,ExtTrip_Adjust!$B$3:$H$85,7,FALSE)</f>
        <v>3.5626784805473055</v>
      </c>
      <c r="BJ173" s="1">
        <f>BJ84*VLOOKUP($D173,ExtTrip_Adjust!$B$3:$H$85,6,FALSE)*VLOOKUP(BJ$91,ExtTrip_Adjust!$B$3:$H$85,7,FALSE)</f>
        <v>0</v>
      </c>
      <c r="BK173" s="1">
        <f>BK84*VLOOKUP($D173,ExtTrip_Adjust!$B$3:$H$85,6,FALSE)*VLOOKUP(BK$91,ExtTrip_Adjust!$B$3:$H$85,7,FALSE)</f>
        <v>20.407633243599324</v>
      </c>
      <c r="BL173" s="1">
        <f>BL84*VLOOKUP($D173,ExtTrip_Adjust!$B$3:$H$85,6,FALSE)*VLOOKUP(BL$91,ExtTrip_Adjust!$B$3:$H$85,7,FALSE)</f>
        <v>0</v>
      </c>
      <c r="BM173" s="1">
        <f>BM84*VLOOKUP($D173,ExtTrip_Adjust!$B$3:$H$85,6,FALSE)*VLOOKUP(BM$91,ExtTrip_Adjust!$B$3:$H$85,7,FALSE)</f>
        <v>0</v>
      </c>
      <c r="BN173" s="1">
        <f>BN84*VLOOKUP($D173,ExtTrip_Adjust!$B$3:$H$85,6,FALSE)*VLOOKUP(BN$91,ExtTrip_Adjust!$B$3:$H$85,7,FALSE)</f>
        <v>6.6310977597741632</v>
      </c>
      <c r="BO173" s="1">
        <f>BO84*VLOOKUP($D173,ExtTrip_Adjust!$B$3:$H$85,6,FALSE)*VLOOKUP(BO$91,ExtTrip_Adjust!$B$3:$H$85,7,FALSE)</f>
        <v>1.0114227371435816</v>
      </c>
      <c r="BP173" s="1">
        <f>BP84*VLOOKUP($D173,ExtTrip_Adjust!$B$3:$H$85,6,FALSE)*VLOOKUP(BP$91,ExtTrip_Adjust!$B$3:$H$85,7,FALSE)</f>
        <v>0</v>
      </c>
      <c r="BQ173" s="1">
        <f>BQ84*VLOOKUP($D173,ExtTrip_Adjust!$B$3:$H$85,6,FALSE)*VLOOKUP(BQ$91,ExtTrip_Adjust!$B$3:$H$85,7,FALSE)</f>
        <v>1815.868962386767</v>
      </c>
      <c r="BR173" s="1">
        <f>BR84*VLOOKUP($D173,ExtTrip_Adjust!$B$3:$H$85,6,FALSE)*VLOOKUP(BR$91,ExtTrip_Adjust!$B$3:$H$85,7,FALSE)</f>
        <v>209.4371126532717</v>
      </c>
      <c r="BS173" s="1">
        <f>BS84*VLOOKUP($D173,ExtTrip_Adjust!$B$3:$H$85,6,FALSE)*VLOOKUP(BS$91,ExtTrip_Adjust!$B$3:$H$85,7,FALSE)</f>
        <v>103.23017303742124</v>
      </c>
      <c r="BT173" s="1">
        <f>BT84*VLOOKUP($D173,ExtTrip_Adjust!$B$3:$H$85,6,FALSE)*VLOOKUP(BT$91,ExtTrip_Adjust!$B$3:$H$85,7,FALSE)</f>
        <v>61.514435241274299</v>
      </c>
      <c r="BU173" s="1">
        <f>BU84*VLOOKUP($D173,ExtTrip_Adjust!$B$3:$H$85,6,FALSE)*VLOOKUP(BU$91,ExtTrip_Adjust!$B$3:$H$85,7,FALSE)</f>
        <v>34.40236743445216</v>
      </c>
      <c r="BV173" s="1">
        <f>BV84*VLOOKUP($D173,ExtTrip_Adjust!$B$3:$H$85,6,FALSE)*VLOOKUP(BV$91,ExtTrip_Adjust!$B$3:$H$85,7,FALSE)</f>
        <v>0</v>
      </c>
      <c r="BW173" s="1">
        <f>BW84*VLOOKUP($D173,ExtTrip_Adjust!$B$3:$H$85,6,FALSE)*VLOOKUP(BW$91,ExtTrip_Adjust!$B$3:$H$85,7,FALSE)</f>
        <v>0</v>
      </c>
      <c r="BX173" s="1">
        <f>BX84*VLOOKUP($D173,ExtTrip_Adjust!$B$3:$H$85,6,FALSE)*VLOOKUP(BX$91,ExtTrip_Adjust!$B$3:$H$85,7,FALSE)</f>
        <v>0</v>
      </c>
      <c r="BY173" s="1">
        <f>BY84*VLOOKUP($D173,ExtTrip_Adjust!$B$3:$H$85,6,FALSE)*VLOOKUP(BY$91,ExtTrip_Adjust!$B$3:$H$85,7,FALSE)</f>
        <v>0</v>
      </c>
      <c r="BZ173" s="1">
        <f>BZ84*VLOOKUP($D173,ExtTrip_Adjust!$B$3:$H$85,6,FALSE)*VLOOKUP(BZ$91,ExtTrip_Adjust!$B$3:$H$85,7,FALSE)</f>
        <v>0</v>
      </c>
      <c r="CA173" s="1">
        <f>CA84*VLOOKUP($D173,ExtTrip_Adjust!$B$3:$H$85,6,FALSE)*VLOOKUP(CA$91,ExtTrip_Adjust!$B$3:$H$85,7,FALSE)</f>
        <v>0.23762121865509947</v>
      </c>
      <c r="CB173" s="1">
        <f>CB84*VLOOKUP($D173,ExtTrip_Adjust!$B$3:$H$85,6,FALSE)*VLOOKUP(CB$91,ExtTrip_Adjust!$B$3:$H$85,7,FALSE)</f>
        <v>0</v>
      </c>
      <c r="CC173" s="1">
        <f>CC84*VLOOKUP($D173,ExtTrip_Adjust!$B$3:$H$85,6,FALSE)*VLOOKUP(CC$91,ExtTrip_Adjust!$B$3:$H$85,7,FALSE)</f>
        <v>0</v>
      </c>
      <c r="CD173" s="1">
        <f>CD84*VLOOKUP($D173,ExtTrip_Adjust!$B$3:$H$85,6,FALSE)*VLOOKUP(CD$91,ExtTrip_Adjust!$B$3:$H$85,7,FALSE)</f>
        <v>0</v>
      </c>
      <c r="CE173" s="1">
        <f>CE84*VLOOKUP($D173,ExtTrip_Adjust!$B$3:$H$85,6,FALSE)*VLOOKUP(CE$91,ExtTrip_Adjust!$B$3:$H$85,7,FALSE)</f>
        <v>0</v>
      </c>
      <c r="CF173" s="1">
        <f>CF84*VLOOKUP($D173,ExtTrip_Adjust!$B$3:$H$85,6,FALSE)*VLOOKUP(CF$91,ExtTrip_Adjust!$B$3:$H$85,7,FALSE)</f>
        <v>3.6837792332397283</v>
      </c>
      <c r="CG173" s="1">
        <f>CG84*VLOOKUP($D173,ExtTrip_Adjust!$B$3:$H$85,6,FALSE)*VLOOKUP(CG$91,ExtTrip_Adjust!$B$3:$H$85,7,FALSE)</f>
        <v>190.33469749668143</v>
      </c>
      <c r="CH173" s="1">
        <f>CH84*VLOOKUP($D173,ExtTrip_Adjust!$B$3:$H$85,6,FALSE)*VLOOKUP(CH$91,ExtTrip_Adjust!$B$3:$H$85,7,FALSE)</f>
        <v>0</v>
      </c>
      <c r="CI173" s="1">
        <f>CI84*VLOOKUP($D173,ExtTrip_Adjust!$B$3:$H$85,6,FALSE)*VLOOKUP(CI$91,ExtTrip_Adjust!$B$3:$H$85,7,FALSE)</f>
        <v>33.541727213092393</v>
      </c>
      <c r="CJ173" s="1">
        <f>CJ84*VLOOKUP($D173,ExtTrip_Adjust!$B$3:$H$85,6,FALSE)*1</f>
        <v>20676.840483017946</v>
      </c>
      <c r="CK173" s="1">
        <f t="shared" si="5"/>
        <v>39536.86624636683</v>
      </c>
    </row>
    <row r="174" spans="2:91" x14ac:dyDescent="0.25">
      <c r="B174">
        <v>3012</v>
      </c>
      <c r="D174">
        <v>3012</v>
      </c>
      <c r="E174" s="1">
        <f>E85*VLOOKUP($D174,ExtTrip_Adjust!$B$3:$H$85,6,FALSE)*VLOOKUP(E$91,ExtTrip_Adjust!$B$3:$H$85,7,FALSE)</f>
        <v>0.29629823304683955</v>
      </c>
      <c r="F174" s="1">
        <f>F85*VLOOKUP($D174,ExtTrip_Adjust!$B$3:$H$85,6,FALSE)*VLOOKUP(F$91,ExtTrip_Adjust!$B$3:$H$85,7,FALSE)</f>
        <v>2.8109768928849346</v>
      </c>
      <c r="G174" s="1">
        <f>G85*VLOOKUP($D174,ExtTrip_Adjust!$B$3:$H$85,6,FALSE)*VLOOKUP(G$91,ExtTrip_Adjust!$B$3:$H$85,7,FALSE)</f>
        <v>0.15541136761222035</v>
      </c>
      <c r="H174" s="1">
        <f>H85*VLOOKUP($D174,ExtTrip_Adjust!$B$3:$H$85,6,FALSE)*VLOOKUP(H$91,ExtTrip_Adjust!$B$3:$H$85,7,FALSE)</f>
        <v>1.2663044110072392</v>
      </c>
      <c r="I174" s="1">
        <f>I85*VLOOKUP($D174,ExtTrip_Adjust!$B$3:$H$85,6,FALSE)*VLOOKUP(I$91,ExtTrip_Adjust!$B$3:$H$85,7,FALSE)</f>
        <v>0</v>
      </c>
      <c r="J174" s="1">
        <f>J85*VLOOKUP($D174,ExtTrip_Adjust!$B$3:$H$85,6,FALSE)*VLOOKUP(J$91,ExtTrip_Adjust!$B$3:$H$85,7,FALSE)</f>
        <v>4.1958015731556478E-3</v>
      </c>
      <c r="K174" s="1">
        <f>K85*VLOOKUP($D174,ExtTrip_Adjust!$B$3:$H$85,6,FALSE)*VLOOKUP(K$91,ExtTrip_Adjust!$B$3:$H$85,7,FALSE)</f>
        <v>2.1302759519274305E-2</v>
      </c>
      <c r="L174" s="1">
        <f>L85*VLOOKUP($D174,ExtTrip_Adjust!$B$3:$H$85,6,FALSE)*VLOOKUP(L$91,ExtTrip_Adjust!$B$3:$H$85,7,FALSE)</f>
        <v>9.2262370243355152E-2</v>
      </c>
      <c r="M174" s="1">
        <f>M85*VLOOKUP($D174,ExtTrip_Adjust!$B$3:$H$85,6,FALSE)*VLOOKUP(M$91,ExtTrip_Adjust!$B$3:$H$85,7,FALSE)</f>
        <v>0</v>
      </c>
      <c r="N174" s="1">
        <f>N85*VLOOKUP($D174,ExtTrip_Adjust!$B$3:$H$85,6,FALSE)*VLOOKUP(N$91,ExtTrip_Adjust!$B$3:$H$85,7,FALSE)</f>
        <v>1.9186715156676401E-2</v>
      </c>
      <c r="O174" s="1">
        <f>O85*VLOOKUP($D174,ExtTrip_Adjust!$B$3:$H$85,6,FALSE)*VLOOKUP(O$91,ExtTrip_Adjust!$B$3:$H$85,7,FALSE)</f>
        <v>0</v>
      </c>
      <c r="P174" s="1">
        <f>P85*VLOOKUP($D174,ExtTrip_Adjust!$B$3:$H$85,6,FALSE)*VLOOKUP(P$91,ExtTrip_Adjust!$B$3:$H$85,7,FALSE)</f>
        <v>0</v>
      </c>
      <c r="Q174" s="1">
        <f>Q85*VLOOKUP($D174,ExtTrip_Adjust!$B$3:$H$85,6,FALSE)*VLOOKUP(Q$91,ExtTrip_Adjust!$B$3:$H$85,7,FALSE)</f>
        <v>9.6511017099985885E-2</v>
      </c>
      <c r="R174" s="1">
        <f>R85*VLOOKUP($D174,ExtTrip_Adjust!$B$3:$H$85,6,FALSE)*VLOOKUP(R$91,ExtTrip_Adjust!$B$3:$H$85,7,FALSE)</f>
        <v>0</v>
      </c>
      <c r="S174" s="1">
        <f>S85*VLOOKUP($D174,ExtTrip_Adjust!$B$3:$H$85,6,FALSE)*VLOOKUP(S$91,ExtTrip_Adjust!$B$3:$H$85,7,FALSE)</f>
        <v>9.4730002854721</v>
      </c>
      <c r="T174" s="1">
        <f>T85*VLOOKUP($D174,ExtTrip_Adjust!$B$3:$H$85,6,FALSE)*VLOOKUP(T$91,ExtTrip_Adjust!$B$3:$H$85,7,FALSE)</f>
        <v>6.6793294823337757</v>
      </c>
      <c r="U174" s="1">
        <f>U85*VLOOKUP($D174,ExtTrip_Adjust!$B$3:$H$85,6,FALSE)*VLOOKUP(U$91,ExtTrip_Adjust!$B$3:$H$85,7,FALSE)</f>
        <v>0.14312149740391075</v>
      </c>
      <c r="V174" s="1">
        <f>V85*VLOOKUP($D174,ExtTrip_Adjust!$B$3:$H$85,6,FALSE)*VLOOKUP(V$91,ExtTrip_Adjust!$B$3:$H$85,7,FALSE)</f>
        <v>0.75036990939580095</v>
      </c>
      <c r="W174" s="1">
        <f>W85*VLOOKUP($D174,ExtTrip_Adjust!$B$3:$H$85,6,FALSE)*VLOOKUP(W$91,ExtTrip_Adjust!$B$3:$H$85,7,FALSE)</f>
        <v>0.41569443769547398</v>
      </c>
      <c r="X174" s="1">
        <f>X85*VLOOKUP($D174,ExtTrip_Adjust!$B$3:$H$85,6,FALSE)*VLOOKUP(X$91,ExtTrip_Adjust!$B$3:$H$85,7,FALSE)</f>
        <v>0.47535674931891664</v>
      </c>
      <c r="Y174" s="1">
        <f>Y85*VLOOKUP($D174,ExtTrip_Adjust!$B$3:$H$85,6,FALSE)*VLOOKUP(Y$91,ExtTrip_Adjust!$B$3:$H$85,7,FALSE)</f>
        <v>8.0320762549303176E-2</v>
      </c>
      <c r="Z174" s="1">
        <f>Z85*VLOOKUP($D174,ExtTrip_Adjust!$B$3:$H$85,6,FALSE)*VLOOKUP(Z$91,ExtTrip_Adjust!$B$3:$H$85,7,FALSE)</f>
        <v>3.3098118764776842E-2</v>
      </c>
      <c r="AA174" s="1">
        <f>AA85*VLOOKUP($D174,ExtTrip_Adjust!$B$3:$H$85,6,FALSE)*VLOOKUP(AA$91,ExtTrip_Adjust!$B$3:$H$85,7,FALSE)</f>
        <v>2.0519650652674047E-2</v>
      </c>
      <c r="AB174" s="1">
        <f>AB85*VLOOKUP($D174,ExtTrip_Adjust!$B$3:$H$85,6,FALSE)*VLOOKUP(AB$91,ExtTrip_Adjust!$B$3:$H$85,7,FALSE)</f>
        <v>3.4942268257162935E-2</v>
      </c>
      <c r="AC174" s="1">
        <f>AC85*VLOOKUP($D174,ExtTrip_Adjust!$B$3:$H$85,6,FALSE)*VLOOKUP(AC$91,ExtTrip_Adjust!$B$3:$H$85,7,FALSE)</f>
        <v>0.10647037918824753</v>
      </c>
      <c r="AD174" s="1">
        <f>AD85*VLOOKUP($D174,ExtTrip_Adjust!$B$3:$H$85,6,FALSE)*VLOOKUP(AD$91,ExtTrip_Adjust!$B$3:$H$85,7,FALSE)</f>
        <v>0.26621812817504942</v>
      </c>
      <c r="AE174" s="1">
        <f>AE85*VLOOKUP($D174,ExtTrip_Adjust!$B$3:$H$85,6,FALSE)*VLOOKUP(AE$91,ExtTrip_Adjust!$B$3:$H$85,7,FALSE)</f>
        <v>6.3954109099731551E-2</v>
      </c>
      <c r="AF174" s="1">
        <f>AF85*VLOOKUP($D174,ExtTrip_Adjust!$B$3:$H$85,6,FALSE)*VLOOKUP(AF$91,ExtTrip_Adjust!$B$3:$H$85,7,FALSE)</f>
        <v>1.1436288093167342</v>
      </c>
      <c r="AG174" s="1">
        <f>AG85*VLOOKUP($D174,ExtTrip_Adjust!$B$3:$H$85,6,FALSE)*VLOOKUP(AG$91,ExtTrip_Adjust!$B$3:$H$85,7,FALSE)</f>
        <v>2.6066975948178518E-2</v>
      </c>
      <c r="AH174" s="1">
        <f>AH85*VLOOKUP($D174,ExtTrip_Adjust!$B$3:$H$85,6,FALSE)*VLOOKUP(AH$91,ExtTrip_Adjust!$B$3:$H$85,7,FALSE)</f>
        <v>3.7620273804836344E-3</v>
      </c>
      <c r="AI174" s="1">
        <f>AI85*VLOOKUP($D174,ExtTrip_Adjust!$B$3:$H$85,6,FALSE)*VLOOKUP(AI$91,ExtTrip_Adjust!$B$3:$H$85,7,FALSE)</f>
        <v>12.008594826801923</v>
      </c>
      <c r="AJ174" s="1">
        <f>AJ85*VLOOKUP($D174,ExtTrip_Adjust!$B$3:$H$85,6,FALSE)*VLOOKUP(AJ$91,ExtTrip_Adjust!$B$3:$H$85,7,FALSE)</f>
        <v>1.0921176923452001</v>
      </c>
      <c r="AK174" s="1">
        <f>AK85*VLOOKUP($D174,ExtTrip_Adjust!$B$3:$H$85,6,FALSE)*VLOOKUP(AK$91,ExtTrip_Adjust!$B$3:$H$85,7,FALSE)</f>
        <v>50.338028607187837</v>
      </c>
      <c r="AL174" s="1">
        <f>AL85*VLOOKUP($D174,ExtTrip_Adjust!$B$3:$H$85,6,FALSE)*VLOOKUP(AL$91,ExtTrip_Adjust!$B$3:$H$85,7,FALSE)</f>
        <v>0.42187093459799779</v>
      </c>
      <c r="AM174" s="1">
        <f>AM85*VLOOKUP($D174,ExtTrip_Adjust!$B$3:$H$85,6,FALSE)*VLOOKUP(AM$91,ExtTrip_Adjust!$B$3:$H$85,7,FALSE)</f>
        <v>2.0445336045973792E-2</v>
      </c>
      <c r="AN174" s="1">
        <f>AN85*VLOOKUP($D174,ExtTrip_Adjust!$B$3:$H$85,6,FALSE)*VLOOKUP(AN$91,ExtTrip_Adjust!$B$3:$H$85,7,FALSE)</f>
        <v>7.3086152790895448E-2</v>
      </c>
      <c r="AO174" s="1">
        <f>AO85*VLOOKUP($D174,ExtTrip_Adjust!$B$3:$H$85,6,FALSE)*VLOOKUP(AO$91,ExtTrip_Adjust!$B$3:$H$85,7,FALSE)</f>
        <v>0.29463287475812366</v>
      </c>
      <c r="AP174" s="1">
        <f>AP85*VLOOKUP($D174,ExtTrip_Adjust!$B$3:$H$85,6,FALSE)*VLOOKUP(AP$91,ExtTrip_Adjust!$B$3:$H$85,7,FALSE)</f>
        <v>0.28843522362550733</v>
      </c>
      <c r="AQ174" s="1">
        <f>AQ85*VLOOKUP($D174,ExtTrip_Adjust!$B$3:$H$85,6,FALSE)*VLOOKUP(AQ$91,ExtTrip_Adjust!$B$3:$H$85,7,FALSE)</f>
        <v>0</v>
      </c>
      <c r="AR174" s="1">
        <f>AR85*VLOOKUP($D174,ExtTrip_Adjust!$B$3:$H$85,6,FALSE)*VLOOKUP(AR$91,ExtTrip_Adjust!$B$3:$H$85,7,FALSE)</f>
        <v>3.945111847915321E-2</v>
      </c>
      <c r="AS174" s="1">
        <f>AS85*VLOOKUP($D174,ExtTrip_Adjust!$B$3:$H$85,6,FALSE)*VLOOKUP(AS$91,ExtTrip_Adjust!$B$3:$H$85,7,FALSE)</f>
        <v>0.97225147927532163</v>
      </c>
      <c r="AT174" s="1">
        <f>AT85*VLOOKUP($D174,ExtTrip_Adjust!$B$3:$H$85,6,FALSE)*VLOOKUP(AT$91,ExtTrip_Adjust!$B$3:$H$85,7,FALSE)</f>
        <v>0</v>
      </c>
      <c r="AU174" s="1">
        <f>AU85*VLOOKUP($D174,ExtTrip_Adjust!$B$3:$H$85,6,FALSE)*VLOOKUP(AU$91,ExtTrip_Adjust!$B$3:$H$85,7,FALSE)</f>
        <v>0</v>
      </c>
      <c r="AV174" s="1">
        <f>AV85*VLOOKUP($D174,ExtTrip_Adjust!$B$3:$H$85,6,FALSE)*VLOOKUP(AV$91,ExtTrip_Adjust!$B$3:$H$85,7,FALSE)</f>
        <v>0</v>
      </c>
      <c r="AW174" s="1">
        <f>AW85*VLOOKUP($D174,ExtTrip_Adjust!$B$3:$H$85,6,FALSE)*VLOOKUP(AW$91,ExtTrip_Adjust!$B$3:$H$85,7,FALSE)</f>
        <v>0</v>
      </c>
      <c r="AX174" s="1">
        <f>AX85*VLOOKUP($D174,ExtTrip_Adjust!$B$3:$H$85,6,FALSE)*VLOOKUP(AX$91,ExtTrip_Adjust!$B$3:$H$85,7,FALSE)</f>
        <v>1.9335513189598117</v>
      </c>
      <c r="AY174" s="1">
        <f>AY85*VLOOKUP($D174,ExtTrip_Adjust!$B$3:$H$85,6,FALSE)*VLOOKUP(AY$91,ExtTrip_Adjust!$B$3:$H$85,7,FALSE)</f>
        <v>0.58850756675145932</v>
      </c>
      <c r="AZ174" s="1">
        <f>AZ85*VLOOKUP($D174,ExtTrip_Adjust!$B$3:$H$85,6,FALSE)*VLOOKUP(AZ$91,ExtTrip_Adjust!$B$3:$H$85,7,FALSE)</f>
        <v>8.4855785444022711E-2</v>
      </c>
      <c r="BA174" s="1">
        <f>BA85*VLOOKUP($D174,ExtTrip_Adjust!$B$3:$H$85,6,FALSE)*VLOOKUP(BA$91,ExtTrip_Adjust!$B$3:$H$85,7,FALSE)</f>
        <v>0</v>
      </c>
      <c r="BB174" s="1">
        <f>BB85*VLOOKUP($D174,ExtTrip_Adjust!$B$3:$H$85,6,FALSE)*VLOOKUP(BB$91,ExtTrip_Adjust!$B$3:$H$85,7,FALSE)</f>
        <v>0.10888534264008388</v>
      </c>
      <c r="BC174" s="1">
        <f>BC85*VLOOKUP($D174,ExtTrip_Adjust!$B$3:$H$85,6,FALSE)*VLOOKUP(BC$91,ExtTrip_Adjust!$B$3:$H$85,7,FALSE)</f>
        <v>8.5010492207215332E-3</v>
      </c>
      <c r="BD174" s="1">
        <f>BD85*VLOOKUP($D174,ExtTrip_Adjust!$B$3:$H$85,6,FALSE)*VLOOKUP(BD$91,ExtTrip_Adjust!$B$3:$H$85,7,FALSE)</f>
        <v>0</v>
      </c>
      <c r="BE174" s="1">
        <f>BE85*VLOOKUP($D174,ExtTrip_Adjust!$B$3:$H$85,6,FALSE)*VLOOKUP(BE$91,ExtTrip_Adjust!$B$3:$H$85,7,FALSE)</f>
        <v>0</v>
      </c>
      <c r="BF174" s="1">
        <f>BF85*VLOOKUP($D174,ExtTrip_Adjust!$B$3:$H$85,6,FALSE)*VLOOKUP(BF$91,ExtTrip_Adjust!$B$3:$H$85,7,FALSE)</f>
        <v>4.5909497586241604E-2</v>
      </c>
      <c r="BG174" s="1">
        <f>BG85*VLOOKUP($D174,ExtTrip_Adjust!$B$3:$H$85,6,FALSE)*VLOOKUP(BG$91,ExtTrip_Adjust!$B$3:$H$85,7,FALSE)</f>
        <v>1.3267260161886536</v>
      </c>
      <c r="BH174" s="1">
        <f>BH85*VLOOKUP($D174,ExtTrip_Adjust!$B$3:$H$85,6,FALSE)*VLOOKUP(BH$91,ExtTrip_Adjust!$B$3:$H$85,7,FALSE)</f>
        <v>0</v>
      </c>
      <c r="BI174" s="1">
        <f>BI85*VLOOKUP($D174,ExtTrip_Adjust!$B$3:$H$85,6,FALSE)*VLOOKUP(BI$91,ExtTrip_Adjust!$B$3:$H$85,7,FALSE)</f>
        <v>3.803897323158948E-2</v>
      </c>
      <c r="BJ174" s="1">
        <f>BJ85*VLOOKUP($D174,ExtTrip_Adjust!$B$3:$H$85,6,FALSE)*VLOOKUP(BJ$91,ExtTrip_Adjust!$B$3:$H$85,7,FALSE)</f>
        <v>0.2505186306378045</v>
      </c>
      <c r="BK174" s="1">
        <f>BK85*VLOOKUP($D174,ExtTrip_Adjust!$B$3:$H$85,6,FALSE)*VLOOKUP(BK$91,ExtTrip_Adjust!$B$3:$H$85,7,FALSE)</f>
        <v>0.24877158336751967</v>
      </c>
      <c r="BL174" s="1">
        <f>BL85*VLOOKUP($D174,ExtTrip_Adjust!$B$3:$H$85,6,FALSE)*VLOOKUP(BL$91,ExtTrip_Adjust!$B$3:$H$85,7,FALSE)</f>
        <v>3.6525981324987824</v>
      </c>
      <c r="BM174" s="1">
        <f>BM85*VLOOKUP($D174,ExtTrip_Adjust!$B$3:$H$85,6,FALSE)*VLOOKUP(BM$91,ExtTrip_Adjust!$B$3:$H$85,7,FALSE)</f>
        <v>3.7478376822581585</v>
      </c>
      <c r="BN174" s="1">
        <f>BN85*VLOOKUP($D174,ExtTrip_Adjust!$B$3:$H$85,6,FALSE)*VLOOKUP(BN$91,ExtTrip_Adjust!$B$3:$H$85,7,FALSE)</f>
        <v>0</v>
      </c>
      <c r="BO174" s="1">
        <f>BO85*VLOOKUP($D174,ExtTrip_Adjust!$B$3:$H$85,6,FALSE)*VLOOKUP(BO$91,ExtTrip_Adjust!$B$3:$H$85,7,FALSE)</f>
        <v>0</v>
      </c>
      <c r="BP174" s="1">
        <f>BP85*VLOOKUP($D174,ExtTrip_Adjust!$B$3:$H$85,6,FALSE)*VLOOKUP(BP$91,ExtTrip_Adjust!$B$3:$H$85,7,FALSE)</f>
        <v>6.5184261147904241</v>
      </c>
      <c r="BQ174" s="1">
        <f>BQ85*VLOOKUP($D174,ExtTrip_Adjust!$B$3:$H$85,6,FALSE)*VLOOKUP(BQ$91,ExtTrip_Adjust!$B$3:$H$85,7,FALSE)</f>
        <v>0</v>
      </c>
      <c r="BR174" s="1">
        <f>BR85*VLOOKUP($D174,ExtTrip_Adjust!$B$3:$H$85,6,FALSE)*VLOOKUP(BR$91,ExtTrip_Adjust!$B$3:$H$85,7,FALSE)</f>
        <v>0</v>
      </c>
      <c r="BS174" s="1">
        <f>BS85*VLOOKUP($D174,ExtTrip_Adjust!$B$3:$H$85,6,FALSE)*VLOOKUP(BS$91,ExtTrip_Adjust!$B$3:$H$85,7,FALSE)</f>
        <v>0</v>
      </c>
      <c r="BT174" s="1">
        <f>BT85*VLOOKUP($D174,ExtTrip_Adjust!$B$3:$H$85,6,FALSE)*VLOOKUP(BT$91,ExtTrip_Adjust!$B$3:$H$85,7,FALSE)</f>
        <v>0</v>
      </c>
      <c r="BU174" s="1">
        <f>BU85*VLOOKUP($D174,ExtTrip_Adjust!$B$3:$H$85,6,FALSE)*VLOOKUP(BU$91,ExtTrip_Adjust!$B$3:$H$85,7,FALSE)</f>
        <v>0</v>
      </c>
      <c r="BV174" s="1">
        <f>BV85*VLOOKUP($D174,ExtTrip_Adjust!$B$3:$H$85,6,FALSE)*VLOOKUP(BV$91,ExtTrip_Adjust!$B$3:$H$85,7,FALSE)</f>
        <v>0</v>
      </c>
      <c r="BW174" s="1">
        <f>BW85*VLOOKUP($D174,ExtTrip_Adjust!$B$3:$H$85,6,FALSE)*VLOOKUP(BW$91,ExtTrip_Adjust!$B$3:$H$85,7,FALSE)</f>
        <v>2.5122088817521937</v>
      </c>
      <c r="BX174" s="1">
        <f>BX85*VLOOKUP($D174,ExtTrip_Adjust!$B$3:$H$85,6,FALSE)*VLOOKUP(BX$91,ExtTrip_Adjust!$B$3:$H$85,7,FALSE)</f>
        <v>0.22924235652111372</v>
      </c>
      <c r="BY174" s="1">
        <f>BY85*VLOOKUP($D174,ExtTrip_Adjust!$B$3:$H$85,6,FALSE)*VLOOKUP(BY$91,ExtTrip_Adjust!$B$3:$H$85,7,FALSE)</f>
        <v>3.6744620167990391E-2</v>
      </c>
      <c r="BZ174" s="1">
        <f>BZ85*VLOOKUP($D174,ExtTrip_Adjust!$B$3:$H$85,6,FALSE)*VLOOKUP(BZ$91,ExtTrip_Adjust!$B$3:$H$85,7,FALSE)</f>
        <v>2.1782623384061215</v>
      </c>
      <c r="CA174" s="1">
        <f>CA85*VLOOKUP($D174,ExtTrip_Adjust!$B$3:$H$85,6,FALSE)*VLOOKUP(CA$91,ExtTrip_Adjust!$B$3:$H$85,7,FALSE)</f>
        <v>1.4670860285308114</v>
      </c>
      <c r="CB174" s="1">
        <f>CB85*VLOOKUP($D174,ExtTrip_Adjust!$B$3:$H$85,6,FALSE)*VLOOKUP(CB$91,ExtTrip_Adjust!$B$3:$H$85,7,FALSE)</f>
        <v>9.2765362489052594E-2</v>
      </c>
      <c r="CC174" s="1">
        <f>CC85*VLOOKUP($D174,ExtTrip_Adjust!$B$3:$H$85,6,FALSE)*VLOOKUP(CC$91,ExtTrip_Adjust!$B$3:$H$85,7,FALSE)</f>
        <v>5.2057705246690684</v>
      </c>
      <c r="CD174" s="1">
        <f>CD85*VLOOKUP($D174,ExtTrip_Adjust!$B$3:$H$85,6,FALSE)*VLOOKUP(CD$91,ExtTrip_Adjust!$B$3:$H$85,7,FALSE)</f>
        <v>8.3762684749882618E-2</v>
      </c>
      <c r="CE174" s="1">
        <f>CE85*VLOOKUP($D174,ExtTrip_Adjust!$B$3:$H$85,6,FALSE)*VLOOKUP(CE$91,ExtTrip_Adjust!$B$3:$H$85,7,FALSE)</f>
        <v>1.4886280880492015E-3</v>
      </c>
      <c r="CF174" s="1">
        <f>CF85*VLOOKUP($D174,ExtTrip_Adjust!$B$3:$H$85,6,FALSE)*VLOOKUP(CF$91,ExtTrip_Adjust!$B$3:$H$85,7,FALSE)</f>
        <v>0</v>
      </c>
      <c r="CG174" s="1">
        <f>CG85*VLOOKUP($D174,ExtTrip_Adjust!$B$3:$H$85,6,FALSE)*VLOOKUP(CG$91,ExtTrip_Adjust!$B$3:$H$85,7,FALSE)</f>
        <v>1.6751404706488191</v>
      </c>
      <c r="CH174" s="1">
        <f>CH85*VLOOKUP($D174,ExtTrip_Adjust!$B$3:$H$85,6,FALSE)*VLOOKUP(CH$91,ExtTrip_Adjust!$B$3:$H$85,7,FALSE)</f>
        <v>43.469188778480742</v>
      </c>
      <c r="CI174" s="1">
        <f>CI85*VLOOKUP($D174,ExtTrip_Adjust!$B$3:$H$85,6,FALSE)*VLOOKUP(CI$91,ExtTrip_Adjust!$B$3:$H$85,7,FALSE)</f>
        <v>0</v>
      </c>
      <c r="CJ174" s="1">
        <f>CJ85*VLOOKUP($D174,ExtTrip_Adjust!$B$3:$H$85,6,FALSE)*1</f>
        <v>1742.636403593493</v>
      </c>
      <c r="CK174" s="1">
        <f t="shared" si="5"/>
        <v>1908.168409366576</v>
      </c>
      <c r="CM174" t="s">
        <v>23</v>
      </c>
    </row>
    <row r="175" spans="2:91" x14ac:dyDescent="0.25">
      <c r="B175" t="s">
        <v>1</v>
      </c>
      <c r="D175" t="s">
        <v>1</v>
      </c>
      <c r="E175" s="4">
        <f>E86*1*VLOOKUP(E$91,ExtTrip_Adjust!$B$3:$H$85,7,FALSE)</f>
        <v>828.74331764334079</v>
      </c>
      <c r="F175" s="4">
        <f>F86*1*VLOOKUP(F$91,ExtTrip_Adjust!$B$3:$H$85,7,FALSE)</f>
        <v>6262.5678138665835</v>
      </c>
      <c r="G175" s="4">
        <f>G86*1*VLOOKUP(G$91,ExtTrip_Adjust!$B$3:$H$85,7,FALSE)</f>
        <v>207.22499599999935</v>
      </c>
      <c r="H175" s="4">
        <f>H86*1*VLOOKUP(H$91,ExtTrip_Adjust!$B$3:$H$85,7,FALSE)</f>
        <v>2829.2344698709267</v>
      </c>
      <c r="I175" s="4">
        <f>I86*1*VLOOKUP(I$91,ExtTrip_Adjust!$B$3:$H$85,7,FALSE)</f>
        <v>0</v>
      </c>
      <c r="J175" s="4">
        <f>J86*1*VLOOKUP(J$91,ExtTrip_Adjust!$B$3:$H$85,7,FALSE)</f>
        <v>35.038438261263757</v>
      </c>
      <c r="K175" s="4">
        <f>K86*1*VLOOKUP(K$91,ExtTrip_Adjust!$B$3:$H$85,7,FALSE)</f>
        <v>79.785035000000093</v>
      </c>
      <c r="L175" s="4">
        <f>L86*1*VLOOKUP(L$91,ExtTrip_Adjust!$B$3:$H$85,7,FALSE)</f>
        <v>518.45170404846783</v>
      </c>
      <c r="M175" s="4">
        <f>M86*1*VLOOKUP(M$91,ExtTrip_Adjust!$B$3:$H$85,7,FALSE)</f>
        <v>0</v>
      </c>
      <c r="N175" s="4">
        <f>N86*1*VLOOKUP(N$91,ExtTrip_Adjust!$B$3:$H$85,7,FALSE)</f>
        <v>71.770042000000004</v>
      </c>
      <c r="O175" s="4">
        <f>O86*1*VLOOKUP(O$91,ExtTrip_Adjust!$B$3:$H$85,7,FALSE)</f>
        <v>85.499997999999991</v>
      </c>
      <c r="P175" s="4">
        <f>P86*1*VLOOKUP(P$91,ExtTrip_Adjust!$B$3:$H$85,7,FALSE)</f>
        <v>0</v>
      </c>
      <c r="Q175" s="4">
        <f>Q86*1*VLOOKUP(Q$91,ExtTrip_Adjust!$B$3:$H$85,7,FALSE)</f>
        <v>120.082382124399</v>
      </c>
      <c r="R175" s="4">
        <f>R86*1*VLOOKUP(R$91,ExtTrip_Adjust!$B$3:$H$85,7,FALSE)</f>
        <v>18.636609720275658</v>
      </c>
      <c r="S175" s="4">
        <f>S86*1*VLOOKUP(S$91,ExtTrip_Adjust!$B$3:$H$85,7,FALSE)</f>
        <v>9715.2153744682037</v>
      </c>
      <c r="T175" s="4">
        <f>T86*1*VLOOKUP(T$91,ExtTrip_Adjust!$B$3:$H$85,7,FALSE)</f>
        <v>3124.2483844558674</v>
      </c>
      <c r="U175" s="4">
        <f>U86*1*VLOOKUP(U$91,ExtTrip_Adjust!$B$3:$H$85,7,FALSE)</f>
        <v>677.28822092261191</v>
      </c>
      <c r="V175" s="4">
        <f>V86*1*VLOOKUP(V$91,ExtTrip_Adjust!$B$3:$H$85,7,FALSE)</f>
        <v>909.09757240979911</v>
      </c>
      <c r="W175" s="4">
        <f>W86*1*VLOOKUP(W$91,ExtTrip_Adjust!$B$3:$H$85,7,FALSE)</f>
        <v>2028.917921924824</v>
      </c>
      <c r="X175" s="4">
        <f>X86*1*VLOOKUP(X$91,ExtTrip_Adjust!$B$3:$H$85,7,FALSE)</f>
        <v>1819.076418084735</v>
      </c>
      <c r="Y175" s="4">
        <f>Y86*1*VLOOKUP(Y$91,ExtTrip_Adjust!$B$3:$H$85,7,FALSE)</f>
        <v>804.52223843091701</v>
      </c>
      <c r="Z175" s="4">
        <f>Z86*1*VLOOKUP(Z$91,ExtTrip_Adjust!$B$3:$H$85,7,FALSE)</f>
        <v>189.38589030874269</v>
      </c>
      <c r="AA175" s="4">
        <f>AA86*1*VLOOKUP(AA$91,ExtTrip_Adjust!$B$3:$H$85,7,FALSE)</f>
        <v>103.76575728344916</v>
      </c>
      <c r="AB175" s="4">
        <f>AB86*1*VLOOKUP(AB$91,ExtTrip_Adjust!$B$3:$H$85,7,FALSE)</f>
        <v>241.69225281892932</v>
      </c>
      <c r="AC175" s="4">
        <f>AC86*1*VLOOKUP(AC$91,ExtTrip_Adjust!$B$3:$H$85,7,FALSE)</f>
        <v>95.644981999999715</v>
      </c>
      <c r="AD175" s="4">
        <f>AD86*1*VLOOKUP(AD$91,ExtTrip_Adjust!$B$3:$H$85,7,FALSE)</f>
        <v>744.53711633583634</v>
      </c>
      <c r="AE175" s="4">
        <f>AE86*1*VLOOKUP(AE$91,ExtTrip_Adjust!$B$3:$H$85,7,FALSE)</f>
        <v>60.27505600000012</v>
      </c>
      <c r="AF175" s="4">
        <f>AF86*1*VLOOKUP(AF$91,ExtTrip_Adjust!$B$3:$H$85,7,FALSE)</f>
        <v>1377.2300229999955</v>
      </c>
      <c r="AG175" s="4">
        <f>AG86*1*VLOOKUP(AG$91,ExtTrip_Adjust!$B$3:$H$85,7,FALSE)</f>
        <v>150.57359719487047</v>
      </c>
      <c r="AH175" s="4">
        <f>AH86*1*VLOOKUP(AH$91,ExtTrip_Adjust!$B$3:$H$85,7,FALSE)</f>
        <v>16.384094180406127</v>
      </c>
      <c r="AI175" s="4">
        <f>AI86*1*VLOOKUP(AI$91,ExtTrip_Adjust!$B$3:$H$85,7,FALSE)</f>
        <v>9631.5393269041106</v>
      </c>
      <c r="AJ175" s="4">
        <f>AJ86*1*VLOOKUP(AJ$91,ExtTrip_Adjust!$B$3:$H$85,7,FALSE)</f>
        <v>2604.5445099999988</v>
      </c>
      <c r="AK175" s="4">
        <f>AK86*1*VLOOKUP(AK$91,ExtTrip_Adjust!$B$3:$H$85,7,FALSE)</f>
        <v>19885.19622549101</v>
      </c>
      <c r="AL175" s="4">
        <f>AL86*1*VLOOKUP(AL$91,ExtTrip_Adjust!$B$3:$H$85,7,FALSE)</f>
        <v>434.55712102149056</v>
      </c>
      <c r="AM175" s="4">
        <f>AM86*1*VLOOKUP(AM$91,ExtTrip_Adjust!$B$3:$H$85,7,FALSE)</f>
        <v>140.31745227072858</v>
      </c>
      <c r="AN175" s="4">
        <f>AN86*1*VLOOKUP(AN$91,ExtTrip_Adjust!$B$3:$H$85,7,FALSE)</f>
        <v>423.76542886827559</v>
      </c>
      <c r="AO175" s="4">
        <f>AO86*1*VLOOKUP(AO$91,ExtTrip_Adjust!$B$3:$H$85,7,FALSE)</f>
        <v>355.34523214661431</v>
      </c>
      <c r="AP175" s="4">
        <f>AP86*1*VLOOKUP(AP$91,ExtTrip_Adjust!$B$3:$H$85,7,FALSE)</f>
        <v>387.62054756223534</v>
      </c>
      <c r="AQ175" s="4">
        <f>AQ86*1*VLOOKUP(AQ$91,ExtTrip_Adjust!$B$3:$H$85,7,FALSE)</f>
        <v>1724.6233199999986</v>
      </c>
      <c r="AR175" s="4">
        <f>AR86*1*VLOOKUP(AR$91,ExtTrip_Adjust!$B$3:$H$85,7,FALSE)</f>
        <v>74.376677596069214</v>
      </c>
      <c r="AS175" s="4">
        <f>AS86*1*VLOOKUP(AS$91,ExtTrip_Adjust!$B$3:$H$85,7,FALSE)</f>
        <v>1000.8180241014803</v>
      </c>
      <c r="AT175" s="4">
        <f>AT86*1*VLOOKUP(AT$91,ExtTrip_Adjust!$B$3:$H$85,7,FALSE)</f>
        <v>16.920408977030544</v>
      </c>
      <c r="AU175" s="4">
        <f>AU86*1*VLOOKUP(AU$91,ExtTrip_Adjust!$B$3:$H$85,7,FALSE)</f>
        <v>22705.757574680221</v>
      </c>
      <c r="AV175" s="4">
        <f>AV86*1*VLOOKUP(AV$91,ExtTrip_Adjust!$B$3:$H$85,7,FALSE)</f>
        <v>8988.9986448203417</v>
      </c>
      <c r="AW175" s="4">
        <f>AW86*1*VLOOKUP(AW$91,ExtTrip_Adjust!$B$3:$H$85,7,FALSE)</f>
        <v>1570.8742572463941</v>
      </c>
      <c r="AX175" s="4">
        <f>AX86*1*VLOOKUP(AX$91,ExtTrip_Adjust!$B$3:$H$85,7,FALSE)</f>
        <v>3497.4692363753852</v>
      </c>
      <c r="AY175" s="4">
        <f>AY86*1*VLOOKUP(AY$91,ExtTrip_Adjust!$B$3:$H$85,7,FALSE)</f>
        <v>3667.7768529283735</v>
      </c>
      <c r="AZ175" s="4">
        <f>AZ86*1*VLOOKUP(AZ$91,ExtTrip_Adjust!$B$3:$H$85,7,FALSE)</f>
        <v>508.50717619263276</v>
      </c>
      <c r="BA175" s="4">
        <f>BA86*1*VLOOKUP(BA$91,ExtTrip_Adjust!$B$3:$H$85,7,FALSE)</f>
        <v>138.98950594397272</v>
      </c>
      <c r="BB175" s="4">
        <f>BB86*1*VLOOKUP(BB$91,ExtTrip_Adjust!$B$3:$H$85,7,FALSE)</f>
        <v>179.76219593041631</v>
      </c>
      <c r="BC175" s="4">
        <f>BC86*1*VLOOKUP(BC$91,ExtTrip_Adjust!$B$3:$H$85,7,FALSE)</f>
        <v>169.36838479657371</v>
      </c>
      <c r="BD175" s="4">
        <f>BD86*1*VLOOKUP(BD$91,ExtTrip_Adjust!$B$3:$H$85,7,FALSE)</f>
        <v>20.958682370027585</v>
      </c>
      <c r="BE175" s="4">
        <f>BE86*1*VLOOKUP(BE$91,ExtTrip_Adjust!$B$3:$H$85,7,FALSE)</f>
        <v>93.318663191758148</v>
      </c>
      <c r="BF175" s="4">
        <f>BF86*1*VLOOKUP(BF$91,ExtTrip_Adjust!$B$3:$H$85,7,FALSE)</f>
        <v>608.88145333801879</v>
      </c>
      <c r="BG175" s="4">
        <f>BG86*1*VLOOKUP(BG$91,ExtTrip_Adjust!$B$3:$H$85,7,FALSE)</f>
        <v>1017.2136954421253</v>
      </c>
      <c r="BH175" s="4">
        <f>BH86*1*VLOOKUP(BH$91,ExtTrip_Adjust!$B$3:$H$85,7,FALSE)</f>
        <v>5615.6120468277886</v>
      </c>
      <c r="BI175" s="4">
        <f>BI86*1*VLOOKUP(BI$91,ExtTrip_Adjust!$B$3:$H$85,7,FALSE)</f>
        <v>32.686295572591952</v>
      </c>
      <c r="BJ175" s="4">
        <f>BJ86*1*VLOOKUP(BJ$91,ExtTrip_Adjust!$B$3:$H$85,7,FALSE)</f>
        <v>208.9290581656708</v>
      </c>
      <c r="BK175" s="4">
        <f>BK86*1*VLOOKUP(BK$91,ExtTrip_Adjust!$B$3:$H$85,7,FALSE)</f>
        <v>1995.908757703045</v>
      </c>
      <c r="BL175" s="4">
        <f>BL86*1*VLOOKUP(BL$91,ExtTrip_Adjust!$B$3:$H$85,7,FALSE)</f>
        <v>4951.1775702677442</v>
      </c>
      <c r="BM175" s="4">
        <f>BM86*1*VLOOKUP(BM$91,ExtTrip_Adjust!$B$3:$H$85,7,FALSE)</f>
        <v>3144.0206476420112</v>
      </c>
      <c r="BN175" s="4">
        <f>BN86*1*VLOOKUP(BN$91,ExtTrip_Adjust!$B$3:$H$85,7,FALSE)</f>
        <v>231.44509814494688</v>
      </c>
      <c r="BO175" s="4">
        <f>BO86*1*VLOOKUP(BO$91,ExtTrip_Adjust!$B$3:$H$85,7,FALSE)</f>
        <v>41.205059000000034</v>
      </c>
      <c r="BP175" s="4">
        <f>BP86*1*VLOOKUP(BP$91,ExtTrip_Adjust!$B$3:$H$85,7,FALSE)</f>
        <v>42.684999999999995</v>
      </c>
      <c r="BQ175" s="4">
        <f>BQ86*1*VLOOKUP(BQ$91,ExtTrip_Adjust!$B$3:$H$85,7,FALSE)</f>
        <v>12628.140893891294</v>
      </c>
      <c r="BR175" s="4">
        <f>BR86*1*VLOOKUP(BR$91,ExtTrip_Adjust!$B$3:$H$85,7,FALSE)</f>
        <v>1190.6775796516304</v>
      </c>
      <c r="BS175" s="4">
        <f>BS86*1*VLOOKUP(BS$91,ExtTrip_Adjust!$B$3:$H$85,7,FALSE)</f>
        <v>1642.1722623083199</v>
      </c>
      <c r="BT175" s="4">
        <f>BT86*1*VLOOKUP(BT$91,ExtTrip_Adjust!$B$3:$H$85,7,FALSE)</f>
        <v>2312.8947790414154</v>
      </c>
      <c r="BU175" s="4">
        <f>BU86*1*VLOOKUP(BU$91,ExtTrip_Adjust!$B$3:$H$85,7,FALSE)</f>
        <v>7580.5144840388548</v>
      </c>
      <c r="BV175" s="4">
        <f>BV86*1*VLOOKUP(BV$91,ExtTrip_Adjust!$B$3:$H$85,7,FALSE)</f>
        <v>54.686095405156692</v>
      </c>
      <c r="BW175" s="4">
        <f>BW86*1*VLOOKUP(BW$91,ExtTrip_Adjust!$B$3:$H$85,7,FALSE)</f>
        <v>3543.8112676790665</v>
      </c>
      <c r="BX175" s="4">
        <f>BX86*1*VLOOKUP(BX$91,ExtTrip_Adjust!$B$3:$H$85,7,FALSE)</f>
        <v>573.68132764221116</v>
      </c>
      <c r="BY175" s="4">
        <f>BY86*1*VLOOKUP(BY$91,ExtTrip_Adjust!$B$3:$H$85,7,FALSE)</f>
        <v>102.77103753572241</v>
      </c>
      <c r="BZ175" s="4">
        <f>BZ86*1*VLOOKUP(BZ$91,ExtTrip_Adjust!$B$3:$H$85,7,FALSE)</f>
        <v>2573.8984299999947</v>
      </c>
      <c r="CA175" s="4">
        <f>CA86*1*VLOOKUP(CA$91,ExtTrip_Adjust!$B$3:$H$85,7,FALSE)</f>
        <v>4045.8864299846682</v>
      </c>
      <c r="CB175" s="4">
        <f>CB86*1*VLOOKUP(CB$91,ExtTrip_Adjust!$B$3:$H$85,7,FALSE)</f>
        <v>1280.6817216503071</v>
      </c>
      <c r="CC175" s="4">
        <f>CC86*1*VLOOKUP(CC$91,ExtTrip_Adjust!$B$3:$H$85,7,FALSE)</f>
        <v>3822.9657063955469</v>
      </c>
      <c r="CD175" s="4">
        <f>CD86*1*VLOOKUP(CD$91,ExtTrip_Adjust!$B$3:$H$85,7,FALSE)</f>
        <v>1036.6748558706258</v>
      </c>
      <c r="CE175" s="4">
        <f>CE86*1*VLOOKUP(CE$91,ExtTrip_Adjust!$B$3:$H$85,7,FALSE)</f>
        <v>28.443163640624977</v>
      </c>
      <c r="CF175" s="4">
        <f>CF86*1*VLOOKUP(CF$91,ExtTrip_Adjust!$B$3:$H$85,7,FALSE)</f>
        <v>159.68560622814923</v>
      </c>
      <c r="CG175" s="4">
        <f>CG86*1*VLOOKUP(CG$91,ExtTrip_Adjust!$B$3:$H$85,7,FALSE)</f>
        <v>3213.6700534928859</v>
      </c>
      <c r="CH175" s="4">
        <f>CH86*1*VLOOKUP(CH$91,ExtTrip_Adjust!$B$3:$H$85,7,FALSE)</f>
        <v>20493.475964407746</v>
      </c>
      <c r="CI175" s="4">
        <f>CI86*1*VLOOKUP(CI$91,ExtTrip_Adjust!$B$3:$H$85,7,FALSE)</f>
        <v>1338.4413400790474</v>
      </c>
      <c r="CJ175" s="4">
        <f>CJ86*1*1</f>
        <v>2.9103830456733704E-10</v>
      </c>
      <c r="CK175" s="1">
        <f t="shared" si="5"/>
        <v>196849.23283681713</v>
      </c>
      <c r="CM175" s="8">
        <f>CK176-CJ175</f>
        <v>532751.60353288893</v>
      </c>
    </row>
    <row r="176" spans="2:91" x14ac:dyDescent="0.25">
      <c r="B176" t="s">
        <v>2</v>
      </c>
      <c r="D176" t="s">
        <v>2</v>
      </c>
      <c r="E176" s="1">
        <f>SUM(E92:E175)</f>
        <v>1040.7416454009569</v>
      </c>
      <c r="F176" s="1">
        <f t="shared" ref="F176:BQ176" si="6">SUM(F92:F175)</f>
        <v>7069.3109242633673</v>
      </c>
      <c r="G176" s="1">
        <f t="shared" si="6"/>
        <v>326.74092047579029</v>
      </c>
      <c r="H176" s="1">
        <f t="shared" si="6"/>
        <v>3248.0103145537078</v>
      </c>
      <c r="I176" s="1">
        <f t="shared" si="6"/>
        <v>0</v>
      </c>
      <c r="J176" s="1">
        <f t="shared" si="6"/>
        <v>37.461275433572851</v>
      </c>
      <c r="K176" s="1">
        <f t="shared" si="6"/>
        <v>102.29790320596392</v>
      </c>
      <c r="L176" s="1">
        <f t="shared" si="6"/>
        <v>591.7436681256662</v>
      </c>
      <c r="M176" s="1">
        <f t="shared" si="6"/>
        <v>0</v>
      </c>
      <c r="N176" s="1">
        <f t="shared" si="6"/>
        <v>84.74713724734336</v>
      </c>
      <c r="O176" s="1">
        <f t="shared" si="6"/>
        <v>85.499997999999991</v>
      </c>
      <c r="P176" s="1">
        <f t="shared" si="6"/>
        <v>0</v>
      </c>
      <c r="Q176" s="1">
        <f t="shared" si="6"/>
        <v>177.72843210378511</v>
      </c>
      <c r="R176" s="1">
        <f t="shared" si="6"/>
        <v>18.636609720275658</v>
      </c>
      <c r="S176" s="1">
        <f t="shared" si="6"/>
        <v>23901.598260188504</v>
      </c>
      <c r="T176" s="1">
        <f t="shared" si="6"/>
        <v>8560.532303302507</v>
      </c>
      <c r="U176" s="1">
        <f t="shared" si="6"/>
        <v>778.56848489212348</v>
      </c>
      <c r="V176" s="1">
        <f t="shared" si="6"/>
        <v>1317.0191000488521</v>
      </c>
      <c r="W176" s="1">
        <f t="shared" si="6"/>
        <v>2412.5799492729493</v>
      </c>
      <c r="X176" s="1">
        <f t="shared" si="6"/>
        <v>2310.9963353866433</v>
      </c>
      <c r="Y176" s="1">
        <f t="shared" si="6"/>
        <v>849.63587419924374</v>
      </c>
      <c r="Z176" s="1">
        <f t="shared" si="6"/>
        <v>214.811914477892</v>
      </c>
      <c r="AA176" s="1">
        <f t="shared" si="6"/>
        <v>117.84319147891752</v>
      </c>
      <c r="AB176" s="1">
        <f t="shared" si="6"/>
        <v>268.29483288454014</v>
      </c>
      <c r="AC176" s="1">
        <f t="shared" si="6"/>
        <v>126.09409437539566</v>
      </c>
      <c r="AD176" s="1">
        <f t="shared" si="6"/>
        <v>933.31640427957132</v>
      </c>
      <c r="AE176" s="1">
        <f t="shared" si="6"/>
        <v>78.564987401041208</v>
      </c>
      <c r="AF176" s="1">
        <f t="shared" si="6"/>
        <v>2206.2094914016534</v>
      </c>
      <c r="AG176" s="1">
        <f t="shared" si="6"/>
        <v>188.03311845779066</v>
      </c>
      <c r="AH176" s="1">
        <f t="shared" si="6"/>
        <v>19.381517266636418</v>
      </c>
      <c r="AI176" s="1">
        <f t="shared" si="6"/>
        <v>20462.567753131545</v>
      </c>
      <c r="AJ176" s="1">
        <f t="shared" si="6"/>
        <v>2839.0839548975432</v>
      </c>
      <c r="AK176" s="1">
        <f t="shared" si="6"/>
        <v>50826.090265974941</v>
      </c>
      <c r="AL176" s="1">
        <f t="shared" si="6"/>
        <v>554.42852343210711</v>
      </c>
      <c r="AM176" s="1">
        <f t="shared" si="6"/>
        <v>146.05585459904501</v>
      </c>
      <c r="AN176" s="1">
        <f t="shared" si="6"/>
        <v>528.79363084749343</v>
      </c>
      <c r="AO176" s="1">
        <f t="shared" si="6"/>
        <v>569.79616697561482</v>
      </c>
      <c r="AP176" s="1">
        <f t="shared" si="6"/>
        <v>426.62839936314703</v>
      </c>
      <c r="AQ176" s="1">
        <f t="shared" si="6"/>
        <v>1838.0097613639266</v>
      </c>
      <c r="AR176" s="1">
        <f t="shared" si="6"/>
        <v>79.712961238044841</v>
      </c>
      <c r="AS176" s="1">
        <f t="shared" si="6"/>
        <v>1132.15534763038</v>
      </c>
      <c r="AT176" s="1">
        <f t="shared" si="6"/>
        <v>16.920408977030544</v>
      </c>
      <c r="AU176" s="1">
        <f t="shared" si="6"/>
        <v>34755.962538911728</v>
      </c>
      <c r="AV176" s="1">
        <f t="shared" si="6"/>
        <v>10009.327546590699</v>
      </c>
      <c r="AW176" s="1">
        <f t="shared" si="6"/>
        <v>2786.1057539936801</v>
      </c>
      <c r="AX176" s="1">
        <f t="shared" si="6"/>
        <v>4003.3273136309604</v>
      </c>
      <c r="AY176" s="1">
        <f t="shared" si="6"/>
        <v>4108.9009602705482</v>
      </c>
      <c r="AZ176" s="1">
        <f t="shared" si="6"/>
        <v>537.95085532458404</v>
      </c>
      <c r="BA176" s="1">
        <f t="shared" si="6"/>
        <v>156.72101759226376</v>
      </c>
      <c r="BB176" s="1">
        <f t="shared" si="6"/>
        <v>194.48241560543144</v>
      </c>
      <c r="BC176" s="1">
        <f t="shared" si="6"/>
        <v>178.67039815091238</v>
      </c>
      <c r="BD176" s="1">
        <f t="shared" si="6"/>
        <v>22.003310708828128</v>
      </c>
      <c r="BE176" s="1">
        <f t="shared" si="6"/>
        <v>97.972688596240189</v>
      </c>
      <c r="BF176" s="1">
        <f t="shared" si="6"/>
        <v>659.11703657305839</v>
      </c>
      <c r="BG176" s="1">
        <f t="shared" si="6"/>
        <v>1617.4951360642128</v>
      </c>
      <c r="BH176" s="1">
        <f t="shared" si="6"/>
        <v>6279.2729197141898</v>
      </c>
      <c r="BI176" s="1">
        <f t="shared" si="6"/>
        <v>52.95757249828192</v>
      </c>
      <c r="BJ176" s="1">
        <f t="shared" si="6"/>
        <v>355.79652547410541</v>
      </c>
      <c r="BK176" s="1">
        <f t="shared" si="6"/>
        <v>2069.7603542792053</v>
      </c>
      <c r="BL176" s="1">
        <f t="shared" si="6"/>
        <v>6617.0037674336008</v>
      </c>
      <c r="BM176" s="1">
        <f t="shared" si="6"/>
        <v>5326.9696397428597</v>
      </c>
      <c r="BN176" s="1">
        <f t="shared" si="6"/>
        <v>267.00966668815397</v>
      </c>
      <c r="BO176" s="1">
        <f t="shared" si="6"/>
        <v>46.629625307620273</v>
      </c>
      <c r="BP176" s="1">
        <f t="shared" si="6"/>
        <v>49.203426114790418</v>
      </c>
      <c r="BQ176" s="1">
        <f t="shared" si="6"/>
        <v>23315.198826420965</v>
      </c>
      <c r="BR176" s="1">
        <f t="shared" ref="BR176:CK176" si="7">SUM(BR92:BR175)</f>
        <v>1830.1130947940151</v>
      </c>
      <c r="BS176" s="1">
        <f t="shared" si="7"/>
        <v>2017.7993933638361</v>
      </c>
      <c r="BT176" s="1">
        <f t="shared" si="7"/>
        <v>2630.3534450830321</v>
      </c>
      <c r="BU176" s="1">
        <f t="shared" si="7"/>
        <v>7852.3709251115906</v>
      </c>
      <c r="BV176" s="1">
        <f t="shared" si="7"/>
        <v>54.686095405156692</v>
      </c>
      <c r="BW176" s="1">
        <f t="shared" si="7"/>
        <v>4200.1700836656155</v>
      </c>
      <c r="BX176" s="1">
        <f t="shared" si="7"/>
        <v>643.936188966229</v>
      </c>
      <c r="BY176" s="1">
        <f t="shared" si="7"/>
        <v>129.06148463266283</v>
      </c>
      <c r="BZ176" s="1">
        <f t="shared" si="7"/>
        <v>4538.9876073142996</v>
      </c>
      <c r="CA176" s="1">
        <f t="shared" si="7"/>
        <v>5097.9981707026127</v>
      </c>
      <c r="CB176" s="1">
        <f t="shared" si="7"/>
        <v>1350.8328633876051</v>
      </c>
      <c r="CC176" s="1">
        <f t="shared" si="7"/>
        <v>4075.5698868859618</v>
      </c>
      <c r="CD176" s="1">
        <f t="shared" si="7"/>
        <v>1078.1677130052317</v>
      </c>
      <c r="CE176" s="1">
        <f t="shared" si="7"/>
        <v>29.752811577236233</v>
      </c>
      <c r="CF176" s="1">
        <f t="shared" si="7"/>
        <v>180.4747922932392</v>
      </c>
      <c r="CG176" s="1">
        <f t="shared" si="7"/>
        <v>4333.4551496796757</v>
      </c>
      <c r="CH176" s="1">
        <f t="shared" si="7"/>
        <v>40504.948673435079</v>
      </c>
      <c r="CI176" s="1">
        <f t="shared" si="7"/>
        <v>1468.7972851782308</v>
      </c>
      <c r="CJ176" s="1">
        <f t="shared" si="7"/>
        <v>210739.64685644538</v>
      </c>
      <c r="CK176" s="1">
        <f t="shared" si="7"/>
        <v>532751.60353288928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176"/>
  <sheetViews>
    <sheetView workbookViewId="0">
      <selection activeCell="I88" sqref="I88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8.7109375" bestFit="1" customWidth="1"/>
    <col min="4" max="4" width="7.7109375" bestFit="1" customWidth="1"/>
    <col min="5" max="5" width="10.140625" customWidth="1"/>
    <col min="6" max="6" width="11" customWidth="1"/>
    <col min="7" max="7" width="8.42578125" customWidth="1"/>
    <col min="8" max="8" width="9.42578125" customWidth="1"/>
    <col min="9" max="9" width="10.85546875" customWidth="1"/>
    <col min="10" max="10" width="11.85546875" customWidth="1"/>
    <col min="11" max="11" width="9.28515625" customWidth="1"/>
    <col min="12" max="12" width="8.85546875" customWidth="1"/>
    <col min="14" max="14" width="61.140625" bestFit="1" customWidth="1"/>
    <col min="15" max="15" width="12.140625" customWidth="1"/>
  </cols>
  <sheetData>
    <row r="1" spans="2:16" x14ac:dyDescent="0.25">
      <c r="B1" s="11"/>
      <c r="C1" s="40" t="s">
        <v>11</v>
      </c>
      <c r="D1" s="40"/>
      <c r="E1" s="41" t="s">
        <v>12</v>
      </c>
      <c r="F1" s="41"/>
      <c r="G1" s="42" t="s">
        <v>15</v>
      </c>
      <c r="H1" s="42"/>
      <c r="I1" s="38" t="s">
        <v>14</v>
      </c>
      <c r="J1" s="38"/>
      <c r="K1" s="38" t="s">
        <v>16</v>
      </c>
      <c r="L1" s="39"/>
    </row>
    <row r="2" spans="2:16" x14ac:dyDescent="0.25">
      <c r="B2" s="12" t="s">
        <v>0</v>
      </c>
      <c r="C2" s="34" t="s">
        <v>7</v>
      </c>
      <c r="D2" s="34" t="s">
        <v>8</v>
      </c>
      <c r="E2" s="33" t="str">
        <f>C2</f>
        <v>rowsum</v>
      </c>
      <c r="F2" s="33" t="str">
        <f>D2</f>
        <v>colsum</v>
      </c>
      <c r="G2" s="10" t="str">
        <f>C2</f>
        <v>rowsum</v>
      </c>
      <c r="H2" s="10" t="str">
        <f>D2</f>
        <v>colsum</v>
      </c>
      <c r="I2" s="31" t="str">
        <f>E2</f>
        <v>rowsum</v>
      </c>
      <c r="J2" s="31" t="str">
        <f>F2</f>
        <v>colsum</v>
      </c>
      <c r="K2" s="31" t="str">
        <f>I2</f>
        <v>rowsum</v>
      </c>
      <c r="L2" s="32" t="str">
        <f>J2</f>
        <v>colsum</v>
      </c>
      <c r="N2" s="3" t="s">
        <v>6</v>
      </c>
    </row>
    <row r="3" spans="2:16" x14ac:dyDescent="0.25">
      <c r="B3" s="13">
        <v>2930</v>
      </c>
      <c r="C3" s="22">
        <v>44.649999999999949</v>
      </c>
      <c r="D3" s="22">
        <v>44.649999999999949</v>
      </c>
      <c r="E3" s="23">
        <f>VLOOKUP(B3,Input!$D$2:$CK$87,86,FALSE)</f>
        <v>2188.1932740000007</v>
      </c>
      <c r="F3" s="23">
        <f>Input!$E$87</f>
        <v>2185.1312219999968</v>
      </c>
      <c r="G3" s="21">
        <v>0.45871216428713968</v>
      </c>
      <c r="H3" s="21">
        <v>0.4307795276320498</v>
      </c>
      <c r="I3" s="25">
        <f>VLOOKUP(B3,Input!$D$91:$CK$176,86,FALSE)</f>
        <v>1090.2904560064233</v>
      </c>
      <c r="J3" s="25">
        <f>Input!$E$176</f>
        <v>1040.7416454009569</v>
      </c>
      <c r="K3" s="25">
        <f>ABS(I3-C3)</f>
        <v>1045.6404560064234</v>
      </c>
      <c r="L3" s="26">
        <f>ABS(J3-D3)</f>
        <v>996.09164540095696</v>
      </c>
      <c r="N3" t="s">
        <v>22</v>
      </c>
      <c r="O3" s="36" t="s">
        <v>19</v>
      </c>
    </row>
    <row r="4" spans="2:16" x14ac:dyDescent="0.25">
      <c r="B4" s="13">
        <v>2931</v>
      </c>
      <c r="C4" s="22">
        <v>138.4</v>
      </c>
      <c r="D4" s="22">
        <v>138.4</v>
      </c>
      <c r="E4" s="23">
        <f>VLOOKUP(B4,Input!$D$2:$CK$87,86,FALSE)</f>
        <v>6499.9469280000021</v>
      </c>
      <c r="F4" s="23">
        <f>Input!$F$87</f>
        <v>6478.7915240000066</v>
      </c>
      <c r="G4" s="21">
        <v>0.88564798329027583</v>
      </c>
      <c r="H4" s="21">
        <v>1.0378727284819356</v>
      </c>
      <c r="I4" s="25">
        <f>VLOOKUP(B4,Input!$D$91:$CK$175,86,FALSE)</f>
        <v>6011.9241351178807</v>
      </c>
      <c r="J4" s="25">
        <f>Input!$F$176</f>
        <v>7069.3109242633673</v>
      </c>
      <c r="K4" s="25">
        <f t="shared" ref="K4:K20" si="0">ABS(I4-C4)</f>
        <v>5873.5241351178811</v>
      </c>
      <c r="L4" s="26">
        <f t="shared" ref="L4:L20" si="1">ABS(J4-D4)</f>
        <v>6930.9109242633676</v>
      </c>
      <c r="O4" s="35">
        <f>SQRT((SUMSQ(K3:K86)+SUMSQ(L3:L86))/(COUNTA(K3:K86)+COUNTA(L3:L86)))</f>
        <v>10210.975339237366</v>
      </c>
      <c r="P4" t="s">
        <v>20</v>
      </c>
    </row>
    <row r="5" spans="2:16" x14ac:dyDescent="0.25">
      <c r="B5" s="13">
        <v>2932</v>
      </c>
      <c r="C5" s="22">
        <v>54.7</v>
      </c>
      <c r="D5" s="22">
        <v>54.7</v>
      </c>
      <c r="E5" s="23">
        <f>VLOOKUP(B5,Input!$D$2:$CK$87,86,FALSE)</f>
        <v>273.49499499999956</v>
      </c>
      <c r="F5" s="23">
        <f>Input!$G$87</f>
        <v>273.49261499999938</v>
      </c>
      <c r="G5" s="21">
        <v>1</v>
      </c>
      <c r="H5" s="21">
        <v>1</v>
      </c>
      <c r="I5" s="25">
        <f>VLOOKUP(B5,Input!$D$91:$CK$175,86,FALSE)</f>
        <v>317.05568331197458</v>
      </c>
      <c r="J5" s="25">
        <f>Input!$G$176</f>
        <v>326.74092047579029</v>
      </c>
      <c r="K5" s="25">
        <f t="shared" si="0"/>
        <v>262.35568331197459</v>
      </c>
      <c r="L5" s="26">
        <f t="shared" si="1"/>
        <v>272.0409204757903</v>
      </c>
      <c r="O5" s="37">
        <f>SQRT((SUMSQ(K3:K85)+SUMSQ(L3:L85))/(COUNTA(K3:K85)+COUNTA(L3:L85)))</f>
        <v>9464.1419693634125</v>
      </c>
      <c r="P5" t="s">
        <v>21</v>
      </c>
    </row>
    <row r="6" spans="2:16" x14ac:dyDescent="0.25">
      <c r="B6" s="13">
        <v>2933</v>
      </c>
      <c r="C6" s="22">
        <v>52.5</v>
      </c>
      <c r="D6" s="22">
        <v>52.5</v>
      </c>
      <c r="E6" s="23">
        <f>VLOOKUP(B6,Input!$D$2:$CK$87,86,FALSE)</f>
        <v>5178.3437789999998</v>
      </c>
      <c r="F6" s="23">
        <f>Input!$H$87</f>
        <v>5165.7531690000005</v>
      </c>
      <c r="G6" s="21">
        <v>0.6509551700349554</v>
      </c>
      <c r="H6" s="21">
        <v>0.59509549001047202</v>
      </c>
      <c r="I6" s="25">
        <f>VLOOKUP(B6,Input!$D$91:$CK$175,86,FALSE)</f>
        <v>3527.0296750606626</v>
      </c>
      <c r="J6" s="25">
        <f>Input!$H$176</f>
        <v>3248.0103145537078</v>
      </c>
      <c r="K6" s="25">
        <f t="shared" si="0"/>
        <v>3474.5296750606626</v>
      </c>
      <c r="L6" s="26">
        <f t="shared" si="1"/>
        <v>3195.5103145537078</v>
      </c>
    </row>
    <row r="7" spans="2:16" x14ac:dyDescent="0.25">
      <c r="B7" s="13">
        <v>2934</v>
      </c>
      <c r="C7" s="22">
        <v>0</v>
      </c>
      <c r="D7" s="22">
        <v>0</v>
      </c>
      <c r="E7" s="23">
        <f>VLOOKUP(B7,Input!$D$2:$CK$87,86,FALSE)</f>
        <v>499.49999799999915</v>
      </c>
      <c r="F7" s="23">
        <f>Input!$I$87</f>
        <v>499.49936199999911</v>
      </c>
      <c r="G7" s="21">
        <v>0</v>
      </c>
      <c r="H7" s="21">
        <v>0</v>
      </c>
      <c r="I7" s="25">
        <f>VLOOKUP(B7,Input!$D$91:$CK$175,86,FALSE)</f>
        <v>0</v>
      </c>
      <c r="J7" s="25">
        <f>Input!$I$176</f>
        <v>0</v>
      </c>
      <c r="K7" s="25">
        <f t="shared" si="0"/>
        <v>0</v>
      </c>
      <c r="L7" s="26">
        <f t="shared" si="1"/>
        <v>0</v>
      </c>
    </row>
    <row r="8" spans="2:16" x14ac:dyDescent="0.25">
      <c r="B8" s="13">
        <v>2935</v>
      </c>
      <c r="C8" s="22">
        <v>1.61</v>
      </c>
      <c r="D8" s="22">
        <v>1.61</v>
      </c>
      <c r="E8" s="23">
        <f>VLOOKUP(B8,Input!$D$2:$CK$87,86,FALSE)</f>
        <v>159.05849200000009</v>
      </c>
      <c r="F8" s="23">
        <f>Input!$J$87</f>
        <v>158.9822650000001</v>
      </c>
      <c r="G8" s="21">
        <v>0.30579758914042854</v>
      </c>
      <c r="H8" s="21">
        <v>0.23191979065382834</v>
      </c>
      <c r="I8" s="25">
        <f>VLOOKUP(B8,Input!$D$91:$CK$175,86,FALSE)</f>
        <v>49.514994306217645</v>
      </c>
      <c r="J8" s="25">
        <f>Input!$J$176</f>
        <v>37.461275433572851</v>
      </c>
      <c r="K8" s="25">
        <f t="shared" si="0"/>
        <v>47.904994306217645</v>
      </c>
      <c r="L8" s="26">
        <f t="shared" si="1"/>
        <v>35.851275433572852</v>
      </c>
    </row>
    <row r="9" spans="2:16" x14ac:dyDescent="0.25">
      <c r="B9" s="13">
        <v>2936</v>
      </c>
      <c r="C9" s="22">
        <v>2.8050000000000002</v>
      </c>
      <c r="D9" s="22">
        <v>2.8050000000000002</v>
      </c>
      <c r="E9" s="23">
        <f>VLOOKUP(B9,Input!$D$2:$CK$87,86,FALSE)</f>
        <v>92.375742000000159</v>
      </c>
      <c r="F9" s="23">
        <f>Input!$K$87</f>
        <v>93.499475000000089</v>
      </c>
      <c r="G9" s="21">
        <v>5</v>
      </c>
      <c r="H9" s="21">
        <v>1</v>
      </c>
      <c r="I9" s="25">
        <f>VLOOKUP(B9,Input!$D$91:$CK$175,86,FALSE)</f>
        <v>498.93105574198592</v>
      </c>
      <c r="J9" s="25">
        <f>Input!$K$176</f>
        <v>102.29790320596392</v>
      </c>
      <c r="K9" s="25">
        <f t="shared" si="0"/>
        <v>496.12605574198591</v>
      </c>
      <c r="L9" s="26">
        <f t="shared" si="1"/>
        <v>99.492903205963913</v>
      </c>
      <c r="O9" t="s">
        <v>24</v>
      </c>
    </row>
    <row r="10" spans="2:16" x14ac:dyDescent="0.25">
      <c r="B10" s="13">
        <v>2937</v>
      </c>
      <c r="C10" s="22">
        <v>24.899999999999949</v>
      </c>
      <c r="D10" s="22">
        <v>24.899999999999949</v>
      </c>
      <c r="E10" s="23">
        <f>VLOOKUP(B10,Input!$D$2:$CK$87,86,FALSE)</f>
        <v>1206.7921029999993</v>
      </c>
      <c r="F10" s="23">
        <f>Input!$L$87</f>
        <v>1228.012680999999</v>
      </c>
      <c r="G10" s="21">
        <v>0.42065921177983767</v>
      </c>
      <c r="H10" s="21">
        <v>0.46081382752762812</v>
      </c>
      <c r="I10" s="25">
        <f>VLOOKUP(B10,Input!$D$91:$CK$175,86,FALSE)</f>
        <v>518.10618635348942</v>
      </c>
      <c r="J10" s="25">
        <f>Input!$L$176</f>
        <v>591.7436681256662</v>
      </c>
      <c r="K10" s="25">
        <f t="shared" si="0"/>
        <v>493.20618635348944</v>
      </c>
      <c r="L10" s="26">
        <f t="shared" si="1"/>
        <v>566.84366812566623</v>
      </c>
      <c r="O10" t="s">
        <v>25</v>
      </c>
      <c r="P10" s="7">
        <f>Input!CJ175</f>
        <v>2.9103830456733704E-10</v>
      </c>
    </row>
    <row r="11" spans="2:16" x14ac:dyDescent="0.25">
      <c r="B11" s="13">
        <v>2938</v>
      </c>
      <c r="C11" s="22">
        <v>0</v>
      </c>
      <c r="D11" s="22">
        <v>0</v>
      </c>
      <c r="E11" s="23">
        <f>VLOOKUP(B11,Input!$D$2:$CK$87,86,FALSE)</f>
        <v>237.99998100000073</v>
      </c>
      <c r="F11" s="23">
        <f>Input!$M$87</f>
        <v>237.9988120000007</v>
      </c>
      <c r="G11" s="21">
        <v>0</v>
      </c>
      <c r="H11" s="21">
        <v>0</v>
      </c>
      <c r="I11" s="25">
        <f>VLOOKUP(B11,Input!$D$91:$CK$175,86,FALSE)</f>
        <v>0</v>
      </c>
      <c r="J11" s="25">
        <f>Input!$M$176</f>
        <v>0</v>
      </c>
      <c r="K11" s="25">
        <f t="shared" si="0"/>
        <v>0</v>
      </c>
      <c r="L11" s="26">
        <f t="shared" si="1"/>
        <v>0</v>
      </c>
      <c r="O11" t="s">
        <v>26</v>
      </c>
      <c r="P11" s="1">
        <f>SUM(Input!E175:CI175)</f>
        <v>196849.23283681684</v>
      </c>
    </row>
    <row r="12" spans="2:16" x14ac:dyDescent="0.25">
      <c r="B12" s="13">
        <v>2939</v>
      </c>
      <c r="C12" s="22">
        <v>0.8</v>
      </c>
      <c r="D12" s="22">
        <v>0.8</v>
      </c>
      <c r="E12" s="23">
        <f>VLOOKUP(B12,Input!$D$2:$CK$87,86,FALSE)</f>
        <v>79.676271000000014</v>
      </c>
      <c r="F12" s="23">
        <f>Input!$N$87</f>
        <v>79.999693000000008</v>
      </c>
      <c r="G12" s="21">
        <v>0.19627120847736312</v>
      </c>
      <c r="H12" s="21">
        <v>1</v>
      </c>
      <c r="I12" s="25">
        <f>VLOOKUP(B12,Input!$D$91:$CK$175,86,FALSE)</f>
        <v>16.330726803783129</v>
      </c>
      <c r="J12" s="25">
        <f>Input!$N$176</f>
        <v>84.74713724734336</v>
      </c>
      <c r="K12" s="25">
        <f t="shared" si="0"/>
        <v>15.530726803783129</v>
      </c>
      <c r="L12" s="26">
        <f t="shared" si="1"/>
        <v>83.947137247343363</v>
      </c>
      <c r="O12" t="s">
        <v>27</v>
      </c>
      <c r="P12" s="1">
        <f>SUM(Input!CJ92:CJ174)</f>
        <v>210739.64685644509</v>
      </c>
    </row>
    <row r="13" spans="2:16" x14ac:dyDescent="0.25">
      <c r="B13" s="13">
        <v>2940</v>
      </c>
      <c r="C13" s="22">
        <v>5.13</v>
      </c>
      <c r="D13" s="22">
        <v>5.13</v>
      </c>
      <c r="E13" s="23">
        <f>VLOOKUP(B13,Input!$D$2:$CK$87,86,FALSE)</f>
        <v>85.315964999999991</v>
      </c>
      <c r="F13" s="23">
        <f>Input!$O$87</f>
        <v>85.499997999999991</v>
      </c>
      <c r="G13" s="21">
        <v>5</v>
      </c>
      <c r="H13" s="21">
        <v>1</v>
      </c>
      <c r="I13" s="25">
        <f>VLOOKUP(B13,Input!$D$91:$CK$175,86,FALSE)</f>
        <v>426.57982499999997</v>
      </c>
      <c r="J13" s="25">
        <f>Input!$O$176</f>
        <v>85.499997999999991</v>
      </c>
      <c r="K13" s="25">
        <f t="shared" si="0"/>
        <v>421.44982499999998</v>
      </c>
      <c r="L13" s="26">
        <f t="shared" si="1"/>
        <v>80.369997999999995</v>
      </c>
      <c r="O13" t="s">
        <v>28</v>
      </c>
      <c r="P13" s="1">
        <f>SUM(Input!E92:CI174)</f>
        <v>125162.72383962722</v>
      </c>
    </row>
    <row r="14" spans="2:16" x14ac:dyDescent="0.25">
      <c r="B14" s="13">
        <v>2941</v>
      </c>
      <c r="C14" s="22">
        <v>0</v>
      </c>
      <c r="D14" s="22">
        <v>0</v>
      </c>
      <c r="E14" s="23">
        <f>VLOOKUP(B14,Input!$D$2:$CK$87,86,FALSE)</f>
        <v>187.50002999999953</v>
      </c>
      <c r="F14" s="23">
        <f>Input!$P$87</f>
        <v>187.49979099999945</v>
      </c>
      <c r="G14" s="21">
        <v>0</v>
      </c>
      <c r="H14" s="21">
        <v>0</v>
      </c>
      <c r="I14" s="25">
        <f>VLOOKUP(B14,Input!$D$91:$CK$175,86,FALSE)</f>
        <v>0</v>
      </c>
      <c r="J14" s="25">
        <f>Input!$P$176</f>
        <v>0</v>
      </c>
      <c r="K14" s="25">
        <f t="shared" si="0"/>
        <v>0</v>
      </c>
      <c r="L14" s="26">
        <f t="shared" si="1"/>
        <v>0</v>
      </c>
      <c r="O14" t="s">
        <v>3</v>
      </c>
      <c r="P14" s="1">
        <f>SUM(P10:P13)</f>
        <v>532751.60353288939</v>
      </c>
    </row>
    <row r="15" spans="2:16" x14ac:dyDescent="0.25">
      <c r="B15" s="13">
        <v>2942</v>
      </c>
      <c r="C15" s="22">
        <v>1.65</v>
      </c>
      <c r="D15" s="22">
        <v>1.65</v>
      </c>
      <c r="E15" s="23">
        <f>VLOOKUP(B15,Input!$D$2:$CK$87,86,FALSE)</f>
        <v>54.66984999999999</v>
      </c>
      <c r="F15" s="23">
        <f>Input!$Q$87</f>
        <v>54.13207100000001</v>
      </c>
      <c r="G15" s="21">
        <v>1.8718953627256534</v>
      </c>
      <c r="H15" s="21">
        <v>2.8369801466217841</v>
      </c>
      <c r="I15" s="25">
        <f>VLOOKUP(B15,Input!$D$91:$CK$175,86,FALSE)</f>
        <v>115.7277771620372</v>
      </c>
      <c r="J15" s="25">
        <f>Input!$Q$176</f>
        <v>177.72843210378511</v>
      </c>
      <c r="K15" s="25">
        <f t="shared" si="0"/>
        <v>114.07777716203719</v>
      </c>
      <c r="L15" s="26">
        <f t="shared" si="1"/>
        <v>176.0784321037851</v>
      </c>
      <c r="O15" t="s">
        <v>29</v>
      </c>
      <c r="P15" s="7">
        <f>P14-P10</f>
        <v>532751.60353288916</v>
      </c>
    </row>
    <row r="16" spans="2:16" x14ac:dyDescent="0.25">
      <c r="B16" s="13">
        <v>2943</v>
      </c>
      <c r="C16" s="22">
        <v>2.5099999999999998</v>
      </c>
      <c r="D16" s="22">
        <v>2.5099999999999998</v>
      </c>
      <c r="E16" s="23">
        <f>VLOOKUP(B16,Input!$D$2:$CK$87,86,FALSE)</f>
        <v>250.87513400000006</v>
      </c>
      <c r="F16" s="23">
        <f>Input!$R$87</f>
        <v>250.87513300000006</v>
      </c>
      <c r="G16" s="21">
        <v>5.3951289622394927E-2</v>
      </c>
      <c r="H16" s="21">
        <v>7.4286396971339735E-2</v>
      </c>
      <c r="I16" s="25">
        <f>VLOOKUP(B16,Input!$D$91:$CK$175,86,FALSE)</f>
        <v>13.53503701349114</v>
      </c>
      <c r="J16" s="25">
        <f>Input!$R$176</f>
        <v>18.636609720275658</v>
      </c>
      <c r="K16" s="25">
        <f t="shared" si="0"/>
        <v>11.02503701349114</v>
      </c>
      <c r="L16" s="26">
        <f t="shared" si="1"/>
        <v>16.12660972027566</v>
      </c>
    </row>
    <row r="17" spans="2:12" x14ac:dyDescent="0.25">
      <c r="B17" s="13">
        <v>2944</v>
      </c>
      <c r="C17" s="22">
        <v>413.55</v>
      </c>
      <c r="D17" s="22">
        <v>413.55</v>
      </c>
      <c r="E17" s="23">
        <f>VLOOKUP(B17,Input!$D$2:$CK$87,86,FALSE)</f>
        <v>11410.661210000004</v>
      </c>
      <c r="F17" s="23">
        <f>Input!$S$87</f>
        <v>11345.192598000005</v>
      </c>
      <c r="G17" s="21">
        <v>1.6302109959177313</v>
      </c>
      <c r="H17" s="21">
        <v>1.7182308556002777</v>
      </c>
      <c r="I17" s="25">
        <f>VLOOKUP(B17,Input!$D$91:$CK$175,86,FALSE)</f>
        <v>22481.183967854602</v>
      </c>
      <c r="J17" s="25">
        <f>Input!$S$176</f>
        <v>23901.598260188504</v>
      </c>
      <c r="K17" s="25">
        <f t="shared" si="0"/>
        <v>22067.633967854603</v>
      </c>
      <c r="L17" s="26">
        <f t="shared" si="1"/>
        <v>23488.048260188505</v>
      </c>
    </row>
    <row r="18" spans="2:12" x14ac:dyDescent="0.25">
      <c r="B18" s="13">
        <v>2945</v>
      </c>
      <c r="C18" s="22">
        <v>216.75999999999951</v>
      </c>
      <c r="D18" s="22">
        <v>216.75999999999951</v>
      </c>
      <c r="E18" s="23">
        <f>VLOOKUP(B18,Input!$D$2:$CK$87,86,FALSE)</f>
        <v>10472.571032999989</v>
      </c>
      <c r="F18" s="23">
        <f>Input!$T$87</f>
        <v>10452.826017999989</v>
      </c>
      <c r="G18" s="21">
        <v>0.86961912134901176</v>
      </c>
      <c r="H18" s="21">
        <v>0.68155423370032953</v>
      </c>
      <c r="I18" s="25">
        <f>VLOOKUP(B18,Input!$D$91:$CK$175,86,FALSE)</f>
        <v>10823.936436689202</v>
      </c>
      <c r="J18" s="25">
        <f>Input!$T$176</f>
        <v>8560.532303302507</v>
      </c>
      <c r="K18" s="25">
        <f t="shared" si="0"/>
        <v>10607.176436689202</v>
      </c>
      <c r="L18" s="26">
        <f t="shared" si="1"/>
        <v>8343.7723033025068</v>
      </c>
    </row>
    <row r="19" spans="2:12" x14ac:dyDescent="0.25">
      <c r="B19" s="13">
        <v>2946</v>
      </c>
      <c r="C19" s="22">
        <v>20.315000000000001</v>
      </c>
      <c r="D19" s="22">
        <v>20.315000000000001</v>
      </c>
      <c r="E19" s="23">
        <f>VLOOKUP(B19,Input!$D$2:$CK$87,86,FALSE)</f>
        <v>2003.9254909999988</v>
      </c>
      <c r="F19" s="23">
        <f>Input!$U$87</f>
        <v>2003.7521639999998</v>
      </c>
      <c r="G19" s="21">
        <v>0.33740733259175454</v>
      </c>
      <c r="H19" s="21">
        <v>0.377691290780166</v>
      </c>
      <c r="I19" s="25">
        <f>VLOOKUP(B19,Input!$D$91:$CK$175,86,FALSE)</f>
        <v>695.06013010067568</v>
      </c>
      <c r="J19" s="25">
        <f>Input!$U$176</f>
        <v>778.56848489212348</v>
      </c>
      <c r="K19" s="25">
        <f t="shared" si="0"/>
        <v>674.74513010067562</v>
      </c>
      <c r="L19" s="26">
        <f t="shared" si="1"/>
        <v>758.25348489212342</v>
      </c>
    </row>
    <row r="20" spans="2:12" x14ac:dyDescent="0.25">
      <c r="B20" s="13">
        <v>2947</v>
      </c>
      <c r="C20" s="22">
        <v>82.95</v>
      </c>
      <c r="D20" s="22">
        <v>82.95</v>
      </c>
      <c r="E20" s="23">
        <f>VLOOKUP(B20,Input!$D$2:$CK$87,86,FALSE)</f>
        <v>1309.0034019999996</v>
      </c>
      <c r="F20" s="23">
        <f>Input!$V$87</f>
        <v>1302.6769509999995</v>
      </c>
      <c r="G20" s="21">
        <v>0.97118229045356752</v>
      </c>
      <c r="H20" s="21">
        <v>0.8776651221059274</v>
      </c>
      <c r="I20" s="25">
        <f>VLOOKUP(B20,Input!$D$91:$CK$175,86,FALSE)</f>
        <v>1434.2149365719401</v>
      </c>
      <c r="J20" s="25">
        <f>Input!$V$176</f>
        <v>1317.0191000488521</v>
      </c>
      <c r="K20" s="25">
        <f t="shared" si="0"/>
        <v>1351.2649365719401</v>
      </c>
      <c r="L20" s="26">
        <f t="shared" si="1"/>
        <v>1234.0691000488521</v>
      </c>
    </row>
    <row r="21" spans="2:12" x14ac:dyDescent="0.25">
      <c r="B21" s="13">
        <v>2948</v>
      </c>
      <c r="C21" s="22">
        <v>71.12</v>
      </c>
      <c r="D21" s="22">
        <v>71.12</v>
      </c>
      <c r="E21" s="23">
        <f>VLOOKUP(B21,Input!$D$2:$CK$87,86,FALSE)</f>
        <v>3404.4332899999995</v>
      </c>
      <c r="F21" s="23">
        <f>Input!$W$87</f>
        <v>3420.8807469999988</v>
      </c>
      <c r="G21" s="21">
        <v>0.7391033897447179</v>
      </c>
      <c r="H21" s="21">
        <v>0.67129192963842155</v>
      </c>
      <c r="I21" s="25">
        <f>VLOOKUP(B21,Input!$D$91:$CK$175,86,FALSE)</f>
        <v>2629.470458478766</v>
      </c>
      <c r="J21" s="25">
        <f>Input!$W$176</f>
        <v>2412.5799492729493</v>
      </c>
      <c r="K21" s="25">
        <f t="shared" ref="K21:K84" si="2">ABS(I21-C21)</f>
        <v>2558.3504584787661</v>
      </c>
      <c r="L21" s="26">
        <f t="shared" ref="L21:L84" si="3">ABS(J21-D21)</f>
        <v>2341.4599492729494</v>
      </c>
    </row>
    <row r="22" spans="2:12" x14ac:dyDescent="0.25">
      <c r="B22" s="13">
        <v>2949</v>
      </c>
      <c r="C22" s="22">
        <v>96.2999999999995</v>
      </c>
      <c r="D22" s="22">
        <v>96.2999999999995</v>
      </c>
      <c r="E22" s="23">
        <f>VLOOKUP(B22,Input!$D$2:$CK$87,86,FALSE)</f>
        <v>1495.4691910000006</v>
      </c>
      <c r="F22" s="23">
        <f>Input!$X$87</f>
        <v>1490.6348400000004</v>
      </c>
      <c r="G22" s="21">
        <v>1.3337165163885463</v>
      </c>
      <c r="H22" s="21">
        <v>1.4196851633219847</v>
      </c>
      <c r="I22" s="25">
        <f>VLOOKUP(B22,Input!$D$91:$CK$175,86,FALSE)</f>
        <v>2147.9810886517757</v>
      </c>
      <c r="J22" s="25">
        <f>Input!$X$176</f>
        <v>2310.9963353866433</v>
      </c>
      <c r="K22" s="25">
        <f t="shared" si="2"/>
        <v>2051.681088651776</v>
      </c>
      <c r="L22" s="26">
        <f t="shared" si="3"/>
        <v>2214.696335386644</v>
      </c>
    </row>
    <row r="23" spans="2:12" x14ac:dyDescent="0.25">
      <c r="B23" s="13">
        <v>2950</v>
      </c>
      <c r="C23" s="22">
        <v>117.65</v>
      </c>
      <c r="D23" s="22">
        <v>117.65</v>
      </c>
      <c r="E23" s="23">
        <f>VLOOKUP(B23,Input!$D$2:$CK$87,86,FALSE)</f>
        <v>1120.5462309999996</v>
      </c>
      <c r="F23" s="23">
        <f>Input!$Y$87</f>
        <v>1123.0853799999986</v>
      </c>
      <c r="G23" s="21">
        <v>0.74723097276058925</v>
      </c>
      <c r="H23" s="21">
        <v>0.7483091572575411</v>
      </c>
      <c r="I23" s="25">
        <f>VLOOKUP(B23,Input!$D$91:$CK$175,86,FALSE)</f>
        <v>849.21606682404081</v>
      </c>
      <c r="J23" s="25">
        <f>Input!$Y$176</f>
        <v>849.63587419924374</v>
      </c>
      <c r="K23" s="25">
        <f t="shared" si="2"/>
        <v>731.56606682404083</v>
      </c>
      <c r="L23" s="26">
        <f t="shared" si="3"/>
        <v>731.98587419924377</v>
      </c>
    </row>
    <row r="24" spans="2:12" x14ac:dyDescent="0.25">
      <c r="B24" s="13">
        <v>2951</v>
      </c>
      <c r="C24" s="22">
        <v>25.55</v>
      </c>
      <c r="D24" s="22">
        <v>25.55</v>
      </c>
      <c r="E24" s="23">
        <f>VLOOKUP(B24,Input!$D$2:$CK$87,86,FALSE)</f>
        <v>348.82804900000019</v>
      </c>
      <c r="F24" s="23">
        <f>Input!$Z$87</f>
        <v>345.23656900000015</v>
      </c>
      <c r="G24" s="21">
        <v>0.55480199321903023</v>
      </c>
      <c r="H24" s="21">
        <v>0.61599112837976555</v>
      </c>
      <c r="I24" s="25">
        <f>VLOOKUP(B24,Input!$D$91:$CK$175,86,FALSE)</f>
        <v>199.84515836229355</v>
      </c>
      <c r="J24" s="25">
        <f>Input!$Z$176</f>
        <v>214.811914477892</v>
      </c>
      <c r="K24" s="25">
        <f t="shared" si="2"/>
        <v>174.29515836229353</v>
      </c>
      <c r="L24" s="26">
        <f t="shared" si="3"/>
        <v>189.26191447789199</v>
      </c>
    </row>
    <row r="25" spans="2:12" x14ac:dyDescent="0.25">
      <c r="B25" s="13">
        <v>2952</v>
      </c>
      <c r="C25" s="22">
        <v>7.47</v>
      </c>
      <c r="D25" s="22">
        <v>7.47</v>
      </c>
      <c r="E25" s="23">
        <f>VLOOKUP(B25,Input!$D$2:$CK$87,86,FALSE)</f>
        <v>369.50417799999991</v>
      </c>
      <c r="F25" s="23">
        <f>Input!$AA$87</f>
        <v>369.44791399999906</v>
      </c>
      <c r="G25" s="21">
        <v>0.30613406140985222</v>
      </c>
      <c r="H25" s="21">
        <v>0.30984969836807957</v>
      </c>
      <c r="I25" s="25">
        <f>VLOOKUP(B25,Input!$D$91:$CK$175,86,FALSE)</f>
        <v>116.25793771313303</v>
      </c>
      <c r="J25" s="25">
        <f>Input!$AA$176</f>
        <v>117.84319147891752</v>
      </c>
      <c r="K25" s="25">
        <f t="shared" si="2"/>
        <v>108.78793771313303</v>
      </c>
      <c r="L25" s="26">
        <f t="shared" si="3"/>
        <v>110.37319147891752</v>
      </c>
    </row>
    <row r="26" spans="2:12" x14ac:dyDescent="0.25">
      <c r="B26" s="13">
        <v>2953</v>
      </c>
      <c r="C26" s="22">
        <v>8.2799999999999496</v>
      </c>
      <c r="D26" s="22">
        <v>8.2799999999999496</v>
      </c>
      <c r="E26" s="23">
        <f>VLOOKUP(B26,Input!$D$2:$CK$87,86,FALSE)</f>
        <v>822.30604599999788</v>
      </c>
      <c r="F26" s="23">
        <f>Input!$AB$87</f>
        <v>823.46784199999809</v>
      </c>
      <c r="G26" s="21">
        <v>0.25602426854099636</v>
      </c>
      <c r="H26" s="21">
        <v>0.32049294474148982</v>
      </c>
      <c r="I26" s="25">
        <f>VLOOKUP(B26,Input!$D$91:$CK$175,86,FALSE)</f>
        <v>215.77159948942796</v>
      </c>
      <c r="J26" s="25">
        <f>Input!$AB$176</f>
        <v>268.29483288454014</v>
      </c>
      <c r="K26" s="25">
        <f t="shared" si="2"/>
        <v>207.49159948942801</v>
      </c>
      <c r="L26" s="26">
        <f t="shared" si="3"/>
        <v>260.01483288454017</v>
      </c>
    </row>
    <row r="27" spans="2:12" x14ac:dyDescent="0.25">
      <c r="B27" s="13">
        <v>2954</v>
      </c>
      <c r="C27" s="22">
        <v>2.27</v>
      </c>
      <c r="D27" s="22">
        <v>2.27</v>
      </c>
      <c r="E27" s="23">
        <f>VLOOKUP(B27,Input!$D$2:$CK$87,86,FALSE)</f>
        <v>113.49998199999969</v>
      </c>
      <c r="F27" s="23">
        <f>Input!$AC$87</f>
        <v>113.49914599999971</v>
      </c>
      <c r="G27" s="21">
        <v>1</v>
      </c>
      <c r="H27" s="21">
        <v>1</v>
      </c>
      <c r="I27" s="25">
        <f>VLOOKUP(B27,Input!$D$91:$CK$175,86,FALSE)</f>
        <v>123.80506812592338</v>
      </c>
      <c r="J27" s="25">
        <f>Input!$AC$176</f>
        <v>126.09409437539566</v>
      </c>
      <c r="K27" s="25">
        <f t="shared" si="2"/>
        <v>121.53506812592339</v>
      </c>
      <c r="L27" s="26">
        <f t="shared" si="3"/>
        <v>123.82409437539566</v>
      </c>
    </row>
    <row r="28" spans="2:12" x14ac:dyDescent="0.25">
      <c r="B28" s="13">
        <v>2955</v>
      </c>
      <c r="C28" s="22">
        <v>2.2149999999999999</v>
      </c>
      <c r="D28" s="22">
        <v>2.2149999999999999</v>
      </c>
      <c r="E28" s="23">
        <f>VLOOKUP(B28,Input!$D$2:$CK$87,86,FALSE)</f>
        <v>219.98135300000075</v>
      </c>
      <c r="F28" s="23">
        <f>Input!$AD$87</f>
        <v>219.92384000000084</v>
      </c>
      <c r="G28" s="21">
        <v>0.65285593106324857</v>
      </c>
      <c r="H28" s="21">
        <v>3.8422000775297875</v>
      </c>
      <c r="I28" s="25">
        <f>VLOOKUP(B28,Input!$D$91:$CK$175,86,FALSE)</f>
        <v>156.15677179317706</v>
      </c>
      <c r="J28" s="25">
        <f>Input!$AD$176</f>
        <v>933.31640427957132</v>
      </c>
      <c r="K28" s="25">
        <f t="shared" si="2"/>
        <v>153.94177179317705</v>
      </c>
      <c r="L28" s="26">
        <f t="shared" si="3"/>
        <v>931.10140427957128</v>
      </c>
    </row>
    <row r="29" spans="2:12" x14ac:dyDescent="0.25">
      <c r="B29" s="13">
        <v>2956</v>
      </c>
      <c r="C29" s="22">
        <v>1.42</v>
      </c>
      <c r="D29" s="22">
        <v>1.42</v>
      </c>
      <c r="E29" s="23">
        <f>VLOOKUP(B29,Input!$D$2:$CK$87,86,FALSE)</f>
        <v>71.000054000000119</v>
      </c>
      <c r="F29" s="23">
        <f>Input!$AE$87</f>
        <v>70.999554000000117</v>
      </c>
      <c r="G29" s="21">
        <v>1</v>
      </c>
      <c r="H29" s="21">
        <v>1</v>
      </c>
      <c r="I29" s="25">
        <f>VLOOKUP(B29,Input!$D$91:$CK$175,86,FALSE)</f>
        <v>77.190029787217142</v>
      </c>
      <c r="J29" s="25">
        <f>Input!$AE$176</f>
        <v>78.564987401041208</v>
      </c>
      <c r="K29" s="25">
        <f t="shared" si="2"/>
        <v>75.77002978721714</v>
      </c>
      <c r="L29" s="26">
        <f t="shared" si="3"/>
        <v>77.144987401041206</v>
      </c>
    </row>
    <row r="30" spans="2:12" x14ac:dyDescent="0.25">
      <c r="B30" s="13">
        <v>2957</v>
      </c>
      <c r="C30" s="22">
        <v>18.100000000000001</v>
      </c>
      <c r="D30" s="22">
        <v>18.100000000000001</v>
      </c>
      <c r="E30" s="23">
        <f>VLOOKUP(B30,Input!$D$2:$CK$87,86,FALSE)</f>
        <v>1809.9750239999944</v>
      </c>
      <c r="F30" s="23">
        <f>Input!$AF$87</f>
        <v>1809.9585559999955</v>
      </c>
      <c r="G30" s="21">
        <v>1</v>
      </c>
      <c r="H30" s="21">
        <v>1</v>
      </c>
      <c r="I30" s="25">
        <f>VLOOKUP(B30,Input!$D$91:$CK$175,86,FALSE)</f>
        <v>2136.9631689757716</v>
      </c>
      <c r="J30" s="25">
        <f>Input!$AF$176</f>
        <v>2206.2094914016534</v>
      </c>
      <c r="K30" s="25">
        <f t="shared" si="2"/>
        <v>2118.8631689757717</v>
      </c>
      <c r="L30" s="26">
        <f t="shared" si="3"/>
        <v>2188.1094914016535</v>
      </c>
    </row>
    <row r="31" spans="2:12" x14ac:dyDescent="0.25">
      <c r="B31" s="13">
        <v>2958</v>
      </c>
      <c r="C31" s="22">
        <v>4.6100000000000003</v>
      </c>
      <c r="D31" s="22">
        <v>4.6100000000000003</v>
      </c>
      <c r="E31" s="23">
        <f>VLOOKUP(B31,Input!$D$2:$CK$87,86,FALSE)</f>
        <v>227.70027399999989</v>
      </c>
      <c r="F31" s="23">
        <f>Input!$AG$87</f>
        <v>227.70162699999986</v>
      </c>
      <c r="G31" s="21">
        <v>0.80141292590686297</v>
      </c>
      <c r="H31" s="21">
        <v>0.80032619699456176</v>
      </c>
      <c r="I31" s="25">
        <f>VLOOKUP(B31,Input!$D$91:$CK$175,86,FALSE)</f>
        <v>202.32921573082103</v>
      </c>
      <c r="J31" s="25">
        <f>Input!$AG$176</f>
        <v>188.03311845779066</v>
      </c>
      <c r="K31" s="25">
        <f t="shared" si="2"/>
        <v>197.71921573082102</v>
      </c>
      <c r="L31" s="26">
        <f t="shared" si="3"/>
        <v>183.42311845779065</v>
      </c>
    </row>
    <row r="32" spans="2:12" x14ac:dyDescent="0.25">
      <c r="B32" s="13">
        <v>2959</v>
      </c>
      <c r="C32" s="22">
        <v>2.9</v>
      </c>
      <c r="D32" s="22">
        <v>2.9</v>
      </c>
      <c r="E32" s="23">
        <f>VLOOKUP(B32,Input!$D$2:$CK$87,86,FALSE)</f>
        <v>142.99457899999993</v>
      </c>
      <c r="F32" s="23">
        <f>Input!$AH$87</f>
        <v>143.42238100000009</v>
      </c>
      <c r="G32" s="21">
        <v>0.15349923201665452</v>
      </c>
      <c r="H32" s="21">
        <v>0.13431449502816337</v>
      </c>
      <c r="I32" s="25">
        <f>VLOOKUP(B32,Input!$D$91:$CK$175,86,FALSE)</f>
        <v>22.075916878738113</v>
      </c>
      <c r="J32" s="25">
        <f>Input!$AH$176</f>
        <v>19.381517266636418</v>
      </c>
      <c r="K32" s="25">
        <f t="shared" si="2"/>
        <v>19.175916878738114</v>
      </c>
      <c r="L32" s="26">
        <f t="shared" si="3"/>
        <v>16.48151726663642</v>
      </c>
    </row>
    <row r="33" spans="2:12" x14ac:dyDescent="0.25">
      <c r="B33" s="13">
        <v>2960</v>
      </c>
      <c r="C33" s="22">
        <v>489.19999999999948</v>
      </c>
      <c r="D33" s="22">
        <v>489.19999999999948</v>
      </c>
      <c r="E33" s="23">
        <f>VLOOKUP(B33,Input!$D$2:$CK$87,86,FALSE)</f>
        <v>20530.012303000043</v>
      </c>
      <c r="F33" s="23">
        <f>Input!$AI$87</f>
        <v>20526.693530999986</v>
      </c>
      <c r="G33" s="21">
        <v>0.71507456043416495</v>
      </c>
      <c r="H33" s="21">
        <v>0.74639237917676171</v>
      </c>
      <c r="I33" s="25">
        <f>VLOOKUP(B33,Input!$D$91:$CK$175,86,FALSE)</f>
        <v>18657.196567381066</v>
      </c>
      <c r="J33" s="25">
        <f>Input!$AI$176</f>
        <v>20462.567753131545</v>
      </c>
      <c r="K33" s="25">
        <f t="shared" si="2"/>
        <v>18167.996567381066</v>
      </c>
      <c r="L33" s="26">
        <f t="shared" si="3"/>
        <v>19973.367753131544</v>
      </c>
    </row>
    <row r="34" spans="2:12" x14ac:dyDescent="0.25">
      <c r="B34" s="13">
        <v>2961</v>
      </c>
      <c r="C34" s="22">
        <v>11.119999999999949</v>
      </c>
      <c r="D34" s="22">
        <v>11.119999999999949</v>
      </c>
      <c r="E34" s="23">
        <f>VLOOKUP(B34,Input!$D$2:$CK$87,86,FALSE)</f>
        <v>554.80327799999998</v>
      </c>
      <c r="F34" s="23">
        <f>Input!$AJ$87</f>
        <v>554.76393399999984</v>
      </c>
      <c r="G34" s="21">
        <v>5</v>
      </c>
      <c r="H34" s="21">
        <v>5</v>
      </c>
      <c r="I34" s="25">
        <f>VLOOKUP(B34,Input!$D$91:$CK$175,86,FALSE)</f>
        <v>2792.4600873276108</v>
      </c>
      <c r="J34" s="25">
        <f>Input!$AJ$176</f>
        <v>2839.0839548975432</v>
      </c>
      <c r="K34" s="25">
        <f t="shared" si="2"/>
        <v>2781.3400873276109</v>
      </c>
      <c r="L34" s="26">
        <f t="shared" si="3"/>
        <v>2827.9639548975433</v>
      </c>
    </row>
    <row r="35" spans="2:12" x14ac:dyDescent="0.25">
      <c r="B35" s="13">
        <v>2962</v>
      </c>
      <c r="C35" s="22">
        <v>1170.5</v>
      </c>
      <c r="D35" s="22">
        <v>1170.5</v>
      </c>
      <c r="E35" s="23">
        <f>VLOOKUP(B35,Input!$D$2:$CK$87,86,FALSE)</f>
        <v>18574.674217000003</v>
      </c>
      <c r="F35" s="23">
        <f>Input!$AK$87</f>
        <v>18739.46686</v>
      </c>
      <c r="G35" s="21">
        <v>2.5235072081301446</v>
      </c>
      <c r="H35" s="21">
        <v>2.3779983359843118</v>
      </c>
      <c r="I35" s="25">
        <f>VLOOKUP(B35,Input!$D$91:$CK$175,86,FALSE)</f>
        <v>53130.714174797082</v>
      </c>
      <c r="J35" s="25">
        <f>Input!$AK$176</f>
        <v>50826.090265974941</v>
      </c>
      <c r="K35" s="25">
        <f t="shared" si="2"/>
        <v>51960.214174797082</v>
      </c>
      <c r="L35" s="26">
        <f t="shared" si="3"/>
        <v>49655.590265974941</v>
      </c>
    </row>
    <row r="36" spans="2:12" x14ac:dyDescent="0.25">
      <c r="B36" s="13">
        <v>2963</v>
      </c>
      <c r="C36" s="22">
        <v>45.42</v>
      </c>
      <c r="D36" s="22">
        <v>45.42</v>
      </c>
      <c r="E36" s="23">
        <f>VLOOKUP(B36,Input!$D$2:$CK$87,86,FALSE)</f>
        <v>1074.8374630000003</v>
      </c>
      <c r="F36" s="23">
        <f>Input!$AL$87</f>
        <v>1080.4953780000019</v>
      </c>
      <c r="G36" s="21">
        <v>0.46125755245669325</v>
      </c>
      <c r="H36" s="21">
        <v>0.46723355124247629</v>
      </c>
      <c r="I36" s="25">
        <f>VLOOKUP(B36,Input!$D$91:$CK$175,86,FALSE)</f>
        <v>536.05904926966389</v>
      </c>
      <c r="J36" s="25">
        <f>Input!$AL$176</f>
        <v>554.42852343210711</v>
      </c>
      <c r="K36" s="25">
        <f t="shared" si="2"/>
        <v>490.63904926966387</v>
      </c>
      <c r="L36" s="26">
        <f t="shared" si="3"/>
        <v>509.0085234321071</v>
      </c>
    </row>
    <row r="37" spans="2:12" x14ac:dyDescent="0.25">
      <c r="B37" s="13">
        <v>2964</v>
      </c>
      <c r="C37" s="22">
        <v>10.275</v>
      </c>
      <c r="D37" s="22">
        <v>10.275</v>
      </c>
      <c r="E37" s="23">
        <f>VLOOKUP(B37,Input!$D$2:$CK$87,86,FALSE)</f>
        <v>337.9578709999999</v>
      </c>
      <c r="F37" s="23">
        <f>Input!$AM$87</f>
        <v>337.25302499999992</v>
      </c>
      <c r="G37" s="21">
        <v>0.29033733916411092</v>
      </c>
      <c r="H37" s="21">
        <v>0.43125722668086375</v>
      </c>
      <c r="I37" s="25">
        <f>VLOOKUP(B37,Input!$D$91:$CK$175,86,FALSE)</f>
        <v>98.559075849892324</v>
      </c>
      <c r="J37" s="25">
        <f>Input!$AM$176</f>
        <v>146.05585459904501</v>
      </c>
      <c r="K37" s="25">
        <f t="shared" si="2"/>
        <v>88.284075849892318</v>
      </c>
      <c r="L37" s="26">
        <f t="shared" si="3"/>
        <v>135.780854599045</v>
      </c>
    </row>
    <row r="38" spans="2:12" x14ac:dyDescent="0.25">
      <c r="B38" s="13">
        <v>2965</v>
      </c>
      <c r="C38" s="22">
        <v>8.3000000000000007</v>
      </c>
      <c r="D38" s="22">
        <v>8.3000000000000007</v>
      </c>
      <c r="E38" s="23">
        <f>VLOOKUP(B38,Input!$D$2:$CK$87,86,FALSE)</f>
        <v>411.26344399999982</v>
      </c>
      <c r="F38" s="23">
        <f>Input!$AN$87</f>
        <v>411.26570299999975</v>
      </c>
      <c r="G38" s="21">
        <v>1.2462468846247978</v>
      </c>
      <c r="H38" s="21">
        <v>1.246246900864511</v>
      </c>
      <c r="I38" s="25">
        <f>VLOOKUP(B38,Input!$D$91:$CK$175,86,FALSE)</f>
        <v>568.10770290258733</v>
      </c>
      <c r="J38" s="25">
        <f>Input!$AN$176</f>
        <v>528.79363084749343</v>
      </c>
      <c r="K38" s="25">
        <f t="shared" si="2"/>
        <v>559.80770290258738</v>
      </c>
      <c r="L38" s="26">
        <f t="shared" si="3"/>
        <v>520.49363084749348</v>
      </c>
    </row>
    <row r="39" spans="2:12" x14ac:dyDescent="0.25">
      <c r="B39" s="13">
        <v>2966</v>
      </c>
      <c r="C39" s="22">
        <v>17.149999999999949</v>
      </c>
      <c r="D39" s="22">
        <v>17.149999999999949</v>
      </c>
      <c r="E39" s="23">
        <f>VLOOKUP(B39,Input!$D$2:$CK$87,86,FALSE)</f>
        <v>1690.2829690000012</v>
      </c>
      <c r="F39" s="23">
        <f>Input!$AO$87</f>
        <v>1691.3504169999972</v>
      </c>
      <c r="G39" s="21">
        <v>0.17260265146416259</v>
      </c>
      <c r="H39" s="21">
        <v>0.27629829653793725</v>
      </c>
      <c r="I39" s="25">
        <f>VLOOKUP(B39,Input!$D$91:$CK$175,86,FALSE)</f>
        <v>344.57426287916599</v>
      </c>
      <c r="J39" s="25">
        <f>Input!$AO$176</f>
        <v>569.79616697561482</v>
      </c>
      <c r="K39" s="25">
        <f t="shared" si="2"/>
        <v>327.42426287916601</v>
      </c>
      <c r="L39" s="26">
        <f t="shared" si="3"/>
        <v>552.64616697561485</v>
      </c>
    </row>
    <row r="40" spans="2:12" x14ac:dyDescent="0.25">
      <c r="B40" s="13">
        <v>2967</v>
      </c>
      <c r="C40" s="22">
        <v>6.8</v>
      </c>
      <c r="D40" s="22">
        <v>6.8</v>
      </c>
      <c r="E40" s="23">
        <f>VLOOKUP(B40,Input!$D$2:$CK$87,86,FALSE)</f>
        <v>674.60195300000055</v>
      </c>
      <c r="F40" s="23">
        <f>Input!$AP$87</f>
        <v>674.75302400000066</v>
      </c>
      <c r="G40" s="21">
        <v>0.65709844128057948</v>
      </c>
      <c r="H40" s="21">
        <v>0.61776918571277639</v>
      </c>
      <c r="I40" s="25">
        <f>VLOOKUP(B40,Input!$D$91:$CK$175,86,FALSE)</f>
        <v>453.25808840261789</v>
      </c>
      <c r="J40" s="25">
        <f>Input!$AP$176</f>
        <v>426.62839936314703</v>
      </c>
      <c r="K40" s="25">
        <f t="shared" si="2"/>
        <v>446.45808840261788</v>
      </c>
      <c r="L40" s="26">
        <f t="shared" si="3"/>
        <v>419.82839936314701</v>
      </c>
    </row>
    <row r="41" spans="2:12" x14ac:dyDescent="0.25">
      <c r="B41" s="13">
        <v>2968</v>
      </c>
      <c r="C41" s="22">
        <v>25.55</v>
      </c>
      <c r="D41" s="22">
        <v>25.55</v>
      </c>
      <c r="E41" s="23">
        <f>VLOOKUP(B41,Input!$D$2:$CK$87,86,FALSE)</f>
        <v>364.41871299999985</v>
      </c>
      <c r="F41" s="23">
        <f>Input!$AQ$87</f>
        <v>362.48017199999975</v>
      </c>
      <c r="G41" s="21">
        <v>5</v>
      </c>
      <c r="H41" s="21">
        <v>5</v>
      </c>
      <c r="I41" s="25">
        <f>VLOOKUP(B41,Input!$D$91:$CK$175,86,FALSE)</f>
        <v>1833.756571057452</v>
      </c>
      <c r="J41" s="25">
        <f>Input!$AQ$176</f>
        <v>1838.0097613639266</v>
      </c>
      <c r="K41" s="25">
        <f t="shared" si="2"/>
        <v>1808.206571057452</v>
      </c>
      <c r="L41" s="26">
        <f t="shared" si="3"/>
        <v>1812.4597613639266</v>
      </c>
    </row>
    <row r="42" spans="2:12" x14ac:dyDescent="0.25">
      <c r="B42" s="13">
        <v>2969</v>
      </c>
      <c r="C42" s="22">
        <v>4.55</v>
      </c>
      <c r="D42" s="22">
        <v>4.55</v>
      </c>
      <c r="E42" s="23">
        <f>VLOOKUP(B42,Input!$D$2:$CK$87,86,FALSE)</f>
        <v>450.8573619999998</v>
      </c>
      <c r="F42" s="23">
        <f>Input!$AR$87</f>
        <v>450.768373</v>
      </c>
      <c r="G42" s="21">
        <v>0.26489578063101038</v>
      </c>
      <c r="H42" s="21">
        <v>0.17386746688313628</v>
      </c>
      <c r="I42" s="25">
        <f>VLOOKUP(B42,Input!$D$91:$CK$175,86,FALSE)</f>
        <v>121.56338790255519</v>
      </c>
      <c r="J42" s="25">
        <f>Input!$AR$176</f>
        <v>79.712961238044841</v>
      </c>
      <c r="K42" s="25">
        <f t="shared" si="2"/>
        <v>117.01338790255519</v>
      </c>
      <c r="L42" s="26">
        <f t="shared" si="3"/>
        <v>75.162961238044844</v>
      </c>
    </row>
    <row r="43" spans="2:12" x14ac:dyDescent="0.25">
      <c r="B43" s="13">
        <v>2970</v>
      </c>
      <c r="C43" s="22">
        <v>5.95</v>
      </c>
      <c r="D43" s="22">
        <v>5.95</v>
      </c>
      <c r="E43" s="23">
        <f>VLOOKUP(B43,Input!$D$2:$CK$87,86,FALSE)</f>
        <v>590.1141809999998</v>
      </c>
      <c r="F43" s="23">
        <f>Input!$AS$87</f>
        <v>590.22663400000033</v>
      </c>
      <c r="G43" s="21">
        <v>1.281882252828533</v>
      </c>
      <c r="H43" s="21">
        <v>1.8623519940672124</v>
      </c>
      <c r="I43" s="25">
        <f>VLOOKUP(B43,Input!$D$91:$CK$175,86,FALSE)</f>
        <v>780.03171305833484</v>
      </c>
      <c r="J43" s="25">
        <f>Input!$AS$176</f>
        <v>1132.15534763038</v>
      </c>
      <c r="K43" s="25">
        <f t="shared" si="2"/>
        <v>774.0817130583348</v>
      </c>
      <c r="L43" s="26">
        <f t="shared" si="3"/>
        <v>1126.2053476303799</v>
      </c>
    </row>
    <row r="44" spans="2:12" x14ac:dyDescent="0.25">
      <c r="B44" s="13">
        <v>2971</v>
      </c>
      <c r="C44" s="22">
        <v>5.34</v>
      </c>
      <c r="D44" s="22">
        <v>5.34</v>
      </c>
      <c r="E44" s="23">
        <f>VLOOKUP(B44,Input!$D$2:$CK$87,86,FALSE)</f>
        <v>177.75867800000003</v>
      </c>
      <c r="F44" s="23">
        <f>Input!$AT$87</f>
        <v>177.74825799999996</v>
      </c>
      <c r="G44" s="21">
        <v>9.8709852566955969E-2</v>
      </c>
      <c r="H44" s="21">
        <v>9.5193107192254725E-2</v>
      </c>
      <c r="I44" s="25">
        <f>VLOOKUP(B44,Input!$D$91:$CK$175,86,FALSE)</f>
        <v>17.546532897877004</v>
      </c>
      <c r="J44" s="25">
        <f>Input!$AT$176</f>
        <v>16.920408977030544</v>
      </c>
      <c r="K44" s="25">
        <f t="shared" si="2"/>
        <v>12.206532897877004</v>
      </c>
      <c r="L44" s="26">
        <f t="shared" si="3"/>
        <v>11.580408977030544</v>
      </c>
    </row>
    <row r="45" spans="2:12" x14ac:dyDescent="0.25">
      <c r="B45" s="13">
        <v>2972</v>
      </c>
      <c r="C45" s="22">
        <v>664.71</v>
      </c>
      <c r="D45" s="22">
        <v>664.71</v>
      </c>
      <c r="E45" s="23">
        <f>VLOOKUP(B45,Input!$D$2:$CK$87,86,FALSE)</f>
        <v>15764.597964999994</v>
      </c>
      <c r="F45" s="23">
        <f>Input!$AU$87</f>
        <v>15621.854540999986</v>
      </c>
      <c r="G45" s="21">
        <v>2.227917762008127</v>
      </c>
      <c r="H45" s="21">
        <v>2.0489411630417558</v>
      </c>
      <c r="I45" s="25">
        <f>VLOOKUP(B45,Input!$D$91:$CK$175,86,FALSE)</f>
        <v>37675.099307025252</v>
      </c>
      <c r="J45" s="25">
        <f>Input!$AU$176</f>
        <v>34755.962538911728</v>
      </c>
      <c r="K45" s="25">
        <f t="shared" si="2"/>
        <v>37010.389307025252</v>
      </c>
      <c r="L45" s="26">
        <f t="shared" si="3"/>
        <v>34091.252538911729</v>
      </c>
    </row>
    <row r="46" spans="2:12" x14ac:dyDescent="0.25">
      <c r="B46" s="13">
        <v>2973</v>
      </c>
      <c r="C46" s="22">
        <v>203.44499999999951</v>
      </c>
      <c r="D46" s="22">
        <v>203.44499999999951</v>
      </c>
      <c r="E46" s="23">
        <f>VLOOKUP(B46,Input!$D$2:$CK$87,86,FALSE)</f>
        <v>6383.4277669999874</v>
      </c>
      <c r="F46" s="23">
        <f>Input!$AV$87</f>
        <v>6375.6789920000001</v>
      </c>
      <c r="G46" s="21">
        <v>1.6152170134778916</v>
      </c>
      <c r="H46" s="21">
        <v>1.5354563775152663</v>
      </c>
      <c r="I46" s="25">
        <f>VLOOKUP(B46,Input!$D$91:$CK$175,86,FALSE)</f>
        <v>10460.128981185848</v>
      </c>
      <c r="J46" s="25">
        <f>Input!$AV$176</f>
        <v>10009.327546590699</v>
      </c>
      <c r="K46" s="25">
        <f t="shared" si="2"/>
        <v>10256.683981185848</v>
      </c>
      <c r="L46" s="26">
        <f t="shared" si="3"/>
        <v>9805.8825465906993</v>
      </c>
    </row>
    <row r="47" spans="2:12" x14ac:dyDescent="0.25">
      <c r="B47" s="13">
        <v>2974</v>
      </c>
      <c r="C47" s="22">
        <v>11.19999999999995</v>
      </c>
      <c r="D47" s="22">
        <v>11.19999999999995</v>
      </c>
      <c r="E47" s="23">
        <f>VLOOKUP(B47,Input!$D$2:$CK$87,86,FALSE)</f>
        <v>1117.063850999999</v>
      </c>
      <c r="F47" s="23">
        <f>Input!$AW$87</f>
        <v>1117.1293389999996</v>
      </c>
      <c r="G47" s="21">
        <v>4.6839310172784927</v>
      </c>
      <c r="H47" s="21">
        <v>2.1866693106924151</v>
      </c>
      <c r="I47" s="25">
        <f>VLOOKUP(B47,Input!$D$91:$CK$175,86,FALSE)</f>
        <v>5896.7050577359259</v>
      </c>
      <c r="J47" s="25">
        <f>Input!$AW$176</f>
        <v>2786.1057539936801</v>
      </c>
      <c r="K47" s="25">
        <f t="shared" si="2"/>
        <v>5885.5050577359261</v>
      </c>
      <c r="L47" s="26">
        <f t="shared" si="3"/>
        <v>2774.9057539936803</v>
      </c>
    </row>
    <row r="48" spans="2:12" x14ac:dyDescent="0.25">
      <c r="B48" s="13">
        <v>2975</v>
      </c>
      <c r="C48" s="22">
        <v>174</v>
      </c>
      <c r="D48" s="22">
        <v>174</v>
      </c>
      <c r="E48" s="23">
        <f>VLOOKUP(B48,Input!$D$2:$CK$87,86,FALSE)</f>
        <v>8162.7229349999898</v>
      </c>
      <c r="F48" s="23">
        <f>Input!$AX$87</f>
        <v>8137.9417609999964</v>
      </c>
      <c r="G48" s="21">
        <v>0.78683444739451525</v>
      </c>
      <c r="H48" s="21">
        <v>0.47572095300928047</v>
      </c>
      <c r="I48" s="25">
        <f>VLOOKUP(B48,Input!$D$91:$CK$175,86,FALSE)</f>
        <v>6626.2155956191746</v>
      </c>
      <c r="J48" s="25">
        <f>Input!$AX$176</f>
        <v>4003.3273136309604</v>
      </c>
      <c r="K48" s="25">
        <f t="shared" si="2"/>
        <v>6452.2155956191746</v>
      </c>
      <c r="L48" s="26">
        <f t="shared" si="3"/>
        <v>3829.3273136309604</v>
      </c>
    </row>
    <row r="49" spans="2:12" x14ac:dyDescent="0.25">
      <c r="B49" s="13">
        <v>2976</v>
      </c>
      <c r="C49" s="22">
        <v>165.08</v>
      </c>
      <c r="D49" s="22">
        <v>165.08</v>
      </c>
      <c r="E49" s="23">
        <f>VLOOKUP(B49,Input!$D$2:$CK$87,86,FALSE)</f>
        <v>1838.6567069999985</v>
      </c>
      <c r="F49" s="23">
        <f>Input!$AY$87</f>
        <v>1830.242822999998</v>
      </c>
      <c r="G49" s="21">
        <v>4.2361976247956381</v>
      </c>
      <c r="H49" s="21">
        <v>2.1726862117915529</v>
      </c>
      <c r="I49" s="25">
        <f>VLOOKUP(B49,Input!$D$91:$CK$175,86,FALSE)</f>
        <v>7998.9713650904159</v>
      </c>
      <c r="J49" s="25">
        <f>Input!$AY$176</f>
        <v>4108.9009602705482</v>
      </c>
      <c r="K49" s="25">
        <f t="shared" si="2"/>
        <v>7833.891365090416</v>
      </c>
      <c r="L49" s="26">
        <f t="shared" si="3"/>
        <v>3943.8209602705483</v>
      </c>
    </row>
    <row r="50" spans="2:12" x14ac:dyDescent="0.25">
      <c r="B50" s="13">
        <v>2977</v>
      </c>
      <c r="C50" s="22">
        <v>32.399999999999949</v>
      </c>
      <c r="D50" s="22">
        <v>32.399999999999949</v>
      </c>
      <c r="E50" s="23">
        <f>VLOOKUP(B50,Input!$D$2:$CK$87,86,FALSE)</f>
        <v>786.85744700000089</v>
      </c>
      <c r="F50" s="23">
        <f>Input!$AZ$87</f>
        <v>781.37714900000083</v>
      </c>
      <c r="G50" s="21">
        <v>0.73145575350409298</v>
      </c>
      <c r="H50" s="21">
        <v>0.67376700118732658</v>
      </c>
      <c r="I50" s="25">
        <f>VLOOKUP(B50,Input!$D$91:$CK$175,86,FALSE)</f>
        <v>583.16922893811102</v>
      </c>
      <c r="J50" s="25">
        <f>Input!$AZ$176</f>
        <v>537.95085532458404</v>
      </c>
      <c r="K50" s="25">
        <f t="shared" si="2"/>
        <v>550.76922893811104</v>
      </c>
      <c r="L50" s="26">
        <f t="shared" si="3"/>
        <v>505.55085532458406</v>
      </c>
    </row>
    <row r="51" spans="2:12" x14ac:dyDescent="0.25">
      <c r="B51" s="13">
        <v>2978</v>
      </c>
      <c r="C51" s="22">
        <v>17.25</v>
      </c>
      <c r="D51" s="22">
        <v>17.25</v>
      </c>
      <c r="E51" s="23">
        <f>VLOOKUP(B51,Input!$D$2:$CK$87,86,FALSE)</f>
        <v>334.22326499999861</v>
      </c>
      <c r="F51" s="23">
        <f>Input!$BA$87</f>
        <v>334.35801399999923</v>
      </c>
      <c r="G51" s="21">
        <v>0.88325163833693232</v>
      </c>
      <c r="H51" s="21">
        <v>0.45676043651182546</v>
      </c>
      <c r="I51" s="25">
        <f>VLOOKUP(B51,Input!$D$91:$CK$175,86,FALSE)</f>
        <v>300.2001290144247</v>
      </c>
      <c r="J51" s="25">
        <f>Input!$BA$176</f>
        <v>156.72101759226376</v>
      </c>
      <c r="K51" s="25">
        <f t="shared" si="2"/>
        <v>282.9501290144247</v>
      </c>
      <c r="L51" s="26">
        <f t="shared" si="3"/>
        <v>139.47101759226376</v>
      </c>
    </row>
    <row r="52" spans="2:12" x14ac:dyDescent="0.25">
      <c r="B52" s="13">
        <v>2979</v>
      </c>
      <c r="C52" s="22">
        <v>11.24</v>
      </c>
      <c r="D52" s="22">
        <v>11.24</v>
      </c>
      <c r="E52" s="23">
        <f>VLOOKUP(B52,Input!$D$2:$CK$87,86,FALSE)</f>
        <v>552.16943200000082</v>
      </c>
      <c r="F52" s="23">
        <f>Input!$BB$87</f>
        <v>548.51414100000034</v>
      </c>
      <c r="G52" s="21">
        <v>0.28638668979731446</v>
      </c>
      <c r="H52" s="21">
        <v>0.34783127350357029</v>
      </c>
      <c r="I52" s="25">
        <f>VLOOKUP(B52,Input!$D$91:$CK$175,86,FALSE)</f>
        <v>161.04812260298979</v>
      </c>
      <c r="J52" s="25">
        <f>Input!$BB$176</f>
        <v>194.48241560543144</v>
      </c>
      <c r="K52" s="25">
        <f t="shared" si="2"/>
        <v>149.80812260298978</v>
      </c>
      <c r="L52" s="26">
        <f t="shared" si="3"/>
        <v>183.24241560543143</v>
      </c>
    </row>
    <row r="53" spans="2:12" x14ac:dyDescent="0.25">
      <c r="B53" s="13">
        <v>2980</v>
      </c>
      <c r="C53" s="22">
        <v>1.885</v>
      </c>
      <c r="D53" s="22">
        <v>1.885</v>
      </c>
      <c r="E53" s="23">
        <f>VLOOKUP(B53,Input!$D$2:$CK$87,86,FALSE)</f>
        <v>187.43771799999993</v>
      </c>
      <c r="F53" s="23">
        <f>Input!$BC$87</f>
        <v>186.64519200000001</v>
      </c>
      <c r="G53" s="21">
        <v>9.8237768156443459E-2</v>
      </c>
      <c r="H53" s="21">
        <v>0.94169297415211173</v>
      </c>
      <c r="I53" s="25">
        <f>VLOOKUP(B53,Input!$D$91:$CK$175,86,FALSE)</f>
        <v>18.738868116208828</v>
      </c>
      <c r="J53" s="25">
        <f>Input!$BC$176</f>
        <v>178.67039815091238</v>
      </c>
      <c r="K53" s="25">
        <f t="shared" si="2"/>
        <v>16.853868116208826</v>
      </c>
      <c r="L53" s="26">
        <f t="shared" si="3"/>
        <v>176.78539815091239</v>
      </c>
    </row>
    <row r="54" spans="2:12" x14ac:dyDescent="0.25">
      <c r="B54" s="13">
        <v>2981</v>
      </c>
      <c r="C54" s="22">
        <v>1.0900000000000001</v>
      </c>
      <c r="D54" s="22">
        <v>1.0900000000000001</v>
      </c>
      <c r="E54" s="23">
        <f>VLOOKUP(B54,Input!$D$2:$CK$87,86,FALSE)</f>
        <v>53.700756000000005</v>
      </c>
      <c r="F54" s="23">
        <f>Input!$BD$87</f>
        <v>53.698025999999999</v>
      </c>
      <c r="G54" s="21">
        <v>0.31128080855229812</v>
      </c>
      <c r="H54" s="21">
        <v>0.40627063818909581</v>
      </c>
      <c r="I54" s="25">
        <f>VLOOKUP(B54,Input!$D$91:$CK$175,86,FALSE)</f>
        <v>16.946034885494761</v>
      </c>
      <c r="J54" s="25">
        <f>Input!$BD$176</f>
        <v>22.003310708828128</v>
      </c>
      <c r="K54" s="25">
        <f t="shared" si="2"/>
        <v>15.856034885494761</v>
      </c>
      <c r="L54" s="26">
        <f t="shared" si="3"/>
        <v>20.913310708828128</v>
      </c>
    </row>
    <row r="55" spans="2:12" x14ac:dyDescent="0.25">
      <c r="B55" s="13">
        <v>2982</v>
      </c>
      <c r="C55" s="22">
        <v>2.2999999999999998</v>
      </c>
      <c r="D55" s="22">
        <v>2.2999999999999998</v>
      </c>
      <c r="E55" s="23">
        <f>VLOOKUP(B55,Input!$D$2:$CK$87,86,FALSE)</f>
        <v>113.31351800000006</v>
      </c>
      <c r="F55" s="23">
        <f>Input!$BE$87</f>
        <v>113.31083800000009</v>
      </c>
      <c r="G55" s="21">
        <v>0.65683165010062505</v>
      </c>
      <c r="H55" s="21">
        <v>0.85726908493709941</v>
      </c>
      <c r="I55" s="25">
        <f>VLOOKUP(B55,Input!$D$91:$CK$175,86,FALSE)</f>
        <v>75.452691803172343</v>
      </c>
      <c r="J55" s="25">
        <f>Input!$BE$176</f>
        <v>97.972688596240189</v>
      </c>
      <c r="K55" s="25">
        <f t="shared" si="2"/>
        <v>73.152691803172345</v>
      </c>
      <c r="L55" s="26">
        <f t="shared" si="3"/>
        <v>95.672688596240192</v>
      </c>
    </row>
    <row r="56" spans="2:12" x14ac:dyDescent="0.25">
      <c r="B56" s="13">
        <v>2983</v>
      </c>
      <c r="C56" s="22">
        <v>1.75</v>
      </c>
      <c r="D56" s="22">
        <v>1.75</v>
      </c>
      <c r="E56" s="23">
        <f>VLOOKUP(B56,Input!$D$2:$CK$87,86,FALSE)</f>
        <v>174.77493500000006</v>
      </c>
      <c r="F56" s="23">
        <f>Input!$BF$87</f>
        <v>174.77489200000005</v>
      </c>
      <c r="G56" s="21">
        <v>4.1722074325889782</v>
      </c>
      <c r="H56" s="21">
        <v>3.6813796345849981</v>
      </c>
      <c r="I56" s="25">
        <f>VLOOKUP(B56,Input!$D$91:$CK$175,86,FALSE)</f>
        <v>748.28899269424858</v>
      </c>
      <c r="J56" s="25">
        <f>Input!$BF$176</f>
        <v>659.11703657305839</v>
      </c>
      <c r="K56" s="25">
        <f t="shared" si="2"/>
        <v>746.53899269424858</v>
      </c>
      <c r="L56" s="26">
        <f t="shared" si="3"/>
        <v>657.36703657305839</v>
      </c>
    </row>
    <row r="57" spans="2:12" x14ac:dyDescent="0.25">
      <c r="B57" s="13">
        <v>2984</v>
      </c>
      <c r="C57" s="22">
        <v>97.2</v>
      </c>
      <c r="D57" s="22">
        <v>97.2</v>
      </c>
      <c r="E57" s="23">
        <f>VLOOKUP(B57,Input!$D$2:$CK$87,86,FALSE)</f>
        <v>2227.9571439999991</v>
      </c>
      <c r="F57" s="23">
        <f>Input!$BG$87</f>
        <v>2083.6058789999975</v>
      </c>
      <c r="G57" s="21">
        <v>0.72843704474359527</v>
      </c>
      <c r="H57" s="21">
        <v>0.70333844025310943</v>
      </c>
      <c r="I57" s="25">
        <f>VLOOKUP(B57,Input!$D$91:$CK$175,86,FALSE)</f>
        <v>1736.6245834925728</v>
      </c>
      <c r="J57" s="25">
        <f>Input!$BG$176</f>
        <v>1617.4951360642128</v>
      </c>
      <c r="K57" s="25">
        <f t="shared" si="2"/>
        <v>1639.4245834925728</v>
      </c>
      <c r="L57" s="26">
        <f t="shared" si="3"/>
        <v>1520.2951360642128</v>
      </c>
    </row>
    <row r="58" spans="2:12" x14ac:dyDescent="0.25">
      <c r="B58" s="13">
        <v>2985</v>
      </c>
      <c r="C58" s="22">
        <v>103.32999999999996</v>
      </c>
      <c r="D58" s="22">
        <v>103.32999999999996</v>
      </c>
      <c r="E58" s="23">
        <f>VLOOKUP(B58,Input!$D$2:$CK$87,86,FALSE)</f>
        <v>4975.4898989999983</v>
      </c>
      <c r="F58" s="23">
        <f>Input!$BH$87</f>
        <v>4969.1650139999992</v>
      </c>
      <c r="G58" s="21">
        <v>1.3042115193040842</v>
      </c>
      <c r="H58" s="21">
        <v>1.2213879477404639</v>
      </c>
      <c r="I58" s="25">
        <f>VLOOKUP(B58,Input!$D$91:$CK$175,86,FALSE)</f>
        <v>6736.8400837103663</v>
      </c>
      <c r="J58" s="25">
        <f>Input!$BH$176</f>
        <v>6279.2729197141898</v>
      </c>
      <c r="K58" s="25">
        <f t="shared" si="2"/>
        <v>6633.5100837103664</v>
      </c>
      <c r="L58" s="26">
        <f t="shared" si="3"/>
        <v>6175.9429197141899</v>
      </c>
    </row>
    <row r="59" spans="2:12" x14ac:dyDescent="0.25">
      <c r="B59" s="13">
        <v>2986</v>
      </c>
      <c r="C59" s="22">
        <v>9.3000000000000007</v>
      </c>
      <c r="D59" s="22">
        <v>9.3000000000000007</v>
      </c>
      <c r="E59" s="23">
        <f>VLOOKUP(B59,Input!$D$2:$CK$87,86,FALSE)</f>
        <v>302.18762199999946</v>
      </c>
      <c r="F59" s="23">
        <f>Input!$BI$87</f>
        <v>299.75049199999961</v>
      </c>
      <c r="G59" s="21">
        <v>0.44523727594666679</v>
      </c>
      <c r="H59" s="21">
        <v>0.15806554615423374</v>
      </c>
      <c r="I59" s="25">
        <f>VLOOKUP(B59,Input!$D$91:$CK$175,86,FALSE)</f>
        <v>147.5412144853872</v>
      </c>
      <c r="J59" s="25">
        <f>Input!$BI$176</f>
        <v>52.95757249828192</v>
      </c>
      <c r="K59" s="25">
        <f t="shared" si="2"/>
        <v>138.24121448538719</v>
      </c>
      <c r="L59" s="26">
        <f t="shared" si="3"/>
        <v>43.657572498281922</v>
      </c>
    </row>
    <row r="60" spans="2:12" x14ac:dyDescent="0.25">
      <c r="B60" s="13">
        <v>2987</v>
      </c>
      <c r="C60" s="22">
        <v>9.6999999999999496</v>
      </c>
      <c r="D60" s="22">
        <v>9.6999999999999496</v>
      </c>
      <c r="E60" s="23">
        <f>VLOOKUP(B60,Input!$D$2:$CK$87,86,FALSE)</f>
        <v>477.9838470000015</v>
      </c>
      <c r="F60" s="23">
        <f>Input!$BJ$87</f>
        <v>477.50321200000093</v>
      </c>
      <c r="G60" s="21">
        <v>0.47078834482408527</v>
      </c>
      <c r="H60" s="21">
        <v>0.61292497278604441</v>
      </c>
      <c r="I60" s="25">
        <f>VLOOKUP(B60,Input!$D$91:$CK$175,86,FALSE)</f>
        <v>267.36280582806222</v>
      </c>
      <c r="J60" s="25">
        <f>Input!$BJ$176</f>
        <v>355.79652547410541</v>
      </c>
      <c r="K60" s="25">
        <f t="shared" si="2"/>
        <v>257.66280582806229</v>
      </c>
      <c r="L60" s="26">
        <f t="shared" si="3"/>
        <v>346.09652547410548</v>
      </c>
    </row>
    <row r="61" spans="2:12" x14ac:dyDescent="0.25">
      <c r="B61" s="13">
        <v>2988</v>
      </c>
      <c r="C61" s="22">
        <v>75.42</v>
      </c>
      <c r="D61" s="22">
        <v>75.42</v>
      </c>
      <c r="E61" s="23">
        <f>VLOOKUP(B61,Input!$D$2:$CK$87,86,FALSE)</f>
        <v>2432.2822139999994</v>
      </c>
      <c r="F61" s="23">
        <f>Input!$BK$87</f>
        <v>2431.4854650000007</v>
      </c>
      <c r="G61" s="21">
        <v>0.95223726674935882</v>
      </c>
      <c r="H61" s="21">
        <v>0.84423651693633173</v>
      </c>
      <c r="I61" s="25">
        <f>VLOOKUP(B61,Input!$D$91:$CK$175,86,FALSE)</f>
        <v>2339.2009955539725</v>
      </c>
      <c r="J61" s="25">
        <f>Input!$BK$176</f>
        <v>2069.7603542792053</v>
      </c>
      <c r="K61" s="25">
        <f t="shared" si="2"/>
        <v>2263.7809955539724</v>
      </c>
      <c r="L61" s="26">
        <f t="shared" si="3"/>
        <v>1994.3403542792053</v>
      </c>
    </row>
    <row r="62" spans="2:12" x14ac:dyDescent="0.25">
      <c r="B62" s="13">
        <v>2989</v>
      </c>
      <c r="C62" s="22">
        <v>144.0449999999995</v>
      </c>
      <c r="D62" s="22">
        <v>144.0449999999995</v>
      </c>
      <c r="E62" s="23">
        <f>VLOOKUP(B62,Input!$D$2:$CK$87,86,FALSE)</f>
        <v>4646.9490889999961</v>
      </c>
      <c r="F62" s="23">
        <f>Input!$BL$87</f>
        <v>4645.7409560000087</v>
      </c>
      <c r="G62" s="21">
        <v>1.3574260831125065</v>
      </c>
      <c r="H62" s="21">
        <v>1.2721761815225967</v>
      </c>
      <c r="I62" s="25">
        <f>VLOOKUP(B62,Input!$D$91:$CK$175,86,FALSE)</f>
        <v>6948.6003597467843</v>
      </c>
      <c r="J62" s="25">
        <f>Input!$BL$176</f>
        <v>6617.0037674336008</v>
      </c>
      <c r="K62" s="25">
        <f t="shared" si="2"/>
        <v>6804.5553597467851</v>
      </c>
      <c r="L62" s="26">
        <f t="shared" si="3"/>
        <v>6472.9587674336017</v>
      </c>
    </row>
    <row r="63" spans="2:12" x14ac:dyDescent="0.25">
      <c r="B63" s="13">
        <v>2990</v>
      </c>
      <c r="C63" s="22">
        <v>71</v>
      </c>
      <c r="D63" s="22">
        <v>71</v>
      </c>
      <c r="E63" s="23">
        <f>VLOOKUP(B63,Input!$D$2:$CK$87,86,FALSE)</f>
        <v>3498.3803719999933</v>
      </c>
      <c r="F63" s="23">
        <f>Input!$BM$87</f>
        <v>3492.5689219999936</v>
      </c>
      <c r="G63" s="21">
        <v>1.1795119671971792</v>
      </c>
      <c r="H63" s="21">
        <v>1.2574918324150151</v>
      </c>
      <c r="I63" s="25">
        <f>VLOOKUP(B63,Input!$D$91:$CK$175,86,FALSE)</f>
        <v>4886.5035142060997</v>
      </c>
      <c r="J63" s="25">
        <f>Input!$BM$176</f>
        <v>5326.9696397428597</v>
      </c>
      <c r="K63" s="25">
        <f t="shared" si="2"/>
        <v>4815.5035142060997</v>
      </c>
      <c r="L63" s="26">
        <f t="shared" si="3"/>
        <v>5255.9696397428597</v>
      </c>
    </row>
    <row r="64" spans="2:12" x14ac:dyDescent="0.25">
      <c r="B64" s="13">
        <v>2991</v>
      </c>
      <c r="C64" s="22">
        <v>6.44</v>
      </c>
      <c r="D64" s="22">
        <v>6.44</v>
      </c>
      <c r="E64" s="23">
        <f>VLOOKUP(B64,Input!$D$2:$CK$87,86,FALSE)</f>
        <v>161.000058</v>
      </c>
      <c r="F64" s="23">
        <f>Input!$BN$87</f>
        <v>160.1319569999998</v>
      </c>
      <c r="G64" s="21">
        <v>1</v>
      </c>
      <c r="H64" s="21">
        <v>1.6005156428109999</v>
      </c>
      <c r="I64" s="25">
        <f>VLOOKUP(B64,Input!$D$91:$CK$175,86,FALSE)</f>
        <v>165.76965446134747</v>
      </c>
      <c r="J64" s="25">
        <f>Input!$BN$176</f>
        <v>267.00966668815397</v>
      </c>
      <c r="K64" s="25">
        <f t="shared" si="2"/>
        <v>159.32965446134747</v>
      </c>
      <c r="L64" s="26">
        <f t="shared" si="3"/>
        <v>260.56966668815397</v>
      </c>
    </row>
    <row r="65" spans="2:12" x14ac:dyDescent="0.25">
      <c r="B65" s="13">
        <v>2992</v>
      </c>
      <c r="C65" s="22">
        <v>0</v>
      </c>
      <c r="D65" s="22">
        <v>0</v>
      </c>
      <c r="E65" s="23">
        <f>VLOOKUP(B65,Input!$D$2:$CK$87,86,FALSE)</f>
        <v>44.99505800000005</v>
      </c>
      <c r="F65" s="23">
        <f>Input!$BO$87</f>
        <v>44.995149000000033</v>
      </c>
      <c r="G65" s="21">
        <v>0</v>
      </c>
      <c r="H65" s="21">
        <v>1</v>
      </c>
      <c r="I65" s="25">
        <f>VLOOKUP(B65,Input!$D$91:$CK$175,86,FALSE)</f>
        <v>0</v>
      </c>
      <c r="J65" s="25">
        <f>Input!$BO$176</f>
        <v>46.629625307620273</v>
      </c>
      <c r="K65" s="25">
        <f t="shared" si="2"/>
        <v>0</v>
      </c>
      <c r="L65" s="26">
        <f t="shared" si="3"/>
        <v>46.629625307620273</v>
      </c>
    </row>
    <row r="66" spans="2:12" x14ac:dyDescent="0.25">
      <c r="B66" s="13">
        <v>2993</v>
      </c>
      <c r="C66" s="22">
        <v>0.53500000000000003</v>
      </c>
      <c r="D66" s="22">
        <v>0.53500000000000003</v>
      </c>
      <c r="E66" s="23">
        <f>VLOOKUP(B66,Input!$D$2:$CK$87,86,FALSE)</f>
        <v>53.49499999999999</v>
      </c>
      <c r="F66" s="23">
        <f>Input!$BP$87</f>
        <v>53.494393999999993</v>
      </c>
      <c r="G66" s="21">
        <v>1</v>
      </c>
      <c r="H66" s="21">
        <v>1</v>
      </c>
      <c r="I66" s="25">
        <f>VLOOKUP(B66,Input!$D$91:$CK$175,86,FALSE)</f>
        <v>52.447093611866833</v>
      </c>
      <c r="J66" s="25">
        <f>Input!$BP$176</f>
        <v>49.203426114790418</v>
      </c>
      <c r="K66" s="25">
        <f t="shared" si="2"/>
        <v>51.912093611866837</v>
      </c>
      <c r="L66" s="26">
        <f t="shared" si="3"/>
        <v>48.668426114790421</v>
      </c>
    </row>
    <row r="67" spans="2:12" x14ac:dyDescent="0.25">
      <c r="B67" s="13">
        <v>2994</v>
      </c>
      <c r="C67" s="22">
        <v>544.02</v>
      </c>
      <c r="D67" s="22">
        <v>544.02</v>
      </c>
      <c r="E67" s="23">
        <f>VLOOKUP(B67,Input!$D$2:$CK$87,86,FALSE)</f>
        <v>14241.987022999998</v>
      </c>
      <c r="F67" s="23">
        <f>Input!$BQ$87</f>
        <v>14259.747389000007</v>
      </c>
      <c r="G67" s="21">
        <v>1.3875262406462423</v>
      </c>
      <c r="H67" s="21">
        <v>1.3955538312676845</v>
      </c>
      <c r="I67" s="25">
        <f>VLOOKUP(B67,Input!$D$91:$CK$175,86,FALSE)</f>
        <v>22897.031230897701</v>
      </c>
      <c r="J67" s="25">
        <f>Input!$BQ$176</f>
        <v>23315.198826420965</v>
      </c>
      <c r="K67" s="25">
        <f t="shared" si="2"/>
        <v>22353.0112308977</v>
      </c>
      <c r="L67" s="26">
        <f t="shared" si="3"/>
        <v>22771.178826420964</v>
      </c>
    </row>
    <row r="68" spans="2:12" x14ac:dyDescent="0.25">
      <c r="B68" s="13">
        <v>2995</v>
      </c>
      <c r="C68" s="22">
        <v>24.25</v>
      </c>
      <c r="D68" s="22">
        <v>24.25</v>
      </c>
      <c r="E68" s="23">
        <f>VLOOKUP(B68,Input!$D$2:$CK$87,86,FALSE)</f>
        <v>2383.1299060000015</v>
      </c>
      <c r="F68" s="23">
        <f>Input!$BR$87</f>
        <v>2377.8869730000029</v>
      </c>
      <c r="G68" s="21">
        <v>0.77943594433871399</v>
      </c>
      <c r="H68" s="21">
        <v>0.68778750246059839</v>
      </c>
      <c r="I68" s="25">
        <f>VLOOKUP(B68,Input!$D$91:$CK$175,86,FALSE)</f>
        <v>2055.9253158728125</v>
      </c>
      <c r="J68" s="25">
        <f>Input!$BR$176</f>
        <v>1830.1130947940151</v>
      </c>
      <c r="K68" s="25">
        <f t="shared" si="2"/>
        <v>2031.6753158728125</v>
      </c>
      <c r="L68" s="26">
        <f t="shared" si="3"/>
        <v>1805.8630947940151</v>
      </c>
    </row>
    <row r="69" spans="2:12" x14ac:dyDescent="0.25">
      <c r="B69" s="13">
        <v>2996</v>
      </c>
      <c r="C69" s="22">
        <v>43.439999999999948</v>
      </c>
      <c r="D69" s="22">
        <v>43.439999999999948</v>
      </c>
      <c r="E69" s="23">
        <f>VLOOKUP(B69,Input!$D$2:$CK$87,86,FALSE)</f>
        <v>2093.2617280000004</v>
      </c>
      <c r="F69" s="23">
        <f>Input!$BS$87</f>
        <v>2084.7011419999985</v>
      </c>
      <c r="G69" s="21">
        <v>0.90641728025467916</v>
      </c>
      <c r="H69" s="21">
        <v>0.91373073396548032</v>
      </c>
      <c r="I69" s="25">
        <f>VLOOKUP(B69,Input!$D$91:$CK$175,86,FALSE)</f>
        <v>1992.3696019218146</v>
      </c>
      <c r="J69" s="25">
        <f>Input!$BS$176</f>
        <v>2017.7993933638361</v>
      </c>
      <c r="K69" s="25">
        <f t="shared" si="2"/>
        <v>1948.9296019218145</v>
      </c>
      <c r="L69" s="26">
        <f t="shared" si="3"/>
        <v>1974.359393363836</v>
      </c>
    </row>
    <row r="70" spans="2:12" x14ac:dyDescent="0.25">
      <c r="B70" s="13">
        <v>2997</v>
      </c>
      <c r="C70" s="22">
        <v>55.064999999999998</v>
      </c>
      <c r="D70" s="22">
        <v>55.064999999999998</v>
      </c>
      <c r="E70" s="23">
        <f>VLOOKUP(B70,Input!$D$2:$CK$87,86,FALSE)</f>
        <v>1781.325172000003</v>
      </c>
      <c r="F70" s="23">
        <f>Input!$BT$87</f>
        <v>1785.507217000001</v>
      </c>
      <c r="G70" s="21">
        <v>1.3036418118950774</v>
      </c>
      <c r="H70" s="21">
        <v>1.4203566347260173</v>
      </c>
      <c r="I70" s="25">
        <f>VLOOKUP(B70,Input!$D$91:$CK$175,86,FALSE)</f>
        <v>2382.3742933600379</v>
      </c>
      <c r="J70" s="25">
        <f>Input!$BT$176</f>
        <v>2630.3534450830321</v>
      </c>
      <c r="K70" s="25">
        <f t="shared" si="2"/>
        <v>2327.3092933600378</v>
      </c>
      <c r="L70" s="26">
        <f t="shared" si="3"/>
        <v>2575.288445083032</v>
      </c>
    </row>
    <row r="71" spans="2:12" x14ac:dyDescent="0.25">
      <c r="B71" s="13">
        <v>2998</v>
      </c>
      <c r="C71" s="22">
        <v>41.6</v>
      </c>
      <c r="D71" s="22">
        <v>41.6</v>
      </c>
      <c r="E71" s="23">
        <f>VLOOKUP(B71,Input!$D$2:$CK$87,86,FALSE)</f>
        <v>1985.4200500000018</v>
      </c>
      <c r="F71" s="23">
        <f>Input!$BU$87</f>
        <v>1974.2987910000008</v>
      </c>
      <c r="G71" s="21">
        <v>4.0051915588087166</v>
      </c>
      <c r="H71" s="21">
        <v>3.9616325352423183</v>
      </c>
      <c r="I71" s="25">
        <f>VLOOKUP(B71,Input!$D$91:$CK$175,86,FALSE)</f>
        <v>7964.7228325530541</v>
      </c>
      <c r="J71" s="25">
        <f>Input!$BU$176</f>
        <v>7852.3709251115906</v>
      </c>
      <c r="K71" s="25">
        <f t="shared" si="2"/>
        <v>7923.1228325530537</v>
      </c>
      <c r="L71" s="26">
        <f t="shared" si="3"/>
        <v>7810.7709251115903</v>
      </c>
    </row>
    <row r="72" spans="2:12" x14ac:dyDescent="0.25">
      <c r="B72" s="13">
        <v>2999</v>
      </c>
      <c r="C72" s="22">
        <v>3.895</v>
      </c>
      <c r="D72" s="22">
        <v>3.895</v>
      </c>
      <c r="E72" s="23">
        <f>VLOOKUP(B72,Input!$D$2:$CK$87,86,FALSE)</f>
        <v>389.25235700000025</v>
      </c>
      <c r="F72" s="23">
        <f>Input!$BV$87</f>
        <v>389.23507999999998</v>
      </c>
      <c r="G72" s="21">
        <v>0.12241785517347896</v>
      </c>
      <c r="H72" s="21">
        <v>0.14049631755996067</v>
      </c>
      <c r="I72" s="25">
        <f>VLOOKUP(B72,Input!$D$91:$CK$175,86,FALSE)</f>
        <v>47.651330510152228</v>
      </c>
      <c r="J72" s="25">
        <f>Input!$BV$176</f>
        <v>54.686095405156692</v>
      </c>
      <c r="K72" s="25">
        <f t="shared" si="2"/>
        <v>43.756330510152225</v>
      </c>
      <c r="L72" s="26">
        <f t="shared" si="3"/>
        <v>50.791095405156689</v>
      </c>
    </row>
    <row r="73" spans="2:12" x14ac:dyDescent="0.25">
      <c r="B73" s="13">
        <v>3000</v>
      </c>
      <c r="C73" s="22">
        <v>80.0499999999995</v>
      </c>
      <c r="D73" s="22">
        <v>80.0499999999995</v>
      </c>
      <c r="E73" s="23">
        <f>VLOOKUP(B73,Input!$D$2:$CK$87,86,FALSE)</f>
        <v>7878.0605829999949</v>
      </c>
      <c r="F73" s="23">
        <f>Input!$BW$87</f>
        <v>7877.5283930000032</v>
      </c>
      <c r="G73" s="21">
        <v>0.52238561375332326</v>
      </c>
      <c r="H73" s="21">
        <v>0.49512226706296841</v>
      </c>
      <c r="I73" s="25">
        <f>VLOOKUP(B73,Input!$D$91:$CK$175,86,FALSE)</f>
        <v>4382.698096744145</v>
      </c>
      <c r="J73" s="25">
        <f>Input!$BW$176</f>
        <v>4200.1700836656155</v>
      </c>
      <c r="K73" s="25">
        <f t="shared" si="2"/>
        <v>4302.6480967441457</v>
      </c>
      <c r="L73" s="26">
        <f t="shared" si="3"/>
        <v>4120.1200836656162</v>
      </c>
    </row>
    <row r="74" spans="2:12" x14ac:dyDescent="0.25">
      <c r="B74" s="13">
        <v>3001</v>
      </c>
      <c r="C74" s="22">
        <v>46.759999999999948</v>
      </c>
      <c r="D74" s="22">
        <v>46.759999999999948</v>
      </c>
      <c r="E74" s="23">
        <f>VLOOKUP(B74,Input!$D$2:$CK$87,86,FALSE)</f>
        <v>4631.4166479999885</v>
      </c>
      <c r="F74" s="23">
        <f>Input!$BX$87</f>
        <v>4631.5633299999954</v>
      </c>
      <c r="G74" s="21">
        <v>9.1807985620053489E-2</v>
      </c>
      <c r="H74" s="21">
        <v>0.13292678075579206</v>
      </c>
      <c r="I74" s="25">
        <f>VLOOKUP(B74,Input!$D$91:$CK$175,86,FALSE)</f>
        <v>440.11595193780772</v>
      </c>
      <c r="J74" s="25">
        <f>Input!$BX$176</f>
        <v>643.936188966229</v>
      </c>
      <c r="K74" s="25">
        <f t="shared" si="2"/>
        <v>393.35595193780779</v>
      </c>
      <c r="L74" s="26">
        <f t="shared" si="3"/>
        <v>597.17618896622901</v>
      </c>
    </row>
    <row r="75" spans="2:12" x14ac:dyDescent="0.25">
      <c r="B75" s="13">
        <v>3002</v>
      </c>
      <c r="C75" s="22">
        <v>15.73</v>
      </c>
      <c r="D75" s="22">
        <v>15.73</v>
      </c>
      <c r="E75" s="23">
        <f>VLOOKUP(B75,Input!$D$2:$CK$87,86,FALSE)</f>
        <v>770.89965100000074</v>
      </c>
      <c r="F75" s="23">
        <f>Input!$BY$87</f>
        <v>769.83301100000028</v>
      </c>
      <c r="G75" s="21">
        <v>0.16161010123413092</v>
      </c>
      <c r="H75" s="21">
        <v>0.15163113631653116</v>
      </c>
      <c r="I75" s="25">
        <f>VLOOKUP(B75,Input!$D$91:$CK$175,86,FALSE)</f>
        <v>135.32692535669051</v>
      </c>
      <c r="J75" s="25">
        <f>Input!$BY$176</f>
        <v>129.06148463266283</v>
      </c>
      <c r="K75" s="25">
        <f t="shared" si="2"/>
        <v>119.59692535669051</v>
      </c>
      <c r="L75" s="26">
        <f t="shared" si="3"/>
        <v>113.33148463266282</v>
      </c>
    </row>
    <row r="76" spans="2:12" x14ac:dyDescent="0.25">
      <c r="B76" s="13">
        <v>3003</v>
      </c>
      <c r="C76" s="22">
        <v>22.39499999999995</v>
      </c>
      <c r="D76" s="22">
        <v>22.39499999999995</v>
      </c>
      <c r="E76" s="23">
        <f>VLOOKUP(B76,Input!$D$2:$CK$87,86,FALSE)</f>
        <v>719.33494899999812</v>
      </c>
      <c r="F76" s="23">
        <f>Input!$BZ$87</f>
        <v>726.70273099999906</v>
      </c>
      <c r="G76" s="21">
        <v>1.8948544170079307</v>
      </c>
      <c r="H76" s="21">
        <v>4.9999999999999991</v>
      </c>
      <c r="I76" s="25">
        <f>VLOOKUP(B76,Input!$D$91:$CK$175,86,FALSE)</f>
        <v>1635.8933625914497</v>
      </c>
      <c r="J76" s="25">
        <f>Input!$BZ$176</f>
        <v>4538.9876073142996</v>
      </c>
      <c r="K76" s="25">
        <f t="shared" si="2"/>
        <v>1613.4983625914497</v>
      </c>
      <c r="L76" s="26">
        <f t="shared" si="3"/>
        <v>4516.5926073143</v>
      </c>
    </row>
    <row r="77" spans="2:12" x14ac:dyDescent="0.25">
      <c r="B77" s="13">
        <v>3004</v>
      </c>
      <c r="C77" s="22">
        <v>39.5</v>
      </c>
      <c r="D77" s="22">
        <v>39.5</v>
      </c>
      <c r="E77" s="23">
        <f>VLOOKUP(B77,Input!$D$2:$CK$87,86,FALSE)</f>
        <v>3921.272159999985</v>
      </c>
      <c r="F77" s="23">
        <f>Input!$CA$87</f>
        <v>3877.3212379999836</v>
      </c>
      <c r="G77" s="21">
        <v>1.4839493854250929</v>
      </c>
      <c r="H77" s="21">
        <v>1.1873524182515713</v>
      </c>
      <c r="I77" s="25">
        <f>VLOOKUP(B77,Input!$D$91:$CK$175,86,FALSE)</f>
        <v>6327.3557145197792</v>
      </c>
      <c r="J77" s="25">
        <f>Input!$CA$176</f>
        <v>5097.9981707026127</v>
      </c>
      <c r="K77" s="25">
        <f t="shared" si="2"/>
        <v>6287.8557145197792</v>
      </c>
      <c r="L77" s="26">
        <f t="shared" si="3"/>
        <v>5058.4981707026127</v>
      </c>
    </row>
    <row r="78" spans="2:12" x14ac:dyDescent="0.25">
      <c r="B78" s="13">
        <v>3005</v>
      </c>
      <c r="C78" s="22">
        <v>28.899999999999949</v>
      </c>
      <c r="D78" s="22">
        <v>28.899999999999949</v>
      </c>
      <c r="E78" s="23">
        <f>VLOOKUP(B78,Input!$D$2:$CK$87,86,FALSE)</f>
        <v>1411.070150999999</v>
      </c>
      <c r="F78" s="23">
        <f>Input!$CB$87</f>
        <v>1439.8006970000004</v>
      </c>
      <c r="G78" s="21">
        <v>1.369286298532904</v>
      </c>
      <c r="H78" s="21">
        <v>0.91705389933031267</v>
      </c>
      <c r="I78" s="25">
        <f>VLOOKUP(B78,Input!$D$91:$CK$175,86,FALSE)</f>
        <v>1970.0216889071346</v>
      </c>
      <c r="J78" s="25">
        <f>Input!$CB$176</f>
        <v>1350.8328633876051</v>
      </c>
      <c r="K78" s="25">
        <f t="shared" si="2"/>
        <v>1941.1216889071347</v>
      </c>
      <c r="L78" s="26">
        <f t="shared" si="3"/>
        <v>1321.9328633876053</v>
      </c>
    </row>
    <row r="79" spans="2:12" x14ac:dyDescent="0.25">
      <c r="B79" s="13">
        <v>3006</v>
      </c>
      <c r="C79" s="22">
        <v>141.4</v>
      </c>
      <c r="D79" s="22">
        <v>141.4</v>
      </c>
      <c r="E79" s="23">
        <f>VLOOKUP(B79,Input!$D$2:$CK$87,86,FALSE)</f>
        <v>6859.3686240000116</v>
      </c>
      <c r="F79" s="23">
        <f>Input!$CC$87</f>
        <v>6874.5320040000115</v>
      </c>
      <c r="G79" s="21">
        <v>0.7055298990296569</v>
      </c>
      <c r="H79" s="21">
        <v>0.57717848130928406</v>
      </c>
      <c r="I79" s="25">
        <f>VLOOKUP(B79,Input!$D$91:$CK$175,86,FALSE)</f>
        <v>4923.2438807056342</v>
      </c>
      <c r="J79" s="25">
        <f>Input!$CC$176</f>
        <v>4075.5698868859618</v>
      </c>
      <c r="K79" s="25">
        <f t="shared" si="2"/>
        <v>4781.8438807056345</v>
      </c>
      <c r="L79" s="26">
        <f t="shared" si="3"/>
        <v>3934.1698868859617</v>
      </c>
    </row>
    <row r="80" spans="2:12" x14ac:dyDescent="0.25">
      <c r="B80" s="13">
        <v>3007</v>
      </c>
      <c r="C80" s="22">
        <v>27.55</v>
      </c>
      <c r="D80" s="22">
        <v>27.55</v>
      </c>
      <c r="E80" s="23">
        <f>VLOOKUP(B80,Input!$D$2:$CK$87,86,FALSE)</f>
        <v>1357.063005999998</v>
      </c>
      <c r="F80" s="23">
        <f>Input!$CD$87</f>
        <v>1356.7993560000007</v>
      </c>
      <c r="G80" s="21">
        <v>1.499250662778983</v>
      </c>
      <c r="H80" s="21">
        <v>0.78233175387632847</v>
      </c>
      <c r="I80" s="25">
        <f>VLOOKUP(B80,Input!$D$91:$CK$175,86,FALSE)</f>
        <v>2062.5214520474178</v>
      </c>
      <c r="J80" s="25">
        <f>Input!$CD$176</f>
        <v>1078.1677130052317</v>
      </c>
      <c r="K80" s="25">
        <f t="shared" si="2"/>
        <v>2034.9714520474179</v>
      </c>
      <c r="L80" s="26">
        <f t="shared" si="3"/>
        <v>1050.6177130052317</v>
      </c>
    </row>
    <row r="81" spans="2:12" x14ac:dyDescent="0.25">
      <c r="B81" s="13">
        <v>3008</v>
      </c>
      <c r="C81" s="22">
        <v>1.95</v>
      </c>
      <c r="D81" s="22">
        <v>1.95</v>
      </c>
      <c r="E81" s="23">
        <f>VLOOKUP(B81,Input!$D$2:$CK$87,86,FALSE)</f>
        <v>194.52416999999986</v>
      </c>
      <c r="F81" s="23">
        <f>Input!$CE$87</f>
        <v>194.24330299999986</v>
      </c>
      <c r="G81" s="21">
        <v>0.4362474627774981</v>
      </c>
      <c r="H81" s="21">
        <v>0.15033899967958203</v>
      </c>
      <c r="I81" s="25">
        <f>VLOOKUP(B81,Input!$D$91:$CK$175,86,FALSE)</f>
        <v>86.204210217671374</v>
      </c>
      <c r="J81" s="25">
        <f>Input!$CE$176</f>
        <v>29.752811577236233</v>
      </c>
      <c r="K81" s="25">
        <f t="shared" si="2"/>
        <v>84.254210217671371</v>
      </c>
      <c r="L81" s="26">
        <f t="shared" si="3"/>
        <v>27.802811577236234</v>
      </c>
    </row>
    <row r="82" spans="2:12" x14ac:dyDescent="0.25">
      <c r="B82" s="13">
        <v>3009</v>
      </c>
      <c r="C82" s="22">
        <v>4.7350000000000003</v>
      </c>
      <c r="D82" s="22">
        <v>4.7350000000000003</v>
      </c>
      <c r="E82" s="23">
        <f>VLOOKUP(B82,Input!$D$2:$CK$87,86,FALSE)</f>
        <v>466.56494900000024</v>
      </c>
      <c r="F82" s="23">
        <f>Input!$CF$87</f>
        <v>463.01252899999986</v>
      </c>
      <c r="G82" s="21">
        <v>0.44721051117696226</v>
      </c>
      <c r="H82" s="21">
        <v>0.37641649366954483</v>
      </c>
      <c r="I82" s="25">
        <f>VLOOKUP(B82,Input!$D$91:$CK$175,86,FALSE)</f>
        <v>214.28908325509187</v>
      </c>
      <c r="J82" s="25">
        <f>Input!$CF$176</f>
        <v>180.4747922932392</v>
      </c>
      <c r="K82" s="25">
        <f t="shared" si="2"/>
        <v>209.55408325509185</v>
      </c>
      <c r="L82" s="26">
        <f t="shared" si="3"/>
        <v>175.73979229323919</v>
      </c>
    </row>
    <row r="83" spans="2:12" x14ac:dyDescent="0.25">
      <c r="B83" s="13">
        <v>3010</v>
      </c>
      <c r="C83" s="22">
        <v>53.685000000000002</v>
      </c>
      <c r="D83" s="22">
        <v>53.685000000000002</v>
      </c>
      <c r="E83" s="23">
        <f>VLOOKUP(B83,Input!$D$2:$CK$87,86,FALSE)</f>
        <v>1655.2841909999979</v>
      </c>
      <c r="F83" s="23">
        <f>Input!$CG$87</f>
        <v>1662.967813999998</v>
      </c>
      <c r="G83" s="21">
        <v>2.8415586317267501</v>
      </c>
      <c r="H83" s="21">
        <v>2.4863451198152391</v>
      </c>
      <c r="I83" s="25">
        <f>VLOOKUP(B83,Input!$D$91:$CK$175,86,FALSE)</f>
        <v>4867.4256715012589</v>
      </c>
      <c r="J83" s="25">
        <f>Input!$CG$176</f>
        <v>4333.4551496796757</v>
      </c>
      <c r="K83" s="25">
        <f t="shared" si="2"/>
        <v>4813.7406715012585</v>
      </c>
      <c r="L83" s="26">
        <f t="shared" si="3"/>
        <v>4279.7701496796753</v>
      </c>
    </row>
    <row r="84" spans="2:12" x14ac:dyDescent="0.25">
      <c r="B84" s="13">
        <v>3011</v>
      </c>
      <c r="C84" s="22">
        <v>996.53999999999496</v>
      </c>
      <c r="D84" s="22">
        <v>996.53999999999496</v>
      </c>
      <c r="E84" s="23">
        <f>VLOOKUP(B84,Input!$D$2:$CK$87,86,FALSE)</f>
        <v>19862.675954999999</v>
      </c>
      <c r="F84" s="23">
        <f>Input!$CH$87</f>
        <v>19870.204814000015</v>
      </c>
      <c r="G84" s="21">
        <v>1.6395113301781985</v>
      </c>
      <c r="H84" s="21">
        <v>1.6291837368010471</v>
      </c>
      <c r="I84" s="25">
        <f>VLOOKUP(B84,Input!$D$91:$CK$175,86,FALSE)</f>
        <v>39536.86624636683</v>
      </c>
      <c r="J84" s="25">
        <f>Input!$CH$176</f>
        <v>40504.948673435079</v>
      </c>
      <c r="K84" s="25">
        <f t="shared" si="2"/>
        <v>38540.326246366836</v>
      </c>
      <c r="L84" s="26">
        <f t="shared" si="3"/>
        <v>39508.408673435086</v>
      </c>
    </row>
    <row r="85" spans="2:12" x14ac:dyDescent="0.25">
      <c r="B85" s="13">
        <v>3012</v>
      </c>
      <c r="C85" s="22">
        <v>32.06</v>
      </c>
      <c r="D85" s="22">
        <v>32.06</v>
      </c>
      <c r="E85" s="23">
        <f>VLOOKUP(B85,Input!$D$2:$CK$87,86,FALSE)</f>
        <v>3108.059485999996</v>
      </c>
      <c r="F85" s="23">
        <f>Input!$CI$87</f>
        <v>3116.030909000001</v>
      </c>
      <c r="G85" s="21">
        <v>0.60303344616640164</v>
      </c>
      <c r="H85" s="21">
        <v>0.46212104766489226</v>
      </c>
      <c r="I85" s="25">
        <f>VLOOKUP(B85,Input!$D$91:$CK$175,86,FALSE)</f>
        <v>1908.168409366576</v>
      </c>
      <c r="J85" s="25">
        <f>Input!$CI$176</f>
        <v>1468.7972851782308</v>
      </c>
      <c r="K85" s="25">
        <f t="shared" ref="K85" si="4">ABS(I85-C85)</f>
        <v>1876.1084093665761</v>
      </c>
      <c r="L85" s="26">
        <f t="shared" ref="L85" si="5">ABS(J85-D85)</f>
        <v>1436.7372851782309</v>
      </c>
    </row>
    <row r="86" spans="2:12" x14ac:dyDescent="0.25">
      <c r="B86" s="18" t="s">
        <v>1</v>
      </c>
      <c r="C86" s="19"/>
      <c r="D86" s="19"/>
      <c r="E86" s="24">
        <f>Input!CK86</f>
        <v>167922.00947400025</v>
      </c>
      <c r="F86" s="24">
        <f>Input!$CJ$87</f>
        <v>168184.34807700026</v>
      </c>
      <c r="G86" s="20"/>
      <c r="H86" s="20"/>
      <c r="I86" s="27">
        <f>VLOOKUP(B86,Input!$D$91:$CK$175,86,FALSE)</f>
        <v>196849.23283681713</v>
      </c>
      <c r="J86" s="27">
        <f>Input!$CJ$176</f>
        <v>210739.64685644538</v>
      </c>
      <c r="K86" s="27">
        <f>ABS(I86-E86)</f>
        <v>28927.223362816876</v>
      </c>
      <c r="L86" s="28">
        <f>ABS(J86-F86)</f>
        <v>42555.298779445118</v>
      </c>
    </row>
    <row r="87" spans="2:12" ht="15.75" thickBot="1" x14ac:dyDescent="0.3">
      <c r="B87" s="14" t="s">
        <v>3</v>
      </c>
      <c r="C87" s="15">
        <f>SUM(C3:C86)</f>
        <v>7228.1149999999898</v>
      </c>
      <c r="D87" s="15">
        <f t="shared" ref="D87" si="6">SUM(D3:D86)</f>
        <v>7228.1149999999898</v>
      </c>
      <c r="E87" s="15">
        <f>SUM(E3:E85)</f>
        <v>227767.36171900004</v>
      </c>
      <c r="F87" s="15">
        <f>SUM(F3:F85)</f>
        <v>227505.02311600003</v>
      </c>
      <c r="G87" s="16">
        <f>I87/E87</f>
        <v>1.4747607741555171</v>
      </c>
      <c r="H87" s="16">
        <f>J87/F87</f>
        <v>1.415405920564033</v>
      </c>
      <c r="I87" s="15">
        <f>SUM(I3:I85)</f>
        <v>335902.37069607218</v>
      </c>
      <c r="J87" s="15">
        <f>SUM(J3:J85)</f>
        <v>322011.95667644363</v>
      </c>
      <c r="K87" s="15">
        <f>SUM(K3:K85)</f>
        <v>328674.25569607224</v>
      </c>
      <c r="L87" s="17">
        <f>SUM(L3:L85)</f>
        <v>314783.84167644376</v>
      </c>
    </row>
    <row r="88" spans="2:12" x14ac:dyDescent="0.25">
      <c r="E88" s="7">
        <f>E86+E87</f>
        <v>395689.37119300029</v>
      </c>
      <c r="F88" s="7">
        <f>F86+F87</f>
        <v>395689.37119300029</v>
      </c>
      <c r="I88" s="7">
        <f>I86+I87</f>
        <v>532751.60353288928</v>
      </c>
      <c r="J88" s="7">
        <f>J86+J87</f>
        <v>532751.60353288904</v>
      </c>
    </row>
    <row r="89" spans="2:12" ht="15.75" x14ac:dyDescent="0.25">
      <c r="K89" s="29" t="s">
        <v>9</v>
      </c>
    </row>
    <row r="90" spans="2:12" x14ac:dyDescent="0.25">
      <c r="K90" s="6">
        <f>K87+L87</f>
        <v>643458.09737251606</v>
      </c>
    </row>
    <row r="92" spans="2:12" x14ac:dyDescent="0.25">
      <c r="G92" s="43" t="s">
        <v>13</v>
      </c>
      <c r="H92" s="43"/>
    </row>
    <row r="93" spans="2:12" x14ac:dyDescent="0.25">
      <c r="B93" t="s">
        <v>0</v>
      </c>
      <c r="C93" s="2" t="s">
        <v>4</v>
      </c>
      <c r="D93" s="2" t="s">
        <v>5</v>
      </c>
      <c r="E93" s="2" t="s">
        <v>4</v>
      </c>
      <c r="F93" s="2" t="s">
        <v>5</v>
      </c>
      <c r="G93" s="2" t="s">
        <v>4</v>
      </c>
      <c r="H93" s="2" t="s">
        <v>5</v>
      </c>
    </row>
    <row r="94" spans="2:12" x14ac:dyDescent="0.25">
      <c r="B94">
        <v>2930</v>
      </c>
      <c r="C94" s="1">
        <f>C3</f>
        <v>44.649999999999949</v>
      </c>
      <c r="D94" s="1">
        <f t="shared" ref="D94:F94" si="7">D3</f>
        <v>44.649999999999949</v>
      </c>
      <c r="E94" s="1">
        <f t="shared" si="7"/>
        <v>2188.1932740000007</v>
      </c>
      <c r="F94" s="1">
        <f t="shared" si="7"/>
        <v>2185.1312219999968</v>
      </c>
      <c r="G94" s="4">
        <f>IF(E94&gt;0,C94/E94,1)</f>
        <v>2.0404961723687273E-2</v>
      </c>
      <c r="H94" s="4">
        <f>IF(F94&gt;0,D94/F94,1)</f>
        <v>2.0433555454455913E-2</v>
      </c>
      <c r="K94" s="9" t="s">
        <v>10</v>
      </c>
    </row>
    <row r="95" spans="2:12" x14ac:dyDescent="0.25">
      <c r="B95">
        <v>2931</v>
      </c>
      <c r="C95" s="1">
        <f t="shared" ref="C95:F95" si="8">C4</f>
        <v>138.4</v>
      </c>
      <c r="D95" s="1">
        <f t="shared" si="8"/>
        <v>138.4</v>
      </c>
      <c r="E95" s="1">
        <f t="shared" si="8"/>
        <v>6499.9469280000021</v>
      </c>
      <c r="F95" s="1">
        <f t="shared" si="8"/>
        <v>6478.7915240000066</v>
      </c>
      <c r="G95" s="4">
        <f t="shared" ref="G95:G158" si="9">IF(E95&gt;0,C95/E95,1)</f>
        <v>2.1292481543781609E-2</v>
      </c>
      <c r="H95" s="4">
        <f t="shared" ref="H95:H158" si="10">IF(F95&gt;0,D95/F95,1)</f>
        <v>2.1362008560903936E-2</v>
      </c>
      <c r="K95" s="7">
        <f>MIN($K$90)</f>
        <v>643458.09737251606</v>
      </c>
    </row>
    <row r="96" spans="2:12" x14ac:dyDescent="0.25">
      <c r="B96">
        <v>2932</v>
      </c>
      <c r="C96" s="1">
        <f t="shared" ref="C96:F96" si="11">C5</f>
        <v>54.7</v>
      </c>
      <c r="D96" s="1">
        <f t="shared" si="11"/>
        <v>54.7</v>
      </c>
      <c r="E96" s="1">
        <f t="shared" si="11"/>
        <v>273.49499499999956</v>
      </c>
      <c r="F96" s="1">
        <f t="shared" si="11"/>
        <v>273.49261499999938</v>
      </c>
      <c r="G96" s="4">
        <f t="shared" si="9"/>
        <v>0.20000366003041514</v>
      </c>
      <c r="H96" s="4">
        <f t="shared" si="10"/>
        <v>0.20000540051145485</v>
      </c>
      <c r="K96">
        <f>COUNT($G$3:$H$85)</f>
        <v>166</v>
      </c>
    </row>
    <row r="97" spans="2:11" x14ac:dyDescent="0.25">
      <c r="B97">
        <v>2933</v>
      </c>
      <c r="C97" s="1">
        <f t="shared" ref="C97:F97" si="12">C6</f>
        <v>52.5</v>
      </c>
      <c r="D97" s="1">
        <f t="shared" si="12"/>
        <v>52.5</v>
      </c>
      <c r="E97" s="1">
        <f t="shared" si="12"/>
        <v>5178.3437789999998</v>
      </c>
      <c r="F97" s="1">
        <f t="shared" si="12"/>
        <v>5165.7531690000005</v>
      </c>
      <c r="G97" s="4">
        <f t="shared" si="9"/>
        <v>1.0138376716684187E-2</v>
      </c>
      <c r="H97" s="4">
        <f t="shared" si="10"/>
        <v>1.0163087217379201E-2</v>
      </c>
      <c r="K97" t="b">
        <f t="array" ref="K97">$G$3:$H$85&lt;=5</f>
        <v>1</v>
      </c>
    </row>
    <row r="98" spans="2:11" x14ac:dyDescent="0.25">
      <c r="B98">
        <v>2934</v>
      </c>
      <c r="C98" s="1">
        <f t="shared" ref="C98:F98" si="13">C7</f>
        <v>0</v>
      </c>
      <c r="D98" s="1">
        <f t="shared" si="13"/>
        <v>0</v>
      </c>
      <c r="E98" s="1">
        <f t="shared" si="13"/>
        <v>499.49999799999915</v>
      </c>
      <c r="F98" s="1">
        <f t="shared" si="13"/>
        <v>499.49936199999911</v>
      </c>
      <c r="G98" s="4">
        <f t="shared" si="9"/>
        <v>0</v>
      </c>
      <c r="H98" s="4">
        <f t="shared" si="10"/>
        <v>0</v>
      </c>
      <c r="K98">
        <f>{32767,32767,0.000001,0.01,FALSE,FALSE,TRUE,1,1,1,0.0001,TRUE}</f>
        <v>32767</v>
      </c>
    </row>
    <row r="99" spans="2:11" x14ac:dyDescent="0.25">
      <c r="B99">
        <v>2935</v>
      </c>
      <c r="C99" s="1">
        <f t="shared" ref="C99:F99" si="14">C8</f>
        <v>1.61</v>
      </c>
      <c r="D99" s="1">
        <f t="shared" si="14"/>
        <v>1.61</v>
      </c>
      <c r="E99" s="1">
        <f t="shared" si="14"/>
        <v>159.05849200000009</v>
      </c>
      <c r="F99" s="1">
        <f t="shared" si="14"/>
        <v>158.9822650000001</v>
      </c>
      <c r="G99" s="4">
        <f t="shared" si="9"/>
        <v>1.0122062517730894E-2</v>
      </c>
      <c r="H99" s="4">
        <f t="shared" si="10"/>
        <v>1.0126915728619158E-2</v>
      </c>
      <c r="K99">
        <f>{0,0,1,100,0,FALSE,TRUE,0.075,0,0,FALSE,30}</f>
        <v>0</v>
      </c>
    </row>
    <row r="100" spans="2:11" x14ac:dyDescent="0.25">
      <c r="B100">
        <v>2936</v>
      </c>
      <c r="C100" s="1">
        <f t="shared" ref="C100:F100" si="15">C9</f>
        <v>2.8050000000000002</v>
      </c>
      <c r="D100" s="1">
        <f t="shared" si="15"/>
        <v>2.8050000000000002</v>
      </c>
      <c r="E100" s="1">
        <f t="shared" si="15"/>
        <v>92.375742000000159</v>
      </c>
      <c r="F100" s="1">
        <f t="shared" si="15"/>
        <v>93.499475000000089</v>
      </c>
      <c r="G100" s="4">
        <f t="shared" si="9"/>
        <v>3.0365114685628133E-2</v>
      </c>
      <c r="H100" s="4">
        <f t="shared" si="10"/>
        <v>3.0000168450143676E-2</v>
      </c>
    </row>
    <row r="101" spans="2:11" x14ac:dyDescent="0.25">
      <c r="B101">
        <v>2937</v>
      </c>
      <c r="C101" s="1">
        <f t="shared" ref="C101:F101" si="16">C10</f>
        <v>24.899999999999949</v>
      </c>
      <c r="D101" s="1">
        <f t="shared" si="16"/>
        <v>24.899999999999949</v>
      </c>
      <c r="E101" s="1">
        <f t="shared" si="16"/>
        <v>1206.7921029999993</v>
      </c>
      <c r="F101" s="1">
        <f t="shared" si="16"/>
        <v>1228.012680999999</v>
      </c>
      <c r="G101" s="4">
        <f t="shared" si="9"/>
        <v>2.0633214236404365E-2</v>
      </c>
      <c r="H101" s="4">
        <f t="shared" si="10"/>
        <v>2.0276663576245243E-2</v>
      </c>
    </row>
    <row r="102" spans="2:11" x14ac:dyDescent="0.25">
      <c r="B102">
        <v>2938</v>
      </c>
      <c r="C102" s="1">
        <f t="shared" ref="C102:F102" si="17">C11</f>
        <v>0</v>
      </c>
      <c r="D102" s="1">
        <f t="shared" si="17"/>
        <v>0</v>
      </c>
      <c r="E102" s="1">
        <f t="shared" si="17"/>
        <v>237.99998100000073</v>
      </c>
      <c r="F102" s="1">
        <f t="shared" si="17"/>
        <v>237.9988120000007</v>
      </c>
      <c r="G102" s="4">
        <f t="shared" si="9"/>
        <v>0</v>
      </c>
      <c r="H102" s="4">
        <f t="shared" si="10"/>
        <v>0</v>
      </c>
    </row>
    <row r="103" spans="2:11" x14ac:dyDescent="0.25">
      <c r="B103">
        <v>2939</v>
      </c>
      <c r="C103" s="1">
        <f t="shared" ref="C103:F103" si="18">C12</f>
        <v>0.8</v>
      </c>
      <c r="D103" s="1">
        <f t="shared" si="18"/>
        <v>0.8</v>
      </c>
      <c r="E103" s="1">
        <f t="shared" si="18"/>
        <v>79.676271000000014</v>
      </c>
      <c r="F103" s="1">
        <f t="shared" si="18"/>
        <v>79.999693000000008</v>
      </c>
      <c r="G103" s="4">
        <f t="shared" si="9"/>
        <v>1.0040630541055315E-2</v>
      </c>
      <c r="H103" s="4">
        <f t="shared" si="10"/>
        <v>1.0000038375147265E-2</v>
      </c>
    </row>
    <row r="104" spans="2:11" x14ac:dyDescent="0.25">
      <c r="B104">
        <v>2940</v>
      </c>
      <c r="C104" s="1">
        <f t="shared" ref="C104:F104" si="19">C13</f>
        <v>5.13</v>
      </c>
      <c r="D104" s="1">
        <f t="shared" si="19"/>
        <v>5.13</v>
      </c>
      <c r="E104" s="1">
        <f t="shared" si="19"/>
        <v>85.315964999999991</v>
      </c>
      <c r="F104" s="1">
        <f t="shared" si="19"/>
        <v>85.499997999999991</v>
      </c>
      <c r="G104" s="4">
        <f t="shared" si="9"/>
        <v>6.0129425952106387E-2</v>
      </c>
      <c r="H104" s="4">
        <f t="shared" si="10"/>
        <v>6.0000001403508807E-2</v>
      </c>
    </row>
    <row r="105" spans="2:11" x14ac:dyDescent="0.25">
      <c r="B105">
        <v>2941</v>
      </c>
      <c r="C105" s="1">
        <f t="shared" ref="C105:F105" si="20">C14</f>
        <v>0</v>
      </c>
      <c r="D105" s="1">
        <f t="shared" si="20"/>
        <v>0</v>
      </c>
      <c r="E105" s="1">
        <f t="shared" si="20"/>
        <v>187.50002999999953</v>
      </c>
      <c r="F105" s="1">
        <f t="shared" si="20"/>
        <v>187.49979099999945</v>
      </c>
      <c r="G105" s="4">
        <f t="shared" si="9"/>
        <v>0</v>
      </c>
      <c r="H105" s="4">
        <f t="shared" si="10"/>
        <v>0</v>
      </c>
    </row>
    <row r="106" spans="2:11" x14ac:dyDescent="0.25">
      <c r="B106">
        <v>2942</v>
      </c>
      <c r="C106" s="1">
        <f t="shared" ref="C106:F106" si="21">C15</f>
        <v>1.65</v>
      </c>
      <c r="D106" s="1">
        <f t="shared" si="21"/>
        <v>1.65</v>
      </c>
      <c r="E106" s="1">
        <f t="shared" si="21"/>
        <v>54.66984999999999</v>
      </c>
      <c r="F106" s="1">
        <f t="shared" si="21"/>
        <v>54.13207100000001</v>
      </c>
      <c r="G106" s="4">
        <f t="shared" si="9"/>
        <v>3.0181169328249487E-2</v>
      </c>
      <c r="H106" s="4">
        <f t="shared" si="10"/>
        <v>3.0481006352038511E-2</v>
      </c>
    </row>
    <row r="107" spans="2:11" x14ac:dyDescent="0.25">
      <c r="B107">
        <v>2943</v>
      </c>
      <c r="C107" s="1">
        <f t="shared" ref="C107:F107" si="22">C16</f>
        <v>2.5099999999999998</v>
      </c>
      <c r="D107" s="1">
        <f t="shared" si="22"/>
        <v>2.5099999999999998</v>
      </c>
      <c r="E107" s="1">
        <f t="shared" si="22"/>
        <v>250.87513400000006</v>
      </c>
      <c r="F107" s="1">
        <f t="shared" si="22"/>
        <v>250.87513300000006</v>
      </c>
      <c r="G107" s="4">
        <f t="shared" si="9"/>
        <v>1.0004977217072455E-2</v>
      </c>
      <c r="H107" s="4">
        <f t="shared" si="10"/>
        <v>1.0004977256952761E-2</v>
      </c>
    </row>
    <row r="108" spans="2:11" x14ac:dyDescent="0.25">
      <c r="B108">
        <v>2944</v>
      </c>
      <c r="C108" s="1">
        <f t="shared" ref="C108:F108" si="23">C17</f>
        <v>413.55</v>
      </c>
      <c r="D108" s="1">
        <f t="shared" si="23"/>
        <v>413.55</v>
      </c>
      <c r="E108" s="1">
        <f t="shared" si="23"/>
        <v>11410.661210000004</v>
      </c>
      <c r="F108" s="1">
        <f t="shared" si="23"/>
        <v>11345.192598000005</v>
      </c>
      <c r="G108" s="4">
        <f t="shared" si="9"/>
        <v>3.6242422098868E-2</v>
      </c>
      <c r="H108" s="4">
        <f t="shared" si="10"/>
        <v>3.6451562759093482E-2</v>
      </c>
    </row>
    <row r="109" spans="2:11" x14ac:dyDescent="0.25">
      <c r="B109">
        <v>2945</v>
      </c>
      <c r="C109" s="1">
        <f t="shared" ref="C109:F109" si="24">C18</f>
        <v>216.75999999999951</v>
      </c>
      <c r="D109" s="1">
        <f t="shared" si="24"/>
        <v>216.75999999999951</v>
      </c>
      <c r="E109" s="1">
        <f t="shared" si="24"/>
        <v>10472.571032999989</v>
      </c>
      <c r="F109" s="1">
        <f t="shared" si="24"/>
        <v>10452.826017999989</v>
      </c>
      <c r="G109" s="4">
        <f t="shared" si="9"/>
        <v>2.0697878230376259E-2</v>
      </c>
      <c r="H109" s="4">
        <f t="shared" si="10"/>
        <v>2.0736975783078582E-2</v>
      </c>
    </row>
    <row r="110" spans="2:11" x14ac:dyDescent="0.25">
      <c r="B110">
        <v>2946</v>
      </c>
      <c r="C110" s="1">
        <f t="shared" ref="C110:F110" si="25">C19</f>
        <v>20.315000000000001</v>
      </c>
      <c r="D110" s="1">
        <f t="shared" si="25"/>
        <v>20.315000000000001</v>
      </c>
      <c r="E110" s="1">
        <f t="shared" si="25"/>
        <v>2003.9254909999988</v>
      </c>
      <c r="F110" s="1">
        <f t="shared" si="25"/>
        <v>2003.7521639999998</v>
      </c>
      <c r="G110" s="4">
        <f t="shared" si="9"/>
        <v>1.0137602466378334E-2</v>
      </c>
      <c r="H110" s="4">
        <f t="shared" si="10"/>
        <v>1.0138479381325326E-2</v>
      </c>
    </row>
    <row r="111" spans="2:11" x14ac:dyDescent="0.25">
      <c r="B111" s="5">
        <v>2947</v>
      </c>
      <c r="C111" s="1">
        <f t="shared" ref="C111:F111" si="26">C20</f>
        <v>82.95</v>
      </c>
      <c r="D111" s="1">
        <f t="shared" si="26"/>
        <v>82.95</v>
      </c>
      <c r="E111" s="1">
        <f t="shared" si="26"/>
        <v>1309.0034019999996</v>
      </c>
      <c r="F111" s="1">
        <f t="shared" si="26"/>
        <v>1302.6769509999995</v>
      </c>
      <c r="G111" s="4">
        <f t="shared" si="9"/>
        <v>6.3368819266063317E-2</v>
      </c>
      <c r="H111" s="4">
        <f t="shared" si="10"/>
        <v>6.3676569955677401E-2</v>
      </c>
    </row>
    <row r="112" spans="2:11" x14ac:dyDescent="0.25">
      <c r="B112">
        <v>2948</v>
      </c>
      <c r="C112" s="1">
        <f t="shared" ref="C112:F112" si="27">C21</f>
        <v>71.12</v>
      </c>
      <c r="D112" s="1">
        <f t="shared" si="27"/>
        <v>71.12</v>
      </c>
      <c r="E112" s="1">
        <f t="shared" si="27"/>
        <v>3404.4332899999995</v>
      </c>
      <c r="F112" s="1">
        <f t="shared" si="27"/>
        <v>3420.8807469999988</v>
      </c>
      <c r="G112" s="4">
        <f t="shared" si="9"/>
        <v>2.0890407871672532E-2</v>
      </c>
      <c r="H112" s="4">
        <f t="shared" si="10"/>
        <v>2.0789967631104925E-2</v>
      </c>
    </row>
    <row r="113" spans="2:8" x14ac:dyDescent="0.25">
      <c r="B113">
        <v>2949</v>
      </c>
      <c r="C113" s="1">
        <f t="shared" ref="C113:F113" si="28">C22</f>
        <v>96.2999999999995</v>
      </c>
      <c r="D113" s="1">
        <f t="shared" si="28"/>
        <v>96.2999999999995</v>
      </c>
      <c r="E113" s="1">
        <f t="shared" si="28"/>
        <v>1495.4691910000006</v>
      </c>
      <c r="F113" s="1">
        <f t="shared" si="28"/>
        <v>1490.6348400000004</v>
      </c>
      <c r="G113" s="4">
        <f t="shared" si="9"/>
        <v>6.4394506138641991E-2</v>
      </c>
      <c r="H113" s="4">
        <f t="shared" si="10"/>
        <v>6.4603347121552232E-2</v>
      </c>
    </row>
    <row r="114" spans="2:8" x14ac:dyDescent="0.25">
      <c r="B114">
        <v>2950</v>
      </c>
      <c r="C114" s="1">
        <f t="shared" ref="C114:F114" si="29">C23</f>
        <v>117.65</v>
      </c>
      <c r="D114" s="1">
        <f t="shared" si="29"/>
        <v>117.65</v>
      </c>
      <c r="E114" s="1">
        <f t="shared" si="29"/>
        <v>1120.5462309999996</v>
      </c>
      <c r="F114" s="1">
        <f t="shared" si="29"/>
        <v>1123.0853799999986</v>
      </c>
      <c r="G114" s="4">
        <f t="shared" si="9"/>
        <v>0.10499343690175693</v>
      </c>
      <c r="H114" s="4">
        <f t="shared" si="10"/>
        <v>0.10475606048758301</v>
      </c>
    </row>
    <row r="115" spans="2:8" x14ac:dyDescent="0.25">
      <c r="B115">
        <v>2951</v>
      </c>
      <c r="C115" s="1">
        <f t="shared" ref="C115:F115" si="30">C24</f>
        <v>25.55</v>
      </c>
      <c r="D115" s="1">
        <f t="shared" si="30"/>
        <v>25.55</v>
      </c>
      <c r="E115" s="1">
        <f t="shared" si="30"/>
        <v>348.82804900000019</v>
      </c>
      <c r="F115" s="1">
        <f t="shared" si="30"/>
        <v>345.23656900000015</v>
      </c>
      <c r="G115" s="4">
        <f t="shared" si="9"/>
        <v>7.3245256719593629E-2</v>
      </c>
      <c r="H115" s="4">
        <f t="shared" si="10"/>
        <v>7.4007223724900331E-2</v>
      </c>
    </row>
    <row r="116" spans="2:8" x14ac:dyDescent="0.25">
      <c r="B116">
        <v>2952</v>
      </c>
      <c r="C116" s="1">
        <f t="shared" ref="C116:F116" si="31">C25</f>
        <v>7.47</v>
      </c>
      <c r="D116" s="1">
        <f t="shared" si="31"/>
        <v>7.47</v>
      </c>
      <c r="E116" s="1">
        <f t="shared" si="31"/>
        <v>369.50417799999991</v>
      </c>
      <c r="F116" s="1">
        <f t="shared" si="31"/>
        <v>369.44791399999906</v>
      </c>
      <c r="G116" s="4">
        <f t="shared" si="9"/>
        <v>2.0216280206715287E-2</v>
      </c>
      <c r="H116" s="4">
        <f t="shared" si="10"/>
        <v>2.0219358986555323E-2</v>
      </c>
    </row>
    <row r="117" spans="2:8" x14ac:dyDescent="0.25">
      <c r="B117">
        <v>2953</v>
      </c>
      <c r="C117" s="1">
        <f t="shared" ref="C117:F117" si="32">C26</f>
        <v>8.2799999999999496</v>
      </c>
      <c r="D117" s="1">
        <f t="shared" si="32"/>
        <v>8.2799999999999496</v>
      </c>
      <c r="E117" s="1">
        <f t="shared" si="32"/>
        <v>822.30604599999788</v>
      </c>
      <c r="F117" s="1">
        <f t="shared" si="32"/>
        <v>823.46784199999809</v>
      </c>
      <c r="G117" s="4">
        <f t="shared" si="9"/>
        <v>1.006924373264303E-2</v>
      </c>
      <c r="H117" s="4">
        <f t="shared" si="10"/>
        <v>1.0055037461924311E-2</v>
      </c>
    </row>
    <row r="118" spans="2:8" x14ac:dyDescent="0.25">
      <c r="B118">
        <v>2954</v>
      </c>
      <c r="C118" s="1">
        <f t="shared" ref="C118:F118" si="33">C27</f>
        <v>2.27</v>
      </c>
      <c r="D118" s="1">
        <f t="shared" si="33"/>
        <v>2.27</v>
      </c>
      <c r="E118" s="1">
        <f t="shared" si="33"/>
        <v>113.49998199999969</v>
      </c>
      <c r="F118" s="1">
        <f t="shared" si="33"/>
        <v>113.49914599999971</v>
      </c>
      <c r="G118" s="4">
        <f t="shared" si="9"/>
        <v>2.0000003171806724E-2</v>
      </c>
      <c r="H118" s="4">
        <f t="shared" si="10"/>
        <v>2.0000150485713838E-2</v>
      </c>
    </row>
    <row r="119" spans="2:8" x14ac:dyDescent="0.25">
      <c r="B119">
        <v>2955</v>
      </c>
      <c r="C119" s="1">
        <f t="shared" ref="C119:F119" si="34">C28</f>
        <v>2.2149999999999999</v>
      </c>
      <c r="D119" s="1">
        <f t="shared" si="34"/>
        <v>2.2149999999999999</v>
      </c>
      <c r="E119" s="1">
        <f t="shared" si="34"/>
        <v>219.98135300000075</v>
      </c>
      <c r="F119" s="1">
        <f t="shared" si="34"/>
        <v>219.92384000000084</v>
      </c>
      <c r="G119" s="4">
        <f t="shared" si="9"/>
        <v>1.006903526045679E-2</v>
      </c>
      <c r="H119" s="4">
        <f t="shared" si="10"/>
        <v>1.0071668446676774E-2</v>
      </c>
    </row>
    <row r="120" spans="2:8" x14ac:dyDescent="0.25">
      <c r="B120">
        <v>2956</v>
      </c>
      <c r="C120" s="1">
        <f t="shared" ref="C120:F120" si="35">C29</f>
        <v>1.42</v>
      </c>
      <c r="D120" s="1">
        <f t="shared" si="35"/>
        <v>1.42</v>
      </c>
      <c r="E120" s="1">
        <f t="shared" si="35"/>
        <v>71.000054000000119</v>
      </c>
      <c r="F120" s="1">
        <f t="shared" si="35"/>
        <v>70.999554000000117</v>
      </c>
      <c r="G120" s="4">
        <f t="shared" si="9"/>
        <v>1.999998478874393E-2</v>
      </c>
      <c r="H120" s="4">
        <f t="shared" si="10"/>
        <v>2.000012563459198E-2</v>
      </c>
    </row>
    <row r="121" spans="2:8" x14ac:dyDescent="0.25">
      <c r="B121">
        <v>2957</v>
      </c>
      <c r="C121" s="1">
        <f t="shared" ref="C121:F121" si="36">C30</f>
        <v>18.100000000000001</v>
      </c>
      <c r="D121" s="1">
        <f t="shared" si="36"/>
        <v>18.100000000000001</v>
      </c>
      <c r="E121" s="1">
        <f t="shared" si="36"/>
        <v>1809.9750239999944</v>
      </c>
      <c r="F121" s="1">
        <f t="shared" si="36"/>
        <v>1809.9585559999955</v>
      </c>
      <c r="G121" s="4">
        <f t="shared" si="9"/>
        <v>1.0000137990854429E-2</v>
      </c>
      <c r="H121" s="4">
        <f t="shared" si="10"/>
        <v>1.0000228977618672E-2</v>
      </c>
    </row>
    <row r="122" spans="2:8" x14ac:dyDescent="0.25">
      <c r="B122">
        <v>2958</v>
      </c>
      <c r="C122" s="1">
        <f t="shared" ref="C122:F122" si="37">C31</f>
        <v>4.6100000000000003</v>
      </c>
      <c r="D122" s="1">
        <f t="shared" si="37"/>
        <v>4.6100000000000003</v>
      </c>
      <c r="E122" s="1">
        <f t="shared" si="37"/>
        <v>227.70027399999989</v>
      </c>
      <c r="F122" s="1">
        <f t="shared" si="37"/>
        <v>227.70162699999986</v>
      </c>
      <c r="G122" s="4">
        <f t="shared" si="9"/>
        <v>2.0245913274570773E-2</v>
      </c>
      <c r="H122" s="4">
        <f t="shared" si="10"/>
        <v>2.0245792973626855E-2</v>
      </c>
    </row>
    <row r="123" spans="2:8" x14ac:dyDescent="0.25">
      <c r="B123">
        <v>2959</v>
      </c>
      <c r="C123" s="1">
        <f t="shared" ref="C123:F123" si="38">C32</f>
        <v>2.9</v>
      </c>
      <c r="D123" s="1">
        <f t="shared" si="38"/>
        <v>2.9</v>
      </c>
      <c r="E123" s="1">
        <f t="shared" si="38"/>
        <v>142.99457899999993</v>
      </c>
      <c r="F123" s="1">
        <f t="shared" si="38"/>
        <v>143.42238100000009</v>
      </c>
      <c r="G123" s="4">
        <f t="shared" si="9"/>
        <v>2.0280489094625057E-2</v>
      </c>
      <c r="H123" s="4">
        <f t="shared" si="10"/>
        <v>2.021999620826263E-2</v>
      </c>
    </row>
    <row r="124" spans="2:8" x14ac:dyDescent="0.25">
      <c r="B124">
        <v>2960</v>
      </c>
      <c r="C124" s="1">
        <f t="shared" ref="C124:F124" si="39">C33</f>
        <v>489.19999999999948</v>
      </c>
      <c r="D124" s="1">
        <f t="shared" si="39"/>
        <v>489.19999999999948</v>
      </c>
      <c r="E124" s="1">
        <f t="shared" si="39"/>
        <v>20530.012303000043</v>
      </c>
      <c r="F124" s="1">
        <f t="shared" si="39"/>
        <v>20526.693530999986</v>
      </c>
      <c r="G124" s="4">
        <f t="shared" si="9"/>
        <v>2.3828529315031773E-2</v>
      </c>
      <c r="H124" s="4">
        <f t="shared" si="10"/>
        <v>2.383238193044564E-2</v>
      </c>
    </row>
    <row r="125" spans="2:8" x14ac:dyDescent="0.25">
      <c r="B125">
        <v>2961</v>
      </c>
      <c r="C125" s="1">
        <f t="shared" ref="C125:F125" si="40">C34</f>
        <v>11.119999999999949</v>
      </c>
      <c r="D125" s="1">
        <f t="shared" si="40"/>
        <v>11.119999999999949</v>
      </c>
      <c r="E125" s="1">
        <f t="shared" si="40"/>
        <v>554.80327799999998</v>
      </c>
      <c r="F125" s="1">
        <f t="shared" si="40"/>
        <v>554.76393399999984</v>
      </c>
      <c r="G125" s="4">
        <f t="shared" si="9"/>
        <v>2.0043140408409682E-2</v>
      </c>
      <c r="H125" s="4">
        <f t="shared" si="10"/>
        <v>2.0044561873050589E-2</v>
      </c>
    </row>
    <row r="126" spans="2:8" x14ac:dyDescent="0.25">
      <c r="B126">
        <v>2962</v>
      </c>
      <c r="C126" s="1">
        <f t="shared" ref="C126:F126" si="41">C35</f>
        <v>1170.5</v>
      </c>
      <c r="D126" s="1">
        <f t="shared" si="41"/>
        <v>1170.5</v>
      </c>
      <c r="E126" s="1">
        <f t="shared" si="41"/>
        <v>18574.674217000003</v>
      </c>
      <c r="F126" s="1">
        <f t="shared" si="41"/>
        <v>18739.46686</v>
      </c>
      <c r="G126" s="4">
        <f t="shared" si="9"/>
        <v>6.3015910067953138E-2</v>
      </c>
      <c r="H126" s="4">
        <f t="shared" si="10"/>
        <v>6.24617556489011E-2</v>
      </c>
    </row>
    <row r="127" spans="2:8" x14ac:dyDescent="0.25">
      <c r="B127">
        <v>2963</v>
      </c>
      <c r="C127" s="1">
        <f t="shared" ref="C127:F127" si="42">C36</f>
        <v>45.42</v>
      </c>
      <c r="D127" s="1">
        <f t="shared" si="42"/>
        <v>45.42</v>
      </c>
      <c r="E127" s="1">
        <f t="shared" si="42"/>
        <v>1074.8374630000003</v>
      </c>
      <c r="F127" s="1">
        <f t="shared" si="42"/>
        <v>1080.4953780000019</v>
      </c>
      <c r="G127" s="4">
        <f t="shared" si="9"/>
        <v>4.2257552014634228E-2</v>
      </c>
      <c r="H127" s="4">
        <f t="shared" si="10"/>
        <v>4.2036274217176636E-2</v>
      </c>
    </row>
    <row r="128" spans="2:8" x14ac:dyDescent="0.25">
      <c r="B128">
        <v>2964</v>
      </c>
      <c r="C128" s="1">
        <f t="shared" ref="C128:F128" si="43">C37</f>
        <v>10.275</v>
      </c>
      <c r="D128" s="1">
        <f t="shared" si="43"/>
        <v>10.275</v>
      </c>
      <c r="E128" s="1">
        <f t="shared" si="43"/>
        <v>337.9578709999999</v>
      </c>
      <c r="F128" s="1">
        <f t="shared" si="43"/>
        <v>337.25302499999992</v>
      </c>
      <c r="G128" s="4">
        <f t="shared" si="9"/>
        <v>3.0403197799763637E-2</v>
      </c>
      <c r="H128" s="4">
        <f t="shared" si="10"/>
        <v>3.046673932724548E-2</v>
      </c>
    </row>
    <row r="129" spans="2:8" x14ac:dyDescent="0.25">
      <c r="B129">
        <v>2965</v>
      </c>
      <c r="C129" s="1">
        <f t="shared" ref="C129:F129" si="44">C38</f>
        <v>8.3000000000000007</v>
      </c>
      <c r="D129" s="1">
        <f t="shared" si="44"/>
        <v>8.3000000000000007</v>
      </c>
      <c r="E129" s="1">
        <f t="shared" si="44"/>
        <v>411.26344399999982</v>
      </c>
      <c r="F129" s="1">
        <f t="shared" si="44"/>
        <v>411.26570299999975</v>
      </c>
      <c r="G129" s="4">
        <f t="shared" si="9"/>
        <v>2.0181711068878769E-2</v>
      </c>
      <c r="H129" s="4">
        <f t="shared" si="10"/>
        <v>2.0181600214788653E-2</v>
      </c>
    </row>
    <row r="130" spans="2:8" x14ac:dyDescent="0.25">
      <c r="B130">
        <v>2966</v>
      </c>
      <c r="C130" s="1">
        <f t="shared" ref="C130:F130" si="45">C39</f>
        <v>17.149999999999949</v>
      </c>
      <c r="D130" s="1">
        <f t="shared" si="45"/>
        <v>17.149999999999949</v>
      </c>
      <c r="E130" s="1">
        <f t="shared" si="45"/>
        <v>1690.2829690000012</v>
      </c>
      <c r="F130" s="1">
        <f t="shared" si="45"/>
        <v>1691.3504169999972</v>
      </c>
      <c r="G130" s="4">
        <f t="shared" si="9"/>
        <v>1.0146230136925633E-2</v>
      </c>
      <c r="H130" s="4">
        <f t="shared" si="10"/>
        <v>1.0139826630615941E-2</v>
      </c>
    </row>
    <row r="131" spans="2:8" x14ac:dyDescent="0.25">
      <c r="B131">
        <v>2967</v>
      </c>
      <c r="C131" s="1">
        <f t="shared" ref="C131:F131" si="46">C40</f>
        <v>6.8</v>
      </c>
      <c r="D131" s="1">
        <f t="shared" si="46"/>
        <v>6.8</v>
      </c>
      <c r="E131" s="1">
        <f t="shared" si="46"/>
        <v>674.60195300000055</v>
      </c>
      <c r="F131" s="1">
        <f t="shared" si="46"/>
        <v>674.75302400000066</v>
      </c>
      <c r="G131" s="4">
        <f t="shared" si="9"/>
        <v>1.0080018253371398E-2</v>
      </c>
      <c r="H131" s="4">
        <f t="shared" si="10"/>
        <v>1.0077761429936168E-2</v>
      </c>
    </row>
    <row r="132" spans="2:8" x14ac:dyDescent="0.25">
      <c r="B132">
        <v>2968</v>
      </c>
      <c r="C132" s="1">
        <f t="shared" ref="C132:F132" si="47">C41</f>
        <v>25.55</v>
      </c>
      <c r="D132" s="1">
        <f t="shared" si="47"/>
        <v>25.55</v>
      </c>
      <c r="E132" s="1">
        <f t="shared" si="47"/>
        <v>364.41871299999985</v>
      </c>
      <c r="F132" s="1">
        <f t="shared" si="47"/>
        <v>362.48017199999975</v>
      </c>
      <c r="G132" s="4">
        <f t="shared" si="9"/>
        <v>7.0111657520726747E-2</v>
      </c>
      <c r="H132" s="4">
        <f t="shared" si="10"/>
        <v>7.0486614092646199E-2</v>
      </c>
    </row>
    <row r="133" spans="2:8" x14ac:dyDescent="0.25">
      <c r="B133">
        <v>2969</v>
      </c>
      <c r="C133" s="1">
        <f t="shared" ref="C133:F133" si="48">C42</f>
        <v>4.55</v>
      </c>
      <c r="D133" s="1">
        <f t="shared" si="48"/>
        <v>4.55</v>
      </c>
      <c r="E133" s="1">
        <f t="shared" si="48"/>
        <v>450.8573619999998</v>
      </c>
      <c r="F133" s="1">
        <f t="shared" si="48"/>
        <v>450.768373</v>
      </c>
      <c r="G133" s="4">
        <f t="shared" si="9"/>
        <v>1.0091883561169402E-2</v>
      </c>
      <c r="H133" s="4">
        <f t="shared" si="10"/>
        <v>1.0093875862936816E-2</v>
      </c>
    </row>
    <row r="134" spans="2:8" x14ac:dyDescent="0.25">
      <c r="B134">
        <v>2970</v>
      </c>
      <c r="C134" s="1">
        <f t="shared" ref="C134:F134" si="49">C43</f>
        <v>5.95</v>
      </c>
      <c r="D134" s="1">
        <f t="shared" si="49"/>
        <v>5.95</v>
      </c>
      <c r="E134" s="1">
        <f t="shared" si="49"/>
        <v>590.1141809999998</v>
      </c>
      <c r="F134" s="1">
        <f t="shared" si="49"/>
        <v>590.22663400000033</v>
      </c>
      <c r="G134" s="4">
        <f t="shared" si="9"/>
        <v>1.0082794468550489E-2</v>
      </c>
      <c r="H134" s="4">
        <f t="shared" si="10"/>
        <v>1.0080873442929038E-2</v>
      </c>
    </row>
    <row r="135" spans="2:8" x14ac:dyDescent="0.25">
      <c r="B135">
        <v>2971</v>
      </c>
      <c r="C135" s="1">
        <f t="shared" ref="C135:F135" si="50">C44</f>
        <v>5.34</v>
      </c>
      <c r="D135" s="1">
        <f t="shared" si="50"/>
        <v>5.34</v>
      </c>
      <c r="E135" s="1">
        <f t="shared" si="50"/>
        <v>177.75867800000003</v>
      </c>
      <c r="F135" s="1">
        <f t="shared" si="50"/>
        <v>177.74825799999996</v>
      </c>
      <c r="G135" s="4">
        <f t="shared" si="9"/>
        <v>3.0040727463105901E-2</v>
      </c>
      <c r="H135" s="4">
        <f t="shared" si="10"/>
        <v>3.0042488517665254E-2</v>
      </c>
    </row>
    <row r="136" spans="2:8" x14ac:dyDescent="0.25">
      <c r="B136">
        <v>2972</v>
      </c>
      <c r="C136" s="1">
        <f t="shared" ref="C136:F136" si="51">C45</f>
        <v>664.71</v>
      </c>
      <c r="D136" s="1">
        <f t="shared" si="51"/>
        <v>664.71</v>
      </c>
      <c r="E136" s="1">
        <f t="shared" si="51"/>
        <v>15764.597964999994</v>
      </c>
      <c r="F136" s="1">
        <f t="shared" si="51"/>
        <v>15621.854540999986</v>
      </c>
      <c r="G136" s="4">
        <f t="shared" si="9"/>
        <v>4.2164728937316751E-2</v>
      </c>
      <c r="H136" s="4">
        <f t="shared" si="10"/>
        <v>4.2550005715099343E-2</v>
      </c>
    </row>
    <row r="137" spans="2:8" x14ac:dyDescent="0.25">
      <c r="B137">
        <v>2973</v>
      </c>
      <c r="C137" s="1">
        <f t="shared" ref="C137:F137" si="52">C46</f>
        <v>203.44499999999951</v>
      </c>
      <c r="D137" s="1">
        <f t="shared" si="52"/>
        <v>203.44499999999951</v>
      </c>
      <c r="E137" s="1">
        <f t="shared" si="52"/>
        <v>6383.4277669999874</v>
      </c>
      <c r="F137" s="1">
        <f t="shared" si="52"/>
        <v>6375.6789920000001</v>
      </c>
      <c r="G137" s="4">
        <f t="shared" si="9"/>
        <v>3.187080788345982E-2</v>
      </c>
      <c r="H137" s="4">
        <f t="shared" si="10"/>
        <v>3.1909542537394975E-2</v>
      </c>
    </row>
    <row r="138" spans="2:8" x14ac:dyDescent="0.25">
      <c r="B138">
        <v>2974</v>
      </c>
      <c r="C138" s="1">
        <f t="shared" ref="C138:F138" si="53">C47</f>
        <v>11.19999999999995</v>
      </c>
      <c r="D138" s="1">
        <f t="shared" si="53"/>
        <v>11.19999999999995</v>
      </c>
      <c r="E138" s="1">
        <f t="shared" si="53"/>
        <v>1117.063850999999</v>
      </c>
      <c r="F138" s="1">
        <f t="shared" si="53"/>
        <v>1117.1293389999996</v>
      </c>
      <c r="G138" s="4">
        <f t="shared" si="9"/>
        <v>1.0026284522566615E-2</v>
      </c>
      <c r="H138" s="4">
        <f t="shared" si="10"/>
        <v>1.0025696764911439E-2</v>
      </c>
    </row>
    <row r="139" spans="2:8" x14ac:dyDescent="0.25">
      <c r="B139">
        <v>2975</v>
      </c>
      <c r="C139" s="1">
        <f t="shared" ref="C139:F139" si="54">C48</f>
        <v>174</v>
      </c>
      <c r="D139" s="1">
        <f t="shared" si="54"/>
        <v>174</v>
      </c>
      <c r="E139" s="1">
        <f t="shared" si="54"/>
        <v>8162.7229349999898</v>
      </c>
      <c r="F139" s="1">
        <f t="shared" si="54"/>
        <v>8137.9417609999964</v>
      </c>
      <c r="G139" s="4">
        <f t="shared" si="9"/>
        <v>2.1316416272556017E-2</v>
      </c>
      <c r="H139" s="4">
        <f t="shared" si="10"/>
        <v>2.1381327749710851E-2</v>
      </c>
    </row>
    <row r="140" spans="2:8" x14ac:dyDescent="0.25">
      <c r="B140">
        <v>2976</v>
      </c>
      <c r="C140" s="1">
        <f t="shared" ref="C140:F140" si="55">C49</f>
        <v>165.08</v>
      </c>
      <c r="D140" s="1">
        <f t="shared" si="55"/>
        <v>165.08</v>
      </c>
      <c r="E140" s="1">
        <f t="shared" si="55"/>
        <v>1838.6567069999985</v>
      </c>
      <c r="F140" s="1">
        <f t="shared" si="55"/>
        <v>1830.242822999998</v>
      </c>
      <c r="G140" s="4">
        <f t="shared" si="9"/>
        <v>8.9782937386582051E-2</v>
      </c>
      <c r="H140" s="4">
        <f t="shared" si="10"/>
        <v>9.0195682193367738E-2</v>
      </c>
    </row>
    <row r="141" spans="2:8" x14ac:dyDescent="0.25">
      <c r="B141">
        <v>2977</v>
      </c>
      <c r="C141" s="1">
        <f t="shared" ref="C141:F141" si="56">C50</f>
        <v>32.399999999999949</v>
      </c>
      <c r="D141" s="1">
        <f t="shared" si="56"/>
        <v>32.399999999999949</v>
      </c>
      <c r="E141" s="1">
        <f t="shared" si="56"/>
        <v>786.85744700000089</v>
      </c>
      <c r="F141" s="1">
        <f t="shared" si="56"/>
        <v>781.37714900000083</v>
      </c>
      <c r="G141" s="4">
        <f t="shared" si="9"/>
        <v>4.1176454672354285E-2</v>
      </c>
      <c r="H141" s="4">
        <f t="shared" si="10"/>
        <v>4.1465251500463207E-2</v>
      </c>
    </row>
    <row r="142" spans="2:8" x14ac:dyDescent="0.25">
      <c r="B142">
        <v>2978</v>
      </c>
      <c r="C142" s="1">
        <f t="shared" ref="C142:F142" si="57">C51</f>
        <v>17.25</v>
      </c>
      <c r="D142" s="1">
        <f t="shared" si="57"/>
        <v>17.25</v>
      </c>
      <c r="E142" s="1">
        <f t="shared" si="57"/>
        <v>334.22326499999861</v>
      </c>
      <c r="F142" s="1">
        <f t="shared" si="57"/>
        <v>334.35801399999923</v>
      </c>
      <c r="G142" s="4">
        <f t="shared" si="9"/>
        <v>5.1612205990507788E-2</v>
      </c>
      <c r="H142" s="4">
        <f t="shared" si="10"/>
        <v>5.159140585157334E-2</v>
      </c>
    </row>
    <row r="143" spans="2:8" x14ac:dyDescent="0.25">
      <c r="B143">
        <v>2979</v>
      </c>
      <c r="C143" s="1">
        <f t="shared" ref="C143:F143" si="58">C52</f>
        <v>11.24</v>
      </c>
      <c r="D143" s="1">
        <f t="shared" si="58"/>
        <v>11.24</v>
      </c>
      <c r="E143" s="1">
        <f t="shared" si="58"/>
        <v>552.16943200000082</v>
      </c>
      <c r="F143" s="1">
        <f t="shared" si="58"/>
        <v>548.51414100000034</v>
      </c>
      <c r="G143" s="4">
        <f t="shared" si="9"/>
        <v>2.035607070693472E-2</v>
      </c>
      <c r="H143" s="4">
        <f t="shared" si="10"/>
        <v>2.0491723293602368E-2</v>
      </c>
    </row>
    <row r="144" spans="2:8" x14ac:dyDescent="0.25">
      <c r="B144">
        <v>2980</v>
      </c>
      <c r="C144" s="1">
        <f t="shared" ref="C144:F144" si="59">C53</f>
        <v>1.885</v>
      </c>
      <c r="D144" s="1">
        <f t="shared" si="59"/>
        <v>1.885</v>
      </c>
      <c r="E144" s="1">
        <f t="shared" si="59"/>
        <v>187.43771799999993</v>
      </c>
      <c r="F144" s="1">
        <f t="shared" si="59"/>
        <v>186.64519200000001</v>
      </c>
      <c r="G144" s="4">
        <f t="shared" si="9"/>
        <v>1.0056673865395655E-2</v>
      </c>
      <c r="H144" s="4">
        <f t="shared" si="10"/>
        <v>1.0099376146801575E-2</v>
      </c>
    </row>
    <row r="145" spans="2:8" x14ac:dyDescent="0.25">
      <c r="B145">
        <v>2981</v>
      </c>
      <c r="C145" s="1">
        <f t="shared" ref="C145:F145" si="60">C54</f>
        <v>1.0900000000000001</v>
      </c>
      <c r="D145" s="1">
        <f t="shared" si="60"/>
        <v>1.0900000000000001</v>
      </c>
      <c r="E145" s="1">
        <f t="shared" si="60"/>
        <v>53.700756000000005</v>
      </c>
      <c r="F145" s="1">
        <f t="shared" si="60"/>
        <v>53.698025999999999</v>
      </c>
      <c r="G145" s="4">
        <f t="shared" si="9"/>
        <v>2.0297665828019253E-2</v>
      </c>
      <c r="H145" s="4">
        <f t="shared" si="10"/>
        <v>2.0298697758461364E-2</v>
      </c>
    </row>
    <row r="146" spans="2:8" x14ac:dyDescent="0.25">
      <c r="B146">
        <v>2982</v>
      </c>
      <c r="C146" s="1">
        <f t="shared" ref="C146:F146" si="61">C55</f>
        <v>2.2999999999999998</v>
      </c>
      <c r="D146" s="1">
        <f t="shared" si="61"/>
        <v>2.2999999999999998</v>
      </c>
      <c r="E146" s="1">
        <f t="shared" si="61"/>
        <v>113.31351800000006</v>
      </c>
      <c r="F146" s="1">
        <f t="shared" si="61"/>
        <v>113.31083800000009</v>
      </c>
      <c r="G146" s="4">
        <f t="shared" si="9"/>
        <v>2.0297666514951893E-2</v>
      </c>
      <c r="H146" s="4">
        <f t="shared" si="10"/>
        <v>2.0298146590355268E-2</v>
      </c>
    </row>
    <row r="147" spans="2:8" x14ac:dyDescent="0.25">
      <c r="B147">
        <v>2983</v>
      </c>
      <c r="C147" s="1">
        <f t="shared" ref="C147:F147" si="62">C56</f>
        <v>1.75</v>
      </c>
      <c r="D147" s="1">
        <f t="shared" si="62"/>
        <v>1.75</v>
      </c>
      <c r="E147" s="1">
        <f t="shared" si="62"/>
        <v>174.77493500000006</v>
      </c>
      <c r="F147" s="1">
        <f t="shared" si="62"/>
        <v>174.77489200000005</v>
      </c>
      <c r="G147" s="4">
        <f t="shared" si="9"/>
        <v>1.0012877418606961E-2</v>
      </c>
      <c r="H147" s="4">
        <f t="shared" si="10"/>
        <v>1.0012879882082831E-2</v>
      </c>
    </row>
    <row r="148" spans="2:8" x14ac:dyDescent="0.25">
      <c r="B148">
        <v>2984</v>
      </c>
      <c r="C148" s="1">
        <f t="shared" ref="C148:F148" si="63">C57</f>
        <v>97.2</v>
      </c>
      <c r="D148" s="1">
        <f t="shared" si="63"/>
        <v>97.2</v>
      </c>
      <c r="E148" s="1">
        <f t="shared" si="63"/>
        <v>2227.9571439999991</v>
      </c>
      <c r="F148" s="1">
        <f t="shared" si="63"/>
        <v>2083.6058789999975</v>
      </c>
      <c r="G148" s="4">
        <f t="shared" si="9"/>
        <v>4.3627410097076824E-2</v>
      </c>
      <c r="H148" s="4">
        <f t="shared" si="10"/>
        <v>4.6649897170884358E-2</v>
      </c>
    </row>
    <row r="149" spans="2:8" x14ac:dyDescent="0.25">
      <c r="B149">
        <v>2985</v>
      </c>
      <c r="C149" s="1">
        <f t="shared" ref="C149:F149" si="64">C58</f>
        <v>103.32999999999996</v>
      </c>
      <c r="D149" s="1">
        <f t="shared" si="64"/>
        <v>103.32999999999996</v>
      </c>
      <c r="E149" s="1">
        <f t="shared" si="64"/>
        <v>4975.4898989999983</v>
      </c>
      <c r="F149" s="1">
        <f t="shared" si="64"/>
        <v>4969.1650139999992</v>
      </c>
      <c r="G149" s="4">
        <f t="shared" si="9"/>
        <v>2.0767804195676851E-2</v>
      </c>
      <c r="H149" s="4">
        <f t="shared" si="10"/>
        <v>2.0794238007568806E-2</v>
      </c>
    </row>
    <row r="150" spans="2:8" x14ac:dyDescent="0.25">
      <c r="B150">
        <v>2986</v>
      </c>
      <c r="C150" s="1">
        <f t="shared" ref="C150:F150" si="65">C59</f>
        <v>9.3000000000000007</v>
      </c>
      <c r="D150" s="1">
        <f t="shared" si="65"/>
        <v>9.3000000000000007</v>
      </c>
      <c r="E150" s="1">
        <f t="shared" si="65"/>
        <v>302.18762199999946</v>
      </c>
      <c r="F150" s="1">
        <f t="shared" si="65"/>
        <v>299.75049199999961</v>
      </c>
      <c r="G150" s="4">
        <f t="shared" si="9"/>
        <v>3.0775582197738124E-2</v>
      </c>
      <c r="H150" s="4">
        <f t="shared" si="10"/>
        <v>3.1025803954310149E-2</v>
      </c>
    </row>
    <row r="151" spans="2:8" x14ac:dyDescent="0.25">
      <c r="B151">
        <v>2987</v>
      </c>
      <c r="C151" s="1">
        <f t="shared" ref="C151:F151" si="66">C60</f>
        <v>9.6999999999999496</v>
      </c>
      <c r="D151" s="1">
        <f t="shared" si="66"/>
        <v>9.6999999999999496</v>
      </c>
      <c r="E151" s="1">
        <f t="shared" si="66"/>
        <v>477.9838470000015</v>
      </c>
      <c r="F151" s="1">
        <f t="shared" si="66"/>
        <v>477.50321200000093</v>
      </c>
      <c r="G151" s="4">
        <f t="shared" si="9"/>
        <v>2.0293572807701846E-2</v>
      </c>
      <c r="H151" s="4">
        <f t="shared" si="10"/>
        <v>2.03139994794421E-2</v>
      </c>
    </row>
    <row r="152" spans="2:8" x14ac:dyDescent="0.25">
      <c r="B152">
        <v>2988</v>
      </c>
      <c r="C152" s="1">
        <f t="shared" ref="C152:F152" si="67">C61</f>
        <v>75.42</v>
      </c>
      <c r="D152" s="1">
        <f t="shared" si="67"/>
        <v>75.42</v>
      </c>
      <c r="E152" s="1">
        <f t="shared" si="67"/>
        <v>2432.2822139999994</v>
      </c>
      <c r="F152" s="1">
        <f t="shared" si="67"/>
        <v>2431.4854650000007</v>
      </c>
      <c r="G152" s="4">
        <f t="shared" si="9"/>
        <v>3.1007914939265357E-2</v>
      </c>
      <c r="H152" s="4">
        <f t="shared" si="10"/>
        <v>3.101807561082829E-2</v>
      </c>
    </row>
    <row r="153" spans="2:8" x14ac:dyDescent="0.25">
      <c r="B153">
        <v>2989</v>
      </c>
      <c r="C153" s="1">
        <f t="shared" ref="C153:F153" si="68">C62</f>
        <v>144.0449999999995</v>
      </c>
      <c r="D153" s="1">
        <f t="shared" si="68"/>
        <v>144.0449999999995</v>
      </c>
      <c r="E153" s="1">
        <f t="shared" si="68"/>
        <v>4646.9490889999961</v>
      </c>
      <c r="F153" s="1">
        <f t="shared" si="68"/>
        <v>4645.7409560000087</v>
      </c>
      <c r="G153" s="4">
        <f t="shared" si="9"/>
        <v>3.0997757290041106E-2</v>
      </c>
      <c r="H153" s="4">
        <f t="shared" si="10"/>
        <v>3.1005818310632306E-2</v>
      </c>
    </row>
    <row r="154" spans="2:8" x14ac:dyDescent="0.25">
      <c r="B154">
        <v>2990</v>
      </c>
      <c r="C154" s="1">
        <f t="shared" ref="C154:F154" si="69">C63</f>
        <v>71</v>
      </c>
      <c r="D154" s="1">
        <f t="shared" si="69"/>
        <v>71</v>
      </c>
      <c r="E154" s="1">
        <f t="shared" si="69"/>
        <v>3498.3803719999933</v>
      </c>
      <c r="F154" s="1">
        <f t="shared" si="69"/>
        <v>3492.5689219999936</v>
      </c>
      <c r="G154" s="4">
        <f t="shared" si="9"/>
        <v>2.0295105863348394E-2</v>
      </c>
      <c r="H154" s="4">
        <f t="shared" si="10"/>
        <v>2.0328875846304668E-2</v>
      </c>
    </row>
    <row r="155" spans="2:8" x14ac:dyDescent="0.25">
      <c r="B155">
        <v>2991</v>
      </c>
      <c r="C155" s="1">
        <f t="shared" ref="C155:F155" si="70">C64</f>
        <v>6.44</v>
      </c>
      <c r="D155" s="1">
        <f t="shared" si="70"/>
        <v>6.44</v>
      </c>
      <c r="E155" s="1">
        <f t="shared" si="70"/>
        <v>161.000058</v>
      </c>
      <c r="F155" s="1">
        <f t="shared" si="70"/>
        <v>160.1319569999998</v>
      </c>
      <c r="G155" s="4">
        <f t="shared" si="9"/>
        <v>3.9999985590067309E-2</v>
      </c>
      <c r="H155" s="4">
        <f t="shared" si="10"/>
        <v>4.0216831921938034E-2</v>
      </c>
    </row>
    <row r="156" spans="2:8" x14ac:dyDescent="0.25">
      <c r="B156">
        <v>2992</v>
      </c>
      <c r="C156" s="1">
        <f t="shared" ref="C156:F156" si="71">C65</f>
        <v>0</v>
      </c>
      <c r="D156" s="1">
        <f t="shared" si="71"/>
        <v>0</v>
      </c>
      <c r="E156" s="1">
        <f t="shared" si="71"/>
        <v>44.99505800000005</v>
      </c>
      <c r="F156" s="1">
        <f t="shared" si="71"/>
        <v>44.995149000000033</v>
      </c>
      <c r="G156" s="4">
        <f t="shared" si="9"/>
        <v>0</v>
      </c>
      <c r="H156" s="4">
        <f t="shared" si="10"/>
        <v>0</v>
      </c>
    </row>
    <row r="157" spans="2:8" x14ac:dyDescent="0.25">
      <c r="B157">
        <v>2993</v>
      </c>
      <c r="C157" s="1">
        <f t="shared" ref="C157:F157" si="72">C66</f>
        <v>0.53500000000000003</v>
      </c>
      <c r="D157" s="1">
        <f t="shared" si="72"/>
        <v>0.53500000000000003</v>
      </c>
      <c r="E157" s="1">
        <f t="shared" si="72"/>
        <v>53.49499999999999</v>
      </c>
      <c r="F157" s="1">
        <f t="shared" si="72"/>
        <v>53.494393999999993</v>
      </c>
      <c r="G157" s="4">
        <f t="shared" si="9"/>
        <v>1.0000934666791292E-2</v>
      </c>
      <c r="H157" s="4">
        <f t="shared" si="10"/>
        <v>1.0001047960277858E-2</v>
      </c>
    </row>
    <row r="158" spans="2:8" x14ac:dyDescent="0.25">
      <c r="B158">
        <v>2994</v>
      </c>
      <c r="C158" s="1">
        <f t="shared" ref="C158:F158" si="73">C67</f>
        <v>544.02</v>
      </c>
      <c r="D158" s="1">
        <f t="shared" si="73"/>
        <v>544.02</v>
      </c>
      <c r="E158" s="1">
        <f t="shared" si="73"/>
        <v>14241.987022999998</v>
      </c>
      <c r="F158" s="1">
        <f t="shared" si="73"/>
        <v>14259.747389000007</v>
      </c>
      <c r="G158" s="4">
        <f t="shared" si="9"/>
        <v>3.8198321562955974E-2</v>
      </c>
      <c r="H158" s="4">
        <f t="shared" si="10"/>
        <v>3.8150745953582456E-2</v>
      </c>
    </row>
    <row r="159" spans="2:8" x14ac:dyDescent="0.25">
      <c r="B159">
        <v>2995</v>
      </c>
      <c r="C159" s="1">
        <f t="shared" ref="C159:F159" si="74">C68</f>
        <v>24.25</v>
      </c>
      <c r="D159" s="1">
        <f t="shared" si="74"/>
        <v>24.25</v>
      </c>
      <c r="E159" s="1">
        <f t="shared" si="74"/>
        <v>2383.1299060000015</v>
      </c>
      <c r="F159" s="1">
        <f t="shared" si="74"/>
        <v>2377.8869730000029</v>
      </c>
      <c r="G159" s="4">
        <f t="shared" ref="G159:H176" si="75">IF(E159&gt;0,C159/E159,1)</f>
        <v>1.0175693712267142E-2</v>
      </c>
      <c r="H159" s="4">
        <f t="shared" si="75"/>
        <v>1.0198129799838881E-2</v>
      </c>
    </row>
    <row r="160" spans="2:8" x14ac:dyDescent="0.25">
      <c r="B160">
        <v>2996</v>
      </c>
      <c r="C160" s="1">
        <f t="shared" ref="C160:F160" si="76">C69</f>
        <v>43.439999999999948</v>
      </c>
      <c r="D160" s="1">
        <f t="shared" si="76"/>
        <v>43.439999999999948</v>
      </c>
      <c r="E160" s="1">
        <f t="shared" si="76"/>
        <v>2093.2617280000004</v>
      </c>
      <c r="F160" s="1">
        <f t="shared" si="76"/>
        <v>2084.7011419999985</v>
      </c>
      <c r="G160" s="4">
        <f t="shared" si="75"/>
        <v>2.075230221760398E-2</v>
      </c>
      <c r="H160" s="4">
        <f t="shared" si="75"/>
        <v>2.0837519165133156E-2</v>
      </c>
    </row>
    <row r="161" spans="2:8" x14ac:dyDescent="0.25">
      <c r="B161">
        <v>2997</v>
      </c>
      <c r="C161" s="1">
        <f t="shared" ref="C161:F161" si="77">C70</f>
        <v>55.064999999999998</v>
      </c>
      <c r="D161" s="1">
        <f t="shared" si="77"/>
        <v>55.064999999999998</v>
      </c>
      <c r="E161" s="1">
        <f t="shared" si="77"/>
        <v>1781.325172000003</v>
      </c>
      <c r="F161" s="1">
        <f t="shared" si="77"/>
        <v>1785.507217000001</v>
      </c>
      <c r="G161" s="4">
        <f t="shared" si="75"/>
        <v>3.0912379651703424E-2</v>
      </c>
      <c r="H161" s="4">
        <f t="shared" si="75"/>
        <v>3.0839976156758354E-2</v>
      </c>
    </row>
    <row r="162" spans="2:8" x14ac:dyDescent="0.25">
      <c r="B162">
        <v>2998</v>
      </c>
      <c r="C162" s="1">
        <f t="shared" ref="C162:F162" si="78">C71</f>
        <v>41.6</v>
      </c>
      <c r="D162" s="1">
        <f t="shared" si="78"/>
        <v>41.6</v>
      </c>
      <c r="E162" s="1">
        <f t="shared" si="78"/>
        <v>1985.4200500000018</v>
      </c>
      <c r="F162" s="1">
        <f t="shared" si="78"/>
        <v>1974.2987910000008</v>
      </c>
      <c r="G162" s="4">
        <f t="shared" si="75"/>
        <v>2.0952744987137589E-2</v>
      </c>
      <c r="H162" s="4">
        <f t="shared" si="75"/>
        <v>2.1070772159531743E-2</v>
      </c>
    </row>
    <row r="163" spans="2:8" x14ac:dyDescent="0.25">
      <c r="B163">
        <v>2999</v>
      </c>
      <c r="C163" s="1">
        <f t="shared" ref="C163:F163" si="79">C72</f>
        <v>3.895</v>
      </c>
      <c r="D163" s="1">
        <f t="shared" si="79"/>
        <v>3.895</v>
      </c>
      <c r="E163" s="1">
        <f t="shared" si="79"/>
        <v>389.25235700000025</v>
      </c>
      <c r="F163" s="1">
        <f t="shared" si="79"/>
        <v>389.23507999999998</v>
      </c>
      <c r="G163" s="4">
        <f t="shared" si="75"/>
        <v>1.0006362016710917E-2</v>
      </c>
      <c r="H163" s="4">
        <f t="shared" si="75"/>
        <v>1.0006806169680287E-2</v>
      </c>
    </row>
    <row r="164" spans="2:8" x14ac:dyDescent="0.25">
      <c r="B164">
        <v>3000</v>
      </c>
      <c r="C164" s="1">
        <f t="shared" ref="C164:F164" si="80">C73</f>
        <v>80.0499999999995</v>
      </c>
      <c r="D164" s="1">
        <f t="shared" si="80"/>
        <v>80.0499999999995</v>
      </c>
      <c r="E164" s="1">
        <f t="shared" si="80"/>
        <v>7878.0605829999949</v>
      </c>
      <c r="F164" s="1">
        <f t="shared" si="80"/>
        <v>7877.5283930000032</v>
      </c>
      <c r="G164" s="4">
        <f t="shared" si="75"/>
        <v>1.0161130287921214E-2</v>
      </c>
      <c r="H164" s="4">
        <f t="shared" si="75"/>
        <v>1.0161816753479706E-2</v>
      </c>
    </row>
    <row r="165" spans="2:8" x14ac:dyDescent="0.25">
      <c r="B165">
        <v>3001</v>
      </c>
      <c r="C165" s="1">
        <f t="shared" ref="C165:F165" si="81">C74</f>
        <v>46.759999999999948</v>
      </c>
      <c r="D165" s="1">
        <f t="shared" si="81"/>
        <v>46.759999999999948</v>
      </c>
      <c r="E165" s="1">
        <f t="shared" si="81"/>
        <v>4631.4166479999885</v>
      </c>
      <c r="F165" s="1">
        <f t="shared" si="81"/>
        <v>4631.5633299999954</v>
      </c>
      <c r="G165" s="4">
        <f t="shared" si="75"/>
        <v>1.0096262883235218E-2</v>
      </c>
      <c r="H165" s="4">
        <f t="shared" si="75"/>
        <v>1.0095943133740976E-2</v>
      </c>
    </row>
    <row r="166" spans="2:8" x14ac:dyDescent="0.25">
      <c r="B166">
        <v>3002</v>
      </c>
      <c r="C166" s="1">
        <f t="shared" ref="C166:F166" si="82">C75</f>
        <v>15.73</v>
      </c>
      <c r="D166" s="1">
        <f t="shared" si="82"/>
        <v>15.73</v>
      </c>
      <c r="E166" s="1">
        <f t="shared" si="82"/>
        <v>770.89965100000074</v>
      </c>
      <c r="F166" s="1">
        <f t="shared" si="82"/>
        <v>769.83301100000028</v>
      </c>
      <c r="G166" s="4">
        <f t="shared" si="75"/>
        <v>2.0404730991375148E-2</v>
      </c>
      <c r="H166" s="4">
        <f t="shared" si="75"/>
        <v>2.0433002709986405E-2</v>
      </c>
    </row>
    <row r="167" spans="2:8" x14ac:dyDescent="0.25">
      <c r="B167">
        <v>3003</v>
      </c>
      <c r="C167" s="1">
        <f t="shared" ref="C167:F167" si="83">C76</f>
        <v>22.39499999999995</v>
      </c>
      <c r="D167" s="1">
        <f t="shared" si="83"/>
        <v>22.39499999999995</v>
      </c>
      <c r="E167" s="1">
        <f t="shared" si="83"/>
        <v>719.33494899999812</v>
      </c>
      <c r="F167" s="1">
        <f t="shared" si="83"/>
        <v>726.70273099999906</v>
      </c>
      <c r="G167" s="4">
        <f t="shared" si="75"/>
        <v>3.1132923586060891E-2</v>
      </c>
      <c r="H167" s="4">
        <f t="shared" si="75"/>
        <v>3.0817277883602695E-2</v>
      </c>
    </row>
    <row r="168" spans="2:8" x14ac:dyDescent="0.25">
      <c r="B168">
        <v>3004</v>
      </c>
      <c r="C168" s="1">
        <f t="shared" ref="C168:F168" si="84">C77</f>
        <v>39.5</v>
      </c>
      <c r="D168" s="1">
        <f t="shared" si="84"/>
        <v>39.5</v>
      </c>
      <c r="E168" s="1">
        <f t="shared" si="84"/>
        <v>3921.272159999985</v>
      </c>
      <c r="F168" s="1">
        <f t="shared" si="84"/>
        <v>3877.3212379999836</v>
      </c>
      <c r="G168" s="4">
        <f t="shared" si="75"/>
        <v>1.0073261530513137E-2</v>
      </c>
      <c r="H168" s="4">
        <f t="shared" si="75"/>
        <v>1.0187445809977576E-2</v>
      </c>
    </row>
    <row r="169" spans="2:8" x14ac:dyDescent="0.25">
      <c r="B169">
        <v>3005</v>
      </c>
      <c r="C169" s="1">
        <f t="shared" ref="C169:F169" si="85">C78</f>
        <v>28.899999999999949</v>
      </c>
      <c r="D169" s="1">
        <f t="shared" si="85"/>
        <v>28.899999999999949</v>
      </c>
      <c r="E169" s="1">
        <f t="shared" si="85"/>
        <v>1411.070150999999</v>
      </c>
      <c r="F169" s="1">
        <f t="shared" si="85"/>
        <v>1439.8006970000004</v>
      </c>
      <c r="G169" s="4">
        <f t="shared" si="75"/>
        <v>2.0480909456924632E-2</v>
      </c>
      <c r="H169" s="4">
        <f t="shared" si="75"/>
        <v>2.0072222537616913E-2</v>
      </c>
    </row>
    <row r="170" spans="2:8" x14ac:dyDescent="0.25">
      <c r="B170">
        <v>3006</v>
      </c>
      <c r="C170" s="1">
        <f t="shared" ref="C170:F170" si="86">C79</f>
        <v>141.4</v>
      </c>
      <c r="D170" s="1">
        <f t="shared" si="86"/>
        <v>141.4</v>
      </c>
      <c r="E170" s="1">
        <f t="shared" si="86"/>
        <v>6859.3686240000116</v>
      </c>
      <c r="F170" s="1">
        <f t="shared" si="86"/>
        <v>6874.5320040000115</v>
      </c>
      <c r="G170" s="4">
        <f t="shared" si="75"/>
        <v>2.0614142168312744E-2</v>
      </c>
      <c r="H170" s="4">
        <f t="shared" si="75"/>
        <v>2.0568672880964853E-2</v>
      </c>
    </row>
    <row r="171" spans="2:8" x14ac:dyDescent="0.25">
      <c r="B171">
        <v>3007</v>
      </c>
      <c r="C171" s="1">
        <f t="shared" ref="C171:F171" si="87">C80</f>
        <v>27.55</v>
      </c>
      <c r="D171" s="1">
        <f t="shared" si="87"/>
        <v>27.55</v>
      </c>
      <c r="E171" s="1">
        <f t="shared" si="87"/>
        <v>1357.063005999998</v>
      </c>
      <c r="F171" s="1">
        <f t="shared" si="87"/>
        <v>1356.7993560000007</v>
      </c>
      <c r="G171" s="4">
        <f t="shared" si="75"/>
        <v>2.0301194475269662E-2</v>
      </c>
      <c r="H171" s="4">
        <f t="shared" si="75"/>
        <v>2.0305139354738894E-2</v>
      </c>
    </row>
    <row r="172" spans="2:8" x14ac:dyDescent="0.25">
      <c r="B172">
        <v>3008</v>
      </c>
      <c r="C172" s="1">
        <f t="shared" ref="C172:F172" si="88">C81</f>
        <v>1.95</v>
      </c>
      <c r="D172" s="1">
        <f t="shared" si="88"/>
        <v>1.95</v>
      </c>
      <c r="E172" s="1">
        <f t="shared" si="88"/>
        <v>194.52416999999986</v>
      </c>
      <c r="F172" s="1">
        <f t="shared" si="88"/>
        <v>194.24330299999986</v>
      </c>
      <c r="G172" s="4">
        <f t="shared" si="75"/>
        <v>1.0024461227620204E-2</v>
      </c>
      <c r="H172" s="4">
        <f t="shared" si="75"/>
        <v>1.0038956143574234E-2</v>
      </c>
    </row>
    <row r="173" spans="2:8" x14ac:dyDescent="0.25">
      <c r="B173">
        <v>3009</v>
      </c>
      <c r="C173" s="1">
        <f t="shared" ref="C173:F173" si="89">C82</f>
        <v>4.7350000000000003</v>
      </c>
      <c r="D173" s="1">
        <f t="shared" si="89"/>
        <v>4.7350000000000003</v>
      </c>
      <c r="E173" s="1">
        <f t="shared" si="89"/>
        <v>466.56494900000024</v>
      </c>
      <c r="F173" s="1">
        <f t="shared" si="89"/>
        <v>463.01252899999986</v>
      </c>
      <c r="G173" s="4">
        <f t="shared" si="75"/>
        <v>1.0148640634382498E-2</v>
      </c>
      <c r="H173" s="4">
        <f t="shared" si="75"/>
        <v>1.0226505123363523E-2</v>
      </c>
    </row>
    <row r="174" spans="2:8" x14ac:dyDescent="0.25">
      <c r="B174">
        <v>3010</v>
      </c>
      <c r="C174" s="1">
        <f t="shared" ref="C174:F174" si="90">C83</f>
        <v>53.685000000000002</v>
      </c>
      <c r="D174" s="1">
        <f t="shared" si="90"/>
        <v>53.685000000000002</v>
      </c>
      <c r="E174" s="1">
        <f t="shared" si="90"/>
        <v>1655.2841909999979</v>
      </c>
      <c r="F174" s="1">
        <f t="shared" si="90"/>
        <v>1662.967813999998</v>
      </c>
      <c r="G174" s="4">
        <f t="shared" si="75"/>
        <v>3.2432497266567606E-2</v>
      </c>
      <c r="H174" s="4">
        <f t="shared" si="75"/>
        <v>3.2282645249080005E-2</v>
      </c>
    </row>
    <row r="175" spans="2:8" x14ac:dyDescent="0.25">
      <c r="B175">
        <v>3011</v>
      </c>
      <c r="C175" s="1">
        <f t="shared" ref="C175:F175" si="91">C84</f>
        <v>996.53999999999496</v>
      </c>
      <c r="D175" s="1">
        <f t="shared" si="91"/>
        <v>996.53999999999496</v>
      </c>
      <c r="E175" s="1">
        <f t="shared" si="91"/>
        <v>19862.675954999999</v>
      </c>
      <c r="F175" s="1">
        <f t="shared" si="91"/>
        <v>19870.204814000015</v>
      </c>
      <c r="G175" s="4">
        <f t="shared" si="75"/>
        <v>5.0171487580913665E-2</v>
      </c>
      <c r="H175" s="4">
        <f t="shared" si="75"/>
        <v>5.0152477507320888E-2</v>
      </c>
    </row>
    <row r="176" spans="2:8" x14ac:dyDescent="0.25">
      <c r="B176">
        <v>3012</v>
      </c>
      <c r="C176" s="1">
        <f t="shared" ref="C176:F176" si="92">C85</f>
        <v>32.06</v>
      </c>
      <c r="D176" s="1">
        <f t="shared" si="92"/>
        <v>32.06</v>
      </c>
      <c r="E176" s="1">
        <f t="shared" si="92"/>
        <v>3108.059485999996</v>
      </c>
      <c r="F176" s="1">
        <f t="shared" si="92"/>
        <v>3116.030909000001</v>
      </c>
      <c r="G176" s="4">
        <f t="shared" si="75"/>
        <v>1.0315117887676119E-2</v>
      </c>
      <c r="H176" s="4">
        <f t="shared" si="75"/>
        <v>1.0288729777166659E-2</v>
      </c>
    </row>
  </sheetData>
  <mergeCells count="6">
    <mergeCell ref="K1:L1"/>
    <mergeCell ref="C1:D1"/>
    <mergeCell ref="E1:F1"/>
    <mergeCell ref="G1:H1"/>
    <mergeCell ref="G92:H92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ExtTrip_Adjust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Dhakar</dc:creator>
  <cp:lastModifiedBy>Nagendra Dhakar</cp:lastModifiedBy>
  <dcterms:created xsi:type="dcterms:W3CDTF">2018-09-24T05:56:01Z</dcterms:created>
  <dcterms:modified xsi:type="dcterms:W3CDTF">2020-05-29T04:17:53Z</dcterms:modified>
</cp:coreProperties>
</file>