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Eduardo Estrada\Desktop\Excel Gráfico\"/>
    </mc:Choice>
  </mc:AlternateContent>
  <xr:revisionPtr revIDLastSave="0" documentId="8_{B67F0B2A-4081-438B-A316-EAEF60DC54C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  <workbookView xWindow="-120" yWindow="-120" windowWidth="20730" windowHeight="11160" activeTab="3" xr2:uid="{00000000-000D-0000-FFFF-FFFF01000000}"/>
  </bookViews>
  <sheets>
    <sheet name="Hoja4" sheetId="6" r:id="rId1"/>
    <sheet name="ejemplo linea aerea" sheetId="1" r:id="rId2"/>
    <sheet name="ejemplo de estudinates" sheetId="2" r:id="rId3"/>
    <sheet name="Hoja3" sheetId="3" r:id="rId4"/>
  </sheets>
  <calcPr calcId="181029"/>
</workbook>
</file>

<file path=xl/calcChain.xml><?xml version="1.0" encoding="utf-8"?>
<calcChain xmlns="http://schemas.openxmlformats.org/spreadsheetml/2006/main">
  <c r="A26" i="3" l="1" a="1"/>
  <c r="A26" i="3" s="1"/>
  <c r="C25" i="3"/>
  <c r="E19" i="3" s="1"/>
  <c r="D18" i="3"/>
  <c r="D19" i="3" s="1"/>
  <c r="D20" i="3" s="1"/>
  <c r="D21" i="3" s="1"/>
  <c r="D22" i="3" s="1"/>
  <c r="D23" i="3" s="1"/>
  <c r="D24" i="3" s="1"/>
  <c r="E22" i="3" l="1"/>
  <c r="E21" i="3"/>
  <c r="E24" i="3"/>
  <c r="E20" i="3"/>
  <c r="E18" i="3"/>
  <c r="F18" i="3" s="1"/>
  <c r="F19" i="3" s="1"/>
  <c r="E23" i="3"/>
  <c r="A33" i="3"/>
  <c r="A31" i="3"/>
  <c r="A29" i="3"/>
  <c r="A27" i="3"/>
  <c r="A32" i="3"/>
  <c r="A30" i="3"/>
  <c r="A28" i="3"/>
  <c r="G13" i="1"/>
  <c r="F20" i="3" l="1"/>
  <c r="F21" i="3" s="1"/>
  <c r="F22" i="3" s="1"/>
  <c r="F23" i="3" s="1"/>
  <c r="F24" i="3" s="1"/>
  <c r="K14" i="1"/>
  <c r="G17" i="1"/>
  <c r="F17" i="1"/>
  <c r="I17" i="1" s="1"/>
  <c r="C15" i="2" l="1"/>
  <c r="D13" i="2"/>
  <c r="G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Estrada Montenegro</author>
  </authors>
  <commentList>
    <comment ref="I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La fórmula da como resultado los intervalos de clases.
</t>
        </r>
      </text>
    </comment>
    <comment ref="H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Esta es según la fórmula, pero como se deciden 6 intervalos de clases el resultado…es 8.7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Selección arbitraria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Número de pasajeros…en los últimos 50 días.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<sst xmlns="http://schemas.openxmlformats.org/spreadsheetml/2006/main" count="31" uniqueCount="24">
  <si>
    <t>Intervalo</t>
  </si>
  <si>
    <t>Clase</t>
  </si>
  <si>
    <t>y mayor...</t>
  </si>
  <si>
    <t>Frecuencia</t>
  </si>
  <si>
    <t>% acumulado</t>
  </si>
  <si>
    <t xml:space="preserve">     Como estadístico residente de Pigs and People (P&amp;P) Airlines, el director de la división de análisis estadístico le pide recolectar y agrupar los datos sobre el número de pasajeros que han decidido viajar con P&amp;P. Tales datos correspondientes a los últimos 50 días aparecen en la tabla siguiente.
 Sin embargo, con estos datos en bruto, es improbable que el director pueda obtener información útil y significativa respecto a las operaciones de vuelo. Los datos no están organizados y es difícil llegar a una conclusión significativa simplemente revisando una serie de números anotados en un papel. Es preciso agrupar y presentar los datos de manera concisa y reveladora para facilitar el acceso a la información que contienen.</t>
  </si>
  <si>
    <t>DISTRIBUCION DE FRECUENCIAS</t>
  </si>
  <si>
    <t>ó</t>
  </si>
  <si>
    <t>Frecuencia (Días)</t>
  </si>
  <si>
    <t>maximo</t>
  </si>
  <si>
    <t>minimo</t>
  </si>
  <si>
    <t>datos</t>
  </si>
  <si>
    <t>intervalos</t>
  </si>
  <si>
    <t>Valor del intervalo:</t>
  </si>
  <si>
    <t>mínimo</t>
  </si>
  <si>
    <t>intervalo</t>
  </si>
  <si>
    <t>valor del intervadlo</t>
  </si>
  <si>
    <t>Una organización estudiantil está por revisar el monto que los estudiantes invierten en textos cada semestre.
Cincuenta estudiantes reportaron las siguientes cantidades, aproximadas al dólar más próximo.</t>
  </si>
  <si>
    <t>máximo</t>
  </si>
  <si>
    <t xml:space="preserve">intervalo </t>
  </si>
  <si>
    <t>Intervalo de clase</t>
  </si>
  <si>
    <t>Frecuencia Relativa</t>
  </si>
  <si>
    <t>Frecuencia Acum ulada</t>
  </si>
  <si>
    <t>Frecuencia Relativa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</si>
</sst>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0_);_(* \(#,##0.0000\);_(* &quot;-&quot;??_);_(@_)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D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39" fontId="0" fillId="0" borderId="0" xfId="1" applyNumberFormat="1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10" fontId="0" fillId="0" borderId="0" xfId="0" applyNumberFormat="1"/>
    <xf numFmtId="10" fontId="0" fillId="0" borderId="1" xfId="0" applyNumberFormat="1" applyBorder="1"/>
    <xf numFmtId="49" fontId="0" fillId="2" borderId="0" xfId="0" applyNumberForma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165" fontId="2" fillId="0" borderId="0" xfId="1" applyNumberFormat="1" applyFont="1"/>
    <xf numFmtId="3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/>
    <xf numFmtId="2" fontId="6" fillId="5" borderId="0" xfId="0" applyNumberFormat="1" applyFont="1" applyFill="1"/>
    <xf numFmtId="0" fontId="6" fillId="4" borderId="0" xfId="0" applyFont="1" applyFill="1"/>
    <xf numFmtId="0" fontId="6" fillId="5" borderId="0" xfId="0" applyFont="1" applyFill="1"/>
    <xf numFmtId="0" fontId="7" fillId="4" borderId="2" xfId="0" applyFont="1" applyFill="1" applyBorder="1" applyAlignment="1">
      <alignment horizontal="center"/>
    </xf>
    <xf numFmtId="167" fontId="6" fillId="5" borderId="0" xfId="0" applyNumberFormat="1" applyFont="1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49" fontId="0" fillId="2" borderId="0" xfId="0" applyNumberForma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8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NI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Hoja4!$A$2:$A$8</c:f>
              <c:strCache>
                <c:ptCount val="7"/>
                <c:pt idx="0">
                  <c:v>59</c:v>
                </c:pt>
                <c:pt idx="1">
                  <c:v>69</c:v>
                </c:pt>
                <c:pt idx="2">
                  <c:v>79</c:v>
                </c:pt>
                <c:pt idx="3">
                  <c:v>89</c:v>
                </c:pt>
                <c:pt idx="4">
                  <c:v>99</c:v>
                </c:pt>
                <c:pt idx="5">
                  <c:v>109</c:v>
                </c:pt>
                <c:pt idx="6">
                  <c:v>y mayor...</c:v>
                </c:pt>
              </c:strCache>
            </c:strRef>
          </c:cat>
          <c:val>
            <c:numRef>
              <c:f>Hoja4!$B$2:$B$8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12</c:v>
                </c:pt>
                <c:pt idx="4">
                  <c:v>8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6-480B-A86F-246C1295F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8191456"/>
        <c:axId val="478192768"/>
      </c:barChart>
      <c:catAx>
        <c:axId val="47819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192768"/>
        <c:crosses val="autoZero"/>
        <c:auto val="1"/>
        <c:lblAlgn val="ctr"/>
        <c:lblOffset val="100"/>
        <c:noMultiLvlLbl val="0"/>
      </c:catAx>
      <c:valAx>
        <c:axId val="478192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191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NI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'ejemplo linea aerea'!$B$23:$B$29</c:f>
              <c:strCache>
                <c:ptCount val="7"/>
                <c:pt idx="0">
                  <c:v>59</c:v>
                </c:pt>
                <c:pt idx="1">
                  <c:v>69</c:v>
                </c:pt>
                <c:pt idx="2">
                  <c:v>79</c:v>
                </c:pt>
                <c:pt idx="3">
                  <c:v>89</c:v>
                </c:pt>
                <c:pt idx="4">
                  <c:v>99</c:v>
                </c:pt>
                <c:pt idx="5">
                  <c:v>109</c:v>
                </c:pt>
                <c:pt idx="6">
                  <c:v>y mayor...</c:v>
                </c:pt>
              </c:strCache>
            </c:strRef>
          </c:cat>
          <c:val>
            <c:numRef>
              <c:f>'ejemplo linea aerea'!$C$23:$C$29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12</c:v>
                </c:pt>
                <c:pt idx="4">
                  <c:v>8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9-4EAB-8201-A2791D292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overlap val="-4"/>
        <c:axId val="57284864"/>
        <c:axId val="67781376"/>
      </c:barChart>
      <c:catAx>
        <c:axId val="5728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Clase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7781376"/>
        <c:crosses val="autoZero"/>
        <c:auto val="1"/>
        <c:lblAlgn val="ctr"/>
        <c:lblOffset val="100"/>
        <c:noMultiLvlLbl val="0"/>
      </c:catAx>
      <c:valAx>
        <c:axId val="6778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8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NI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'ejemplo de estudinates'!$E$17:$E$24</c:f>
              <c:strCache>
                <c:ptCount val="8"/>
                <c:pt idx="0">
                  <c:v>124</c:v>
                </c:pt>
                <c:pt idx="1">
                  <c:v>149</c:v>
                </c:pt>
                <c:pt idx="2">
                  <c:v>174</c:v>
                </c:pt>
                <c:pt idx="3">
                  <c:v>199</c:v>
                </c:pt>
                <c:pt idx="4">
                  <c:v>224</c:v>
                </c:pt>
                <c:pt idx="5">
                  <c:v>249</c:v>
                </c:pt>
                <c:pt idx="6">
                  <c:v>274</c:v>
                </c:pt>
                <c:pt idx="7">
                  <c:v>y mayor...</c:v>
                </c:pt>
              </c:strCache>
            </c:strRef>
          </c:cat>
          <c:val>
            <c:numRef>
              <c:f>'ejemplo de estudinates'!$F$17:$F$24</c:f>
              <c:numCache>
                <c:formatCode>General</c:formatCode>
                <c:ptCount val="8"/>
                <c:pt idx="0">
                  <c:v>8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10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8-472F-9947-5A840D6EA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axId val="79833728"/>
        <c:axId val="86256640"/>
      </c:barChart>
      <c:catAx>
        <c:axId val="7983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Clase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86256640"/>
        <c:crosses val="autoZero"/>
        <c:auto val="1"/>
        <c:lblAlgn val="ctr"/>
        <c:lblOffset val="100"/>
        <c:noMultiLvlLbl val="0"/>
      </c:catAx>
      <c:valAx>
        <c:axId val="86256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833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Hoja3!$C$17</c:f>
              <c:strCache>
                <c:ptCount val="1"/>
                <c:pt idx="0">
                  <c:v>Frecuencia</c:v>
                </c:pt>
              </c:strCache>
            </c:strRef>
          </c:tx>
          <c:invertIfNegative val="0"/>
          <c:cat>
            <c:numRef>
              <c:f>Hoja3!$B$18:$B$24</c:f>
              <c:numCache>
                <c:formatCode>0.00</c:formatCode>
                <c:ptCount val="7"/>
                <c:pt idx="0">
                  <c:v>19</c:v>
                </c:pt>
                <c:pt idx="1">
                  <c:v>29</c:v>
                </c:pt>
                <c:pt idx="2">
                  <c:v>39</c:v>
                </c:pt>
                <c:pt idx="3">
                  <c:v>49</c:v>
                </c:pt>
                <c:pt idx="4">
                  <c:v>59</c:v>
                </c:pt>
                <c:pt idx="5">
                  <c:v>69</c:v>
                </c:pt>
                <c:pt idx="6">
                  <c:v>79</c:v>
                </c:pt>
              </c:numCache>
            </c:numRef>
          </c:cat>
          <c:val>
            <c:numRef>
              <c:f>Hoja3!$C$18:$C$24</c:f>
              <c:numCache>
                <c:formatCode>General</c:formatCode>
                <c:ptCount val="7"/>
                <c:pt idx="0">
                  <c:v>5</c:v>
                </c:pt>
                <c:pt idx="1">
                  <c:v>19</c:v>
                </c:pt>
                <c:pt idx="2">
                  <c:v>10</c:v>
                </c:pt>
                <c:pt idx="3">
                  <c:v>13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7-456D-BCD6-1A0DC74EA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86208"/>
        <c:axId val="102020608"/>
      </c:barChart>
      <c:catAx>
        <c:axId val="10188620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2020608"/>
        <c:crosses val="autoZero"/>
        <c:auto val="1"/>
        <c:lblAlgn val="ctr"/>
        <c:lblOffset val="100"/>
        <c:noMultiLvlLbl val="0"/>
      </c:catAx>
      <c:valAx>
        <c:axId val="10202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88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180974</xdr:rowOff>
    </xdr:from>
    <xdr:to>
      <xdr:col>11</xdr:col>
      <xdr:colOff>180975</xdr:colOff>
      <xdr:row>20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1E1767-31D7-4912-B1EB-A083588E8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18</xdr:row>
      <xdr:rowOff>114300</xdr:rowOff>
    </xdr:from>
    <xdr:to>
      <xdr:col>11</xdr:col>
      <xdr:colOff>95250</xdr:colOff>
      <xdr:row>32</xdr:row>
      <xdr:rowOff>66675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352424</xdr:colOff>
      <xdr:row>7</xdr:row>
      <xdr:rowOff>114300</xdr:rowOff>
    </xdr:from>
    <xdr:to>
      <xdr:col>9</xdr:col>
      <xdr:colOff>95250</xdr:colOff>
      <xdr:row>11</xdr:row>
      <xdr:rowOff>85725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81549" y="14478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𝑛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b="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50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Choice>
      <mc:Fallback xmlns="">
        <xdr:sp macro="" textlink="">
          <xdr:nvSpPr>
            <xdr:cNvPr id="2" name="1 CuadroTexto"/>
            <xdr:cNvSpPr txBox="1"/>
          </xdr:nvSpPr>
          <xdr:spPr>
            <a:xfrm>
              <a:off x="4781549" y="14478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2^𝑐≥𝑛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</a:t>
              </a:r>
              <a:r>
                <a:rPr lang="es-NI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50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Fallback>
    </mc:AlternateContent>
    <xdr:clientData/>
  </xdr:twoCellAnchor>
  <xdr:twoCellAnchor>
    <xdr:from>
      <xdr:col>11</xdr:col>
      <xdr:colOff>200025</xdr:colOff>
      <xdr:row>1</xdr:row>
      <xdr:rowOff>171450</xdr:rowOff>
    </xdr:from>
    <xdr:to>
      <xdr:col>15</xdr:col>
      <xdr:colOff>257175</xdr:colOff>
      <xdr:row>9</xdr:row>
      <xdr:rowOff>171450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277350" y="361950"/>
          <a:ext cx="3105150" cy="1524000"/>
        </a:xfrm>
        <a:prstGeom prst="flowChartMultidocumen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r>
            <a:rPr lang="es-NI" sz="11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DEMOSTRACIÓN DE APLICACIÓN DE EXCEL A LAS ESTADÍSTICAS</a:t>
          </a:r>
        </a:p>
        <a:p>
          <a:endParaRPr lang="es-NI" sz="11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11</xdr:row>
      <xdr:rowOff>57150</xdr:rowOff>
    </xdr:from>
    <xdr:to>
      <xdr:col>12</xdr:col>
      <xdr:colOff>523875</xdr:colOff>
      <xdr:row>25</xdr:row>
      <xdr:rowOff>152400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</xdr:row>
      <xdr:rowOff>0</xdr:rowOff>
    </xdr:from>
    <xdr:to>
      <xdr:col>9</xdr:col>
      <xdr:colOff>581026</xdr:colOff>
      <xdr:row>7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4572000" y="7620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𝑛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b="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50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4572000" y="7620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2^𝑐≥𝑛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</a:t>
              </a:r>
              <a:r>
                <a:rPr lang="es-NI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50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80962</xdr:rowOff>
    </xdr:from>
    <xdr:to>
      <xdr:col>9</xdr:col>
      <xdr:colOff>152400</xdr:colOff>
      <xdr:row>15</xdr:row>
      <xdr:rowOff>157162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3212-B4C6-4E24-A46E-563BEA049D3C}">
  <dimension ref="A1:B8"/>
  <sheetViews>
    <sheetView workbookViewId="0">
      <selection activeCell="D15" sqref="D15"/>
    </sheetView>
    <sheetView workbookViewId="1"/>
  </sheetViews>
  <sheetFormatPr baseColWidth="10" defaultRowHeight="15" x14ac:dyDescent="0.25"/>
  <sheetData>
    <row r="1" spans="1:2" x14ac:dyDescent="0.25">
      <c r="A1" s="21" t="s">
        <v>1</v>
      </c>
      <c r="B1" s="21" t="s">
        <v>3</v>
      </c>
    </row>
    <row r="2" spans="1:2" x14ac:dyDescent="0.25">
      <c r="A2" s="18">
        <v>59</v>
      </c>
      <c r="B2" s="19">
        <v>3</v>
      </c>
    </row>
    <row r="3" spans="1:2" x14ac:dyDescent="0.25">
      <c r="A3" s="18">
        <v>69</v>
      </c>
      <c r="B3" s="19">
        <v>7</v>
      </c>
    </row>
    <row r="4" spans="1:2" x14ac:dyDescent="0.25">
      <c r="A4" s="18">
        <v>79</v>
      </c>
      <c r="B4" s="19">
        <v>18</v>
      </c>
    </row>
    <row r="5" spans="1:2" x14ac:dyDescent="0.25">
      <c r="A5" s="18">
        <v>89</v>
      </c>
      <c r="B5" s="19">
        <v>12</v>
      </c>
    </row>
    <row r="6" spans="1:2" x14ac:dyDescent="0.25">
      <c r="A6" s="18">
        <v>99</v>
      </c>
      <c r="B6" s="19">
        <v>8</v>
      </c>
    </row>
    <row r="7" spans="1:2" x14ac:dyDescent="0.25">
      <c r="A7" s="18">
        <v>109</v>
      </c>
      <c r="B7" s="19">
        <v>2</v>
      </c>
    </row>
    <row r="8" spans="1:2" ht="15.75" thickBot="1" x14ac:dyDescent="0.3">
      <c r="A8" s="20" t="s">
        <v>2</v>
      </c>
      <c r="B8" s="20">
        <v>0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7" zoomScaleNormal="100" workbookViewId="0">
      <selection activeCell="O14" sqref="O14"/>
    </sheetView>
    <sheetView workbookViewId="1">
      <selection activeCell="I18" sqref="I18:J18"/>
    </sheetView>
  </sheetViews>
  <sheetFormatPr baseColWidth="10" defaultRowHeight="15" x14ac:dyDescent="0.25"/>
  <cols>
    <col min="3" max="3" width="16.5703125" bestFit="1" customWidth="1"/>
    <col min="4" max="4" width="15.5703125" customWidth="1"/>
    <col min="8" max="8" width="11.42578125" customWidth="1"/>
    <col min="9" max="9" width="12.5703125" bestFit="1" customWidth="1"/>
  </cols>
  <sheetData>
    <row r="1" spans="1:11" x14ac:dyDescent="0.25">
      <c r="C1" s="23" t="s">
        <v>6</v>
      </c>
      <c r="D1" s="23"/>
      <c r="E1" s="23"/>
    </row>
    <row r="2" spans="1:11" ht="15" customHeight="1" x14ac:dyDescent="0.25">
      <c r="A2" s="22" t="s">
        <v>5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10" spans="1:11" x14ac:dyDescent="0.25">
      <c r="A10" s="1">
        <v>68</v>
      </c>
      <c r="B10" s="1">
        <v>71</v>
      </c>
      <c r="C10" s="1">
        <v>77</v>
      </c>
      <c r="D10" s="1">
        <v>83</v>
      </c>
      <c r="E10" s="1">
        <v>79</v>
      </c>
    </row>
    <row r="11" spans="1:11" x14ac:dyDescent="0.25">
      <c r="A11" s="1">
        <v>72</v>
      </c>
      <c r="B11" s="1">
        <v>74</v>
      </c>
      <c r="C11" s="1">
        <v>57</v>
      </c>
      <c r="D11" s="1">
        <v>67</v>
      </c>
      <c r="E11" s="1">
        <v>69</v>
      </c>
    </row>
    <row r="12" spans="1:11" x14ac:dyDescent="0.25">
      <c r="A12" s="1">
        <v>50</v>
      </c>
      <c r="B12" s="1">
        <v>60</v>
      </c>
      <c r="C12" s="1">
        <v>70</v>
      </c>
      <c r="D12" s="1">
        <v>66</v>
      </c>
      <c r="E12" s="1">
        <v>76</v>
      </c>
    </row>
    <row r="13" spans="1:11" x14ac:dyDescent="0.25">
      <c r="A13" s="1">
        <v>70</v>
      </c>
      <c r="B13" s="1">
        <v>84</v>
      </c>
      <c r="C13" s="1">
        <v>59</v>
      </c>
      <c r="D13" s="1">
        <v>75</v>
      </c>
      <c r="E13" s="1">
        <v>94</v>
      </c>
      <c r="G13" s="8">
        <f>LOG(50)/LOG(2)</f>
        <v>5.6438561897747244</v>
      </c>
      <c r="H13" s="7" t="s">
        <v>7</v>
      </c>
      <c r="I13" s="7">
        <v>6</v>
      </c>
    </row>
    <row r="14" spans="1:11" x14ac:dyDescent="0.25">
      <c r="A14" s="1">
        <v>65</v>
      </c>
      <c r="B14" s="1">
        <v>72</v>
      </c>
      <c r="C14" s="1">
        <v>85</v>
      </c>
      <c r="D14" s="1">
        <v>79</v>
      </c>
      <c r="E14" s="1">
        <v>71</v>
      </c>
      <c r="K14" s="12">
        <f>(102-50)/6</f>
        <v>8.6666666666666661</v>
      </c>
    </row>
    <row r="15" spans="1:11" x14ac:dyDescent="0.25">
      <c r="A15" s="1">
        <v>83</v>
      </c>
      <c r="B15" s="1">
        <v>84</v>
      </c>
      <c r="C15" s="1">
        <v>74</v>
      </c>
      <c r="D15" s="1">
        <v>82</v>
      </c>
      <c r="E15" s="1">
        <v>97</v>
      </c>
      <c r="G15">
        <f>2^6</f>
        <v>64</v>
      </c>
    </row>
    <row r="16" spans="1:11" x14ac:dyDescent="0.25">
      <c r="A16" s="1">
        <v>77</v>
      </c>
      <c r="B16" s="1">
        <v>73</v>
      </c>
      <c r="C16" s="1">
        <v>78</v>
      </c>
      <c r="D16" s="1">
        <v>93</v>
      </c>
      <c r="E16" s="1">
        <v>95</v>
      </c>
      <c r="F16" t="s">
        <v>18</v>
      </c>
      <c r="G16" t="s">
        <v>14</v>
      </c>
      <c r="H16" t="s">
        <v>15</v>
      </c>
      <c r="I16" s="24" t="s">
        <v>16</v>
      </c>
      <c r="J16" s="24"/>
    </row>
    <row r="17" spans="1:10" x14ac:dyDescent="0.25">
      <c r="A17" s="1">
        <v>78</v>
      </c>
      <c r="B17" s="1">
        <v>81</v>
      </c>
      <c r="C17" s="1">
        <v>79</v>
      </c>
      <c r="D17" s="1">
        <v>90</v>
      </c>
      <c r="E17" s="1">
        <v>83</v>
      </c>
      <c r="F17" s="9">
        <f>MAX(A10:E19)</f>
        <v>102</v>
      </c>
      <c r="G17" s="9">
        <f>MIN(A10:E19)</f>
        <v>50</v>
      </c>
      <c r="H17" s="9">
        <v>6</v>
      </c>
      <c r="I17" s="12">
        <f>(F17-G17)/H17</f>
        <v>8.6666666666666661</v>
      </c>
      <c r="J17" s="11">
        <v>10</v>
      </c>
    </row>
    <row r="18" spans="1:10" x14ac:dyDescent="0.25">
      <c r="A18" s="1">
        <v>80</v>
      </c>
      <c r="B18" s="1">
        <v>84</v>
      </c>
      <c r="C18" s="1">
        <v>91</v>
      </c>
      <c r="D18" s="1">
        <v>101</v>
      </c>
      <c r="E18" s="1">
        <v>86</v>
      </c>
      <c r="I18" s="24">
        <v>10</v>
      </c>
      <c r="J18" s="24"/>
    </row>
    <row r="19" spans="1:10" x14ac:dyDescent="0.25">
      <c r="A19" s="1">
        <v>93</v>
      </c>
      <c r="B19" s="1">
        <v>92</v>
      </c>
      <c r="C19" s="1">
        <v>102</v>
      </c>
      <c r="D19" s="1">
        <v>80</v>
      </c>
      <c r="E19" s="1">
        <v>69</v>
      </c>
    </row>
    <row r="21" spans="1:10" ht="15.75" thickBot="1" x14ac:dyDescent="0.3">
      <c r="A21" t="s">
        <v>0</v>
      </c>
    </row>
    <row r="22" spans="1:10" x14ac:dyDescent="0.25">
      <c r="B22" s="3" t="s">
        <v>1</v>
      </c>
      <c r="C22" s="3" t="s">
        <v>8</v>
      </c>
      <c r="D22" s="3" t="s">
        <v>4</v>
      </c>
    </row>
    <row r="23" spans="1:10" x14ac:dyDescent="0.25">
      <c r="A23">
        <v>59</v>
      </c>
      <c r="B23">
        <v>59</v>
      </c>
      <c r="C23">
        <v>3</v>
      </c>
      <c r="D23" s="4">
        <v>0.06</v>
      </c>
    </row>
    <row r="24" spans="1:10" x14ac:dyDescent="0.25">
      <c r="A24">
        <v>69</v>
      </c>
      <c r="B24">
        <v>69</v>
      </c>
      <c r="C24">
        <v>7</v>
      </c>
      <c r="D24" s="4">
        <v>0.2</v>
      </c>
    </row>
    <row r="25" spans="1:10" x14ac:dyDescent="0.25">
      <c r="A25">
        <v>79</v>
      </c>
      <c r="B25">
        <v>79</v>
      </c>
      <c r="C25">
        <v>18</v>
      </c>
      <c r="D25" s="4">
        <v>0.56000000000000005</v>
      </c>
    </row>
    <row r="26" spans="1:10" x14ac:dyDescent="0.25">
      <c r="A26">
        <v>89</v>
      </c>
      <c r="B26">
        <v>89</v>
      </c>
      <c r="C26">
        <v>12</v>
      </c>
      <c r="D26" s="4">
        <v>0.8</v>
      </c>
    </row>
    <row r="27" spans="1:10" x14ac:dyDescent="0.25">
      <c r="A27">
        <v>99</v>
      </c>
      <c r="B27">
        <v>99</v>
      </c>
      <c r="C27">
        <v>8</v>
      </c>
      <c r="D27" s="4">
        <v>0.96</v>
      </c>
    </row>
    <row r="28" spans="1:10" x14ac:dyDescent="0.25">
      <c r="A28">
        <v>109</v>
      </c>
      <c r="B28">
        <v>109</v>
      </c>
      <c r="C28">
        <v>2</v>
      </c>
      <c r="D28" s="4">
        <v>1</v>
      </c>
    </row>
    <row r="29" spans="1:10" ht="15.75" thickBot="1" x14ac:dyDescent="0.3">
      <c r="B29" s="2" t="s">
        <v>2</v>
      </c>
      <c r="C29" s="2">
        <v>0</v>
      </c>
      <c r="D29" s="5">
        <v>1</v>
      </c>
    </row>
  </sheetData>
  <sortState ref="B15:B20">
    <sortCondition ref="B15"/>
  </sortState>
  <mergeCells count="4">
    <mergeCell ref="A2:K7"/>
    <mergeCell ref="C1:E1"/>
    <mergeCell ref="I16:J16"/>
    <mergeCell ref="I18:J18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C15" sqref="C15"/>
    </sheetView>
    <sheetView workbookViewId="1">
      <selection activeCell="D15" sqref="D15"/>
    </sheetView>
  </sheetViews>
  <sheetFormatPr baseColWidth="10" defaultRowHeight="15" x14ac:dyDescent="0.25"/>
  <cols>
    <col min="4" max="4" width="12.5703125" bestFit="1" customWidth="1"/>
  </cols>
  <sheetData>
    <row r="1" spans="1:12" x14ac:dyDescent="0.25">
      <c r="A1" s="1">
        <v>125</v>
      </c>
      <c r="B1" s="1">
        <v>157</v>
      </c>
      <c r="C1" s="1">
        <v>113</v>
      </c>
      <c r="D1" s="1">
        <v>127</v>
      </c>
      <c r="E1" s="1">
        <v>201</v>
      </c>
      <c r="G1" s="25" t="s">
        <v>17</v>
      </c>
      <c r="H1" s="25"/>
      <c r="I1" s="25"/>
      <c r="J1" s="25"/>
      <c r="K1" s="25"/>
      <c r="L1" s="25"/>
    </row>
    <row r="2" spans="1:12" x14ac:dyDescent="0.25">
      <c r="A2" s="1">
        <v>165</v>
      </c>
      <c r="B2" s="1">
        <v>145</v>
      </c>
      <c r="C2" s="1">
        <v>119</v>
      </c>
      <c r="D2" s="1">
        <v>148</v>
      </c>
      <c r="E2" s="1">
        <v>158</v>
      </c>
      <c r="G2" s="25"/>
      <c r="H2" s="25"/>
      <c r="I2" s="25"/>
      <c r="J2" s="25"/>
      <c r="K2" s="25"/>
      <c r="L2" s="25"/>
    </row>
    <row r="3" spans="1:12" x14ac:dyDescent="0.25">
      <c r="A3" s="1">
        <v>148</v>
      </c>
      <c r="B3" s="1">
        <v>168</v>
      </c>
      <c r="C3" s="1">
        <v>117</v>
      </c>
      <c r="D3" s="1">
        <v>105</v>
      </c>
      <c r="E3" s="1">
        <v>136</v>
      </c>
      <c r="G3" s="25"/>
      <c r="H3" s="25"/>
      <c r="I3" s="25"/>
      <c r="J3" s="25"/>
      <c r="K3" s="25"/>
      <c r="L3" s="25"/>
    </row>
    <row r="4" spans="1:12" x14ac:dyDescent="0.25">
      <c r="A4" s="1">
        <v>136</v>
      </c>
      <c r="B4" s="1">
        <v>125</v>
      </c>
      <c r="C4" s="1">
        <v>148</v>
      </c>
      <c r="D4" s="1">
        <v>108</v>
      </c>
      <c r="E4" s="1">
        <v>178</v>
      </c>
    </row>
    <row r="5" spans="1:12" x14ac:dyDescent="0.25">
      <c r="A5" s="1">
        <v>179</v>
      </c>
      <c r="B5" s="1">
        <v>191</v>
      </c>
      <c r="C5" s="1">
        <v>225</v>
      </c>
      <c r="D5" s="1">
        <v>204</v>
      </c>
      <c r="E5" s="1">
        <v>104</v>
      </c>
    </row>
    <row r="6" spans="1:12" x14ac:dyDescent="0.25">
      <c r="A6" s="1">
        <v>205</v>
      </c>
      <c r="B6" s="1">
        <v>197</v>
      </c>
      <c r="C6" s="1">
        <v>119</v>
      </c>
      <c r="D6" s="1">
        <v>209</v>
      </c>
      <c r="E6" s="1">
        <v>157</v>
      </c>
    </row>
    <row r="7" spans="1:12" x14ac:dyDescent="0.25">
      <c r="A7" s="1">
        <v>209</v>
      </c>
      <c r="B7" s="1">
        <v>205</v>
      </c>
      <c r="C7" s="1">
        <v>221</v>
      </c>
      <c r="D7" s="1">
        <v>178</v>
      </c>
      <c r="E7" s="1">
        <v>247</v>
      </c>
    </row>
    <row r="8" spans="1:12" x14ac:dyDescent="0.25">
      <c r="A8" s="1">
        <v>235</v>
      </c>
      <c r="B8" s="1">
        <v>217</v>
      </c>
      <c r="C8" s="1">
        <v>222</v>
      </c>
      <c r="D8" s="1">
        <v>224</v>
      </c>
      <c r="E8" s="1">
        <v>187</v>
      </c>
    </row>
    <row r="9" spans="1:12" x14ac:dyDescent="0.25">
      <c r="A9" s="1">
        <v>265</v>
      </c>
      <c r="B9" s="1">
        <v>148</v>
      </c>
      <c r="C9" s="1">
        <v>165</v>
      </c>
      <c r="D9" s="1">
        <v>228</v>
      </c>
      <c r="E9" s="1">
        <v>239</v>
      </c>
    </row>
    <row r="10" spans="1:12" x14ac:dyDescent="0.25">
      <c r="A10" s="1">
        <v>245</v>
      </c>
      <c r="B10" s="1">
        <v>152</v>
      </c>
      <c r="C10" s="1">
        <v>148</v>
      </c>
      <c r="D10" s="1">
        <v>115</v>
      </c>
      <c r="E10" s="1">
        <v>150</v>
      </c>
    </row>
    <row r="12" spans="1:12" x14ac:dyDescent="0.25">
      <c r="A12" t="s">
        <v>9</v>
      </c>
      <c r="B12" t="s">
        <v>10</v>
      </c>
      <c r="C12" t="s">
        <v>11</v>
      </c>
      <c r="D12" s="24" t="s">
        <v>12</v>
      </c>
      <c r="E12" s="24"/>
    </row>
    <row r="13" spans="1:12" x14ac:dyDescent="0.25">
      <c r="A13" s="1">
        <v>265</v>
      </c>
      <c r="B13">
        <v>104</v>
      </c>
      <c r="C13" s="1">
        <v>50</v>
      </c>
      <c r="D13" s="10">
        <f>LOG(50)/LOG(2)</f>
        <v>5.6438561897747244</v>
      </c>
      <c r="E13" s="1">
        <v>6</v>
      </c>
    </row>
    <row r="15" spans="1:12" ht="15.75" thickBot="1" x14ac:dyDescent="0.3">
      <c r="A15" t="s">
        <v>13</v>
      </c>
      <c r="C15" s="10">
        <f>(A13-B13)/E13</f>
        <v>26.833333333333332</v>
      </c>
      <c r="D15">
        <v>25</v>
      </c>
    </row>
    <row r="16" spans="1:12" x14ac:dyDescent="0.25">
      <c r="E16" s="3" t="s">
        <v>1</v>
      </c>
      <c r="F16" s="3" t="s">
        <v>3</v>
      </c>
      <c r="G16" s="3" t="s">
        <v>4</v>
      </c>
    </row>
    <row r="17" spans="4:7" x14ac:dyDescent="0.25">
      <c r="D17">
        <v>124</v>
      </c>
      <c r="E17">
        <v>124</v>
      </c>
      <c r="F17">
        <v>8</v>
      </c>
      <c r="G17" s="4">
        <v>0.16</v>
      </c>
    </row>
    <row r="18" spans="4:7" x14ac:dyDescent="0.25">
      <c r="D18">
        <v>149</v>
      </c>
      <c r="E18">
        <v>149</v>
      </c>
      <c r="F18">
        <v>11</v>
      </c>
      <c r="G18" s="4">
        <v>0.38</v>
      </c>
    </row>
    <row r="19" spans="4:7" x14ac:dyDescent="0.25">
      <c r="D19">
        <v>174</v>
      </c>
      <c r="E19">
        <v>174</v>
      </c>
      <c r="F19">
        <v>8</v>
      </c>
      <c r="G19" s="4">
        <v>0.54</v>
      </c>
    </row>
    <row r="20" spans="4:7" x14ac:dyDescent="0.25">
      <c r="D20">
        <v>199</v>
      </c>
      <c r="E20">
        <v>199</v>
      </c>
      <c r="F20">
        <v>6</v>
      </c>
      <c r="G20" s="4">
        <v>0.66</v>
      </c>
    </row>
    <row r="21" spans="4:7" x14ac:dyDescent="0.25">
      <c r="D21">
        <v>224</v>
      </c>
      <c r="E21">
        <v>224</v>
      </c>
      <c r="F21">
        <v>10</v>
      </c>
      <c r="G21" s="4">
        <v>0.86</v>
      </c>
    </row>
    <row r="22" spans="4:7" x14ac:dyDescent="0.25">
      <c r="D22">
        <v>249</v>
      </c>
      <c r="E22">
        <v>249</v>
      </c>
      <c r="F22">
        <v>6</v>
      </c>
      <c r="G22" s="4">
        <v>0.98</v>
      </c>
    </row>
    <row r="23" spans="4:7" x14ac:dyDescent="0.25">
      <c r="D23">
        <v>274</v>
      </c>
      <c r="E23">
        <v>274</v>
      </c>
      <c r="F23">
        <v>1</v>
      </c>
      <c r="G23" s="4">
        <v>1</v>
      </c>
    </row>
    <row r="24" spans="4:7" ht="15.75" thickBot="1" x14ac:dyDescent="0.3">
      <c r="E24" s="2" t="s">
        <v>2</v>
      </c>
      <c r="F24" s="2">
        <v>0</v>
      </c>
      <c r="G24" s="5">
        <v>1</v>
      </c>
    </row>
  </sheetData>
  <sortState ref="E17:E23">
    <sortCondition ref="E17"/>
  </sortState>
  <mergeCells count="2">
    <mergeCell ref="D12:E12"/>
    <mergeCell ref="G1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opLeftCell="A4" workbookViewId="0">
      <selection activeCell="F1" sqref="F1"/>
    </sheetView>
    <sheetView tabSelected="1" topLeftCell="A4" workbookViewId="1">
      <selection activeCell="E18" sqref="E18:E25"/>
    </sheetView>
  </sheetViews>
  <sheetFormatPr baseColWidth="10" defaultRowHeight="15" x14ac:dyDescent="0.25"/>
  <cols>
    <col min="4" max="4" width="21.5703125" customWidth="1"/>
    <col min="5" max="5" width="20.7109375" customWidth="1"/>
    <col min="6" max="6" width="16.5703125" customWidth="1"/>
  </cols>
  <sheetData>
    <row r="1" spans="1:6" x14ac:dyDescent="0.25">
      <c r="A1" s="10">
        <v>68</v>
      </c>
      <c r="B1" s="10">
        <v>65</v>
      </c>
      <c r="C1" s="10">
        <v>12</v>
      </c>
      <c r="D1" s="10">
        <v>22</v>
      </c>
      <c r="F1" t="s">
        <v>19</v>
      </c>
    </row>
    <row r="2" spans="1:6" x14ac:dyDescent="0.25">
      <c r="A2" s="10">
        <v>63</v>
      </c>
      <c r="B2" s="10">
        <v>43</v>
      </c>
      <c r="C2" s="10">
        <v>32</v>
      </c>
      <c r="D2" s="10">
        <v>43</v>
      </c>
      <c r="F2" s="10">
        <v>10</v>
      </c>
    </row>
    <row r="3" spans="1:6" x14ac:dyDescent="0.25">
      <c r="A3" s="10">
        <v>42</v>
      </c>
      <c r="B3" s="10">
        <v>25</v>
      </c>
      <c r="C3" s="10">
        <v>49</v>
      </c>
      <c r="D3" s="10">
        <v>27</v>
      </c>
    </row>
    <row r="4" spans="1:6" x14ac:dyDescent="0.25">
      <c r="A4" s="10">
        <v>27</v>
      </c>
      <c r="B4" s="10">
        <v>74</v>
      </c>
      <c r="C4" s="10">
        <v>38</v>
      </c>
      <c r="D4" s="10">
        <v>49</v>
      </c>
    </row>
    <row r="5" spans="1:6" x14ac:dyDescent="0.25">
      <c r="A5" s="10">
        <v>30</v>
      </c>
      <c r="B5" s="10">
        <v>51</v>
      </c>
      <c r="C5" s="10">
        <v>42</v>
      </c>
      <c r="D5" s="10">
        <v>28</v>
      </c>
    </row>
    <row r="6" spans="1:6" x14ac:dyDescent="0.25">
      <c r="A6" s="10">
        <v>36</v>
      </c>
      <c r="B6" s="10">
        <v>36</v>
      </c>
      <c r="C6" s="10">
        <v>27</v>
      </c>
      <c r="D6" s="10">
        <v>23</v>
      </c>
      <c r="E6" s="10"/>
    </row>
    <row r="7" spans="1:6" x14ac:dyDescent="0.25">
      <c r="A7" s="10">
        <v>28</v>
      </c>
      <c r="B7" s="10">
        <v>42</v>
      </c>
      <c r="C7" s="10">
        <v>31</v>
      </c>
      <c r="D7" s="10">
        <v>19</v>
      </c>
    </row>
    <row r="8" spans="1:6" x14ac:dyDescent="0.25">
      <c r="A8" s="10">
        <v>32</v>
      </c>
      <c r="B8" s="10">
        <v>28</v>
      </c>
      <c r="C8" s="10">
        <v>50</v>
      </c>
      <c r="D8" s="10">
        <v>46</v>
      </c>
    </row>
    <row r="9" spans="1:6" x14ac:dyDescent="0.25">
      <c r="A9" s="10">
        <v>79</v>
      </c>
      <c r="B9" s="10">
        <v>31</v>
      </c>
      <c r="C9" s="10">
        <v>38</v>
      </c>
      <c r="D9" s="10">
        <v>30</v>
      </c>
    </row>
    <row r="10" spans="1:6" x14ac:dyDescent="0.25">
      <c r="A10" s="10">
        <v>27</v>
      </c>
      <c r="B10" s="10">
        <v>28</v>
      </c>
      <c r="C10" s="10">
        <v>21</v>
      </c>
      <c r="D10" s="10">
        <v>43</v>
      </c>
    </row>
    <row r="11" spans="1:6" x14ac:dyDescent="0.25">
      <c r="A11" s="10">
        <v>22</v>
      </c>
      <c r="B11" s="10">
        <v>25</v>
      </c>
      <c r="C11" s="10">
        <v>16</v>
      </c>
      <c r="D11" s="10">
        <v>49</v>
      </c>
    </row>
    <row r="12" spans="1:6" x14ac:dyDescent="0.25">
      <c r="A12" s="10">
        <v>23</v>
      </c>
      <c r="B12" s="10">
        <v>45</v>
      </c>
      <c r="C12" s="10">
        <v>24</v>
      </c>
      <c r="D12" s="10">
        <v>12</v>
      </c>
    </row>
    <row r="13" spans="1:6" x14ac:dyDescent="0.25">
      <c r="A13" s="10">
        <v>24</v>
      </c>
      <c r="B13" s="10">
        <v>12</v>
      </c>
      <c r="C13" s="10">
        <v>69</v>
      </c>
      <c r="D13" s="10"/>
    </row>
    <row r="14" spans="1:6" x14ac:dyDescent="0.25">
      <c r="A14" s="10">
        <v>25</v>
      </c>
      <c r="B14" s="10">
        <v>57</v>
      </c>
      <c r="C14" s="10">
        <v>47</v>
      </c>
      <c r="D14" s="10"/>
    </row>
    <row r="15" spans="1:6" x14ac:dyDescent="0.25">
      <c r="A15" s="10">
        <v>44</v>
      </c>
      <c r="B15" s="10">
        <v>51</v>
      </c>
      <c r="C15" s="10">
        <v>23</v>
      </c>
      <c r="D15" s="10"/>
    </row>
    <row r="16" spans="1:6" ht="15.75" thickBot="1" x14ac:dyDescent="0.3"/>
    <row r="17" spans="1:7" x14ac:dyDescent="0.25">
      <c r="A17" s="14" t="s">
        <v>20</v>
      </c>
      <c r="B17" s="14"/>
      <c r="C17" s="16" t="s">
        <v>3</v>
      </c>
      <c r="D17" s="14" t="s">
        <v>22</v>
      </c>
      <c r="E17" s="14" t="s">
        <v>21</v>
      </c>
      <c r="F17" s="14" t="s">
        <v>23</v>
      </c>
      <c r="G17" s="14"/>
    </row>
    <row r="18" spans="1:7" x14ac:dyDescent="0.25">
      <c r="A18" s="13">
        <v>10</v>
      </c>
      <c r="B18" s="13">
        <v>19</v>
      </c>
      <c r="C18" s="15">
        <v>5</v>
      </c>
      <c r="D18" s="15">
        <f>C18</f>
        <v>5</v>
      </c>
      <c r="E18" s="17">
        <f>C18/$C$25</f>
        <v>8.771929824561403E-2</v>
      </c>
      <c r="F18" s="17">
        <f>E18</f>
        <v>8.771929824561403E-2</v>
      </c>
      <c r="G18" s="15"/>
    </row>
    <row r="19" spans="1:7" x14ac:dyDescent="0.25">
      <c r="A19" s="13">
        <v>20</v>
      </c>
      <c r="B19" s="13">
        <v>29</v>
      </c>
      <c r="C19" s="15">
        <v>19</v>
      </c>
      <c r="D19" s="15">
        <f>D18+C19</f>
        <v>24</v>
      </c>
      <c r="E19" s="17">
        <f t="shared" ref="E19:E24" si="0">C19/$C$25</f>
        <v>0.33333333333333331</v>
      </c>
      <c r="F19" s="17">
        <f>F18+E19</f>
        <v>0.42105263157894735</v>
      </c>
      <c r="G19" s="15"/>
    </row>
    <row r="20" spans="1:7" x14ac:dyDescent="0.25">
      <c r="A20" s="13">
        <v>30</v>
      </c>
      <c r="B20" s="13">
        <v>39</v>
      </c>
      <c r="C20" s="15">
        <v>10</v>
      </c>
      <c r="D20" s="15">
        <f t="shared" ref="D20:D24" si="1">D19+C20</f>
        <v>34</v>
      </c>
      <c r="E20" s="17">
        <f t="shared" si="0"/>
        <v>0.17543859649122806</v>
      </c>
      <c r="F20" s="17">
        <f t="shared" ref="F20:F24" si="2">F19+E20</f>
        <v>0.59649122807017541</v>
      </c>
      <c r="G20" s="15"/>
    </row>
    <row r="21" spans="1:7" x14ac:dyDescent="0.25">
      <c r="A21" s="13">
        <v>40</v>
      </c>
      <c r="B21" s="13">
        <v>49</v>
      </c>
      <c r="C21" s="15">
        <v>13</v>
      </c>
      <c r="D21" s="15">
        <f t="shared" si="1"/>
        <v>47</v>
      </c>
      <c r="E21" s="17">
        <f t="shared" si="0"/>
        <v>0.22807017543859648</v>
      </c>
      <c r="F21" s="17">
        <f t="shared" si="2"/>
        <v>0.82456140350877183</v>
      </c>
      <c r="G21" s="15"/>
    </row>
    <row r="22" spans="1:7" x14ac:dyDescent="0.25">
      <c r="A22" s="13">
        <v>50</v>
      </c>
      <c r="B22" s="13">
        <v>59</v>
      </c>
      <c r="C22" s="15">
        <v>4</v>
      </c>
      <c r="D22" s="15">
        <f t="shared" si="1"/>
        <v>51</v>
      </c>
      <c r="E22" s="17">
        <f t="shared" si="0"/>
        <v>7.0175438596491224E-2</v>
      </c>
      <c r="F22" s="17">
        <f t="shared" si="2"/>
        <v>0.89473684210526305</v>
      </c>
      <c r="G22" s="15"/>
    </row>
    <row r="23" spans="1:7" x14ac:dyDescent="0.25">
      <c r="A23" s="13">
        <v>60</v>
      </c>
      <c r="B23" s="13">
        <v>69</v>
      </c>
      <c r="C23" s="15">
        <v>4</v>
      </c>
      <c r="D23" s="15">
        <f t="shared" si="1"/>
        <v>55</v>
      </c>
      <c r="E23" s="17">
        <f t="shared" si="0"/>
        <v>7.0175438596491224E-2</v>
      </c>
      <c r="F23" s="17">
        <f t="shared" si="2"/>
        <v>0.96491228070175428</v>
      </c>
      <c r="G23" s="15"/>
    </row>
    <row r="24" spans="1:7" x14ac:dyDescent="0.25">
      <c r="A24" s="13">
        <v>70</v>
      </c>
      <c r="B24" s="13">
        <v>79</v>
      </c>
      <c r="C24" s="15">
        <v>2</v>
      </c>
      <c r="D24" s="15">
        <f t="shared" si="1"/>
        <v>57</v>
      </c>
      <c r="E24" s="17">
        <f t="shared" si="0"/>
        <v>3.5087719298245612E-2</v>
      </c>
      <c r="F24" s="17">
        <f t="shared" si="2"/>
        <v>0.99999999999999989</v>
      </c>
      <c r="G24" s="15"/>
    </row>
    <row r="25" spans="1:7" x14ac:dyDescent="0.25">
      <c r="B25" s="10"/>
      <c r="C25">
        <f>COUNT(A1:D15)</f>
        <v>57</v>
      </c>
    </row>
    <row r="26" spans="1:7" x14ac:dyDescent="0.25">
      <c r="A26">
        <f t="array" ref="A26:A33">FREQUENCY(A1:D15,B18:B24)</f>
        <v>5</v>
      </c>
    </row>
    <row r="27" spans="1:7" x14ac:dyDescent="0.25">
      <c r="A27">
        <v>19</v>
      </c>
    </row>
    <row r="28" spans="1:7" x14ac:dyDescent="0.25">
      <c r="A28">
        <v>10</v>
      </c>
    </row>
    <row r="29" spans="1:7" x14ac:dyDescent="0.25">
      <c r="A29">
        <v>13</v>
      </c>
    </row>
    <row r="30" spans="1:7" x14ac:dyDescent="0.25">
      <c r="A30">
        <v>4</v>
      </c>
    </row>
    <row r="31" spans="1:7" x14ac:dyDescent="0.25">
      <c r="A31">
        <v>4</v>
      </c>
    </row>
    <row r="32" spans="1:7" x14ac:dyDescent="0.25">
      <c r="A32">
        <v>2</v>
      </c>
    </row>
    <row r="33" spans="1:1" x14ac:dyDescent="0.25">
      <c r="A33">
        <v>0</v>
      </c>
    </row>
  </sheetData>
  <dataConsolidate function="countNums">
    <dataRefs count="1">
      <dataRef ref="A1:D15" sheet="Hoja3"/>
    </dataRefs>
  </dataConsolidate>
  <pageMargins left="0.7" right="0.7" top="0.75" bottom="0.75" header="0.3" footer="0.3"/>
  <pageSetup orientation="portrait" r:id="rId1"/>
  <ignoredErrors>
    <ignoredError sqref="E18:E2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ejemplo linea aerea</vt:lpstr>
      <vt:lpstr>ejemplo de estudinates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Estrada Montenegro</dc:creator>
  <cp:lastModifiedBy>Eduardo Estrada</cp:lastModifiedBy>
  <dcterms:created xsi:type="dcterms:W3CDTF">2013-07-03T16:28:44Z</dcterms:created>
  <dcterms:modified xsi:type="dcterms:W3CDTF">2019-05-04T03:50:13Z</dcterms:modified>
</cp:coreProperties>
</file>