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codeName="ThisWorkbook" hidePivotFieldList="1"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Eduardo Estrada\Desktop\Excel Gráfico\Portafolio Económico\"/>
    </mc:Choice>
  </mc:AlternateContent>
  <xr:revisionPtr revIDLastSave="0" documentId="13_ncr:1_{C8E279FB-7741-40D5-8A3C-B6AE6F8168CE}" xr6:coauthVersionLast="43" xr6:coauthVersionMax="43" xr10:uidLastSave="{00000000-0000-0000-0000-000000000000}"/>
  <bookViews>
    <workbookView xWindow="-120" yWindow="-120" windowWidth="20730" windowHeight="11160" tabRatio="682" xr2:uid="{00000000-000D-0000-FFFF-FFFF00000000}"/>
  </bookViews>
  <sheets>
    <sheet name="portafolio_económico" sheetId="1" r:id="rId1"/>
    <sheet name="inflación_alimentos_alcohol" sheetId="17" r:id="rId2"/>
    <sheet name="canasta_básica" sheetId="19" r:id="rId3"/>
    <sheet name="inflacion_devaluacion" sheetId="18" r:id="rId4"/>
    <sheet name="indicadores de precios" sheetId="5" r:id="rId5"/>
    <sheet name="IPC-Tabla Dinámica" sheetId="6" r:id="rId6"/>
    <sheet name="Datos Canasta" sheetId="14" state="hidden" r:id="rId7"/>
    <sheet name="inflación_mensual" sheetId="11" state="hidden" r:id="rId8"/>
    <sheet name="Datos Brutos IPC" sheetId="13" state="hidden" r:id="rId9"/>
    <sheet name="Tipos de Cambio" sheetId="15" state="hidden" r:id="rId10"/>
  </sheets>
  <externalReferences>
    <externalReference r:id="rId11"/>
  </externalReferences>
  <definedNames>
    <definedName name="_2_13" localSheetId="6">'Datos Canasta'!$A$1:$G$109</definedName>
    <definedName name="_2_2_06" localSheetId="8">'Datos Brutos IPC'!$A$1:$O$116</definedName>
    <definedName name="_4_23" localSheetId="9">'Tipos de Cambio'!$A$1:$M$148</definedName>
    <definedName name="_xlnm._FilterDatabase" localSheetId="2" hidden="1">canasta_básica!$A$4:$F$68</definedName>
    <definedName name="_xlnm._FilterDatabase" localSheetId="4" hidden="1">'indicadores de precios'!$A$4:$N$65</definedName>
    <definedName name="fecha">OFFSET(inflación_mensual!$A$1,inflación_mensual!$O$2,0,1,1)</definedName>
    <definedName name="inflacion">OFFSET(inflación_mensual!$A$1,inflación_mensual!$O$2,1,1,13)</definedName>
    <definedName name="SprkR66C2" localSheetId="2">canasta_básica!$B$66</definedName>
    <definedName name="SprkR66C3" localSheetId="2">canasta_básica!$C$66</definedName>
    <definedName name="SprkR83C10" localSheetId="4">'indicadores de precios'!$J$83</definedName>
    <definedName name="SprkR83C11" localSheetId="4">'indicadores de precios'!$K$83</definedName>
    <definedName name="SprkR83C12" localSheetId="4">'indicadores de precios'!$L$83</definedName>
    <definedName name="SprkR83C13" localSheetId="4">'indicadores de precios'!$M$83</definedName>
    <definedName name="SprkR83C14" localSheetId="4">'indicadores de precios'!$N$83</definedName>
    <definedName name="SprkR83C2" localSheetId="4">'indicadores de precios'!$B$83</definedName>
    <definedName name="SprkR83C3" localSheetId="4">'indicadores de precios'!$C$83</definedName>
    <definedName name="SprkR83C4" localSheetId="4">'indicadores de precios'!$D$83</definedName>
    <definedName name="SprkR83C5" localSheetId="4">'indicadores de precios'!$E$83</definedName>
    <definedName name="SprkR83C6" localSheetId="4">'indicadores de precios'!$F$83</definedName>
    <definedName name="SprkR83C7" localSheetId="4">'indicadores de precios'!$G$83</definedName>
    <definedName name="SprkR83C8" localSheetId="4">'indicadores de precios'!$H$83</definedName>
    <definedName name="SprkR83C9" localSheetId="4">'indicadores de precios'!$I$83</definedName>
    <definedName name="SprkR97C10" localSheetId="4">'indicadores de precios'!$J$97</definedName>
    <definedName name="SprkR97C11" localSheetId="4">'indicadores de precios'!$K$97</definedName>
    <definedName name="SprkR97C12" localSheetId="4">'indicadores de precios'!$L$97</definedName>
    <definedName name="SprkR97C13" localSheetId="4">'indicadores de precios'!$M$97</definedName>
    <definedName name="SprkR97C14" localSheetId="4">'indicadores de precios'!$N$97</definedName>
    <definedName name="SprkR97C2" localSheetId="4">'indicadores de precios'!$B$97</definedName>
    <definedName name="SprkR97C3" localSheetId="4">'indicadores de precios'!$C$97</definedName>
    <definedName name="SprkR97C4" localSheetId="4">'indicadores de precios'!$D$97</definedName>
    <definedName name="SprkR97C5" localSheetId="4">'indicadores de precios'!$E$97</definedName>
    <definedName name="SprkR97C6" localSheetId="4">'indicadores de precios'!$F$97</definedName>
    <definedName name="SprkR97C7" localSheetId="4">'indicadores de precios'!$G$97</definedName>
    <definedName name="SprkR97C8" localSheetId="4">'indicadores de precios'!$H$97</definedName>
    <definedName name="SprkR97C9" localSheetId="4">'indicadores de precios'!$I$97</definedName>
  </definedNames>
  <calcPr calcId="181029"/>
  <pivotCaches>
    <pivotCache cacheId="15" r:id="rId12"/>
  </pivotCaches>
</workbook>
</file>

<file path=xl/calcChain.xml><?xml version="1.0" encoding="utf-8"?>
<calcChain xmlns="http://schemas.openxmlformats.org/spreadsheetml/2006/main">
  <c r="N14" i="11" l="1"/>
  <c r="M14" i="11"/>
  <c r="L14" i="11"/>
  <c r="K14" i="11"/>
  <c r="E14" i="11"/>
  <c r="F14" i="11"/>
  <c r="G14" i="11"/>
  <c r="H14" i="11"/>
  <c r="I14" i="11"/>
  <c r="J14" i="11"/>
  <c r="B14" i="11"/>
  <c r="D96" i="5"/>
  <c r="D14" i="11" s="1"/>
  <c r="A4" i="5"/>
  <c r="C96" i="5"/>
  <c r="O14" i="17" s="1"/>
  <c r="C18" i="19"/>
  <c r="D18" i="19"/>
  <c r="C19" i="19"/>
  <c r="D19" i="19"/>
  <c r="C20" i="19"/>
  <c r="D20" i="19"/>
  <c r="C21" i="19"/>
  <c r="D21" i="19"/>
  <c r="C22" i="19"/>
  <c r="D22" i="19"/>
  <c r="C23" i="19"/>
  <c r="D23" i="19"/>
  <c r="C24" i="19"/>
  <c r="D24" i="19"/>
  <c r="C25" i="19"/>
  <c r="D25" i="19"/>
  <c r="C26" i="19"/>
  <c r="D26" i="19"/>
  <c r="C27" i="19"/>
  <c r="D27" i="19"/>
  <c r="C28" i="19"/>
  <c r="D28" i="19"/>
  <c r="C29" i="19"/>
  <c r="D29" i="19"/>
  <c r="C30" i="19"/>
  <c r="D30" i="19"/>
  <c r="C31" i="19"/>
  <c r="D31" i="19"/>
  <c r="C32" i="19"/>
  <c r="D32" i="19"/>
  <c r="C33" i="19"/>
  <c r="D33" i="19"/>
  <c r="C34" i="19"/>
  <c r="D34" i="19"/>
  <c r="C35" i="19"/>
  <c r="D35" i="19"/>
  <c r="C36" i="19"/>
  <c r="D36" i="19"/>
  <c r="C37" i="19"/>
  <c r="D37" i="19"/>
  <c r="C38" i="19"/>
  <c r="D38" i="19"/>
  <c r="C39" i="19"/>
  <c r="D39" i="19"/>
  <c r="C40" i="19"/>
  <c r="D40" i="19"/>
  <c r="C41" i="19"/>
  <c r="D41" i="19"/>
  <c r="C42" i="19"/>
  <c r="D42" i="19"/>
  <c r="C43" i="19"/>
  <c r="D43" i="19"/>
  <c r="C44" i="19"/>
  <c r="D44" i="19"/>
  <c r="C45" i="19"/>
  <c r="D45" i="19"/>
  <c r="C46" i="19"/>
  <c r="D46" i="19"/>
  <c r="C47" i="19"/>
  <c r="D47" i="19"/>
  <c r="C48" i="19"/>
  <c r="D48" i="19"/>
  <c r="C49" i="19"/>
  <c r="D49" i="19"/>
  <c r="C50" i="19"/>
  <c r="D50" i="19"/>
  <c r="C51" i="19"/>
  <c r="D51" i="19"/>
  <c r="C52" i="19"/>
  <c r="D52" i="19"/>
  <c r="C53" i="19"/>
  <c r="D53" i="19"/>
  <c r="C54" i="19"/>
  <c r="D54" i="19"/>
  <c r="C55" i="19"/>
  <c r="D55" i="19"/>
  <c r="C56" i="19"/>
  <c r="D56" i="19"/>
  <c r="C57" i="19"/>
  <c r="D57" i="19"/>
  <c r="C58" i="19"/>
  <c r="D58" i="19"/>
  <c r="C59" i="19"/>
  <c r="D59" i="19"/>
  <c r="C60" i="19"/>
  <c r="D60" i="19"/>
  <c r="C61" i="19"/>
  <c r="D61" i="19"/>
  <c r="C62" i="19"/>
  <c r="D62" i="19"/>
  <c r="C63" i="19"/>
  <c r="D63" i="19"/>
  <c r="C64" i="19"/>
  <c r="D64" i="19"/>
  <c r="B55" i="19"/>
  <c r="B56" i="19"/>
  <c r="B57" i="19"/>
  <c r="E57" i="19" s="1"/>
  <c r="B58" i="19"/>
  <c r="E58" i="19" s="1"/>
  <c r="F58" i="19" s="1"/>
  <c r="B59" i="19"/>
  <c r="B60" i="19"/>
  <c r="B61" i="19"/>
  <c r="E61" i="19" s="1"/>
  <c r="B62" i="19"/>
  <c r="E62" i="19" s="1"/>
  <c r="F62" i="19" s="1"/>
  <c r="B63" i="19"/>
  <c r="B64" i="19"/>
  <c r="B43" i="19"/>
  <c r="E43" i="19" s="1"/>
  <c r="B44" i="19"/>
  <c r="E44" i="19" s="1"/>
  <c r="F44" i="19" s="1"/>
  <c r="B45" i="19"/>
  <c r="B46" i="19"/>
  <c r="B47" i="19"/>
  <c r="E47" i="19" s="1"/>
  <c r="B48" i="19"/>
  <c r="E48" i="19" s="1"/>
  <c r="F48" i="19" s="1"/>
  <c r="B49" i="19"/>
  <c r="B50" i="19"/>
  <c r="B51" i="19"/>
  <c r="E51" i="19" s="1"/>
  <c r="B52" i="19"/>
  <c r="E52" i="19" s="1"/>
  <c r="F52" i="19" s="1"/>
  <c r="B53" i="19"/>
  <c r="B31" i="19"/>
  <c r="E31" i="19" s="1"/>
  <c r="B32" i="19"/>
  <c r="B33" i="19"/>
  <c r="E33" i="19" s="1"/>
  <c r="B34" i="19"/>
  <c r="B35" i="19"/>
  <c r="E35" i="19" s="1"/>
  <c r="B36" i="19"/>
  <c r="B37" i="19"/>
  <c r="E37" i="19" s="1"/>
  <c r="B38" i="19"/>
  <c r="B39" i="19"/>
  <c r="E39" i="19" s="1"/>
  <c r="B40" i="19"/>
  <c r="B41" i="19"/>
  <c r="E41" i="19" s="1"/>
  <c r="B19" i="19"/>
  <c r="B20" i="19"/>
  <c r="B21" i="19"/>
  <c r="E21" i="19" s="1"/>
  <c r="B22" i="19"/>
  <c r="E22" i="19" s="1"/>
  <c r="F22" i="19" s="1"/>
  <c r="B23" i="19"/>
  <c r="B24" i="19"/>
  <c r="B25" i="19"/>
  <c r="E25" i="19" s="1"/>
  <c r="B26" i="19"/>
  <c r="E26" i="19" s="1"/>
  <c r="F26" i="19" s="1"/>
  <c r="B27" i="19"/>
  <c r="B28" i="19"/>
  <c r="B29" i="19"/>
  <c r="E29" i="19" s="1"/>
  <c r="B54" i="19"/>
  <c r="E54" i="19" s="1"/>
  <c r="B42" i="19"/>
  <c r="B30" i="19"/>
  <c r="B18" i="19"/>
  <c r="C6" i="19"/>
  <c r="D6" i="19"/>
  <c r="C7" i="19"/>
  <c r="D7" i="19"/>
  <c r="C8" i="19"/>
  <c r="D8" i="19"/>
  <c r="C9" i="19"/>
  <c r="D9" i="19"/>
  <c r="C10" i="19"/>
  <c r="D10" i="19"/>
  <c r="C11" i="19"/>
  <c r="D11" i="19"/>
  <c r="C12" i="19"/>
  <c r="D12" i="19"/>
  <c r="C13" i="19"/>
  <c r="D13" i="19"/>
  <c r="C14" i="19"/>
  <c r="D14" i="19"/>
  <c r="C15" i="19"/>
  <c r="D15" i="19"/>
  <c r="C16" i="19"/>
  <c r="D16" i="19"/>
  <c r="C17" i="19"/>
  <c r="D17" i="19"/>
  <c r="B7" i="19"/>
  <c r="E7" i="19" s="1"/>
  <c r="B8" i="19"/>
  <c r="B9" i="19"/>
  <c r="B10" i="19"/>
  <c r="B11" i="19"/>
  <c r="E11" i="19" s="1"/>
  <c r="B12" i="19"/>
  <c r="B13" i="19"/>
  <c r="B14" i="19"/>
  <c r="B15" i="19"/>
  <c r="E15" i="19" s="1"/>
  <c r="B16" i="19"/>
  <c r="B17" i="19"/>
  <c r="B6" i="19"/>
  <c r="D5" i="19"/>
  <c r="C5" i="19"/>
  <c r="B5" i="19"/>
  <c r="P18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3" i="18"/>
  <c r="Q3" i="18" s="1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3" i="18"/>
  <c r="O3" i="18" s="1" a="1"/>
  <c r="O3" i="18" s="1"/>
  <c r="G105" i="14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A71" i="5"/>
  <c r="A86" i="5" s="1"/>
  <c r="A72" i="5"/>
  <c r="A87" i="5" s="1"/>
  <c r="A73" i="5"/>
  <c r="A88" i="5" s="1"/>
  <c r="A74" i="5"/>
  <c r="A89" i="5" s="1"/>
  <c r="A75" i="5"/>
  <c r="A90" i="5" s="1"/>
  <c r="A76" i="5"/>
  <c r="A91" i="5" s="1"/>
  <c r="A77" i="5"/>
  <c r="A92" i="5" s="1"/>
  <c r="A78" i="5"/>
  <c r="A93" i="5" s="1"/>
  <c r="A79" i="5"/>
  <c r="A94" i="5" s="1"/>
  <c r="A80" i="5"/>
  <c r="A95" i="5" s="1"/>
  <c r="A81" i="5"/>
  <c r="A96" i="5" s="1"/>
  <c r="A70" i="5"/>
  <c r="A85" i="5" s="1"/>
  <c r="B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85" i="5" s="1"/>
  <c r="N55" i="5"/>
  <c r="N56" i="5"/>
  <c r="N57" i="5"/>
  <c r="N88" i="5" s="1"/>
  <c r="N58" i="5"/>
  <c r="N89" i="5" s="1"/>
  <c r="N59" i="5"/>
  <c r="N60" i="5"/>
  <c r="N61" i="5"/>
  <c r="N92" i="5" s="1"/>
  <c r="N62" i="5"/>
  <c r="N93" i="5" s="1"/>
  <c r="N63" i="5"/>
  <c r="N6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85" i="5" s="1"/>
  <c r="M55" i="5"/>
  <c r="M56" i="5"/>
  <c r="M57" i="5"/>
  <c r="M88" i="5" s="1"/>
  <c r="M58" i="5"/>
  <c r="M89" i="5" s="1"/>
  <c r="M59" i="5"/>
  <c r="M60" i="5"/>
  <c r="M61" i="5"/>
  <c r="M92" i="5" s="1"/>
  <c r="M62" i="5"/>
  <c r="M93" i="5" s="1"/>
  <c r="M63" i="5"/>
  <c r="M64" i="5"/>
  <c r="J5" i="5"/>
  <c r="K5" i="5"/>
  <c r="L5" i="5"/>
  <c r="J6" i="5"/>
  <c r="K6" i="5"/>
  <c r="L6" i="5"/>
  <c r="J7" i="5"/>
  <c r="K7" i="5"/>
  <c r="L7" i="5"/>
  <c r="J8" i="5"/>
  <c r="K8" i="5"/>
  <c r="L8" i="5"/>
  <c r="J9" i="5"/>
  <c r="K9" i="5"/>
  <c r="L9" i="5"/>
  <c r="J10" i="5"/>
  <c r="K10" i="5"/>
  <c r="L10" i="5"/>
  <c r="J11" i="5"/>
  <c r="K11" i="5"/>
  <c r="L11" i="5"/>
  <c r="J12" i="5"/>
  <c r="K12" i="5"/>
  <c r="L12" i="5"/>
  <c r="J13" i="5"/>
  <c r="K13" i="5"/>
  <c r="L13" i="5"/>
  <c r="J14" i="5"/>
  <c r="K14" i="5"/>
  <c r="L14" i="5"/>
  <c r="J15" i="5"/>
  <c r="K15" i="5"/>
  <c r="L15" i="5"/>
  <c r="J16" i="5"/>
  <c r="K16" i="5"/>
  <c r="L16" i="5"/>
  <c r="J17" i="5"/>
  <c r="K17" i="5"/>
  <c r="L17" i="5"/>
  <c r="J18" i="5"/>
  <c r="K18" i="5"/>
  <c r="L18" i="5"/>
  <c r="J19" i="5"/>
  <c r="K19" i="5"/>
  <c r="L19" i="5"/>
  <c r="J20" i="5"/>
  <c r="K20" i="5"/>
  <c r="L20" i="5"/>
  <c r="J21" i="5"/>
  <c r="K21" i="5"/>
  <c r="L21" i="5"/>
  <c r="J22" i="5"/>
  <c r="K22" i="5"/>
  <c r="L22" i="5"/>
  <c r="J23" i="5"/>
  <c r="K23" i="5"/>
  <c r="L23" i="5"/>
  <c r="J24" i="5"/>
  <c r="K24" i="5"/>
  <c r="L24" i="5"/>
  <c r="J25" i="5"/>
  <c r="K25" i="5"/>
  <c r="L25" i="5"/>
  <c r="J26" i="5"/>
  <c r="K26" i="5"/>
  <c r="L26" i="5"/>
  <c r="J27" i="5"/>
  <c r="K27" i="5"/>
  <c r="L27" i="5"/>
  <c r="J28" i="5"/>
  <c r="K28" i="5"/>
  <c r="L28" i="5"/>
  <c r="J29" i="5"/>
  <c r="K29" i="5"/>
  <c r="L29" i="5"/>
  <c r="J30" i="5"/>
  <c r="K30" i="5"/>
  <c r="L30" i="5"/>
  <c r="J31" i="5"/>
  <c r="K31" i="5"/>
  <c r="L31" i="5"/>
  <c r="J32" i="5"/>
  <c r="K32" i="5"/>
  <c r="L32" i="5"/>
  <c r="J33" i="5"/>
  <c r="K33" i="5"/>
  <c r="L33" i="5"/>
  <c r="J34" i="5"/>
  <c r="K34" i="5"/>
  <c r="L34" i="5"/>
  <c r="J35" i="5"/>
  <c r="K35" i="5"/>
  <c r="L35" i="5"/>
  <c r="J36" i="5"/>
  <c r="K36" i="5"/>
  <c r="L36" i="5"/>
  <c r="J37" i="5"/>
  <c r="K37" i="5"/>
  <c r="L37" i="5"/>
  <c r="J38" i="5"/>
  <c r="K38" i="5"/>
  <c r="L38" i="5"/>
  <c r="J39" i="5"/>
  <c r="K39" i="5"/>
  <c r="L39" i="5"/>
  <c r="J40" i="5"/>
  <c r="K40" i="5"/>
  <c r="L40" i="5"/>
  <c r="J41" i="5"/>
  <c r="K41" i="5"/>
  <c r="L41" i="5"/>
  <c r="J42" i="5"/>
  <c r="K42" i="5"/>
  <c r="L42" i="5"/>
  <c r="J43" i="5"/>
  <c r="K43" i="5"/>
  <c r="L43" i="5"/>
  <c r="J44" i="5"/>
  <c r="K44" i="5"/>
  <c r="L44" i="5"/>
  <c r="J45" i="5"/>
  <c r="K45" i="5"/>
  <c r="L45" i="5"/>
  <c r="J46" i="5"/>
  <c r="K46" i="5"/>
  <c r="L46" i="5"/>
  <c r="J47" i="5"/>
  <c r="K47" i="5"/>
  <c r="L47" i="5"/>
  <c r="J48" i="5"/>
  <c r="K48" i="5"/>
  <c r="L48" i="5"/>
  <c r="J49" i="5"/>
  <c r="K49" i="5"/>
  <c r="L49" i="5"/>
  <c r="J50" i="5"/>
  <c r="K50" i="5"/>
  <c r="L50" i="5"/>
  <c r="J51" i="5"/>
  <c r="K51" i="5"/>
  <c r="L51" i="5"/>
  <c r="J52" i="5"/>
  <c r="K52" i="5"/>
  <c r="L52" i="5"/>
  <c r="J53" i="5"/>
  <c r="K53" i="5"/>
  <c r="L53" i="5"/>
  <c r="J54" i="5"/>
  <c r="K54" i="5"/>
  <c r="L54" i="5"/>
  <c r="L85" i="5" s="1"/>
  <c r="J55" i="5"/>
  <c r="K55" i="5"/>
  <c r="L55" i="5"/>
  <c r="L86" i="5" s="1"/>
  <c r="J56" i="5"/>
  <c r="J87" i="5" s="1"/>
  <c r="K56" i="5"/>
  <c r="L56" i="5"/>
  <c r="L87" i="5" s="1"/>
  <c r="J57" i="5"/>
  <c r="J88" i="5" s="1"/>
  <c r="K57" i="5"/>
  <c r="K88" i="5" s="1"/>
  <c r="L57" i="5"/>
  <c r="L88" i="5" s="1"/>
  <c r="J58" i="5"/>
  <c r="K58" i="5"/>
  <c r="L58" i="5"/>
  <c r="L89" i="5" s="1"/>
  <c r="J59" i="5"/>
  <c r="K59" i="5"/>
  <c r="L59" i="5"/>
  <c r="L90" i="5" s="1"/>
  <c r="J60" i="5"/>
  <c r="J91" i="5" s="1"/>
  <c r="K60" i="5"/>
  <c r="L60" i="5"/>
  <c r="L91" i="5" s="1"/>
  <c r="J61" i="5"/>
  <c r="J92" i="5" s="1"/>
  <c r="K61" i="5"/>
  <c r="K92" i="5" s="1"/>
  <c r="L61" i="5"/>
  <c r="L92" i="5" s="1"/>
  <c r="J62" i="5"/>
  <c r="K62" i="5"/>
  <c r="L62" i="5"/>
  <c r="L93" i="5" s="1"/>
  <c r="J63" i="5"/>
  <c r="K63" i="5"/>
  <c r="L63" i="5"/>
  <c r="L94" i="5" s="1"/>
  <c r="J64" i="5"/>
  <c r="J95" i="5" s="1"/>
  <c r="K64" i="5"/>
  <c r="L64" i="5"/>
  <c r="L95" i="5" s="1"/>
  <c r="C5" i="5"/>
  <c r="D5" i="5"/>
  <c r="E5" i="5"/>
  <c r="F5" i="5"/>
  <c r="G5" i="5"/>
  <c r="H5" i="5"/>
  <c r="I5" i="5"/>
  <c r="C6" i="5"/>
  <c r="D6" i="5"/>
  <c r="E6" i="5"/>
  <c r="F6" i="5"/>
  <c r="G6" i="5"/>
  <c r="H6" i="5"/>
  <c r="I6" i="5"/>
  <c r="C7" i="5"/>
  <c r="D7" i="5"/>
  <c r="E7" i="5"/>
  <c r="F7" i="5"/>
  <c r="G7" i="5"/>
  <c r="H7" i="5"/>
  <c r="I7" i="5"/>
  <c r="C8" i="5"/>
  <c r="D8" i="5"/>
  <c r="E8" i="5"/>
  <c r="F8" i="5"/>
  <c r="G8" i="5"/>
  <c r="H8" i="5"/>
  <c r="I8" i="5"/>
  <c r="C9" i="5"/>
  <c r="D9" i="5"/>
  <c r="E9" i="5"/>
  <c r="F9" i="5"/>
  <c r="G9" i="5"/>
  <c r="H9" i="5"/>
  <c r="I9" i="5"/>
  <c r="C10" i="5"/>
  <c r="D10" i="5"/>
  <c r="E10" i="5"/>
  <c r="F10" i="5"/>
  <c r="G10" i="5"/>
  <c r="H10" i="5"/>
  <c r="I10" i="5"/>
  <c r="C11" i="5"/>
  <c r="D11" i="5"/>
  <c r="E11" i="5"/>
  <c r="F11" i="5"/>
  <c r="G11" i="5"/>
  <c r="H11" i="5"/>
  <c r="I11" i="5"/>
  <c r="C12" i="5"/>
  <c r="D12" i="5"/>
  <c r="E12" i="5"/>
  <c r="F12" i="5"/>
  <c r="G12" i="5"/>
  <c r="H12" i="5"/>
  <c r="I12" i="5"/>
  <c r="C13" i="5"/>
  <c r="D13" i="5"/>
  <c r="E13" i="5"/>
  <c r="F13" i="5"/>
  <c r="G13" i="5"/>
  <c r="H13" i="5"/>
  <c r="I13" i="5"/>
  <c r="C14" i="5"/>
  <c r="D14" i="5"/>
  <c r="E14" i="5"/>
  <c r="F14" i="5"/>
  <c r="G14" i="5"/>
  <c r="H14" i="5"/>
  <c r="I14" i="5"/>
  <c r="C15" i="5"/>
  <c r="D15" i="5"/>
  <c r="E15" i="5"/>
  <c r="F15" i="5"/>
  <c r="G15" i="5"/>
  <c r="H15" i="5"/>
  <c r="I15" i="5"/>
  <c r="C16" i="5"/>
  <c r="D16" i="5"/>
  <c r="E16" i="5"/>
  <c r="F16" i="5"/>
  <c r="G16" i="5"/>
  <c r="H16" i="5"/>
  <c r="I16" i="5"/>
  <c r="C17" i="5"/>
  <c r="D17" i="5"/>
  <c r="E17" i="5"/>
  <c r="F17" i="5"/>
  <c r="G17" i="5"/>
  <c r="H17" i="5"/>
  <c r="I17" i="5"/>
  <c r="C18" i="5"/>
  <c r="D18" i="5"/>
  <c r="E18" i="5"/>
  <c r="F18" i="5"/>
  <c r="G18" i="5"/>
  <c r="H18" i="5"/>
  <c r="I18" i="5"/>
  <c r="C19" i="5"/>
  <c r="D19" i="5"/>
  <c r="E19" i="5"/>
  <c r="F19" i="5"/>
  <c r="G19" i="5"/>
  <c r="H19" i="5"/>
  <c r="I19" i="5"/>
  <c r="C20" i="5"/>
  <c r="D20" i="5"/>
  <c r="E20" i="5"/>
  <c r="F20" i="5"/>
  <c r="G20" i="5"/>
  <c r="H20" i="5"/>
  <c r="I20" i="5"/>
  <c r="C21" i="5"/>
  <c r="D21" i="5"/>
  <c r="E21" i="5"/>
  <c r="F21" i="5"/>
  <c r="G21" i="5"/>
  <c r="H21" i="5"/>
  <c r="I21" i="5"/>
  <c r="C22" i="5"/>
  <c r="D22" i="5"/>
  <c r="E22" i="5"/>
  <c r="F22" i="5"/>
  <c r="G22" i="5"/>
  <c r="H22" i="5"/>
  <c r="I22" i="5"/>
  <c r="C23" i="5"/>
  <c r="D23" i="5"/>
  <c r="E23" i="5"/>
  <c r="F23" i="5"/>
  <c r="G23" i="5"/>
  <c r="H23" i="5"/>
  <c r="I23" i="5"/>
  <c r="C24" i="5"/>
  <c r="D24" i="5"/>
  <c r="E24" i="5"/>
  <c r="F24" i="5"/>
  <c r="G24" i="5"/>
  <c r="H24" i="5"/>
  <c r="I24" i="5"/>
  <c r="C25" i="5"/>
  <c r="D25" i="5"/>
  <c r="E25" i="5"/>
  <c r="F25" i="5"/>
  <c r="G25" i="5"/>
  <c r="H25" i="5"/>
  <c r="I25" i="5"/>
  <c r="C26" i="5"/>
  <c r="D26" i="5"/>
  <c r="E26" i="5"/>
  <c r="F26" i="5"/>
  <c r="G26" i="5"/>
  <c r="H26" i="5"/>
  <c r="I26" i="5"/>
  <c r="C27" i="5"/>
  <c r="D27" i="5"/>
  <c r="E27" i="5"/>
  <c r="F27" i="5"/>
  <c r="G27" i="5"/>
  <c r="H27" i="5"/>
  <c r="I27" i="5"/>
  <c r="C28" i="5"/>
  <c r="D28" i="5"/>
  <c r="E28" i="5"/>
  <c r="F28" i="5"/>
  <c r="G28" i="5"/>
  <c r="H28" i="5"/>
  <c r="I28" i="5"/>
  <c r="C29" i="5"/>
  <c r="D29" i="5"/>
  <c r="E29" i="5"/>
  <c r="F29" i="5"/>
  <c r="G29" i="5"/>
  <c r="H29" i="5"/>
  <c r="I29" i="5"/>
  <c r="C30" i="5"/>
  <c r="D30" i="5"/>
  <c r="E30" i="5"/>
  <c r="F30" i="5"/>
  <c r="G30" i="5"/>
  <c r="H30" i="5"/>
  <c r="I30" i="5"/>
  <c r="C31" i="5"/>
  <c r="D31" i="5"/>
  <c r="E31" i="5"/>
  <c r="F31" i="5"/>
  <c r="G31" i="5"/>
  <c r="H31" i="5"/>
  <c r="I31" i="5"/>
  <c r="C32" i="5"/>
  <c r="D32" i="5"/>
  <c r="E32" i="5"/>
  <c r="F32" i="5"/>
  <c r="G32" i="5"/>
  <c r="H32" i="5"/>
  <c r="I32" i="5"/>
  <c r="C33" i="5"/>
  <c r="D33" i="5"/>
  <c r="E33" i="5"/>
  <c r="F33" i="5"/>
  <c r="G33" i="5"/>
  <c r="H33" i="5"/>
  <c r="I33" i="5"/>
  <c r="C34" i="5"/>
  <c r="D34" i="5"/>
  <c r="E34" i="5"/>
  <c r="F34" i="5"/>
  <c r="G34" i="5"/>
  <c r="H34" i="5"/>
  <c r="I34" i="5"/>
  <c r="C35" i="5"/>
  <c r="D35" i="5"/>
  <c r="E35" i="5"/>
  <c r="F35" i="5"/>
  <c r="G35" i="5"/>
  <c r="H35" i="5"/>
  <c r="I35" i="5"/>
  <c r="C36" i="5"/>
  <c r="D36" i="5"/>
  <c r="E36" i="5"/>
  <c r="F36" i="5"/>
  <c r="G36" i="5"/>
  <c r="H36" i="5"/>
  <c r="I36" i="5"/>
  <c r="C37" i="5"/>
  <c r="D37" i="5"/>
  <c r="E37" i="5"/>
  <c r="F37" i="5"/>
  <c r="G37" i="5"/>
  <c r="H37" i="5"/>
  <c r="I37" i="5"/>
  <c r="C38" i="5"/>
  <c r="D38" i="5"/>
  <c r="E38" i="5"/>
  <c r="F38" i="5"/>
  <c r="G38" i="5"/>
  <c r="H38" i="5"/>
  <c r="I38" i="5"/>
  <c r="C39" i="5"/>
  <c r="D39" i="5"/>
  <c r="E39" i="5"/>
  <c r="F39" i="5"/>
  <c r="G39" i="5"/>
  <c r="H39" i="5"/>
  <c r="I39" i="5"/>
  <c r="C40" i="5"/>
  <c r="D40" i="5"/>
  <c r="E40" i="5"/>
  <c r="F40" i="5"/>
  <c r="G40" i="5"/>
  <c r="H40" i="5"/>
  <c r="I40" i="5"/>
  <c r="C41" i="5"/>
  <c r="D41" i="5"/>
  <c r="E41" i="5"/>
  <c r="F41" i="5"/>
  <c r="G41" i="5"/>
  <c r="H41" i="5"/>
  <c r="I41" i="5"/>
  <c r="C42" i="5"/>
  <c r="D42" i="5"/>
  <c r="E42" i="5"/>
  <c r="F42" i="5"/>
  <c r="G42" i="5"/>
  <c r="H42" i="5"/>
  <c r="I42" i="5"/>
  <c r="C43" i="5"/>
  <c r="D43" i="5"/>
  <c r="E43" i="5"/>
  <c r="F43" i="5"/>
  <c r="G43" i="5"/>
  <c r="H43" i="5"/>
  <c r="I43" i="5"/>
  <c r="C44" i="5"/>
  <c r="D44" i="5"/>
  <c r="E44" i="5"/>
  <c r="F44" i="5"/>
  <c r="G44" i="5"/>
  <c r="H44" i="5"/>
  <c r="I44" i="5"/>
  <c r="C45" i="5"/>
  <c r="D45" i="5"/>
  <c r="E45" i="5"/>
  <c r="F45" i="5"/>
  <c r="G45" i="5"/>
  <c r="H45" i="5"/>
  <c r="I45" i="5"/>
  <c r="C46" i="5"/>
  <c r="D46" i="5"/>
  <c r="E46" i="5"/>
  <c r="F46" i="5"/>
  <c r="G46" i="5"/>
  <c r="H46" i="5"/>
  <c r="I46" i="5"/>
  <c r="C47" i="5"/>
  <c r="D47" i="5"/>
  <c r="E47" i="5"/>
  <c r="F47" i="5"/>
  <c r="G47" i="5"/>
  <c r="H47" i="5"/>
  <c r="I47" i="5"/>
  <c r="C48" i="5"/>
  <c r="D48" i="5"/>
  <c r="E48" i="5"/>
  <c r="F48" i="5"/>
  <c r="G48" i="5"/>
  <c r="H48" i="5"/>
  <c r="I48" i="5"/>
  <c r="C49" i="5"/>
  <c r="D49" i="5"/>
  <c r="E49" i="5"/>
  <c r="F49" i="5"/>
  <c r="G49" i="5"/>
  <c r="H49" i="5"/>
  <c r="I49" i="5"/>
  <c r="C50" i="5"/>
  <c r="D50" i="5"/>
  <c r="E50" i="5"/>
  <c r="F50" i="5"/>
  <c r="G50" i="5"/>
  <c r="H50" i="5"/>
  <c r="I50" i="5"/>
  <c r="C51" i="5"/>
  <c r="D51" i="5"/>
  <c r="E51" i="5"/>
  <c r="F51" i="5"/>
  <c r="G51" i="5"/>
  <c r="H51" i="5"/>
  <c r="I51" i="5"/>
  <c r="C52" i="5"/>
  <c r="D52" i="5"/>
  <c r="E52" i="5"/>
  <c r="F52" i="5"/>
  <c r="G52" i="5"/>
  <c r="H52" i="5"/>
  <c r="I52" i="5"/>
  <c r="C53" i="5"/>
  <c r="D53" i="5"/>
  <c r="E53" i="5"/>
  <c r="F53" i="5"/>
  <c r="G53" i="5"/>
  <c r="H53" i="5"/>
  <c r="I53" i="5"/>
  <c r="C54" i="5"/>
  <c r="D54" i="5"/>
  <c r="E54" i="5"/>
  <c r="E85" i="5" s="1"/>
  <c r="F54" i="5"/>
  <c r="G54" i="5"/>
  <c r="H54" i="5"/>
  <c r="I54" i="5"/>
  <c r="I85" i="5" s="1"/>
  <c r="C55" i="5"/>
  <c r="D55" i="5"/>
  <c r="E55" i="5"/>
  <c r="E86" i="5" s="1"/>
  <c r="F55" i="5"/>
  <c r="F86" i="5" s="1"/>
  <c r="G55" i="5"/>
  <c r="H55" i="5"/>
  <c r="I55" i="5"/>
  <c r="I86" i="5" s="1"/>
  <c r="C56" i="5"/>
  <c r="C87" i="5" s="1"/>
  <c r="O5" i="17" s="1"/>
  <c r="D56" i="5"/>
  <c r="E56" i="5"/>
  <c r="E87" i="5" s="1"/>
  <c r="F56" i="5"/>
  <c r="F87" i="5" s="1"/>
  <c r="G56" i="5"/>
  <c r="G87" i="5" s="1"/>
  <c r="H56" i="5"/>
  <c r="I56" i="5"/>
  <c r="I87" i="5" s="1"/>
  <c r="C57" i="5"/>
  <c r="C88" i="5" s="1"/>
  <c r="O6" i="17" s="1"/>
  <c r="D57" i="5"/>
  <c r="D88" i="5" s="1"/>
  <c r="P6" i="17" s="1"/>
  <c r="E57" i="5"/>
  <c r="E88" i="5" s="1"/>
  <c r="F57" i="5"/>
  <c r="F88" i="5" s="1"/>
  <c r="G57" i="5"/>
  <c r="G88" i="5" s="1"/>
  <c r="H57" i="5"/>
  <c r="H88" i="5" s="1"/>
  <c r="I57" i="5"/>
  <c r="I88" i="5" s="1"/>
  <c r="C58" i="5"/>
  <c r="D58" i="5"/>
  <c r="E58" i="5"/>
  <c r="E89" i="5" s="1"/>
  <c r="F58" i="5"/>
  <c r="G58" i="5"/>
  <c r="H58" i="5"/>
  <c r="I58" i="5"/>
  <c r="I89" i="5" s="1"/>
  <c r="C59" i="5"/>
  <c r="D59" i="5"/>
  <c r="E59" i="5"/>
  <c r="E90" i="5" s="1"/>
  <c r="F59" i="5"/>
  <c r="F90" i="5" s="1"/>
  <c r="G59" i="5"/>
  <c r="H59" i="5"/>
  <c r="I59" i="5"/>
  <c r="I90" i="5" s="1"/>
  <c r="C60" i="5"/>
  <c r="C91" i="5" s="1"/>
  <c r="O9" i="17" s="1"/>
  <c r="D60" i="5"/>
  <c r="E60" i="5"/>
  <c r="E91" i="5" s="1"/>
  <c r="F60" i="5"/>
  <c r="F91" i="5" s="1"/>
  <c r="G60" i="5"/>
  <c r="G91" i="5" s="1"/>
  <c r="H60" i="5"/>
  <c r="I60" i="5"/>
  <c r="I91" i="5" s="1"/>
  <c r="C61" i="5"/>
  <c r="C92" i="5" s="1"/>
  <c r="O10" i="17" s="1"/>
  <c r="D61" i="5"/>
  <c r="D92" i="5" s="1"/>
  <c r="P10" i="17" s="1"/>
  <c r="E61" i="5"/>
  <c r="E92" i="5" s="1"/>
  <c r="F61" i="5"/>
  <c r="F92" i="5" s="1"/>
  <c r="G61" i="5"/>
  <c r="G92" i="5" s="1"/>
  <c r="H61" i="5"/>
  <c r="H92" i="5" s="1"/>
  <c r="I61" i="5"/>
  <c r="I92" i="5" s="1"/>
  <c r="C62" i="5"/>
  <c r="D62" i="5"/>
  <c r="E62" i="5"/>
  <c r="E93" i="5" s="1"/>
  <c r="F62" i="5"/>
  <c r="G62" i="5"/>
  <c r="H62" i="5"/>
  <c r="I62" i="5"/>
  <c r="I93" i="5" s="1"/>
  <c r="C63" i="5"/>
  <c r="D63" i="5"/>
  <c r="E63" i="5"/>
  <c r="E94" i="5" s="1"/>
  <c r="F63" i="5"/>
  <c r="F94" i="5" s="1"/>
  <c r="G63" i="5"/>
  <c r="H63" i="5"/>
  <c r="I63" i="5"/>
  <c r="I94" i="5" s="1"/>
  <c r="C64" i="5"/>
  <c r="C95" i="5" s="1"/>
  <c r="O13" i="17" s="1"/>
  <c r="D64" i="5"/>
  <c r="E64" i="5"/>
  <c r="E95" i="5" s="1"/>
  <c r="F64" i="5"/>
  <c r="F95" i="5" s="1"/>
  <c r="G64" i="5"/>
  <c r="G95" i="5" s="1"/>
  <c r="H64" i="5"/>
  <c r="I64" i="5"/>
  <c r="I95" i="5" s="1"/>
  <c r="B18" i="5"/>
  <c r="B7" i="5"/>
  <c r="B8" i="5"/>
  <c r="B9" i="5"/>
  <c r="B10" i="5"/>
  <c r="B11" i="5"/>
  <c r="B12" i="5"/>
  <c r="B13" i="5"/>
  <c r="B14" i="5"/>
  <c r="B15" i="5"/>
  <c r="B16" i="5"/>
  <c r="B17" i="5"/>
  <c r="B6" i="5"/>
  <c r="B55" i="5"/>
  <c r="B56" i="5"/>
  <c r="B57" i="5"/>
  <c r="B58" i="5"/>
  <c r="B59" i="5"/>
  <c r="B60" i="5"/>
  <c r="B61" i="5"/>
  <c r="B62" i="5"/>
  <c r="B63" i="5"/>
  <c r="B64" i="5"/>
  <c r="B54" i="5"/>
  <c r="B53" i="5"/>
  <c r="B43" i="5"/>
  <c r="B44" i="5"/>
  <c r="B45" i="5"/>
  <c r="B46" i="5"/>
  <c r="B47" i="5"/>
  <c r="B48" i="5"/>
  <c r="B49" i="5"/>
  <c r="B50" i="5"/>
  <c r="B51" i="5"/>
  <c r="B52" i="5"/>
  <c r="B42" i="5"/>
  <c r="B31" i="5"/>
  <c r="B32" i="5"/>
  <c r="B33" i="5"/>
  <c r="B34" i="5"/>
  <c r="B35" i="5"/>
  <c r="B36" i="5"/>
  <c r="B37" i="5"/>
  <c r="B38" i="5"/>
  <c r="B39" i="5"/>
  <c r="B40" i="5"/>
  <c r="B41" i="5"/>
  <c r="B30" i="5"/>
  <c r="B19" i="5"/>
  <c r="B20" i="5"/>
  <c r="B21" i="5"/>
  <c r="B22" i="5"/>
  <c r="B23" i="5"/>
  <c r="B24" i="5"/>
  <c r="B25" i="5"/>
  <c r="B26" i="5"/>
  <c r="B27" i="5"/>
  <c r="B28" i="5"/>
  <c r="B29" i="5"/>
  <c r="B5" i="5"/>
  <c r="I4" i="5"/>
  <c r="J4" i="5"/>
  <c r="K4" i="5"/>
  <c r="L4" i="5"/>
  <c r="M4" i="5"/>
  <c r="N4" i="5"/>
  <c r="C4" i="5"/>
  <c r="D4" i="5"/>
  <c r="E4" i="5"/>
  <c r="F4" i="5"/>
  <c r="G4" i="5"/>
  <c r="H4" i="5"/>
  <c r="E106" i="15"/>
  <c r="E121" i="15"/>
  <c r="J77" i="1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N83" i="5"/>
  <c r="L83" i="5"/>
  <c r="I83" i="5"/>
  <c r="H83" i="5"/>
  <c r="G83" i="5"/>
  <c r="F83" i="5"/>
  <c r="E83" i="5"/>
  <c r="D83" i="5"/>
  <c r="C83" i="5"/>
  <c r="B83" i="5"/>
  <c r="Q4" i="18" l="1" a="1"/>
  <c r="Q4" i="18" s="1"/>
  <c r="Q5" i="18" s="1" a="1"/>
  <c r="Q5" i="18" s="1"/>
  <c r="Q6" i="18" s="1" a="1"/>
  <c r="Q6" i="18" s="1"/>
  <c r="Q7" i="18" s="1" a="1"/>
  <c r="Q7" i="18" s="1"/>
  <c r="Q8" i="18" s="1" a="1"/>
  <c r="Q8" i="18" s="1"/>
  <c r="Q9" i="18" s="1" a="1"/>
  <c r="Q9" i="18" s="1"/>
  <c r="Q10" i="18" s="1" a="1"/>
  <c r="Q10" i="18" s="1"/>
  <c r="Q11" i="18" s="1" a="1"/>
  <c r="Q11" i="18" s="1"/>
  <c r="Q12" i="18" s="1" a="1"/>
  <c r="Q12" i="18" s="1"/>
  <c r="Q13" i="18" s="1" a="1"/>
  <c r="Q13" i="18" s="1"/>
  <c r="Q14" i="18" s="1" a="1"/>
  <c r="Q14" i="18" s="1"/>
  <c r="Q15" i="18" s="1" a="1"/>
  <c r="Q15" i="18" s="1"/>
  <c r="Q16" i="18" s="1" a="1"/>
  <c r="Q16" i="18" s="1"/>
  <c r="Q17" i="18" s="1" a="1"/>
  <c r="Q17" i="18" s="1"/>
  <c r="Q18" i="18" s="1" a="1"/>
  <c r="Q18" i="18" s="1"/>
  <c r="H93" i="5"/>
  <c r="D93" i="5"/>
  <c r="P11" i="17" s="1"/>
  <c r="H89" i="5"/>
  <c r="D89" i="5"/>
  <c r="P7" i="17" s="1"/>
  <c r="H85" i="5"/>
  <c r="D85" i="5"/>
  <c r="P3" i="17" s="1"/>
  <c r="K93" i="5"/>
  <c r="K89" i="5"/>
  <c r="K85" i="5"/>
  <c r="O4" i="18" a="1"/>
  <c r="O4" i="18" s="1"/>
  <c r="O5" i="18" s="1" a="1"/>
  <c r="O5" i="18" s="1"/>
  <c r="O6" i="18" s="1" a="1"/>
  <c r="O6" i="18" s="1"/>
  <c r="O7" i="18" s="1" a="1"/>
  <c r="O7" i="18" s="1"/>
  <c r="O8" i="18" s="1" a="1"/>
  <c r="O8" i="18" s="1"/>
  <c r="O9" i="18" s="1" a="1"/>
  <c r="O9" i="18" s="1"/>
  <c r="O10" i="18" s="1" a="1"/>
  <c r="O10" i="18" s="1"/>
  <c r="O11" i="18" s="1" a="1"/>
  <c r="O11" i="18" s="1"/>
  <c r="O12" i="18" s="1" a="1"/>
  <c r="O12" i="18" s="1"/>
  <c r="O13" i="18" s="1" a="1"/>
  <c r="O13" i="18" s="1"/>
  <c r="O14" i="18" s="1" a="1"/>
  <c r="O14" i="18" s="1"/>
  <c r="O15" i="18" s="1" a="1"/>
  <c r="O15" i="18" s="1"/>
  <c r="O16" i="18" s="1" a="1"/>
  <c r="O16" i="18" s="1"/>
  <c r="O17" i="18" s="1" a="1"/>
  <c r="O17" i="18" s="1"/>
  <c r="O18" i="18" s="1" a="1"/>
  <c r="O18" i="18" s="1"/>
  <c r="E6" i="19"/>
  <c r="F6" i="19" s="1"/>
  <c r="E14" i="19"/>
  <c r="E10" i="19"/>
  <c r="E18" i="19"/>
  <c r="F19" i="19" s="1"/>
  <c r="F29" i="19"/>
  <c r="E40" i="19"/>
  <c r="F40" i="19" s="1"/>
  <c r="E36" i="19"/>
  <c r="F36" i="19" s="1"/>
  <c r="E32" i="19"/>
  <c r="F32" i="19" s="1"/>
  <c r="F61" i="19"/>
  <c r="H94" i="5"/>
  <c r="D94" i="5"/>
  <c r="P12" i="17" s="1"/>
  <c r="G93" i="5"/>
  <c r="C93" i="5"/>
  <c r="O11" i="17" s="1"/>
  <c r="H90" i="5"/>
  <c r="D90" i="5"/>
  <c r="P8" i="17" s="1"/>
  <c r="G89" i="5"/>
  <c r="C89" i="5"/>
  <c r="O7" i="17" s="1"/>
  <c r="H86" i="5"/>
  <c r="D86" i="5"/>
  <c r="P4" i="17" s="1"/>
  <c r="G85" i="5"/>
  <c r="C85" i="5"/>
  <c r="O3" i="17" s="1"/>
  <c r="K94" i="5"/>
  <c r="J93" i="5"/>
  <c r="K90" i="5"/>
  <c r="J89" i="5"/>
  <c r="K86" i="5"/>
  <c r="J85" i="5"/>
  <c r="M95" i="5"/>
  <c r="M91" i="5"/>
  <c r="M87" i="5"/>
  <c r="N95" i="5"/>
  <c r="N91" i="5"/>
  <c r="N87" i="5"/>
  <c r="E5" i="19"/>
  <c r="E17" i="19"/>
  <c r="E13" i="19"/>
  <c r="E9" i="19"/>
  <c r="F9" i="19" s="1"/>
  <c r="E30" i="19"/>
  <c r="F30" i="19" s="1"/>
  <c r="E28" i="19"/>
  <c r="E24" i="19"/>
  <c r="E20" i="19"/>
  <c r="F20" i="19" s="1"/>
  <c r="E50" i="19"/>
  <c r="F50" i="19" s="1"/>
  <c r="E46" i="19"/>
  <c r="F46" i="19" s="1"/>
  <c r="E64" i="19"/>
  <c r="E60" i="19"/>
  <c r="C14" i="11"/>
  <c r="H95" i="5"/>
  <c r="D95" i="5"/>
  <c r="P13" i="17" s="1"/>
  <c r="G94" i="5"/>
  <c r="C94" i="5"/>
  <c r="O12" i="17" s="1"/>
  <c r="F93" i="5"/>
  <c r="H91" i="5"/>
  <c r="D91" i="5"/>
  <c r="P9" i="17" s="1"/>
  <c r="G90" i="5"/>
  <c r="C90" i="5"/>
  <c r="O8" i="17" s="1"/>
  <c r="F89" i="5"/>
  <c r="H87" i="5"/>
  <c r="D87" i="5"/>
  <c r="P5" i="17" s="1"/>
  <c r="G86" i="5"/>
  <c r="C86" i="5"/>
  <c r="O4" i="17" s="1"/>
  <c r="F85" i="5"/>
  <c r="K95" i="5"/>
  <c r="J94" i="5"/>
  <c r="K91" i="5"/>
  <c r="J90" i="5"/>
  <c r="K87" i="5"/>
  <c r="J86" i="5"/>
  <c r="M94" i="5"/>
  <c r="M90" i="5"/>
  <c r="M86" i="5"/>
  <c r="N94" i="5"/>
  <c r="N90" i="5"/>
  <c r="N86" i="5"/>
  <c r="E16" i="19"/>
  <c r="F16" i="19" s="1"/>
  <c r="E12" i="19"/>
  <c r="F12" i="19" s="1"/>
  <c r="E8" i="19"/>
  <c r="F8" i="19" s="1"/>
  <c r="E42" i="19"/>
  <c r="F42" i="19" s="1"/>
  <c r="E27" i="19"/>
  <c r="F27" i="19" s="1"/>
  <c r="E23" i="19"/>
  <c r="F23" i="19" s="1"/>
  <c r="E19" i="19"/>
  <c r="E38" i="19"/>
  <c r="F38" i="19" s="1"/>
  <c r="E34" i="19"/>
  <c r="F34" i="19" s="1"/>
  <c r="E53" i="19"/>
  <c r="F53" i="19" s="1"/>
  <c r="E49" i="19"/>
  <c r="F49" i="19" s="1"/>
  <c r="E45" i="19"/>
  <c r="F45" i="19" s="1"/>
  <c r="E63" i="19"/>
  <c r="F63" i="19" s="1"/>
  <c r="E59" i="19"/>
  <c r="F59" i="19" s="1"/>
  <c r="E55" i="19"/>
  <c r="B70" i="5"/>
  <c r="C65" i="19"/>
  <c r="C66" i="19" s="1"/>
  <c r="D65" i="19"/>
  <c r="D66" i="19" s="1"/>
  <c r="E56" i="19"/>
  <c r="F56" i="19" s="1"/>
  <c r="B65" i="19" a="1"/>
  <c r="B65" i="19" s="1"/>
  <c r="F55" i="19"/>
  <c r="F18" i="19"/>
  <c r="F31" i="19"/>
  <c r="F43" i="19"/>
  <c r="A2" i="11"/>
  <c r="A11" i="11"/>
  <c r="A10" i="11"/>
  <c r="A9" i="11"/>
  <c r="A8" i="11"/>
  <c r="A7" i="11"/>
  <c r="A6" i="11"/>
  <c r="A5" i="11"/>
  <c r="A4" i="11"/>
  <c r="A3" i="11"/>
  <c r="A12" i="11"/>
  <c r="A13" i="11"/>
  <c r="B85" i="5"/>
  <c r="N3" i="17" s="1"/>
  <c r="B95" i="5"/>
  <c r="N13" i="17" s="1"/>
  <c r="B94" i="5"/>
  <c r="N12" i="17" s="1"/>
  <c r="B93" i="5"/>
  <c r="N11" i="17" s="1"/>
  <c r="B92" i="5"/>
  <c r="N10" i="17" s="1"/>
  <c r="B91" i="5"/>
  <c r="N9" i="17" s="1"/>
  <c r="B90" i="5"/>
  <c r="N8" i="17" s="1"/>
  <c r="B89" i="5"/>
  <c r="N7" i="17" s="1"/>
  <c r="B88" i="5"/>
  <c r="N6" i="17" s="1"/>
  <c r="B87" i="5"/>
  <c r="N5" i="17" s="1"/>
  <c r="B86" i="5"/>
  <c r="N4" i="17" s="1"/>
  <c r="B80" i="5"/>
  <c r="B79" i="5"/>
  <c r="B78" i="5"/>
  <c r="B77" i="5"/>
  <c r="B76" i="5"/>
  <c r="B75" i="5"/>
  <c r="B74" i="5"/>
  <c r="B73" i="5"/>
  <c r="B72" i="5"/>
  <c r="B71" i="5"/>
  <c r="N80" i="5"/>
  <c r="N12" i="11" s="1"/>
  <c r="M80" i="5"/>
  <c r="M12" i="11" s="1"/>
  <c r="L80" i="5"/>
  <c r="L12" i="11" s="1"/>
  <c r="K80" i="5"/>
  <c r="K12" i="11" s="1"/>
  <c r="J80" i="5"/>
  <c r="J12" i="11" s="1"/>
  <c r="I80" i="5"/>
  <c r="I12" i="11" s="1"/>
  <c r="H80" i="5"/>
  <c r="H12" i="11" s="1"/>
  <c r="G80" i="5"/>
  <c r="G12" i="11" s="1"/>
  <c r="F80" i="5"/>
  <c r="F12" i="11" s="1"/>
  <c r="E80" i="5"/>
  <c r="E12" i="11" s="1"/>
  <c r="D80" i="5"/>
  <c r="D12" i="11" s="1"/>
  <c r="C80" i="5"/>
  <c r="C12" i="11" s="1"/>
  <c r="N79" i="5"/>
  <c r="N11" i="11" s="1"/>
  <c r="M79" i="5"/>
  <c r="M11" i="11" s="1"/>
  <c r="L79" i="5"/>
  <c r="L11" i="11" s="1"/>
  <c r="K79" i="5"/>
  <c r="K11" i="11" s="1"/>
  <c r="J79" i="5"/>
  <c r="J11" i="11" s="1"/>
  <c r="I79" i="5"/>
  <c r="I11" i="11" s="1"/>
  <c r="H79" i="5"/>
  <c r="H11" i="11" s="1"/>
  <c r="G79" i="5"/>
  <c r="G11" i="11" s="1"/>
  <c r="F79" i="5"/>
  <c r="F11" i="11" s="1"/>
  <c r="E79" i="5"/>
  <c r="E11" i="11" s="1"/>
  <c r="D79" i="5"/>
  <c r="D11" i="11" s="1"/>
  <c r="C79" i="5"/>
  <c r="C11" i="11" s="1"/>
  <c r="N78" i="5"/>
  <c r="N10" i="11" s="1"/>
  <c r="M78" i="5"/>
  <c r="M10" i="11" s="1"/>
  <c r="L78" i="5"/>
  <c r="L10" i="11" s="1"/>
  <c r="K78" i="5"/>
  <c r="K10" i="11" s="1"/>
  <c r="J78" i="5"/>
  <c r="J10" i="11" s="1"/>
  <c r="I78" i="5"/>
  <c r="I10" i="11" s="1"/>
  <c r="H78" i="5"/>
  <c r="H10" i="11" s="1"/>
  <c r="G78" i="5"/>
  <c r="G10" i="11" s="1"/>
  <c r="F78" i="5"/>
  <c r="F10" i="11" s="1"/>
  <c r="E78" i="5"/>
  <c r="E10" i="11" s="1"/>
  <c r="D78" i="5"/>
  <c r="D10" i="11" s="1"/>
  <c r="C78" i="5"/>
  <c r="C10" i="11" s="1"/>
  <c r="N77" i="5"/>
  <c r="N9" i="11" s="1"/>
  <c r="M77" i="5"/>
  <c r="M9" i="11" s="1"/>
  <c r="L77" i="5"/>
  <c r="L9" i="11" s="1"/>
  <c r="K77" i="5"/>
  <c r="K9" i="11" s="1"/>
  <c r="J77" i="5"/>
  <c r="J9" i="11" s="1"/>
  <c r="I77" i="5"/>
  <c r="I9" i="11" s="1"/>
  <c r="H77" i="5"/>
  <c r="H9" i="11" s="1"/>
  <c r="G77" i="5"/>
  <c r="G9" i="11" s="1"/>
  <c r="F77" i="5"/>
  <c r="F9" i="11" s="1"/>
  <c r="E77" i="5"/>
  <c r="E9" i="11" s="1"/>
  <c r="D77" i="5"/>
  <c r="D9" i="11" s="1"/>
  <c r="C77" i="5"/>
  <c r="C9" i="11" s="1"/>
  <c r="N76" i="5"/>
  <c r="N8" i="11" s="1"/>
  <c r="M76" i="5"/>
  <c r="M8" i="11" s="1"/>
  <c r="L76" i="5"/>
  <c r="L8" i="11" s="1"/>
  <c r="K76" i="5"/>
  <c r="K8" i="11" s="1"/>
  <c r="J76" i="5"/>
  <c r="J8" i="11" s="1"/>
  <c r="I76" i="5"/>
  <c r="I8" i="11" s="1"/>
  <c r="H76" i="5"/>
  <c r="H8" i="11" s="1"/>
  <c r="G76" i="5"/>
  <c r="G8" i="11" s="1"/>
  <c r="F76" i="5"/>
  <c r="F8" i="11" s="1"/>
  <c r="E76" i="5"/>
  <c r="E8" i="11" s="1"/>
  <c r="D76" i="5"/>
  <c r="D8" i="11" s="1"/>
  <c r="C76" i="5"/>
  <c r="C8" i="11" s="1"/>
  <c r="N75" i="5"/>
  <c r="N7" i="11" s="1"/>
  <c r="M75" i="5"/>
  <c r="M7" i="11" s="1"/>
  <c r="L75" i="5"/>
  <c r="L7" i="11" s="1"/>
  <c r="K75" i="5"/>
  <c r="K7" i="11" s="1"/>
  <c r="J75" i="5"/>
  <c r="J7" i="11" s="1"/>
  <c r="I75" i="5"/>
  <c r="I7" i="11" s="1"/>
  <c r="H75" i="5"/>
  <c r="H7" i="11" s="1"/>
  <c r="G75" i="5"/>
  <c r="G7" i="11" s="1"/>
  <c r="F75" i="5"/>
  <c r="F7" i="11" s="1"/>
  <c r="E75" i="5"/>
  <c r="E7" i="11" s="1"/>
  <c r="D75" i="5"/>
  <c r="D7" i="11" s="1"/>
  <c r="C75" i="5"/>
  <c r="C7" i="11" s="1"/>
  <c r="N74" i="5"/>
  <c r="N6" i="11" s="1"/>
  <c r="M74" i="5"/>
  <c r="M6" i="11" s="1"/>
  <c r="L74" i="5"/>
  <c r="L6" i="11" s="1"/>
  <c r="K74" i="5"/>
  <c r="K6" i="11" s="1"/>
  <c r="J74" i="5"/>
  <c r="J6" i="11" s="1"/>
  <c r="I74" i="5"/>
  <c r="I6" i="11" s="1"/>
  <c r="H74" i="5"/>
  <c r="H6" i="11" s="1"/>
  <c r="G74" i="5"/>
  <c r="G6" i="11" s="1"/>
  <c r="F74" i="5"/>
  <c r="F6" i="11" s="1"/>
  <c r="E74" i="5"/>
  <c r="E6" i="11" s="1"/>
  <c r="D74" i="5"/>
  <c r="D6" i="11" s="1"/>
  <c r="C74" i="5"/>
  <c r="C6" i="11" s="1"/>
  <c r="N73" i="5"/>
  <c r="N5" i="11" s="1"/>
  <c r="M73" i="5"/>
  <c r="M5" i="11" s="1"/>
  <c r="L73" i="5"/>
  <c r="L5" i="11" s="1"/>
  <c r="K73" i="5"/>
  <c r="K5" i="11" s="1"/>
  <c r="J73" i="5"/>
  <c r="J5" i="11" s="1"/>
  <c r="I73" i="5"/>
  <c r="I5" i="11" s="1"/>
  <c r="H73" i="5"/>
  <c r="H5" i="11" s="1"/>
  <c r="G73" i="5"/>
  <c r="G5" i="11" s="1"/>
  <c r="F73" i="5"/>
  <c r="F5" i="11" s="1"/>
  <c r="E73" i="5"/>
  <c r="E5" i="11" s="1"/>
  <c r="D73" i="5"/>
  <c r="D5" i="11" s="1"/>
  <c r="C73" i="5"/>
  <c r="C5" i="11" s="1"/>
  <c r="N72" i="5"/>
  <c r="N4" i="11" s="1"/>
  <c r="M72" i="5"/>
  <c r="M4" i="11" s="1"/>
  <c r="L72" i="5"/>
  <c r="L4" i="11" s="1"/>
  <c r="K72" i="5"/>
  <c r="K4" i="11" s="1"/>
  <c r="J72" i="5"/>
  <c r="J4" i="11" s="1"/>
  <c r="I72" i="5"/>
  <c r="I4" i="11" s="1"/>
  <c r="H72" i="5"/>
  <c r="H4" i="11" s="1"/>
  <c r="G72" i="5"/>
  <c r="G4" i="11" s="1"/>
  <c r="F72" i="5"/>
  <c r="F4" i="11" s="1"/>
  <c r="E72" i="5"/>
  <c r="E4" i="11" s="1"/>
  <c r="D72" i="5"/>
  <c r="D4" i="11" s="1"/>
  <c r="C72" i="5"/>
  <c r="C4" i="11" s="1"/>
  <c r="N71" i="5"/>
  <c r="N3" i="11" s="1"/>
  <c r="M71" i="5"/>
  <c r="M3" i="11" s="1"/>
  <c r="L71" i="5"/>
  <c r="L3" i="11" s="1"/>
  <c r="K71" i="5"/>
  <c r="K3" i="11" s="1"/>
  <c r="J71" i="5"/>
  <c r="J3" i="11" s="1"/>
  <c r="I71" i="5"/>
  <c r="I3" i="11" s="1"/>
  <c r="H71" i="5"/>
  <c r="H3" i="11" s="1"/>
  <c r="G71" i="5"/>
  <c r="G3" i="11" s="1"/>
  <c r="F71" i="5"/>
  <c r="F3" i="11" s="1"/>
  <c r="E71" i="5"/>
  <c r="E3" i="11" s="1"/>
  <c r="D71" i="5"/>
  <c r="D3" i="11" s="1"/>
  <c r="C71" i="5"/>
  <c r="C3" i="11" s="1"/>
  <c r="N70" i="5"/>
  <c r="M70" i="5"/>
  <c r="L70" i="5"/>
  <c r="K70" i="5"/>
  <c r="J70" i="5"/>
  <c r="I70" i="5"/>
  <c r="H70" i="5"/>
  <c r="G70" i="5"/>
  <c r="F70" i="5"/>
  <c r="E70" i="5"/>
  <c r="D70" i="5"/>
  <c r="C70" i="5"/>
  <c r="F37" i="19" l="1"/>
  <c r="F7" i="19"/>
  <c r="F41" i="19"/>
  <c r="F57" i="19"/>
  <c r="F60" i="19"/>
  <c r="F35" i="19"/>
  <c r="F28" i="19"/>
  <c r="F17" i="19"/>
  <c r="F51" i="19"/>
  <c r="F21" i="19"/>
  <c r="F10" i="19"/>
  <c r="F11" i="19"/>
  <c r="F24" i="19"/>
  <c r="F13" i="19"/>
  <c r="F47" i="19"/>
  <c r="F54" i="19"/>
  <c r="G54" i="19" s="1" a="1"/>
  <c r="G54" i="19" s="1"/>
  <c r="G55" i="19" s="1" a="1"/>
  <c r="G55" i="19" s="1"/>
  <c r="G56" i="19" s="1" a="1"/>
  <c r="G56" i="19" s="1"/>
  <c r="G57" i="19" s="1" a="1"/>
  <c r="G57" i="19" s="1"/>
  <c r="G58" i="19" s="1" a="1"/>
  <c r="G58" i="19" s="1"/>
  <c r="G59" i="19" s="1" a="1"/>
  <c r="G59" i="19" s="1"/>
  <c r="G60" i="19" s="1" a="1"/>
  <c r="G60" i="19" s="1"/>
  <c r="G61" i="19" s="1" a="1"/>
  <c r="G61" i="19" s="1"/>
  <c r="G62" i="19" s="1" a="1"/>
  <c r="G62" i="19" s="1"/>
  <c r="G63" i="19" s="1" a="1"/>
  <c r="G63" i="19" s="1"/>
  <c r="G64" i="19" s="1" a="1"/>
  <c r="G64" i="19" s="1"/>
  <c r="F64" i="19"/>
  <c r="F39" i="19"/>
  <c r="F25" i="19"/>
  <c r="F14" i="19"/>
  <c r="F33" i="19"/>
  <c r="F15" i="19"/>
  <c r="D2" i="11"/>
  <c r="D81" i="5"/>
  <c r="D13" i="11" s="1"/>
  <c r="E2" i="11"/>
  <c r="E81" i="5"/>
  <c r="E13" i="11" s="1"/>
  <c r="F2" i="11"/>
  <c r="F81" i="5"/>
  <c r="F13" i="11" s="1"/>
  <c r="G2" i="11"/>
  <c r="G81" i="5"/>
  <c r="G13" i="11" s="1"/>
  <c r="H2" i="11"/>
  <c r="H81" i="5"/>
  <c r="H13" i="11" s="1"/>
  <c r="I2" i="11"/>
  <c r="I81" i="5"/>
  <c r="I13" i="11" s="1"/>
  <c r="J2" i="11"/>
  <c r="J81" i="5"/>
  <c r="J13" i="11" s="1"/>
  <c r="K2" i="11"/>
  <c r="K81" i="5"/>
  <c r="K13" i="11" s="1"/>
  <c r="L2" i="11"/>
  <c r="L81" i="5"/>
  <c r="L13" i="11" s="1"/>
  <c r="M2" i="11"/>
  <c r="M81" i="5"/>
  <c r="M13" i="11" s="1"/>
  <c r="N2" i="11"/>
  <c r="N81" i="5"/>
  <c r="N13" i="11" s="1"/>
  <c r="C2" i="11"/>
  <c r="C81" i="5"/>
  <c r="C13" i="11" s="1"/>
  <c r="B66" i="19"/>
  <c r="E65" i="19"/>
  <c r="D67" i="19" s="1"/>
  <c r="B3" i="11"/>
  <c r="B81" i="5"/>
  <c r="B13" i="11" s="1"/>
  <c r="B4" i="11"/>
  <c r="B5" i="11"/>
  <c r="B6" i="11"/>
  <c r="B7" i="11"/>
  <c r="B8" i="11"/>
  <c r="B9" i="11"/>
  <c r="B10" i="11"/>
  <c r="B11" i="11"/>
  <c r="B12" i="11"/>
  <c r="B2" i="11"/>
  <c r="E66" i="19" l="1"/>
  <c r="F65" i="19"/>
  <c r="G65" i="19" a="1"/>
  <c r="G65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Eduardo Estrada Montenegro</author>
  </authors>
  <commentList>
    <comment ref="D67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 xml:space="preserve">Una persona que gana un salario promedio de C$ 6 mil 500, solo puede comprar un 66.8% de la canasta básica. Los que ganan el salario mínimo, apenas el 22.0% aproximadamente.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exión" type="4" refreshedVersion="3" background="1" saveData="1">
    <webPr sourceData="1" parsePre="1" consecutive="1" xl2000="1" url="http://www.bcn.gob.ni/estadisticas/trimestrales_y_mensuales/indicadores_economicos/mensuales/2-2-06.htm" htmlFormat="all"/>
  </connection>
  <connection id="2" xr16:uid="{00000000-0015-0000-FFFF-FFFF01000000}" name="Conexión1" type="4" refreshedVersion="3" background="1" saveData="1">
    <webPr sourceData="1" parsePre="1" consecutive="1" xl2000="1" url="http://www.bcn.gob.ni/estadisticas/trimestrales_y_mensuales/indicadores_economicos/mensuales/2-13.htm" htmlFormat="all"/>
  </connection>
  <connection id="3" xr16:uid="{00000000-0015-0000-FFFF-FFFF02000000}" name="Conexión2" type="4" refreshedVersion="3" background="1" saveData="1">
    <webPr sourceData="1" parsePre="1" consecutive="1" xl2000="1" url="http://www.bcn.gob.ni/estadisticas/trimestrales_y_mensuales/indicadores_economicos/mensuales/4-23.htm" htmlFormat="all"/>
  </connection>
</connections>
</file>

<file path=xl/sharedStrings.xml><?xml version="1.0" encoding="utf-8"?>
<sst xmlns="http://schemas.openxmlformats.org/spreadsheetml/2006/main" count="491" uniqueCount="149">
  <si>
    <t>con Eduardo Estrada Montenegro (*)</t>
  </si>
  <si>
    <t>(*)Director del CIEED, escritor y periodista especializadoen temas económicos.</t>
  </si>
  <si>
    <t>Gradudado en INCAE, en Adminisración de Empresas y Porgrama de Entrenamiento Económico.</t>
  </si>
  <si>
    <t>Bienes y servicios diversos</t>
  </si>
  <si>
    <t>Educación</t>
  </si>
  <si>
    <t>Transporte</t>
  </si>
  <si>
    <t>Salud</t>
  </si>
  <si>
    <t>Prendas de vestir y calzado</t>
  </si>
  <si>
    <t>Bebidas alcohólicas y tabaco</t>
  </si>
  <si>
    <t>Alimentos y bebidas no alcohólicas</t>
  </si>
  <si>
    <t>Año y mes</t>
  </si>
  <si>
    <t>(Año base, 2006 = 100)</t>
  </si>
  <si>
    <t>Comunicaciones</t>
  </si>
  <si>
    <t>Restaurantes hoteles</t>
  </si>
  <si>
    <t>Valores</t>
  </si>
  <si>
    <t>Recreación Cultura</t>
  </si>
  <si>
    <t>Inflación Mensual %</t>
  </si>
  <si>
    <t>2005</t>
  </si>
  <si>
    <t>2006</t>
  </si>
  <si>
    <t>2007</t>
  </si>
  <si>
    <t>2008</t>
  </si>
  <si>
    <t>2009</t>
  </si>
  <si>
    <t>2010</t>
  </si>
  <si>
    <t>Fuente: BCN</t>
  </si>
  <si>
    <t xml:space="preserve">Alimentos y bebidas </t>
  </si>
  <si>
    <t>Alojamiento, agua, electricidad,combustibles</t>
  </si>
  <si>
    <t xml:space="preserve">Muebles, artítuclos  hogar </t>
  </si>
  <si>
    <t>En el gráfico puede seleccionar una fecha desde la lista desplegable y hacer sus comparaciones.</t>
  </si>
  <si>
    <t>La  inflación es un promedio ponderado que se obtiene a partir del procesamiento estadístico de una canasta amplia de produos.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</si>
  <si>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</si>
  <si>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</si>
  <si>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</si>
  <si>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</si>
  <si>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</si>
  <si>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</si>
  <si>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</si>
  <si>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</si>
  <si>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</si>
  <si>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</si>
  <si>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</si>
  <si>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</si>
  <si>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</si>
  <si>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r>
      <t>Índice de precios al consumidor nacional por divisiones</t>
    </r>
    <r>
      <rPr>
        <b/>
        <vertAlign val="superscript"/>
        <sz val="10"/>
        <rFont val="Verdana"/>
        <family val="2"/>
      </rPr>
      <t>1/, 2/</t>
    </r>
  </si>
  <si>
    <t>Cuadro II-2</t>
  </si>
  <si>
    <t>IPC nacional</t>
  </si>
  <si>
    <t>Alojamiento, agua, electricidad, gas y otros combustibles</t>
  </si>
  <si>
    <t>Muebles, art p/ el hogar y  conservación del hogar</t>
  </si>
  <si>
    <t>Comuni</t>
  </si>
  <si>
    <t>Recreación y cultura</t>
  </si>
  <si>
    <t>Restaurantes y hoteles</t>
  </si>
  <si>
    <t>caciones</t>
  </si>
  <si>
    <t>1/</t>
  </si>
  <si>
    <t>: Los índices anuales corresponden al promedio del año.</t>
  </si>
  <si>
    <t>2/</t>
  </si>
  <si>
    <t>: Indices base 2006=100, enlazados con base 1999=100 en el período enero 2001 a diciembre 2009</t>
  </si>
  <si>
    <t>Fuente</t>
  </si>
  <si>
    <t>: INIDE y BCN.</t>
  </si>
  <si>
    <t>Costo de una canasta de 53 productos</t>
  </si>
  <si>
    <t>(En córdobas corrientes)</t>
  </si>
  <si>
    <t>Cuadro II-13</t>
  </si>
  <si>
    <t>Alimentos básicos</t>
  </si>
  <si>
    <t>Usos del hogar</t>
  </si>
  <si>
    <t>Vestuario</t>
  </si>
  <si>
    <t>T o t a l</t>
  </si>
  <si>
    <t>(1)</t>
  </si>
  <si>
    <t>(2)</t>
  </si>
  <si>
    <t>(3)</t>
  </si>
  <si>
    <t>(4=1+2+3)</t>
  </si>
  <si>
    <t>2007 1/</t>
  </si>
  <si>
    <t>: En el año 2007 corresponde al promedio de septiembre en adelante.</t>
  </si>
  <si>
    <t>: INEC-BCN de enero de 1992 a enero de 2003; BCN de febrero de 2003 a agosto de 2007; INIDE,  a partir de septiembre  2007.</t>
  </si>
  <si>
    <t>Mercado de divisas: tipo de cambio nominal</t>
  </si>
  <si>
    <t>(En córdobas por dólar)</t>
  </si>
  <si>
    <t>Cuadro IV-23</t>
  </si>
  <si>
    <t xml:space="preserve">Oficial </t>
  </si>
  <si>
    <t>Resto del mercado de cambios</t>
  </si>
  <si>
    <t>Brecha cambiaria</t>
  </si>
  <si>
    <t xml:space="preserve">  Promedio  </t>
  </si>
  <si>
    <t>Fin de período</t>
  </si>
  <si>
    <t>Compra</t>
  </si>
  <si>
    <t xml:space="preserve">    Venta</t>
  </si>
  <si>
    <t>Venta</t>
  </si>
  <si>
    <t>Promedio</t>
  </si>
  <si>
    <t>1994</t>
  </si>
  <si>
    <t>1995</t>
  </si>
  <si>
    <t>1996</t>
  </si>
  <si>
    <t>1997</t>
  </si>
  <si>
    <t xml:space="preserve">1999 </t>
  </si>
  <si>
    <t>2003</t>
  </si>
  <si>
    <t>2004</t>
  </si>
  <si>
    <t>: Casas de Cambio, Otras Sociedades de Depósito y BCN.</t>
  </si>
  <si>
    <t>Inflación mensual % por divisiones</t>
  </si>
  <si>
    <t>Inflación acumulada % por divisiones</t>
  </si>
  <si>
    <t>Fuente: BCN, ver proyecciones en siguietne sección</t>
  </si>
  <si>
    <t>Alimentos</t>
  </si>
  <si>
    <t>Alcohol-Tabaco</t>
  </si>
  <si>
    <t xml:space="preserve">Inflación </t>
  </si>
  <si>
    <t>Tasas de Inflación</t>
  </si>
  <si>
    <t>Suma de Prendas de vestir y calzado</t>
  </si>
  <si>
    <t>Fecha</t>
  </si>
  <si>
    <t>Devaluación</t>
  </si>
  <si>
    <t>Inflación</t>
  </si>
  <si>
    <t>Tasas Anuales</t>
  </si>
  <si>
    <t>Anual</t>
  </si>
  <si>
    <t>Inf. Acum.</t>
  </si>
  <si>
    <t>Dev. Acum</t>
  </si>
  <si>
    <t>Fuente: BCN, tasas acumladas CIEED.</t>
  </si>
  <si>
    <t xml:space="preserve"> IPC nacional</t>
  </si>
  <si>
    <t xml:space="preserve"> Alimentos y bebidas no alcohólicas</t>
  </si>
  <si>
    <t xml:space="preserve"> Bebidas alcohólicas y tabaco</t>
  </si>
  <si>
    <t xml:space="preserve"> Alojamiento, agua, electricidad, gas y otros combustibles</t>
  </si>
  <si>
    <t xml:space="preserve"> Muebles, art p/ el hogar y  conservación del hogar</t>
  </si>
  <si>
    <t xml:space="preserve">  Salud</t>
  </si>
  <si>
    <t xml:space="preserve"> Transporte</t>
  </si>
  <si>
    <t xml:space="preserve"> Comunicaciones</t>
  </si>
  <si>
    <t xml:space="preserve"> Recreación y cultura</t>
  </si>
  <si>
    <t xml:space="preserve"> Educación</t>
  </si>
  <si>
    <t xml:space="preserve">  Restaurantes y hoteles</t>
  </si>
  <si>
    <t xml:space="preserve"> Bienes y servicios diversos</t>
  </si>
  <si>
    <t>Tablas Dinámica del IIPC, CIEED, con datos del BCN</t>
  </si>
  <si>
    <t>Valor Total</t>
  </si>
  <si>
    <t>Acumulado %</t>
  </si>
  <si>
    <t>Fuente: BCN, último año proyectado</t>
  </si>
  <si>
    <t>Crecimiento mensual por rubro</t>
  </si>
  <si>
    <t>Crecimiento acumulado por rubro</t>
  </si>
  <si>
    <t>Salario Medio</t>
  </si>
  <si>
    <t>Crecimiento % por rubro</t>
  </si>
  <si>
    <t>Fuente: BCN, últimos mes proyectado</t>
  </si>
  <si>
    <t>Inflación Acumulada</t>
  </si>
  <si>
    <t>Índice de Precios al Consumidor Nacional (IPC)  agrupado pro año</t>
  </si>
  <si>
    <t>Índice de Precios al Consumidor Nacional (IPC) y variaciones mensuales y acumuladas</t>
  </si>
  <si>
    <t>Poder Adquisitivo en relación al salario promedio</t>
  </si>
  <si>
    <t>En este gráfico se coparan la inflación promedio, y el crecimiento de alimentos y alcohol-tabaco.</t>
  </si>
  <si>
    <t>¿Qué  aplicaciones tiene el IPC?</t>
  </si>
  <si>
    <t>Con el IPC se pueden calcular el salario real, analizar las tasas de interés, la evolución de los tipos de cambios en términos reales. Consúltenos: gorki.eduardo@gmail.com. Tel. 2278-3124</t>
  </si>
  <si>
    <t>Mensual %</t>
  </si>
  <si>
    <t>Etiquetas de fila</t>
  </si>
  <si>
    <t>dic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</si>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</sst>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(* #,##0.00_);_(* \(#,##0.00\);_(* &quot;-&quot;??_);_(@_)"/>
    <numFmt numFmtId="165" formatCode="dd/mm/yyyy;@"/>
    <numFmt numFmtId="166" formatCode="0.0000%"/>
    <numFmt numFmtId="167" formatCode="_(* #,##0.0_);_(* \(#,##0.0\);_(* &quot;-&quot;??_);_(@_)"/>
    <numFmt numFmtId="168" formatCode="#,##0.0"/>
    <numFmt numFmtId="169" formatCode="_(#,##0.0_);_(\(#,##0.0\);_(\ &quot;-&quot;??_);_(@_)"/>
    <numFmt numFmtId="170" formatCode="_ * #,##0.0_ ;_ * \-#,##0.0_ ;_ * &quot;-&quot;??_ ;_ @_ "/>
    <numFmt numFmtId="171" formatCode="#,##0.0_);\(#,##0.0\)"/>
    <numFmt numFmtId="172" formatCode="_(#,##0.0_)\ \ \ \ \ \ \ \ \ \ \ \ ;_(\(#,##0.0\)\ \ \ \ \ \ \ \ \ \ \ \ \ \ \ \ \ \ ;_(\ &quot;-&quot;??_)\ \ \ \ \ \ ;_(@_)"/>
    <numFmt numFmtId="173" formatCode="_-* #,##0\ _p_t_a_-;\-* #,##0\ _p_t_a_-;_-* &quot;-&quot;??\ _p_t_a_-;_-@_-"/>
    <numFmt numFmtId="174" formatCode="_(* #,##0.0000_);_(* \(#,##0.0000\);_(* &quot;-&quot;??_);_(@_)"/>
    <numFmt numFmtId="175" formatCode="#,##0.0000_)\ \ \ \ \ \ \ ;\(#,##0.0000\)\ \ \ \ \ \ \ "/>
    <numFmt numFmtId="176" formatCode="#,##0.0000_)\ \ \ \ ;\(#,##0.0000\)\ \ \ \ "/>
    <numFmt numFmtId="177" formatCode="#,##0.0000_)\ \ \ \ \ ;\(#,##0.0000\)\ \ \ \ \ "/>
    <numFmt numFmtId="178" formatCode="#,##0.0000_);\(#,##0.0000\)"/>
    <numFmt numFmtId="179" formatCode="#,##0.000_)\ \ \ \ \ ;\(#,##0.000\)\ \ \ \ \ "/>
    <numFmt numFmtId="180" formatCode="0.0%"/>
    <numFmt numFmtId="181" formatCode="_(* #,##0.000_);_(* \(#,##0.000\);_(* &quot;-&quot;??_);_(@_)"/>
  </numFmts>
  <fonts count="67"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theme="3" tint="-0.249977111117893"/>
      <name val="Calibri"/>
      <family val="2"/>
      <scheme val="minor"/>
    </font>
    <font>
      <u/>
      <sz val="11"/>
      <color theme="10"/>
      <name val="Calibri"/>
      <family val="2"/>
    </font>
    <font>
      <i/>
      <sz val="15"/>
      <color theme="1"/>
      <name val="Calibri"/>
      <family val="2"/>
      <scheme val="minor"/>
    </font>
    <font>
      <i/>
      <u/>
      <sz val="15"/>
      <color theme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5"/>
      <color theme="9"/>
      <name val="Calibri"/>
      <family val="2"/>
      <scheme val="minor"/>
    </font>
    <font>
      <sz val="11"/>
      <color rgb="FF92D05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3" tint="-0.499984740745262"/>
      <name val="Calibri"/>
      <family val="2"/>
      <scheme val="minor"/>
    </font>
    <font>
      <b/>
      <i/>
      <sz val="14"/>
      <color theme="6" tint="-0.249977111117893"/>
      <name val="Calibri"/>
      <family val="2"/>
      <scheme val="minor"/>
    </font>
    <font>
      <sz val="10"/>
      <name val="Arial"/>
      <family val="2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sz val="11"/>
      <color theme="3" tint="-0.499984740745262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i/>
      <sz val="10"/>
      <color theme="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b/>
      <i/>
      <sz val="9"/>
      <color theme="3" tint="-0.499984740745262"/>
      <name val="Calibri"/>
      <family val="2"/>
      <scheme val="minor"/>
    </font>
    <font>
      <b/>
      <i/>
      <sz val="10"/>
      <color theme="3" tint="-0.499984740745262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6"/>
      <name val="Verdana"/>
      <family val="2"/>
    </font>
    <font>
      <b/>
      <sz val="10"/>
      <name val="Verdana"/>
      <family val="2"/>
    </font>
    <font>
      <b/>
      <vertAlign val="superscript"/>
      <sz val="10"/>
      <name val="Verdana"/>
      <family val="2"/>
    </font>
    <font>
      <sz val="16"/>
      <name val="Verdana"/>
      <family val="2"/>
    </font>
    <font>
      <i/>
      <sz val="12"/>
      <name val="Verdana"/>
      <family val="2"/>
    </font>
    <font>
      <b/>
      <sz val="14"/>
      <name val="Verdana"/>
      <family val="2"/>
    </font>
    <font>
      <b/>
      <sz val="12"/>
      <name val="Verdana"/>
      <family val="2"/>
    </font>
    <font>
      <sz val="10"/>
      <name val="Verdana"/>
      <family val="2"/>
    </font>
    <font>
      <b/>
      <sz val="11"/>
      <name val="Verdana"/>
      <family val="2"/>
    </font>
    <font>
      <sz val="11"/>
      <name val="Verdana"/>
      <family val="2"/>
    </font>
    <font>
      <b/>
      <sz val="9"/>
      <name val="Verdana"/>
      <family val="2"/>
    </font>
    <font>
      <b/>
      <sz val="16"/>
      <name val="Futura Md BT"/>
      <family val="2"/>
    </font>
    <font>
      <b/>
      <sz val="14"/>
      <name val="Futura Lt BT"/>
      <family val="2"/>
    </font>
    <font>
      <b/>
      <sz val="11"/>
      <name val="Futura Lt BT"/>
      <family val="2"/>
    </font>
    <font>
      <i/>
      <sz val="12"/>
      <name val="Futura Lt BT"/>
      <family val="2"/>
    </font>
    <font>
      <b/>
      <sz val="12"/>
      <name val="Futura Md BT"/>
      <family val="2"/>
    </font>
    <font>
      <b/>
      <sz val="11"/>
      <name val="Futura Md BT"/>
      <family val="2"/>
    </font>
    <font>
      <sz val="11"/>
      <name val="Futura Lt BT"/>
      <family val="2"/>
    </font>
    <font>
      <sz val="12"/>
      <name val="Futura Lt BT"/>
      <family val="2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theme="3"/>
      <name val="Arial"/>
      <family val="2"/>
    </font>
    <font>
      <sz val="9"/>
      <color theme="1"/>
      <name val="Calibri"/>
      <family val="2"/>
      <scheme val="minor"/>
    </font>
    <font>
      <sz val="9"/>
      <name val="Arial"/>
      <family val="2"/>
    </font>
    <font>
      <sz val="9"/>
      <color theme="0"/>
      <name val="Calibri"/>
      <family val="2"/>
      <scheme val="minor"/>
    </font>
    <font>
      <sz val="12"/>
      <color theme="3"/>
      <name val="Arial"/>
      <family val="2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name val="Verdana"/>
      <family val="2"/>
    </font>
    <font>
      <sz val="10"/>
      <color theme="3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3" tint="-0.249977111117893"/>
      <name val="Verdana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6"/>
      <color theme="3"/>
      <name val="Arial"/>
      <family val="2"/>
    </font>
    <font>
      <i/>
      <sz val="12"/>
      <name val="Arial"/>
      <family val="2"/>
    </font>
    <font>
      <b/>
      <sz val="12"/>
      <color theme="4" tint="-0.499984740745262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theme="2" tint="-0.24994659260841701"/>
        <bgColor auto="1"/>
      </patternFill>
    </fill>
    <fill>
      <gradientFill degree="90">
        <stop position="0">
          <color theme="0"/>
        </stop>
        <stop position="1">
          <color theme="2" tint="-0.25098422193060094"/>
        </stop>
      </gradientFill>
    </fill>
    <fill>
      <gradientFill degree="90">
        <stop position="0">
          <color theme="0"/>
        </stop>
        <stop position="1">
          <color theme="2" tint="-9.8025452436902985E-2"/>
        </stop>
      </gradientFill>
    </fill>
    <fill>
      <gradientFill degree="90">
        <stop position="0">
          <color theme="0"/>
        </stop>
        <stop position="1">
          <color theme="6" tint="0.80001220740379042"/>
        </stop>
      </gradientFill>
    </fill>
    <fill>
      <patternFill patternType="solid">
        <fgColor rgb="FFFFFFFF"/>
        <bgColor rgb="FF000000"/>
      </patternFill>
    </fill>
    <fill>
      <patternFill patternType="solid">
        <fgColor rgb="FFEAEAEA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EAEAEA"/>
        <bgColor indexed="64"/>
      </patternFill>
    </fill>
    <fill>
      <gradientFill degree="90">
        <stop position="0">
          <color theme="2" tint="-0.25098422193060094"/>
        </stop>
        <stop position="1">
          <color theme="2" tint="-0.49803155613879818"/>
        </stop>
      </gradientFill>
    </fill>
    <fill>
      <gradientFill degree="90">
        <stop position="0">
          <color theme="0"/>
        </stop>
        <stop position="1">
          <color theme="6" tint="0.59999389629810485"/>
        </stop>
      </gradientFill>
    </fill>
    <fill>
      <gradientFill degree="90">
        <stop position="0">
          <color theme="6" tint="0.40000610370189521"/>
        </stop>
        <stop position="1">
          <color theme="6" tint="-0.49803155613879818"/>
        </stop>
      </gradientFill>
    </fill>
    <fill>
      <gradientFill degree="90">
        <stop position="0">
          <color theme="2" tint="-9.8025452436902985E-2"/>
        </stop>
        <stop position="1">
          <color theme="2" tint="-0.25098422193060094"/>
        </stop>
      </gradientFill>
    </fill>
    <fill>
      <gradientFill degree="90">
        <stop position="0">
          <color theme="6" tint="0.59999389629810485"/>
        </stop>
        <stop position="1">
          <color theme="2" tint="-9.8025452436902985E-2"/>
        </stop>
      </gradientFill>
    </fill>
    <fill>
      <gradientFill degree="90">
        <stop position="0">
          <color theme="2" tint="-9.8025452436902985E-2"/>
        </stop>
        <stop position="1">
          <color theme="6" tint="0.80001220740379042"/>
        </stop>
      </gradientFill>
    </fill>
    <fill>
      <gradientFill degree="90">
        <stop position="0">
          <color theme="2" tint="-9.8025452436902985E-2"/>
        </stop>
        <stop position="1">
          <color theme="6" tint="0.59999389629810485"/>
        </stop>
      </gradientFill>
    </fill>
    <fill>
      <gradientFill degree="90">
        <stop position="0">
          <color theme="6" tint="0.80001220740379042"/>
        </stop>
        <stop position="1">
          <color theme="2" tint="-0.25098422193060094"/>
        </stop>
      </gradientFill>
    </fill>
    <fill>
      <gradientFill degree="90">
        <stop position="0">
          <color theme="6" tint="0.80001220740379042"/>
        </stop>
        <stop position="1">
          <color theme="6" tint="0.40000610370189521"/>
        </stop>
      </gradientFill>
    </fill>
    <fill>
      <gradientFill degree="90">
        <stop position="0">
          <color theme="6" tint="0.40000610370189521"/>
        </stop>
        <stop position="1">
          <color theme="6" tint="0.80001220740379042"/>
        </stop>
      </gradientFill>
    </fill>
    <fill>
      <gradientFill degree="90">
        <stop position="0">
          <color theme="2"/>
        </stop>
        <stop position="1">
          <color theme="6" tint="0.80001220740379042"/>
        </stop>
      </gradientFill>
    </fill>
    <fill>
      <gradientFill degree="90">
        <stop position="0">
          <color theme="6" tint="0.80001220740379042"/>
        </stop>
        <stop position="1">
          <color theme="9" tint="0.80001220740379042"/>
        </stop>
      </gradientFill>
    </fill>
    <fill>
      <gradientFill degree="90">
        <stop position="0">
          <color theme="6" tint="0.80001220740379042"/>
        </stop>
        <stop position="1">
          <color theme="9" tint="0.40000610370189521"/>
        </stop>
      </gradientFill>
    </fill>
    <fill>
      <gradientFill degree="90">
        <stop position="0">
          <color theme="2" tint="-9.8025452436902985E-2"/>
        </stop>
        <stop position="1">
          <color theme="2"/>
        </stop>
      </gradientFill>
    </fill>
    <fill>
      <gradientFill degree="90">
        <stop position="0">
          <color theme="0"/>
        </stop>
        <stop position="1">
          <color theme="6" tint="0.40000610370189521"/>
        </stop>
      </gradientFill>
    </fill>
    <fill>
      <gradientFill degree="90">
        <stop position="0">
          <color theme="2" tint="-0.25098422193060094"/>
        </stop>
        <stop position="1">
          <color theme="2" tint="-9.8025452436902985E-2"/>
        </stop>
      </gradient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5" fillId="0" borderId="0" applyFont="0" applyFill="0" applyBorder="0" applyAlignment="0" applyProtection="0"/>
    <xf numFmtId="164" fontId="15" fillId="0" borderId="0" applyFont="0" applyFill="0" applyBorder="0" applyAlignment="0" applyProtection="0"/>
  </cellStyleXfs>
  <cellXfs count="253">
    <xf numFmtId="0" fontId="0" fillId="0" borderId="0" xfId="0"/>
    <xf numFmtId="0" fontId="1" fillId="0" borderId="0" xfId="0" applyFont="1"/>
    <xf numFmtId="0" fontId="4" fillId="0" borderId="0" xfId="0" applyFont="1"/>
    <xf numFmtId="0" fontId="6" fillId="0" borderId="0" xfId="0" applyFont="1"/>
    <xf numFmtId="0" fontId="7" fillId="2" borderId="0" xfId="0" applyFont="1" applyFill="1"/>
    <xf numFmtId="0" fontId="0" fillId="2" borderId="0" xfId="0" applyFill="1"/>
    <xf numFmtId="0" fontId="5" fillId="0" borderId="0" xfId="1" applyFont="1" applyAlignment="1" applyProtection="1"/>
    <xf numFmtId="0" fontId="7" fillId="3" borderId="0" xfId="0" applyFont="1" applyFill="1"/>
    <xf numFmtId="0" fontId="8" fillId="3" borderId="0" xfId="0" applyFont="1" applyFill="1"/>
    <xf numFmtId="0" fontId="0" fillId="3" borderId="0" xfId="0" applyFill="1"/>
    <xf numFmtId="0" fontId="9" fillId="3" borderId="0" xfId="0" applyFont="1" applyFill="1"/>
    <xf numFmtId="0" fontId="10" fillId="0" borderId="0" xfId="0" applyFont="1"/>
    <xf numFmtId="0" fontId="11" fillId="3" borderId="0" xfId="0" applyFont="1" applyFill="1"/>
    <xf numFmtId="0" fontId="2" fillId="0" borderId="0" xfId="0" applyFont="1"/>
    <xf numFmtId="165" fontId="0" fillId="0" borderId="0" xfId="0" applyNumberFormat="1"/>
    <xf numFmtId="10" fontId="0" fillId="0" borderId="0" xfId="5" applyNumberFormat="1" applyFont="1"/>
    <xf numFmtId="164" fontId="0" fillId="0" borderId="0" xfId="6" applyFont="1"/>
    <xf numFmtId="0" fontId="19" fillId="0" borderId="0" xfId="0" applyFont="1" applyAlignment="1">
      <alignment wrapText="1"/>
    </xf>
    <xf numFmtId="165" fontId="18" fillId="4" borderId="0" xfId="0" applyNumberFormat="1" applyFont="1" applyFill="1" applyAlignment="1">
      <alignment horizontal="center" vertical="center" wrapText="1"/>
    </xf>
    <xf numFmtId="10" fontId="19" fillId="0" borderId="0" xfId="5" applyNumberFormat="1" applyFont="1"/>
    <xf numFmtId="0" fontId="2" fillId="3" borderId="0" xfId="0" applyFont="1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22" fillId="7" borderId="0" xfId="0" applyFont="1" applyFill="1"/>
    <xf numFmtId="0" fontId="23" fillId="7" borderId="0" xfId="0" applyFont="1" applyFill="1" applyAlignment="1">
      <alignment horizontal="left"/>
    </xf>
    <xf numFmtId="0" fontId="24" fillId="7" borderId="0" xfId="0" applyFont="1" applyFill="1" applyAlignment="1">
      <alignment horizontal="left"/>
    </xf>
    <xf numFmtId="0" fontId="25" fillId="7" borderId="0" xfId="0" applyFont="1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20" fillId="11" borderId="0" xfId="0" applyFont="1" applyFill="1"/>
    <xf numFmtId="0" fontId="26" fillId="6" borderId="0" xfId="0" applyFont="1" applyFill="1"/>
    <xf numFmtId="0" fontId="27" fillId="6" borderId="0" xfId="0" applyFont="1" applyFill="1"/>
    <xf numFmtId="0" fontId="0" fillId="13" borderId="0" xfId="0" applyFill="1"/>
    <xf numFmtId="0" fontId="2" fillId="13" borderId="0" xfId="0" applyFont="1" applyFill="1"/>
    <xf numFmtId="166" fontId="0" fillId="6" borderId="0" xfId="5" applyNumberFormat="1" applyFont="1" applyFill="1"/>
    <xf numFmtId="0" fontId="21" fillId="14" borderId="0" xfId="0" applyFont="1" applyFill="1"/>
    <xf numFmtId="0" fontId="32" fillId="15" borderId="0" xfId="0" applyFont="1" applyFill="1"/>
    <xf numFmtId="0" fontId="34" fillId="15" borderId="0" xfId="0" applyFont="1" applyFill="1" applyAlignment="1">
      <alignment horizontal="left"/>
    </xf>
    <xf numFmtId="0" fontId="36" fillId="15" borderId="0" xfId="0" applyFont="1" applyFill="1"/>
    <xf numFmtId="0" fontId="37" fillId="15" borderId="0" xfId="0" applyFont="1" applyFill="1" applyAlignment="1">
      <alignment horizontal="right"/>
    </xf>
    <xf numFmtId="0" fontId="37" fillId="15" borderId="0" xfId="0" applyFont="1" applyFill="1" applyAlignment="1">
      <alignment horizontal="center" vertical="center"/>
    </xf>
    <xf numFmtId="0" fontId="38" fillId="15" borderId="0" xfId="0" applyFont="1" applyFill="1"/>
    <xf numFmtId="167" fontId="38" fillId="15" borderId="0" xfId="0" applyNumberFormat="1" applyFont="1" applyFill="1"/>
    <xf numFmtId="0" fontId="38" fillId="15" borderId="0" xfId="0" applyFont="1" applyFill="1" applyAlignment="1">
      <alignment horizontal="left"/>
    </xf>
    <xf numFmtId="168" fontId="38" fillId="15" borderId="0" xfId="0" applyNumberFormat="1" applyFont="1" applyFill="1" applyAlignment="1">
      <alignment horizontal="center"/>
    </xf>
    <xf numFmtId="0" fontId="38" fillId="16" borderId="0" xfId="0" applyFont="1" applyFill="1" applyAlignment="1">
      <alignment horizontal="left"/>
    </xf>
    <xf numFmtId="168" fontId="38" fillId="16" borderId="0" xfId="0" applyNumberFormat="1" applyFont="1" applyFill="1" applyAlignment="1">
      <alignment horizontal="center"/>
    </xf>
    <xf numFmtId="0" fontId="30" fillId="15" borderId="0" xfId="0" applyFont="1" applyFill="1"/>
    <xf numFmtId="0" fontId="38" fillId="16" borderId="0" xfId="0" applyFont="1" applyFill="1"/>
    <xf numFmtId="0" fontId="37" fillId="15" borderId="0" xfId="0" applyFont="1" applyFill="1" applyAlignment="1">
      <alignment horizontal="left"/>
    </xf>
    <xf numFmtId="0" fontId="37" fillId="16" borderId="0" xfId="0" applyFont="1" applyFill="1" applyAlignment="1">
      <alignment horizontal="left"/>
    </xf>
    <xf numFmtId="168" fontId="37" fillId="15" borderId="0" xfId="0" applyNumberFormat="1" applyFont="1" applyFill="1" applyAlignment="1">
      <alignment horizontal="center"/>
    </xf>
    <xf numFmtId="0" fontId="38" fillId="15" borderId="3" xfId="0" applyFont="1" applyFill="1" applyBorder="1"/>
    <xf numFmtId="167" fontId="38" fillId="15" borderId="3" xfId="0" applyNumberFormat="1" applyFont="1" applyFill="1" applyBorder="1"/>
    <xf numFmtId="0" fontId="39" fillId="16" borderId="1" xfId="0" applyFont="1" applyFill="1" applyBorder="1" applyAlignment="1">
      <alignment horizontal="center" wrapText="1"/>
    </xf>
    <xf numFmtId="0" fontId="39" fillId="16" borderId="3" xfId="0" applyFont="1" applyFill="1" applyBorder="1" applyAlignment="1">
      <alignment horizontal="center" vertical="top" wrapText="1"/>
    </xf>
    <xf numFmtId="49" fontId="36" fillId="16" borderId="3" xfId="0" applyNumberFormat="1" applyFont="1" applyFill="1" applyBorder="1" applyAlignment="1">
      <alignment horizontal="center" vertical="center"/>
    </xf>
    <xf numFmtId="172" fontId="36" fillId="15" borderId="0" xfId="0" applyNumberFormat="1" applyFont="1" applyFill="1"/>
    <xf numFmtId="173" fontId="36" fillId="15" borderId="0" xfId="0" applyNumberFormat="1" applyFont="1" applyFill="1"/>
    <xf numFmtId="171" fontId="41" fillId="17" borderId="0" xfId="0" applyNumberFormat="1" applyFont="1" applyFill="1"/>
    <xf numFmtId="171" fontId="42" fillId="17" borderId="0" xfId="0" applyNumberFormat="1" applyFont="1" applyFill="1"/>
    <xf numFmtId="171" fontId="44" fillId="17" borderId="0" xfId="0" applyNumberFormat="1" applyFont="1" applyFill="1" applyAlignment="1">
      <alignment horizontal="right"/>
    </xf>
    <xf numFmtId="171" fontId="42" fillId="17" borderId="0" xfId="0" applyNumberFormat="1" applyFont="1" applyFill="1" applyAlignment="1">
      <alignment horizontal="left"/>
    </xf>
    <xf numFmtId="171" fontId="45" fillId="18" borderId="1" xfId="0" applyNumberFormat="1" applyFont="1" applyFill="1" applyBorder="1" applyAlignment="1">
      <alignment horizontal="center" vertical="center" wrapText="1"/>
    </xf>
    <xf numFmtId="171" fontId="45" fillId="18" borderId="3" xfId="0" applyNumberFormat="1" applyFont="1" applyFill="1" applyBorder="1" applyAlignment="1">
      <alignment horizontal="center" vertical="center" wrapText="1"/>
    </xf>
    <xf numFmtId="171" fontId="46" fillId="17" borderId="0" xfId="0" applyNumberFormat="1" applyFont="1" applyFill="1"/>
    <xf numFmtId="171" fontId="47" fillId="17" borderId="0" xfId="0" applyNumberFormat="1" applyFont="1" applyFill="1"/>
    <xf numFmtId="174" fontId="46" fillId="17" borderId="0" xfId="0" applyNumberFormat="1" applyFont="1" applyFill="1" applyAlignment="1">
      <alignment horizontal="right"/>
    </xf>
    <xf numFmtId="164" fontId="46" fillId="17" borderId="0" xfId="0" applyNumberFormat="1" applyFont="1" applyFill="1" applyAlignment="1">
      <alignment horizontal="right"/>
    </xf>
    <xf numFmtId="171" fontId="46" fillId="18" borderId="0" xfId="0" applyNumberFormat="1" applyFont="1" applyFill="1"/>
    <xf numFmtId="174" fontId="46" fillId="18" borderId="0" xfId="0" applyNumberFormat="1" applyFont="1" applyFill="1" applyAlignment="1">
      <alignment horizontal="right"/>
    </xf>
    <xf numFmtId="164" fontId="46" fillId="18" borderId="0" xfId="0" applyNumberFormat="1" applyFont="1" applyFill="1" applyAlignment="1">
      <alignment horizontal="right"/>
    </xf>
    <xf numFmtId="49" fontId="46" fillId="17" borderId="0" xfId="0" applyNumberFormat="1" applyFont="1" applyFill="1" applyAlignment="1">
      <alignment horizontal="left"/>
    </xf>
    <xf numFmtId="0" fontId="46" fillId="18" borderId="0" xfId="0" applyFont="1" applyFill="1" applyAlignment="1">
      <alignment horizontal="left"/>
    </xf>
    <xf numFmtId="0" fontId="45" fillId="18" borderId="0" xfId="0" applyFont="1" applyFill="1" applyAlignment="1">
      <alignment horizontal="left"/>
    </xf>
    <xf numFmtId="175" fontId="45" fillId="18" borderId="0" xfId="0" applyNumberFormat="1" applyFont="1" applyFill="1" applyAlignment="1">
      <alignment horizontal="right"/>
    </xf>
    <xf numFmtId="174" fontId="45" fillId="18" borderId="0" xfId="0" applyNumberFormat="1" applyFont="1" applyFill="1" applyAlignment="1">
      <alignment horizontal="right"/>
    </xf>
    <xf numFmtId="176" fontId="45" fillId="18" borderId="0" xfId="0" applyNumberFormat="1" applyFont="1" applyFill="1" applyAlignment="1">
      <alignment horizontal="right"/>
    </xf>
    <xf numFmtId="177" fontId="45" fillId="18" borderId="0" xfId="0" applyNumberFormat="1" applyFont="1" applyFill="1" applyAlignment="1">
      <alignment horizontal="right"/>
    </xf>
    <xf numFmtId="175" fontId="46" fillId="17" borderId="0" xfId="0" applyNumberFormat="1" applyFont="1" applyFill="1" applyAlignment="1">
      <alignment horizontal="right"/>
    </xf>
    <xf numFmtId="176" fontId="46" fillId="17" borderId="0" xfId="0" applyNumberFormat="1" applyFont="1" applyFill="1" applyAlignment="1">
      <alignment horizontal="right"/>
    </xf>
    <xf numFmtId="177" fontId="46" fillId="17" borderId="0" xfId="0" applyNumberFormat="1" applyFont="1" applyFill="1" applyAlignment="1">
      <alignment horizontal="right"/>
    </xf>
    <xf numFmtId="175" fontId="46" fillId="18" borderId="0" xfId="0" applyNumberFormat="1" applyFont="1" applyFill="1" applyAlignment="1">
      <alignment horizontal="right"/>
    </xf>
    <xf numFmtId="176" fontId="46" fillId="18" borderId="0" xfId="0" applyNumberFormat="1" applyFont="1" applyFill="1" applyAlignment="1">
      <alignment horizontal="right"/>
    </xf>
    <xf numFmtId="177" fontId="46" fillId="18" borderId="0" xfId="0" applyNumberFormat="1" applyFont="1" applyFill="1" applyAlignment="1">
      <alignment horizontal="right"/>
    </xf>
    <xf numFmtId="178" fontId="46" fillId="17" borderId="0" xfId="0" applyNumberFormat="1" applyFont="1" applyFill="1"/>
    <xf numFmtId="175" fontId="46" fillId="17" borderId="0" xfId="0" applyNumberFormat="1" applyFont="1" applyFill="1"/>
    <xf numFmtId="174" fontId="46" fillId="17" borderId="0" xfId="0" applyNumberFormat="1" applyFont="1" applyFill="1"/>
    <xf numFmtId="176" fontId="46" fillId="17" borderId="0" xfId="0" applyNumberFormat="1" applyFont="1" applyFill="1"/>
    <xf numFmtId="177" fontId="46" fillId="17" borderId="0" xfId="0" applyNumberFormat="1" applyFont="1" applyFill="1"/>
    <xf numFmtId="49" fontId="45" fillId="18" borderId="0" xfId="0" applyNumberFormat="1" applyFont="1" applyFill="1" applyAlignment="1">
      <alignment horizontal="left"/>
    </xf>
    <xf numFmtId="179" fontId="46" fillId="17" borderId="0" xfId="0" applyNumberFormat="1" applyFont="1" applyFill="1" applyAlignment="1">
      <alignment horizontal="right"/>
    </xf>
    <xf numFmtId="49" fontId="45" fillId="17" borderId="0" xfId="0" applyNumberFormat="1" applyFont="1" applyFill="1" applyAlignment="1">
      <alignment horizontal="left"/>
    </xf>
    <xf numFmtId="175" fontId="45" fillId="17" borderId="0" xfId="0" applyNumberFormat="1" applyFont="1" applyFill="1" applyAlignment="1">
      <alignment horizontal="right"/>
    </xf>
    <xf numFmtId="174" fontId="45" fillId="17" borderId="0" xfId="0" applyNumberFormat="1" applyFont="1" applyFill="1" applyAlignment="1">
      <alignment horizontal="right"/>
    </xf>
    <xf numFmtId="176" fontId="45" fillId="17" borderId="0" xfId="0" applyNumberFormat="1" applyFont="1" applyFill="1" applyAlignment="1">
      <alignment horizontal="right"/>
    </xf>
    <xf numFmtId="177" fontId="45" fillId="17" borderId="0" xfId="0" applyNumberFormat="1" applyFont="1" applyFill="1" applyAlignment="1">
      <alignment horizontal="right"/>
    </xf>
    <xf numFmtId="171" fontId="46" fillId="17" borderId="3" xfId="0" applyNumberFormat="1" applyFont="1" applyFill="1" applyBorder="1"/>
    <xf numFmtId="174" fontId="46" fillId="17" borderId="3" xfId="0" applyNumberFormat="1" applyFont="1" applyFill="1" applyBorder="1" applyAlignment="1">
      <alignment horizontal="right"/>
    </xf>
    <xf numFmtId="168" fontId="46" fillId="17" borderId="0" xfId="0" applyNumberFormat="1" applyFont="1" applyFill="1"/>
    <xf numFmtId="168" fontId="46" fillId="17" borderId="0" xfId="0" applyNumberFormat="1" applyFont="1" applyFill="1" applyAlignment="1">
      <alignment horizontal="center"/>
    </xf>
    <xf numFmtId="165" fontId="13" fillId="14" borderId="0" xfId="2" applyNumberFormat="1" applyFill="1"/>
    <xf numFmtId="165" fontId="16" fillId="14" borderId="0" xfId="0" applyNumberFormat="1" applyFont="1" applyFill="1" applyAlignment="1">
      <alignment vertical="top"/>
    </xf>
    <xf numFmtId="39" fontId="0" fillId="20" borderId="0" xfId="6" applyNumberFormat="1" applyFont="1" applyFill="1"/>
    <xf numFmtId="164" fontId="0" fillId="20" borderId="0" xfId="6" applyFont="1" applyFill="1"/>
    <xf numFmtId="0" fontId="51" fillId="3" borderId="0" xfId="0" applyFont="1" applyFill="1"/>
    <xf numFmtId="0" fontId="51" fillId="0" borderId="0" xfId="0" applyFont="1"/>
    <xf numFmtId="0" fontId="52" fillId="3" borderId="0" xfId="2" applyFont="1" applyFill="1"/>
    <xf numFmtId="0" fontId="53" fillId="21" borderId="0" xfId="0" applyFont="1" applyFill="1" applyAlignment="1">
      <alignment horizontal="center" vertical="center" wrapText="1"/>
    </xf>
    <xf numFmtId="165" fontId="52" fillId="14" borderId="0" xfId="2" applyNumberFormat="1" applyFont="1" applyFill="1"/>
    <xf numFmtId="164" fontId="51" fillId="20" borderId="0" xfId="6" applyFont="1" applyFill="1"/>
    <xf numFmtId="165" fontId="51" fillId="19" borderId="0" xfId="0" applyNumberFormat="1" applyFont="1" applyFill="1"/>
    <xf numFmtId="10" fontId="51" fillId="19" borderId="0" xfId="5" applyNumberFormat="1" applyFont="1" applyFill="1"/>
    <xf numFmtId="0" fontId="51" fillId="19" borderId="0" xfId="0" applyFont="1" applyFill="1"/>
    <xf numFmtId="0" fontId="49" fillId="22" borderId="0" xfId="0" applyFont="1" applyFill="1"/>
    <xf numFmtId="0" fontId="51" fillId="22" borderId="0" xfId="0" applyFont="1" applyFill="1"/>
    <xf numFmtId="164" fontId="55" fillId="20" borderId="0" xfId="6" applyFont="1" applyFill="1"/>
    <xf numFmtId="0" fontId="56" fillId="0" borderId="0" xfId="0" applyFont="1"/>
    <xf numFmtId="0" fontId="30" fillId="15" borderId="0" xfId="0" applyFont="1" applyFill="1" applyAlignment="1">
      <alignment horizontal="left"/>
    </xf>
    <xf numFmtId="0" fontId="30" fillId="15" borderId="0" xfId="0" applyFont="1" applyFill="1" applyAlignment="1">
      <alignment horizontal="right"/>
    </xf>
    <xf numFmtId="0" fontId="30" fillId="16" borderId="1" xfId="0" applyFont="1" applyFill="1" applyBorder="1" applyAlignment="1">
      <alignment horizontal="center" vertical="center"/>
    </xf>
    <xf numFmtId="167" fontId="36" fillId="15" borderId="0" xfId="0" applyNumberFormat="1" applyFont="1" applyFill="1"/>
    <xf numFmtId="0" fontId="36" fillId="15" borderId="0" xfId="0" applyFont="1" applyFill="1" applyAlignment="1">
      <alignment horizontal="left"/>
    </xf>
    <xf numFmtId="169" fontId="36" fillId="15" borderId="0" xfId="0" applyNumberFormat="1" applyFont="1" applyFill="1" applyAlignment="1">
      <alignment horizontal="right" indent="2"/>
    </xf>
    <xf numFmtId="170" fontId="30" fillId="15" borderId="0" xfId="0" applyNumberFormat="1" applyFont="1" applyFill="1"/>
    <xf numFmtId="0" fontId="36" fillId="16" borderId="0" xfId="0" applyFont="1" applyFill="1" applyAlignment="1">
      <alignment horizontal="left"/>
    </xf>
    <xf numFmtId="169" fontId="36" fillId="16" borderId="0" xfId="0" applyNumberFormat="1" applyFont="1" applyFill="1" applyAlignment="1">
      <alignment horizontal="right" indent="2"/>
    </xf>
    <xf numFmtId="170" fontId="36" fillId="15" borderId="0" xfId="0" applyNumberFormat="1" applyFont="1" applyFill="1"/>
    <xf numFmtId="169" fontId="30" fillId="15" borderId="0" xfId="0" applyNumberFormat="1" applyFont="1" applyFill="1" applyAlignment="1">
      <alignment horizontal="right" indent="2"/>
    </xf>
    <xf numFmtId="171" fontId="36" fillId="15" borderId="0" xfId="0" applyNumberFormat="1" applyFont="1" applyFill="1" applyAlignment="1">
      <alignment horizontal="right" indent="2"/>
    </xf>
    <xf numFmtId="0" fontId="36" fillId="16" borderId="0" xfId="0" applyFont="1" applyFill="1"/>
    <xf numFmtId="0" fontId="36" fillId="15" borderId="3" xfId="0" applyFont="1" applyFill="1" applyBorder="1"/>
    <xf numFmtId="10" fontId="51" fillId="25" borderId="0" xfId="5" applyNumberFormat="1" applyFont="1" applyFill="1"/>
    <xf numFmtId="0" fontId="51" fillId="25" borderId="0" xfId="0" applyFont="1" applyFill="1"/>
    <xf numFmtId="0" fontId="53" fillId="0" borderId="0" xfId="6" applyNumberFormat="1" applyFont="1"/>
    <xf numFmtId="174" fontId="36" fillId="15" borderId="0" xfId="6" applyNumberFormat="1" applyFont="1" applyFill="1"/>
    <xf numFmtId="0" fontId="0" fillId="26" borderId="0" xfId="0" applyFill="1"/>
    <xf numFmtId="0" fontId="0" fillId="29" borderId="0" xfId="0" applyFill="1"/>
    <xf numFmtId="0" fontId="58" fillId="29" borderId="0" xfId="0" applyFont="1" applyFill="1" applyAlignment="1">
      <alignment wrapText="1"/>
    </xf>
    <xf numFmtId="0" fontId="58" fillId="29" borderId="0" xfId="0" applyFont="1" applyFill="1" applyAlignment="1">
      <alignment vertical="center" wrapText="1"/>
    </xf>
    <xf numFmtId="0" fontId="0" fillId="29" borderId="0" xfId="0" applyFill="1" applyAlignment="1">
      <alignment horizontal="left"/>
    </xf>
    <xf numFmtId="165" fontId="0" fillId="29" borderId="0" xfId="0" applyNumberFormat="1" applyFill="1" applyAlignment="1">
      <alignment horizontal="left" indent="1"/>
    </xf>
    <xf numFmtId="49" fontId="0" fillId="30" borderId="0" xfId="0" applyNumberFormat="1" applyFill="1" applyAlignment="1">
      <alignment horizontal="center"/>
    </xf>
    <xf numFmtId="164" fontId="0" fillId="30" borderId="0" xfId="6" applyFont="1" applyFill="1"/>
    <xf numFmtId="0" fontId="0" fillId="30" borderId="0" xfId="0" applyFill="1"/>
    <xf numFmtId="165" fontId="6" fillId="29" borderId="0" xfId="0" applyNumberFormat="1" applyFont="1" applyFill="1" applyAlignment="1">
      <alignment horizontal="left" indent="1"/>
    </xf>
    <xf numFmtId="165" fontId="16" fillId="14" borderId="0" xfId="0" applyNumberFormat="1" applyFont="1" applyFill="1" applyAlignment="1">
      <alignment horizontal="right" vertical="center"/>
    </xf>
    <xf numFmtId="164" fontId="0" fillId="0" borderId="0" xfId="0" applyNumberFormat="1"/>
    <xf numFmtId="0" fontId="36" fillId="16" borderId="0" xfId="0" applyFont="1" applyFill="1" applyAlignment="1">
      <alignment horizontal="center" vertical="center"/>
    </xf>
    <xf numFmtId="0" fontId="36" fillId="16" borderId="0" xfId="0" applyFont="1" applyFill="1" applyAlignment="1">
      <alignment horizontal="center" vertical="center" wrapText="1"/>
    </xf>
    <xf numFmtId="0" fontId="36" fillId="16" borderId="0" xfId="0" applyFont="1" applyFill="1" applyAlignment="1">
      <alignment vertical="center" wrapText="1"/>
    </xf>
    <xf numFmtId="0" fontId="24" fillId="0" borderId="0" xfId="0" applyFont="1"/>
    <xf numFmtId="4" fontId="60" fillId="0" borderId="0" xfId="0" applyNumberFormat="1" applyFont="1"/>
    <xf numFmtId="165" fontId="48" fillId="25" borderId="0" xfId="0" applyNumberFormat="1" applyFont="1" applyFill="1" applyAlignment="1">
      <alignment wrapText="1"/>
    </xf>
    <xf numFmtId="0" fontId="48" fillId="32" borderId="0" xfId="0" applyFont="1" applyFill="1" applyAlignment="1">
      <alignment wrapText="1"/>
    </xf>
    <xf numFmtId="0" fontId="51" fillId="32" borderId="0" xfId="0" applyFont="1" applyFill="1"/>
    <xf numFmtId="165" fontId="52" fillId="24" borderId="0" xfId="2" applyNumberFormat="1" applyFont="1" applyFill="1"/>
    <xf numFmtId="164" fontId="0" fillId="24" borderId="0" xfId="6" applyFont="1" applyFill="1"/>
    <xf numFmtId="164" fontId="0" fillId="24" borderId="0" xfId="0" applyNumberFormat="1" applyFill="1"/>
    <xf numFmtId="10" fontId="0" fillId="24" borderId="0" xfId="5" applyNumberFormat="1" applyFont="1" applyFill="1"/>
    <xf numFmtId="0" fontId="0" fillId="24" borderId="0" xfId="0" applyFill="1"/>
    <xf numFmtId="165" fontId="17" fillId="24" borderId="0" xfId="0" applyNumberFormat="1" applyFont="1" applyFill="1" applyAlignment="1">
      <alignment vertical="top"/>
    </xf>
    <xf numFmtId="39" fontId="0" fillId="24" borderId="0" xfId="6" applyNumberFormat="1" applyFont="1" applyFill="1"/>
    <xf numFmtId="0" fontId="24" fillId="33" borderId="0" xfId="0" applyFont="1" applyFill="1" applyAlignment="1">
      <alignment horizontal="center" vertical="center" wrapText="1"/>
    </xf>
    <xf numFmtId="180" fontId="0" fillId="33" borderId="0" xfId="5" applyNumberFormat="1" applyFont="1" applyFill="1"/>
    <xf numFmtId="0" fontId="0" fillId="33" borderId="0" xfId="0" applyFill="1"/>
    <xf numFmtId="0" fontId="30" fillId="32" borderId="0" xfId="0" applyFont="1" applyFill="1"/>
    <xf numFmtId="0" fontId="0" fillId="32" borderId="0" xfId="0" applyFill="1"/>
    <xf numFmtId="0" fontId="57" fillId="32" borderId="0" xfId="0" applyFont="1" applyFill="1"/>
    <xf numFmtId="0" fontId="30" fillId="32" borderId="0" xfId="0" applyFont="1" applyFill="1" applyAlignment="1">
      <alignment horizontal="left"/>
    </xf>
    <xf numFmtId="0" fontId="30" fillId="32" borderId="0" xfId="0" applyFont="1" applyFill="1" applyAlignment="1">
      <alignment horizontal="right"/>
    </xf>
    <xf numFmtId="0" fontId="61" fillId="32" borderId="0" xfId="0" applyFont="1" applyFill="1"/>
    <xf numFmtId="164" fontId="0" fillId="33" borderId="0" xfId="6" applyFont="1" applyFill="1"/>
    <xf numFmtId="180" fontId="0" fillId="33" borderId="0" xfId="5" applyNumberFormat="1" applyFont="1" applyFill="1" applyAlignment="1">
      <alignment horizontal="center"/>
    </xf>
    <xf numFmtId="9" fontId="51" fillId="25" borderId="0" xfId="5" applyFont="1" applyFill="1"/>
    <xf numFmtId="0" fontId="48" fillId="0" borderId="0" xfId="0" applyFont="1" applyAlignment="1">
      <alignment wrapText="1"/>
    </xf>
    <xf numFmtId="181" fontId="51" fillId="0" borderId="0" xfId="6" applyNumberFormat="1" applyFont="1"/>
    <xf numFmtId="164" fontId="0" fillId="29" borderId="0" xfId="0" applyNumberFormat="1" applyFill="1"/>
    <xf numFmtId="165" fontId="64" fillId="3" borderId="0" xfId="2" applyNumberFormat="1" applyFont="1" applyFill="1"/>
    <xf numFmtId="165" fontId="64" fillId="10" borderId="0" xfId="2" applyNumberFormat="1" applyFont="1" applyFill="1"/>
    <xf numFmtId="0" fontId="52" fillId="10" borderId="0" xfId="2" applyFont="1" applyFill="1"/>
    <xf numFmtId="164" fontId="24" fillId="33" borderId="0" xfId="6" applyFont="1" applyFill="1" applyAlignment="1">
      <alignment vertical="top" wrapText="1"/>
    </xf>
    <xf numFmtId="10" fontId="51" fillId="23" borderId="0" xfId="5" applyNumberFormat="1" applyFont="1" applyFill="1" applyAlignment="1">
      <alignment horizontal="center"/>
    </xf>
    <xf numFmtId="10" fontId="51" fillId="24" borderId="0" xfId="5" applyNumberFormat="1" applyFont="1" applyFill="1" applyAlignment="1">
      <alignment horizontal="center"/>
    </xf>
    <xf numFmtId="39" fontId="51" fillId="20" borderId="0" xfId="6" applyNumberFormat="1" applyFont="1" applyFill="1"/>
    <xf numFmtId="10" fontId="51" fillId="25" borderId="0" xfId="5" applyNumberFormat="1" applyFont="1" applyFill="1" applyAlignment="1">
      <alignment horizontal="center"/>
    </xf>
    <xf numFmtId="165" fontId="17" fillId="14" borderId="0" xfId="0" applyNumberFormat="1" applyFont="1" applyFill="1" applyAlignment="1">
      <alignment horizontal="left" vertical="top"/>
    </xf>
    <xf numFmtId="165" fontId="52" fillId="14" borderId="0" xfId="2" applyNumberFormat="1" applyFont="1" applyFill="1" applyAlignment="1">
      <alignment horizontal="left"/>
    </xf>
    <xf numFmtId="164" fontId="51" fillId="20" borderId="0" xfId="6" applyFont="1" applyFill="1" applyAlignment="1">
      <alignment horizontal="right"/>
    </xf>
    <xf numFmtId="164" fontId="55" fillId="20" borderId="0" xfId="6" applyFont="1" applyFill="1" applyAlignment="1">
      <alignment horizontal="right"/>
    </xf>
    <xf numFmtId="39" fontId="51" fillId="20" borderId="0" xfId="6" applyNumberFormat="1" applyFont="1" applyFill="1" applyAlignment="1">
      <alignment horizontal="right"/>
    </xf>
    <xf numFmtId="165" fontId="51" fillId="23" borderId="0" xfId="0" applyNumberFormat="1" applyFont="1" applyFill="1" applyAlignment="1">
      <alignment horizontal="left"/>
    </xf>
    <xf numFmtId="165" fontId="51" fillId="24" borderId="0" xfId="0" applyNumberFormat="1" applyFont="1" applyFill="1" applyAlignment="1">
      <alignment horizontal="left"/>
    </xf>
    <xf numFmtId="165" fontId="51" fillId="25" borderId="0" xfId="0" applyNumberFormat="1" applyFont="1" applyFill="1" applyAlignment="1">
      <alignment horizontal="left"/>
    </xf>
    <xf numFmtId="10" fontId="0" fillId="14" borderId="0" xfId="0" applyNumberFormat="1" applyFill="1" applyAlignment="1">
      <alignment horizontal="center"/>
    </xf>
    <xf numFmtId="0" fontId="20" fillId="11" borderId="0" xfId="0" applyFont="1" applyFill="1" applyAlignment="1">
      <alignment horizontal="center" vertical="center"/>
    </xf>
    <xf numFmtId="10" fontId="0" fillId="28" borderId="0" xfId="5" applyNumberFormat="1" applyFont="1" applyFill="1"/>
    <xf numFmtId="10" fontId="59" fillId="28" borderId="0" xfId="5" applyNumberFormat="1" applyFont="1" applyFill="1"/>
    <xf numFmtId="0" fontId="0" fillId="7" borderId="0" xfId="0" applyFill="1" applyProtection="1">
      <protection locked="0"/>
    </xf>
    <xf numFmtId="0" fontId="0" fillId="8" borderId="0" xfId="0" applyFill="1" applyProtection="1">
      <protection locked="0"/>
    </xf>
    <xf numFmtId="0" fontId="0" fillId="9" borderId="0" xfId="0" applyFill="1" applyProtection="1">
      <protection locked="0"/>
    </xf>
    <xf numFmtId="0" fontId="0" fillId="10" borderId="0" xfId="0" applyFill="1" applyProtection="1">
      <protection locked="0"/>
    </xf>
    <xf numFmtId="0" fontId="0" fillId="6" borderId="0" xfId="0" applyFill="1" applyProtection="1">
      <protection locked="0"/>
    </xf>
    <xf numFmtId="0" fontId="0" fillId="5" borderId="0" xfId="0" applyFill="1" applyProtection="1">
      <protection locked="0"/>
    </xf>
    <xf numFmtId="0" fontId="20" fillId="11" borderId="0" xfId="0" applyFont="1" applyFill="1" applyProtection="1">
      <protection locked="0"/>
    </xf>
    <xf numFmtId="0" fontId="20" fillId="11" borderId="0" xfId="0" applyFont="1" applyFill="1" applyAlignment="1" applyProtection="1">
      <alignment horizontal="center"/>
      <protection locked="0"/>
    </xf>
    <xf numFmtId="0" fontId="21" fillId="14" borderId="0" xfId="0" applyFont="1" applyFill="1" applyAlignment="1" applyProtection="1">
      <alignment horizontal="center"/>
      <protection locked="0"/>
    </xf>
    <xf numFmtId="0" fontId="21" fillId="27" borderId="0" xfId="0" applyFont="1" applyFill="1" applyAlignment="1" applyProtection="1">
      <alignment horizontal="center"/>
      <protection locked="0"/>
    </xf>
    <xf numFmtId="0" fontId="26" fillId="27" borderId="0" xfId="0" applyFont="1" applyFill="1" applyAlignment="1" applyProtection="1">
      <alignment horizontal="center"/>
      <protection locked="0"/>
    </xf>
    <xf numFmtId="0" fontId="27" fillId="27" borderId="0" xfId="0" applyFont="1" applyFill="1" applyAlignment="1" applyProtection="1">
      <alignment horizontal="center"/>
      <protection locked="0"/>
    </xf>
    <xf numFmtId="0" fontId="0" fillId="27" borderId="0" xfId="0" applyFill="1" applyAlignment="1" applyProtection="1">
      <alignment horizontal="center"/>
      <protection locked="0"/>
    </xf>
    <xf numFmtId="0" fontId="23" fillId="7" borderId="0" xfId="0" applyFont="1" applyFill="1" applyAlignment="1" applyProtection="1">
      <alignment horizontal="left"/>
      <protection locked="0"/>
    </xf>
    <xf numFmtId="0" fontId="24" fillId="7" borderId="0" xfId="0" applyFont="1" applyFill="1" applyAlignment="1" applyProtection="1">
      <alignment horizontal="left"/>
      <protection locked="0"/>
    </xf>
    <xf numFmtId="0" fontId="22" fillId="7" borderId="0" xfId="0" applyFont="1" applyFill="1" applyProtection="1">
      <protection locked="0"/>
    </xf>
    <xf numFmtId="0" fontId="25" fillId="7" borderId="0" xfId="0" applyFont="1" applyFill="1" applyProtection="1">
      <protection locked="0"/>
    </xf>
    <xf numFmtId="0" fontId="0" fillId="29" borderId="0" xfId="0" applyNumberFormat="1" applyFill="1"/>
    <xf numFmtId="0" fontId="11" fillId="3" borderId="0" xfId="0" applyFont="1" applyFill="1" applyAlignment="1">
      <alignment horizontal="left"/>
    </xf>
    <xf numFmtId="0" fontId="12" fillId="0" borderId="0" xfId="0" applyFont="1"/>
    <xf numFmtId="0" fontId="28" fillId="12" borderId="0" xfId="0" applyFont="1" applyFill="1" applyAlignment="1">
      <alignment horizontal="center"/>
    </xf>
    <xf numFmtId="0" fontId="28" fillId="22" borderId="0" xfId="0" applyFont="1" applyFill="1" applyAlignment="1" applyProtection="1">
      <alignment horizontal="center"/>
      <protection locked="0"/>
    </xf>
    <xf numFmtId="0" fontId="0" fillId="22" borderId="0" xfId="0" applyFill="1" applyAlignment="1" applyProtection="1">
      <alignment horizontal="center"/>
      <protection locked="0"/>
    </xf>
    <xf numFmtId="165" fontId="54" fillId="3" borderId="0" xfId="2" applyNumberFormat="1" applyFont="1" applyFill="1" applyAlignment="1">
      <alignment horizontal="left"/>
    </xf>
    <xf numFmtId="165" fontId="14" fillId="3" borderId="0" xfId="2" applyNumberFormat="1" applyFont="1" applyFill="1" applyAlignment="1">
      <alignment horizontal="left"/>
    </xf>
    <xf numFmtId="165" fontId="50" fillId="3" borderId="0" xfId="2" applyNumberFormat="1" applyFont="1" applyFill="1" applyAlignment="1">
      <alignment horizontal="left"/>
    </xf>
    <xf numFmtId="0" fontId="21" fillId="31" borderId="0" xfId="0" applyFont="1" applyFill="1" applyAlignment="1">
      <alignment horizontal="center"/>
    </xf>
    <xf numFmtId="165" fontId="65" fillId="3" borderId="0" xfId="2" applyNumberFormat="1" applyFont="1" applyFill="1" applyAlignment="1">
      <alignment horizontal="left"/>
    </xf>
    <xf numFmtId="0" fontId="58" fillId="29" borderId="0" xfId="0" applyFont="1" applyFill="1" applyAlignment="1">
      <alignment horizontal="center" vertical="center" wrapText="1"/>
    </xf>
    <xf numFmtId="0" fontId="66" fillId="34" borderId="0" xfId="0" applyFont="1" applyFill="1" applyAlignment="1">
      <alignment horizontal="center"/>
    </xf>
    <xf numFmtId="0" fontId="36" fillId="15" borderId="0" xfId="0" applyFont="1" applyFill="1"/>
    <xf numFmtId="0" fontId="36" fillId="16" borderId="0" xfId="0" applyFont="1" applyFill="1"/>
    <xf numFmtId="0" fontId="36" fillId="15" borderId="1" xfId="0" applyFont="1" applyFill="1" applyBorder="1"/>
    <xf numFmtId="0" fontId="30" fillId="15" borderId="0" xfId="0" applyFont="1" applyFill="1"/>
    <xf numFmtId="0" fontId="57" fillId="15" borderId="0" xfId="0" applyFont="1" applyFill="1" applyAlignment="1">
      <alignment horizontal="left"/>
    </xf>
    <xf numFmtId="0" fontId="30" fillId="16" borderId="1" xfId="0" applyFont="1" applyFill="1" applyBorder="1" applyAlignment="1">
      <alignment horizontal="center" vertical="center"/>
    </xf>
    <xf numFmtId="0" fontId="30" fillId="16" borderId="2" xfId="0" applyFont="1" applyFill="1" applyBorder="1" applyAlignment="1">
      <alignment horizontal="center" vertical="center"/>
    </xf>
    <xf numFmtId="0" fontId="38" fillId="16" borderId="0" xfId="0" applyFont="1" applyFill="1"/>
    <xf numFmtId="0" fontId="38" fillId="15" borderId="0" xfId="0" applyFont="1" applyFill="1"/>
    <xf numFmtId="0" fontId="38" fillId="15" borderId="1" xfId="0" applyFont="1" applyFill="1" applyBorder="1"/>
    <xf numFmtId="0" fontId="29" fillId="15" borderId="0" xfId="0" applyFont="1" applyFill="1" applyAlignment="1">
      <alignment horizontal="left"/>
    </xf>
    <xf numFmtId="0" fontId="33" fillId="15" borderId="0" xfId="0" applyFont="1" applyFill="1" applyAlignment="1">
      <alignment horizontal="left"/>
    </xf>
    <xf numFmtId="0" fontId="39" fillId="16" borderId="1" xfId="0" applyFont="1" applyFill="1" applyBorder="1" applyAlignment="1">
      <alignment horizontal="center" vertical="center" wrapText="1"/>
    </xf>
    <xf numFmtId="0" fontId="39" fillId="16" borderId="2" xfId="0" applyFont="1" applyFill="1" applyBorder="1" applyAlignment="1">
      <alignment horizontal="center" vertical="center" wrapText="1"/>
    </xf>
    <xf numFmtId="0" fontId="35" fillId="15" borderId="0" xfId="0" applyFont="1" applyFill="1" applyAlignment="1">
      <alignment horizontal="right"/>
    </xf>
    <xf numFmtId="0" fontId="39" fillId="16" borderId="1" xfId="0" applyFont="1" applyFill="1" applyBorder="1" applyAlignment="1">
      <alignment horizontal="center" vertical="center"/>
    </xf>
    <xf numFmtId="0" fontId="39" fillId="16" borderId="2" xfId="0" applyFont="1" applyFill="1" applyBorder="1" applyAlignment="1">
      <alignment horizontal="center" vertical="center"/>
    </xf>
    <xf numFmtId="171" fontId="45" fillId="18" borderId="4" xfId="0" applyNumberFormat="1" applyFont="1" applyFill="1" applyBorder="1" applyAlignment="1">
      <alignment horizontal="center" vertical="center" wrapText="1"/>
    </xf>
    <xf numFmtId="171" fontId="46" fillId="17" borderId="1" xfId="0" applyNumberFormat="1" applyFont="1" applyFill="1" applyBorder="1"/>
    <xf numFmtId="171" fontId="40" fillId="17" borderId="0" xfId="0" applyNumberFormat="1" applyFont="1" applyFill="1"/>
    <xf numFmtId="171" fontId="43" fillId="17" borderId="0" xfId="0" applyNumberFormat="1" applyFont="1" applyFill="1"/>
    <xf numFmtId="171" fontId="45" fillId="18" borderId="1" xfId="0" applyNumberFormat="1" applyFont="1" applyFill="1" applyBorder="1" applyAlignment="1">
      <alignment horizontal="center" vertical="center"/>
    </xf>
    <xf numFmtId="171" fontId="45" fillId="18" borderId="2" xfId="0" applyNumberFormat="1" applyFont="1" applyFill="1" applyBorder="1" applyAlignment="1">
      <alignment horizontal="center" vertical="center"/>
    </xf>
  </cellXfs>
  <cellStyles count="7">
    <cellStyle name="Hipervínculo" xfId="1" builtinId="8"/>
    <cellStyle name="Millares" xfId="6" builtinId="3"/>
    <cellStyle name="Millares 2" xfId="3" xr:uid="{00000000-0005-0000-0000-000002000000}"/>
    <cellStyle name="Normal" xfId="0" builtinId="0"/>
    <cellStyle name="Normal 2" xfId="2" xr:uid="{00000000-0005-0000-0000-000004000000}"/>
    <cellStyle name="Porcentaje" xfId="5" builtinId="5"/>
    <cellStyle name="Porcentual 2" xfId="4" xr:uid="{00000000-0005-0000-0000-000006000000}"/>
  </cellStyles>
  <dxfs count="44">
    <dxf>
      <numFmt numFmtId="182" formatCode="#,##0.00_);\(#,##0.00\)"/>
    </dxf>
    <dxf>
      <alignment vertical="center" readingOrder="0"/>
    </dxf>
    <dxf>
      <alignment wrapText="1" readingOrder="0"/>
    </dxf>
    <dxf>
      <alignment wrapText="1" readingOrder="0"/>
    </dxf>
    <dxf>
      <font>
        <sz val="10"/>
      </font>
    </dxf>
    <dxf>
      <font>
        <sz val="10"/>
      </font>
    </dxf>
    <dxf>
      <font>
        <color theme="3" tint="-0.249977111117893"/>
      </font>
    </dxf>
    <dxf>
      <font>
        <color theme="3" tint="-0.249977111117893"/>
      </font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gradientFill degree="90">
          <stop position="0">
            <color theme="2"/>
          </stop>
          <stop position="1">
            <color theme="6" tint="0.80001220740379042"/>
          </stop>
        </gradientFill>
      </fill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fill>
        <gradientFill degree="90">
          <stop position="0">
            <color theme="2"/>
          </stop>
          <stop position="1">
            <color theme="6" tint="0.80001220740379042"/>
          </stop>
        </gradient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color theme="3" tint="-0.249977111117893"/>
      </font>
    </dxf>
    <dxf>
      <font>
        <color theme="3" tint="-0.249977111117893"/>
      </font>
    </dxf>
    <dxf>
      <font>
        <sz val="10"/>
      </font>
    </dxf>
    <dxf>
      <font>
        <sz val="10"/>
      </font>
    </dxf>
    <dxf>
      <alignment wrapText="1" readingOrder="0"/>
    </dxf>
    <dxf>
      <alignment wrapText="1" readingOrder="0"/>
    </dxf>
    <dxf>
      <alignment vertical="center" readingOrder="0"/>
    </dxf>
    <dxf>
      <numFmt numFmtId="182" formatCode="#,##0.00_);\(#,##0.00\)"/>
    </dxf>
  </dxfs>
  <tableStyles count="0" defaultTableStyle="TableStyleMedium9" defaultPivotStyle="PivotStyleLight16"/>
  <colors>
    <mruColors>
      <color rgb="FFC2D69A"/>
      <color rgb="FFEEEAA0"/>
      <color rgb="FFFFFFCC"/>
      <color rgb="FFFFFFFF"/>
      <color rgb="FFCCFFCC"/>
      <color rgb="FF6699FF"/>
      <color rgb="FFF9FEBE"/>
      <color rgb="FF99CC00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gif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807224450001853E-2"/>
          <c:y val="2.3203678175143978E-2"/>
          <c:w val="0.91645529774199008"/>
          <c:h val="0.90891303170844617"/>
        </c:manualLayout>
      </c:layout>
      <c:lineChart>
        <c:grouping val="standard"/>
        <c:varyColors val="0"/>
        <c:ser>
          <c:idx val="0"/>
          <c:order val="0"/>
          <c:tx>
            <c:v>Inflación Acumulada</c:v>
          </c:tx>
          <c:cat>
            <c:numRef>
              <c:f>'indicadores de precios'!$A$85:$A$96</c:f>
              <c:numCache>
                <c:formatCode>dd/mm/yyyy;@</c:formatCode>
                <c:ptCount val="12"/>
                <c:pt idx="0">
                  <c:v>40209</c:v>
                </c:pt>
                <c:pt idx="1">
                  <c:v>40237</c:v>
                </c:pt>
                <c:pt idx="2">
                  <c:v>40268</c:v>
                </c:pt>
                <c:pt idx="3">
                  <c:v>40298</c:v>
                </c:pt>
                <c:pt idx="4">
                  <c:v>40329</c:v>
                </c:pt>
                <c:pt idx="5">
                  <c:v>40359</c:v>
                </c:pt>
                <c:pt idx="6">
                  <c:v>40390</c:v>
                </c:pt>
                <c:pt idx="7">
                  <c:v>40421</c:v>
                </c:pt>
                <c:pt idx="8">
                  <c:v>40451</c:v>
                </c:pt>
                <c:pt idx="9">
                  <c:v>40482</c:v>
                </c:pt>
                <c:pt idx="10">
                  <c:v>40512</c:v>
                </c:pt>
                <c:pt idx="11">
                  <c:v>40543</c:v>
                </c:pt>
              </c:numCache>
            </c:numRef>
          </c:cat>
          <c:val>
            <c:numRef>
              <c:f>'indicadores de precios'!$B$85:$B$96</c:f>
              <c:numCache>
                <c:formatCode>0.00%</c:formatCode>
                <c:ptCount val="12"/>
                <c:pt idx="0">
                  <c:v>9.7891566265058128E-3</c:v>
                </c:pt>
                <c:pt idx="1">
                  <c:v>2.409638554216853E-2</c:v>
                </c:pt>
                <c:pt idx="2">
                  <c:v>3.5391566265060126E-2</c:v>
                </c:pt>
                <c:pt idx="3">
                  <c:v>3.8403614457831248E-2</c:v>
                </c:pt>
                <c:pt idx="4">
                  <c:v>3.8403614457831248E-2</c:v>
                </c:pt>
                <c:pt idx="5">
                  <c:v>3.8403614457831248E-2</c:v>
                </c:pt>
                <c:pt idx="6">
                  <c:v>4.7439759036144391E-2</c:v>
                </c:pt>
                <c:pt idx="7">
                  <c:v>4.2168674698795039E-2</c:v>
                </c:pt>
                <c:pt idx="8">
                  <c:v>4.5933734939759052E-2</c:v>
                </c:pt>
                <c:pt idx="9">
                  <c:v>6.8524096385542022E-2</c:v>
                </c:pt>
                <c:pt idx="10">
                  <c:v>8.5090361445782969E-2</c:v>
                </c:pt>
                <c:pt idx="11">
                  <c:v>9.6000000000000002E-2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8-432E-8D7E-5C8CD0E30033}"/>
            </c:ext>
          </c:extLst>
        </c:ser>
        <c:ser>
          <c:idx val="1"/>
          <c:order val="1"/>
          <c:tx>
            <c:v>Alimentos</c:v>
          </c:tx>
          <c:cat>
            <c:numRef>
              <c:f>'indicadores de precios'!$A$85:$A$96</c:f>
              <c:numCache>
                <c:formatCode>dd/mm/yyyy;@</c:formatCode>
                <c:ptCount val="12"/>
                <c:pt idx="0">
                  <c:v>40209</c:v>
                </c:pt>
                <c:pt idx="1">
                  <c:v>40237</c:v>
                </c:pt>
                <c:pt idx="2">
                  <c:v>40268</c:v>
                </c:pt>
                <c:pt idx="3">
                  <c:v>40298</c:v>
                </c:pt>
                <c:pt idx="4">
                  <c:v>40329</c:v>
                </c:pt>
                <c:pt idx="5">
                  <c:v>40359</c:v>
                </c:pt>
                <c:pt idx="6">
                  <c:v>40390</c:v>
                </c:pt>
                <c:pt idx="7">
                  <c:v>40421</c:v>
                </c:pt>
                <c:pt idx="8">
                  <c:v>40451</c:v>
                </c:pt>
                <c:pt idx="9">
                  <c:v>40482</c:v>
                </c:pt>
                <c:pt idx="10">
                  <c:v>40512</c:v>
                </c:pt>
                <c:pt idx="11">
                  <c:v>40543</c:v>
                </c:pt>
              </c:numCache>
            </c:numRef>
          </c:cat>
          <c:val>
            <c:numRef>
              <c:f>'indicadores de precios'!$C$85:$C$96</c:f>
              <c:numCache>
                <c:formatCode>0.00%</c:formatCode>
                <c:ptCount val="12"/>
                <c:pt idx="0">
                  <c:v>1.9512195121951237E-2</c:v>
                </c:pt>
                <c:pt idx="1">
                  <c:v>4.7386759581881543E-2</c:v>
                </c:pt>
                <c:pt idx="2">
                  <c:v>7.1080139372822204E-2</c:v>
                </c:pt>
                <c:pt idx="3">
                  <c:v>7.4564459930313465E-2</c:v>
                </c:pt>
                <c:pt idx="4">
                  <c:v>6.2717770034843134E-2</c:v>
                </c:pt>
                <c:pt idx="5">
                  <c:v>5.9930313588850037E-2</c:v>
                </c:pt>
                <c:pt idx="6">
                  <c:v>8.362369337979092E-2</c:v>
                </c:pt>
                <c:pt idx="7">
                  <c:v>5.9233449477351874E-2</c:v>
                </c:pt>
                <c:pt idx="8">
                  <c:v>6.2020905923344971E-2</c:v>
                </c:pt>
                <c:pt idx="9">
                  <c:v>0.11149825783972123</c:v>
                </c:pt>
                <c:pt idx="10">
                  <c:v>0.14703832752613244</c:v>
                </c:pt>
                <c:pt idx="11">
                  <c:v>0.16546670000000008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08-432E-8D7E-5C8CD0E30033}"/>
            </c:ext>
          </c:extLst>
        </c:ser>
        <c:ser>
          <c:idx val="2"/>
          <c:order val="2"/>
          <c:tx>
            <c:v>Alcohol-Tabaco</c:v>
          </c:tx>
          <c:cat>
            <c:numRef>
              <c:f>'indicadores de precios'!$A$85:$A$96</c:f>
              <c:numCache>
                <c:formatCode>dd/mm/yyyy;@</c:formatCode>
                <c:ptCount val="12"/>
                <c:pt idx="0">
                  <c:v>40209</c:v>
                </c:pt>
                <c:pt idx="1">
                  <c:v>40237</c:v>
                </c:pt>
                <c:pt idx="2">
                  <c:v>40268</c:v>
                </c:pt>
                <c:pt idx="3">
                  <c:v>40298</c:v>
                </c:pt>
                <c:pt idx="4">
                  <c:v>40329</c:v>
                </c:pt>
                <c:pt idx="5">
                  <c:v>40359</c:v>
                </c:pt>
                <c:pt idx="6">
                  <c:v>40390</c:v>
                </c:pt>
                <c:pt idx="7">
                  <c:v>40421</c:v>
                </c:pt>
                <c:pt idx="8">
                  <c:v>40451</c:v>
                </c:pt>
                <c:pt idx="9">
                  <c:v>40482</c:v>
                </c:pt>
                <c:pt idx="10">
                  <c:v>40512</c:v>
                </c:pt>
                <c:pt idx="11">
                  <c:v>40543</c:v>
                </c:pt>
              </c:numCache>
            </c:numRef>
          </c:cat>
          <c:val>
            <c:numRef>
              <c:f>'indicadores de precios'!$D$85:$D$96</c:f>
              <c:numCache>
                <c:formatCode>0.00%</c:formatCode>
                <c:ptCount val="12"/>
                <c:pt idx="0">
                  <c:v>4.3065693430657026E-2</c:v>
                </c:pt>
                <c:pt idx="1">
                  <c:v>5.8394160583941535E-2</c:v>
                </c:pt>
                <c:pt idx="2">
                  <c:v>5.8394160583941535E-2</c:v>
                </c:pt>
                <c:pt idx="3">
                  <c:v>6.496350364963499E-2</c:v>
                </c:pt>
                <c:pt idx="4">
                  <c:v>6.8613138686131503E-2</c:v>
                </c:pt>
                <c:pt idx="5">
                  <c:v>7.5182481751824959E-2</c:v>
                </c:pt>
                <c:pt idx="6">
                  <c:v>8.1021897810218846E-2</c:v>
                </c:pt>
                <c:pt idx="7">
                  <c:v>8.6131386861314052E-2</c:v>
                </c:pt>
                <c:pt idx="8">
                  <c:v>8.5401459854014483E-2</c:v>
                </c:pt>
                <c:pt idx="9">
                  <c:v>8.5401459854014483E-2</c:v>
                </c:pt>
                <c:pt idx="10">
                  <c:v>0.11313868613138678</c:v>
                </c:pt>
                <c:pt idx="11">
                  <c:v>0.11499227000000012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08-432E-8D7E-5C8CD0E30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81056"/>
        <c:axId val="186786944"/>
      </c:lineChart>
      <c:dateAx>
        <c:axId val="186781056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186786944"/>
        <c:crosses val="autoZero"/>
        <c:auto val="1"/>
        <c:lblOffset val="100"/>
        <c:baseTimeUnit val="months"/>
      </c:dateAx>
      <c:valAx>
        <c:axId val="18678694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6781056"/>
        <c:crosses val="autoZero"/>
        <c:crossBetween val="between"/>
      </c:valAx>
      <c:spPr>
        <a:noFill/>
      </c:spPr>
    </c:plotArea>
    <c:legend>
      <c:legendPos val="t"/>
      <c:layout>
        <c:manualLayout>
          <c:xMode val="edge"/>
          <c:yMode val="edge"/>
          <c:x val="0.12043427975793489"/>
          <c:y val="6.01324352833425E-2"/>
          <c:w val="0.70151875083411186"/>
          <c:h val="6.5340247103258434E-2"/>
        </c:manualLayout>
      </c:layout>
      <c:overlay val="1"/>
    </c:legend>
    <c:plotVisOnly val="1"/>
    <c:dispBlanksAs val="gap"/>
    <c:showDLblsOverMax val="0"/>
  </c:chart>
  <c:spPr>
    <a:noFill/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>
                <a:solidFill>
                  <a:schemeClr val="tx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2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Valor de Canata Básica C$</a:t>
            </a:r>
          </a:p>
        </c:rich>
      </c:tx>
      <c:layout>
        <c:manualLayout>
          <c:xMode val="edge"/>
          <c:yMode val="edge"/>
          <c:x val="0.25147526003693976"/>
          <c:y val="2.24719101123598E-2"/>
        </c:manualLayout>
      </c:layout>
      <c:overlay val="0"/>
      <c:spPr>
        <a:noFill/>
        <a:ln w="25400" cap="flat" cmpd="sng" algn="ctr">
          <a:noFill/>
          <a:prstDash val="solid"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canasta_básica!$A$64</c:f>
              <c:strCache>
                <c:ptCount val="1"/>
                <c:pt idx="0">
                  <c:v>30/11/2010</c:v>
                </c:pt>
              </c:strCache>
            </c:strRef>
          </c:tx>
          <c:spPr>
            <a:solidFill>
              <a:schemeClr val="accent3"/>
            </a:solidFill>
            <a:ln w="12700" cap="flat" cmpd="sng" algn="ctr">
              <a:solidFill>
                <a:schemeClr val="lt1"/>
              </a:solidFill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5400000" vert="horz"/>
              <a:lstStyle/>
              <a:p>
                <a:pPr>
                  <a:defRPr sz="1100" b="1">
                    <a:solidFill>
                      <a:schemeClr val="bg1"/>
                    </a:solidFill>
                  </a:defRPr>
                </a:pPr>
                <a:endParaRPr lang="es-NI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canasta_básica!$B$4:$E$4</c:f>
              <c:strCache>
                <c:ptCount val="4"/>
                <c:pt idx="0">
                  <c:v>Alimentos básicos</c:v>
                </c:pt>
                <c:pt idx="1">
                  <c:v>Usos del hogar</c:v>
                </c:pt>
                <c:pt idx="2">
                  <c:v>Vestuario</c:v>
                </c:pt>
                <c:pt idx="3">
                  <c:v>Valor Total</c:v>
                </c:pt>
              </c:strCache>
            </c:strRef>
          </c:cat>
          <c:val>
            <c:numRef>
              <c:f>canasta_básica!$B$65:$E$65</c:f>
              <c:numCache>
                <c:formatCode>#,##0.00_);\(#,##0.00\)</c:formatCode>
                <c:ptCount val="4"/>
                <c:pt idx="0">
                  <c:v>6278.7000000000007</c:v>
                </c:pt>
                <c:pt idx="1">
                  <c:v>2560.6</c:v>
                </c:pt>
                <c:pt idx="2">
                  <c:v>893.01272727272703</c:v>
                </c:pt>
                <c:pt idx="3">
                  <c:v>9732.3127272727288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47-4CD6-A8F3-86FBC2A49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"/>
        <c:axId val="186793344"/>
        <c:axId val="186963072"/>
      </c:barChart>
      <c:catAx>
        <c:axId val="1867933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6963072"/>
        <c:crosses val="autoZero"/>
        <c:auto val="1"/>
        <c:lblAlgn val="ctr"/>
        <c:lblOffset val="100"/>
        <c:noMultiLvlLbl val="0"/>
      </c:catAx>
      <c:valAx>
        <c:axId val="186963072"/>
        <c:scaling>
          <c:orientation val="minMax"/>
        </c:scaling>
        <c:delete val="0"/>
        <c:axPos val="l"/>
        <c:majorGridlines/>
        <c:numFmt formatCode="#,##0.00_);\(#,##0.00\)" sourceLinked="1"/>
        <c:majorTickMark val="out"/>
        <c:minorTickMark val="none"/>
        <c:tickLblPos val="nextTo"/>
        <c:crossAx val="186793344"/>
        <c:crosses val="autoZero"/>
        <c:crossBetween val="between"/>
      </c:valAx>
      <c:spPr>
        <a:blipFill>
          <a:blip xmlns:r="http://schemas.openxmlformats.org/officeDocument/2006/relationships" r:embed="rId1"/>
          <a:stretch>
            <a:fillRect/>
          </a:stretch>
        </a:blipFill>
      </c:spPr>
    </c:plotArea>
    <c:legend>
      <c:legendPos val="b"/>
      <c:overlay val="0"/>
    </c:legend>
    <c:plotVisOnly val="1"/>
    <c:dispBlanksAs val="gap"/>
    <c:showDLblsOverMax val="0"/>
  </c:chart>
  <c:spPr>
    <a:gradFill flip="none" rotWithShape="1">
      <a:gsLst>
        <a:gs pos="0">
          <a:srgbClr val="FBEAC7"/>
        </a:gs>
        <a:gs pos="17999">
          <a:srgbClr val="FEE7F2"/>
        </a:gs>
        <a:gs pos="36000">
          <a:srgbClr val="FAC77D"/>
        </a:gs>
        <a:gs pos="61000">
          <a:srgbClr val="FBA97D"/>
        </a:gs>
        <a:gs pos="82001">
          <a:srgbClr val="FBD49C"/>
        </a:gs>
        <a:gs pos="100000">
          <a:srgbClr val="FEE7F2"/>
        </a:gs>
      </a:gsLst>
      <a:lin ang="2700000" scaled="1"/>
      <a:tileRect/>
    </a:gradFill>
  </c:sp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es-ES"/>
          </a:p>
        </c:rich>
      </c:tx>
      <c:layout>
        <c:manualLayout>
          <c:xMode val="edge"/>
          <c:yMode val="edge"/>
          <c:x val="0.14283213754129756"/>
          <c:y val="0.20191470844212459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inflacion_devaluacion!$O$2</c:f>
              <c:strCache>
                <c:ptCount val="1"/>
                <c:pt idx="0">
                  <c:v>Inf. Acum.</c:v>
                </c:pt>
              </c:strCache>
            </c:strRef>
          </c:tx>
          <c:marker>
            <c:symbol val="none"/>
          </c:marker>
          <c:trendline>
            <c:trendlineType val="exp"/>
            <c:dispRSqr val="0"/>
            <c:dispEq val="1"/>
            <c:trendlineLbl>
              <c:numFmt formatCode="General" sourceLinked="0"/>
            </c:trendlineLbl>
          </c:trendline>
          <c:cat>
            <c:numRef>
              <c:f>inflacion_devaluacion!$M$3:$M$18</c:f>
              <c:numCache>
                <c:formatCode>General</c:formatCode>
                <c:ptCount val="1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</c:numCache>
            </c:numRef>
          </c:cat>
          <c:val>
            <c:numRef>
              <c:f>inflacion_devaluacion!$O$3:$O$18</c:f>
              <c:numCache>
                <c:formatCode>0.00%</c:formatCode>
                <c:ptCount val="16"/>
                <c:pt idx="0">
                  <c:v>0.11119999999999999</c:v>
                </c:pt>
                <c:pt idx="1">
                  <c:v>0.24565519999999985</c:v>
                </c:pt>
                <c:pt idx="2">
                  <c:v>0.33596520199999991</c:v>
                </c:pt>
                <c:pt idx="3">
                  <c:v>0.58258437828919996</c:v>
                </c:pt>
                <c:pt idx="4">
                  <c:v>0.69637219508819359</c:v>
                </c:pt>
                <c:pt idx="5">
                  <c:v>0.86380413074339835</c:v>
                </c:pt>
                <c:pt idx="6">
                  <c:v>0.95396646692185127</c:v>
                </c:pt>
                <c:pt idx="7">
                  <c:v>1.029635605802715</c:v>
                </c:pt>
                <c:pt idx="8">
                  <c:v>1.1611550108803308</c:v>
                </c:pt>
                <c:pt idx="9">
                  <c:v>1.3611934321746531</c:v>
                </c:pt>
                <c:pt idx="10">
                  <c:v>1.587473128281077</c:v>
                </c:pt>
                <c:pt idx="11">
                  <c:v>1.8319157966940276</c:v>
                </c:pt>
                <c:pt idx="12">
                  <c:v>2.3098540260887033</c:v>
                </c:pt>
                <c:pt idx="13">
                  <c:v>2.7657648239470052</c:v>
                </c:pt>
                <c:pt idx="14">
                  <c:v>2.8007864368097128</c:v>
                </c:pt>
                <c:pt idx="15">
                  <c:v>3.1656619347434454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5-4A67-ABCD-8A111A6EFD5E}"/>
            </c:ext>
          </c:extLst>
        </c:ser>
        <c:ser>
          <c:idx val="1"/>
          <c:order val="1"/>
          <c:tx>
            <c:strRef>
              <c:f>inflacion_devaluacion!$Q$2</c:f>
              <c:strCache>
                <c:ptCount val="1"/>
                <c:pt idx="0">
                  <c:v>Dev. Acum</c:v>
                </c:pt>
              </c:strCache>
            </c:strRef>
          </c:tx>
          <c:marker>
            <c:symbol val="none"/>
          </c:marker>
          <c:cat>
            <c:numRef>
              <c:f>inflacion_devaluacion!$M$3:$M$18</c:f>
              <c:numCache>
                <c:formatCode>General</c:formatCode>
                <c:ptCount val="1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</c:numCache>
            </c:numRef>
          </c:cat>
          <c:val>
            <c:numRef>
              <c:f>inflacion_devaluacion!$Q$3:$Q$18</c:f>
              <c:numCache>
                <c:formatCode>0.00%</c:formatCode>
                <c:ptCount val="16"/>
                <c:pt idx="0">
                  <c:v>0.11999943754657806</c:v>
                </c:pt>
                <c:pt idx="1">
                  <c:v>0.25477733875163455</c:v>
                </c:pt>
                <c:pt idx="2">
                  <c:v>0.40534611977445589</c:v>
                </c:pt>
                <c:pt idx="3">
                  <c:v>0.57399777830898313</c:v>
                </c:pt>
                <c:pt idx="4">
                  <c:v>0.73210945549465856</c:v>
                </c:pt>
                <c:pt idx="5">
                  <c:v>0.83603602282435241</c:v>
                </c:pt>
                <c:pt idx="6">
                  <c:v>0.94619960796047931</c:v>
                </c:pt>
                <c:pt idx="7">
                  <c:v>1.062971584438031</c:v>
                </c:pt>
                <c:pt idx="8">
                  <c:v>1.1867498795042328</c:v>
                </c:pt>
                <c:pt idx="9">
                  <c:v>1.2960873734794447</c:v>
                </c:pt>
                <c:pt idx="10">
                  <c:v>1.4108917421533782</c:v>
                </c:pt>
                <c:pt idx="11">
                  <c:v>1.5314363292610067</c:v>
                </c:pt>
                <c:pt idx="12">
                  <c:v>1.6580081457241098</c:v>
                </c:pt>
                <c:pt idx="13">
                  <c:v>1.7909085530103153</c:v>
                </c:pt>
                <c:pt idx="14">
                  <c:v>1.9304539806608312</c:v>
                </c:pt>
                <c:pt idx="15">
                  <c:v>2.0769766796938729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05-4A67-ABCD-8A111A6EF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68640"/>
        <c:axId val="187170176"/>
      </c:lineChart>
      <c:catAx>
        <c:axId val="18716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7170176"/>
        <c:crosses val="autoZero"/>
        <c:auto val="1"/>
        <c:lblAlgn val="ctr"/>
        <c:lblOffset val="100"/>
        <c:noMultiLvlLbl val="0"/>
      </c:catAx>
      <c:valAx>
        <c:axId val="187170176"/>
        <c:scaling>
          <c:orientation val="minMax"/>
          <c:max val="4.5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7168640"/>
        <c:crosses val="autoZero"/>
        <c:crossBetween val="between"/>
      </c:valAx>
      <c:spPr>
        <a:noFill/>
      </c:spPr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inflacion_devaluacion!A1"/><Relationship Id="rId2" Type="http://schemas.openxmlformats.org/officeDocument/2006/relationships/hyperlink" Target="#'Indicadores de Precios'!A1"/><Relationship Id="rId1" Type="http://schemas.openxmlformats.org/officeDocument/2006/relationships/hyperlink" Target="#inflaci&#243;n_alimentos_alcohol!A1"/><Relationship Id="rId5" Type="http://schemas.openxmlformats.org/officeDocument/2006/relationships/image" Target="../media/image2.gif"/><Relationship Id="rId4" Type="http://schemas.openxmlformats.org/officeDocument/2006/relationships/hyperlink" Target="#Canasta_An&#225;lisis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gif"/><Relationship Id="rId2" Type="http://schemas.openxmlformats.org/officeDocument/2006/relationships/chart" Target="../charts/chart1.xml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683847</xdr:colOff>
      <xdr:row>6</xdr:row>
      <xdr:rowOff>177324</xdr:rowOff>
    </xdr:from>
    <xdr:to>
      <xdr:col>9</xdr:col>
      <xdr:colOff>626667</xdr:colOff>
      <xdr:row>23</xdr:row>
      <xdr:rowOff>147884</xdr:rowOff>
    </xdr:to>
    <xdr:sp macro="" textlink="">
      <xdr:nvSpPr>
        <xdr:cNvPr id="9" name="8 CuadroTexto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 rot="21367842">
          <a:off x="1445847" y="1380938"/>
          <a:ext cx="5276820" cy="3520787"/>
        </a:xfrm>
        <a:prstGeom prst="foldedCorner">
          <a:avLst/>
        </a:prstGeom>
        <a:solidFill>
          <a:schemeClr val="lt1">
            <a:alpha val="41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lang="es-ES" sz="1200">
              <a:solidFill>
                <a:schemeClr val="tx2">
                  <a:lumMod val="75000"/>
                </a:schemeClr>
              </a:solidFill>
            </a:rPr>
            <a:t>La inflación </a:t>
          </a:r>
          <a:r>
            <a:rPr lang="es-ES" sz="1200" baseline="0">
              <a:solidFill>
                <a:schemeClr val="tx2">
                  <a:lumMod val="75000"/>
                </a:schemeClr>
              </a:solidFill>
            </a:rPr>
            <a:t>superará el 9.0% al finalizar diciembre del 2010, destacándose entre los rubros que más aumentaron de precios, alimentos y bebidas, alcohol y tabaco, combustible y educación.</a:t>
          </a:r>
        </a:p>
        <a:p>
          <a:pPr algn="l"/>
          <a:endParaRPr lang="es-ES" sz="1200" baseline="0">
            <a:solidFill>
              <a:schemeClr val="tx2">
                <a:lumMod val="75000"/>
              </a:schemeClr>
            </a:solidFill>
          </a:endParaRPr>
        </a:p>
        <a:p>
          <a:pPr algn="l"/>
          <a:r>
            <a:rPr lang="es-ES" sz="1200" baseline="0">
              <a:solidFill>
                <a:schemeClr val="tx2">
                  <a:lumMod val="75000"/>
                </a:schemeClr>
              </a:solidFill>
            </a:rPr>
            <a:t>Esta primera edición de </a:t>
          </a:r>
          <a:r>
            <a:rPr lang="es-ES" sz="1200" b="1" baseline="0">
              <a:solidFill>
                <a:schemeClr val="tx2">
                  <a:lumMod val="75000"/>
                </a:schemeClr>
              </a:solidFill>
            </a:rPr>
            <a:t>Portafolio Económico </a:t>
          </a:r>
          <a:r>
            <a:rPr lang="es-ES" sz="1200" baseline="0">
              <a:solidFill>
                <a:schemeClr val="tx2">
                  <a:lumMod val="75000"/>
                </a:schemeClr>
              </a:solidFill>
            </a:rPr>
            <a:t>aborda los diversos indicadores de inflación, sus componentes e inlcuye algunos gráficos dinámicos con los cuales se pueden hacer análisis más interactivo de las variables.</a:t>
          </a:r>
        </a:p>
        <a:p>
          <a:pPr algn="l"/>
          <a:endParaRPr lang="es-ES" sz="1200" baseline="0">
            <a:solidFill>
              <a:schemeClr val="tx2">
                <a:lumMod val="75000"/>
              </a:schemeClr>
            </a:solidFill>
          </a:endParaRPr>
        </a:p>
        <a:p>
          <a:pPr algn="l"/>
          <a:r>
            <a:rPr lang="es-ES" sz="1200" baseline="0">
              <a:solidFill>
                <a:schemeClr val="tx2">
                  <a:lumMod val="75000"/>
                </a:schemeClr>
              </a:solidFill>
            </a:rPr>
            <a:t>Uno de los elementos controversiales es el hecho de que la inflación fue superior a la tasa de devaluación (9.60% contra 5.0%), en tanto la canasta básica expermetó un crecimiento del 16.84%, al llegar a más de C$ 9 mil 500.</a:t>
          </a:r>
        </a:p>
        <a:p>
          <a:pPr algn="l"/>
          <a:endParaRPr lang="es-ES" sz="1200" b="0" i="1" baseline="0">
            <a:solidFill>
              <a:schemeClr val="tx2">
                <a:lumMod val="75000"/>
              </a:schemeClr>
            </a:solidFill>
          </a:endParaRPr>
        </a:p>
        <a:p>
          <a:pPr algn="l"/>
          <a:r>
            <a:rPr lang="es-ES" sz="1200" b="1" i="1" baseline="0">
              <a:solidFill>
                <a:schemeClr val="tx2">
                  <a:lumMod val="75000"/>
                </a:schemeClr>
              </a:solidFill>
            </a:rPr>
            <a:t>Eduardo Estrada Montenegro</a:t>
          </a:r>
        </a:p>
        <a:p>
          <a:pPr algn="l"/>
          <a:r>
            <a:rPr lang="es-ES" sz="1200" b="1" baseline="0">
              <a:solidFill>
                <a:schemeClr val="tx2">
                  <a:lumMod val="75000"/>
                </a:schemeClr>
              </a:solidFill>
            </a:rPr>
            <a:t>Editor</a:t>
          </a:r>
          <a:endParaRPr lang="es-ES" sz="1200" b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2</xdr:col>
      <xdr:colOff>6289</xdr:colOff>
      <xdr:row>0</xdr:row>
      <xdr:rowOff>0</xdr:rowOff>
    </xdr:from>
    <xdr:to>
      <xdr:col>7</xdr:col>
      <xdr:colOff>621603</xdr:colOff>
      <xdr:row>4</xdr:row>
      <xdr:rowOff>20749</xdr:rowOff>
    </xdr:to>
    <xdr:sp macro="" textlink="">
      <xdr:nvSpPr>
        <xdr:cNvPr id="8" name="7 Esquina doblada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768289" y="0"/>
          <a:ext cx="4425314" cy="782749"/>
        </a:xfrm>
        <a:prstGeom prst="foldedCorner">
          <a:avLst/>
        </a:prstGeom>
        <a:gradFill>
          <a:gsLst>
            <a:gs pos="0">
              <a:srgbClr val="E6DCAC"/>
            </a:gs>
            <a:gs pos="12000">
              <a:srgbClr val="E6D78A"/>
            </a:gs>
            <a:gs pos="30000">
              <a:srgbClr val="C7AC4C"/>
            </a:gs>
            <a:gs pos="45000">
              <a:srgbClr val="E6D78A"/>
            </a:gs>
            <a:gs pos="77000">
              <a:srgbClr val="C7AC4C"/>
            </a:gs>
            <a:gs pos="100000">
              <a:srgbClr val="E6DCAC"/>
            </a:gs>
          </a:gsLst>
          <a:lin ang="16200000" scaled="0"/>
        </a:gradFill>
        <a:ln>
          <a:solidFill>
            <a:schemeClr val="accent3">
              <a:lumMod val="20000"/>
              <a:lumOff val="8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s-ES" sz="3600" b="1" cap="none" spc="50">
              <a:ln w="11430"/>
              <a:solidFill>
                <a:srgbClr val="C00000"/>
              </a:soli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Portafolio</a:t>
          </a:r>
          <a:r>
            <a:rPr lang="es-ES" sz="3600" b="1" cap="none" spc="50" baseline="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 Económico</a:t>
          </a:r>
          <a:endParaRPr lang="es-ES" sz="36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0</xdr:colOff>
      <xdr:row>6</xdr:row>
      <xdr:rowOff>0</xdr:rowOff>
    </xdr:from>
    <xdr:to>
      <xdr:col>13</xdr:col>
      <xdr:colOff>0</xdr:colOff>
      <xdr:row>7</xdr:row>
      <xdr:rowOff>87975</xdr:rowOff>
    </xdr:to>
    <xdr:sp macro="" textlink="">
      <xdr:nvSpPr>
        <xdr:cNvPr id="6" name="5 Rectángulo redondeado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495425" y="1200150"/>
          <a:ext cx="1524000" cy="288000"/>
        </a:xfrm>
        <a:prstGeom prst="roundRect">
          <a:avLst/>
        </a:prstGeom>
        <a:ln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600" b="1"/>
            <a:t>CONTENIDO</a:t>
          </a:r>
        </a:p>
      </xdr:txBody>
    </xdr:sp>
    <xdr:clientData/>
  </xdr:twoCellAnchor>
  <xdr:twoCellAnchor>
    <xdr:from>
      <xdr:col>11</xdr:col>
      <xdr:colOff>0</xdr:colOff>
      <xdr:row>8</xdr:row>
      <xdr:rowOff>0</xdr:rowOff>
    </xdr:from>
    <xdr:to>
      <xdr:col>13</xdr:col>
      <xdr:colOff>0</xdr:colOff>
      <xdr:row>9</xdr:row>
      <xdr:rowOff>0</xdr:rowOff>
    </xdr:to>
    <xdr:sp macro="" textlink="">
      <xdr:nvSpPr>
        <xdr:cNvPr id="11" name="10 Rectángulo redondea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1495425" y="1647825"/>
          <a:ext cx="1524000" cy="247650"/>
        </a:xfrm>
        <a:prstGeom prst="round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1050"/>
            <a:t>La</a:t>
          </a:r>
          <a:r>
            <a:rPr lang="es-ES" sz="1050" baseline="0"/>
            <a:t> inflación y alimentos</a:t>
          </a:r>
          <a:endParaRPr lang="es-ES" sz="1050"/>
        </a:p>
      </xdr:txBody>
    </xdr:sp>
    <xdr:clientData/>
  </xdr:twoCellAnchor>
  <xdr:twoCellAnchor>
    <xdr:from>
      <xdr:col>11</xdr:col>
      <xdr:colOff>0</xdr:colOff>
      <xdr:row>9</xdr:row>
      <xdr:rowOff>123825</xdr:rowOff>
    </xdr:from>
    <xdr:to>
      <xdr:col>13</xdr:col>
      <xdr:colOff>0</xdr:colOff>
      <xdr:row>10</xdr:row>
      <xdr:rowOff>123825</xdr:rowOff>
    </xdr:to>
    <xdr:sp macro="" textlink="">
      <xdr:nvSpPr>
        <xdr:cNvPr id="15" name="14 Rectángulo redondead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495425" y="2019300"/>
          <a:ext cx="1524000" cy="247650"/>
        </a:xfrm>
        <a:prstGeom prst="round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1100" b="0" i="0" u="none" strike="noStrike">
              <a:solidFill>
                <a:schemeClr val="lt1"/>
              </a:solidFill>
              <a:latin typeface="+mn-lt"/>
              <a:ea typeface="+mn-ea"/>
              <a:cs typeface="+mn-cs"/>
            </a:rPr>
            <a:t>Variación % Inflación</a:t>
          </a:r>
          <a:r>
            <a:rPr lang="es-ES" sz="1200"/>
            <a:t> </a:t>
          </a:r>
        </a:p>
      </xdr:txBody>
    </xdr:sp>
    <xdr:clientData/>
  </xdr:twoCellAnchor>
  <xdr:twoCellAnchor>
    <xdr:from>
      <xdr:col>11</xdr:col>
      <xdr:colOff>0</xdr:colOff>
      <xdr:row>11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17" name="16 Rectángulo redondead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7620000" y="2390775"/>
          <a:ext cx="1524000" cy="247650"/>
        </a:xfrm>
        <a:prstGeom prst="round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1100" b="0" i="0" u="none" strike="noStrike">
              <a:solidFill>
                <a:schemeClr val="lt1"/>
              </a:solidFill>
              <a:latin typeface="+mn-lt"/>
              <a:ea typeface="+mn-ea"/>
              <a:cs typeface="+mn-cs"/>
            </a:rPr>
            <a:t>Inflación y Devaluación</a:t>
          </a:r>
        </a:p>
      </xdr:txBody>
    </xdr:sp>
    <xdr:clientData/>
  </xdr:twoCellAnchor>
  <xdr:twoCellAnchor>
    <xdr:from>
      <xdr:col>11</xdr:col>
      <xdr:colOff>0</xdr:colOff>
      <xdr:row>12</xdr:row>
      <xdr:rowOff>133350</xdr:rowOff>
    </xdr:from>
    <xdr:to>
      <xdr:col>13</xdr:col>
      <xdr:colOff>0</xdr:colOff>
      <xdr:row>14</xdr:row>
      <xdr:rowOff>0</xdr:rowOff>
    </xdr:to>
    <xdr:sp macro="" textlink="">
      <xdr:nvSpPr>
        <xdr:cNvPr id="18" name="17 Rectángulo redondead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1495425" y="2771775"/>
          <a:ext cx="1524000" cy="247650"/>
        </a:xfrm>
        <a:prstGeom prst="round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1100" b="0" i="0" u="none" strike="noStrike">
              <a:solidFill>
                <a:schemeClr val="lt1"/>
              </a:solidFill>
              <a:latin typeface="+mn-lt"/>
              <a:ea typeface="+mn-ea"/>
              <a:cs typeface="+mn-cs"/>
            </a:rPr>
            <a:t>Canasta Básica</a:t>
          </a:r>
        </a:p>
      </xdr:txBody>
    </xdr:sp>
    <xdr:clientData/>
  </xdr:twoCellAnchor>
  <xdr:twoCellAnchor>
    <xdr:from>
      <xdr:col>11</xdr:col>
      <xdr:colOff>0</xdr:colOff>
      <xdr:row>14</xdr:row>
      <xdr:rowOff>133350</xdr:rowOff>
    </xdr:from>
    <xdr:to>
      <xdr:col>13</xdr:col>
      <xdr:colOff>0</xdr:colOff>
      <xdr:row>16</xdr:row>
      <xdr:rowOff>0</xdr:rowOff>
    </xdr:to>
    <xdr:sp macro="" textlink="">
      <xdr:nvSpPr>
        <xdr:cNvPr id="19" name="18 Rectángulo redondead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1495425" y="3152775"/>
          <a:ext cx="1524000" cy="247650"/>
        </a:xfrm>
        <a:prstGeom prst="round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1100" b="0" i="0" u="none" strike="noStrike">
              <a:solidFill>
                <a:schemeClr val="lt1"/>
              </a:solidFill>
              <a:latin typeface="+mn-lt"/>
              <a:ea typeface="+mn-ea"/>
              <a:cs typeface="+mn-cs"/>
            </a:rPr>
            <a:t>Otros indicadores</a:t>
          </a:r>
        </a:p>
      </xdr:txBody>
    </xdr:sp>
    <xdr:clientData/>
  </xdr:twoCellAnchor>
  <xdr:twoCellAnchor editAs="absolute">
    <xdr:from>
      <xdr:col>11</xdr:col>
      <xdr:colOff>28575</xdr:colOff>
      <xdr:row>16</xdr:row>
      <xdr:rowOff>57150</xdr:rowOff>
    </xdr:from>
    <xdr:to>
      <xdr:col>12</xdr:col>
      <xdr:colOff>752475</xdr:colOff>
      <xdr:row>28</xdr:row>
      <xdr:rowOff>180975</xdr:rowOff>
    </xdr:to>
    <xdr:sp macro="" textlink="">
      <xdr:nvSpPr>
        <xdr:cNvPr id="10" name="9 CuadroTexto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7648575" y="3457575"/>
          <a:ext cx="1485900" cy="2409825"/>
        </a:xfrm>
        <a:prstGeom prst="flowChartDocument">
          <a:avLst/>
        </a:prstGeom>
        <a:solidFill>
          <a:schemeClr val="accent3">
            <a:lumMod val="20000"/>
            <a:lumOff val="80000"/>
          </a:schemeClr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rtlCol="0" anchor="t"/>
        <a:lstStyle/>
        <a:p>
          <a:pPr algn="l"/>
          <a:endParaRPr lang="es-ES" sz="900" b="1" i="1">
            <a:solidFill>
              <a:schemeClr val="accent1">
                <a:lumMod val="50000"/>
              </a:schemeClr>
            </a:solidFill>
          </a:endParaRPr>
        </a:p>
        <a:p>
          <a:pPr algn="l"/>
          <a:r>
            <a:rPr lang="es-ES" sz="900" b="1" i="1">
              <a:solidFill>
                <a:schemeClr val="accent1">
                  <a:lumMod val="50000"/>
                </a:schemeClr>
              </a:solidFill>
            </a:rPr>
            <a:t>Portafolio Económico </a:t>
          </a:r>
          <a:r>
            <a:rPr lang="es-ES" sz="900">
              <a:solidFill>
                <a:schemeClr val="accent1">
                  <a:lumMod val="50000"/>
                </a:schemeClr>
              </a:solidFill>
            </a:rPr>
            <a:t>es una publicación</a:t>
          </a:r>
          <a:r>
            <a:rPr lang="es-ES" sz="900" baseline="0">
              <a:solidFill>
                <a:schemeClr val="accent1">
                  <a:lumMod val="50000"/>
                </a:schemeClr>
              </a:solidFill>
            </a:rPr>
            <a:t> mensual, del Centro de Investigaciones Ecoómicas y Educación Digital (CIEED).</a:t>
          </a:r>
        </a:p>
        <a:p>
          <a:pPr algn="l"/>
          <a:r>
            <a:rPr lang="es-ES" sz="900" baseline="0">
              <a:solidFill>
                <a:schemeClr val="accent1">
                  <a:lumMod val="50000"/>
                </a:schemeClr>
              </a:solidFill>
            </a:rPr>
            <a:t>Consulte nuestras tarifas de suscripción y servicios.</a:t>
          </a:r>
        </a:p>
        <a:p>
          <a:pPr algn="l"/>
          <a:r>
            <a:rPr lang="es-ES" sz="900" baseline="0">
              <a:solidFill>
                <a:schemeClr val="accent1">
                  <a:lumMod val="50000"/>
                </a:schemeClr>
              </a:solidFill>
            </a:rPr>
            <a:t>Tel. 22783124.</a:t>
          </a:r>
        </a:p>
        <a:p>
          <a:pPr algn="l"/>
          <a:r>
            <a:rPr lang="es-ES" sz="900" baseline="0">
              <a:solidFill>
                <a:schemeClr val="accent1">
                  <a:lumMod val="50000"/>
                </a:schemeClr>
              </a:solidFill>
            </a:rPr>
            <a:t>Ce. 8499-4254</a:t>
          </a:r>
        </a:p>
        <a:p>
          <a:pPr algn="l"/>
          <a:r>
            <a:rPr lang="es-ES" sz="900" baseline="0">
              <a:solidFill>
                <a:schemeClr val="accent1">
                  <a:lumMod val="50000"/>
                </a:schemeClr>
              </a:solidFill>
            </a:rPr>
            <a:t>Colonia del Periodista: Casa 218.</a:t>
          </a:r>
        </a:p>
        <a:p>
          <a:endParaRPr lang="es-ES" sz="900"/>
        </a:p>
      </xdr:txBody>
    </xdr:sp>
    <xdr:clientData/>
  </xdr:twoCellAnchor>
  <xdr:twoCellAnchor editAs="absolute">
    <xdr:from>
      <xdr:col>8</xdr:col>
      <xdr:colOff>733426</xdr:colOff>
      <xdr:row>22</xdr:row>
      <xdr:rowOff>28575</xdr:rowOff>
    </xdr:from>
    <xdr:to>
      <xdr:col>10</xdr:col>
      <xdr:colOff>733426</xdr:colOff>
      <xdr:row>27</xdr:row>
      <xdr:rowOff>30090</xdr:rowOff>
    </xdr:to>
    <xdr:pic>
      <xdr:nvPicPr>
        <xdr:cNvPr id="12" name="11 Imagen" descr="logo.gif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6067426" y="4572000"/>
          <a:ext cx="1524000" cy="9540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149938</xdr:colOff>
      <xdr:row>14</xdr:row>
      <xdr:rowOff>10911</xdr:rowOff>
    </xdr:from>
    <xdr:to>
      <xdr:col>14</xdr:col>
      <xdr:colOff>335877</xdr:colOff>
      <xdr:row>23</xdr:row>
      <xdr:rowOff>106100</xdr:rowOff>
    </xdr:to>
    <xdr:pic>
      <xdr:nvPicPr>
        <xdr:cNvPr id="2" name="1 Imagen" descr="billtes_nicas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751013" y="2677911"/>
          <a:ext cx="1767089" cy="1809689"/>
        </a:xfrm>
        <a:prstGeom prst="rect">
          <a:avLst/>
        </a:prstGeom>
        <a:solidFill>
          <a:srgbClr val="FFFFFF">
            <a:shade val="85000"/>
          </a:srgbClr>
        </a:solidFill>
        <a:ln w="101600" cap="sq">
          <a:solidFill>
            <a:srgbClr val="FDFDFD"/>
          </a:solidFill>
          <a:miter lim="800000"/>
        </a:ln>
        <a:effectLst>
          <a:outerShdw blurRad="57150" dist="37500" dir="7560000" sy="98000" kx="110000" ky="200000" algn="tl" rotWithShape="0">
            <a:srgbClr val="000000">
              <a:alpha val="20000"/>
            </a:srgbClr>
          </a:outerShdw>
        </a:effectLst>
        <a:scene3d>
          <a:camera prst="perspectiveRelaxed">
            <a:rot lat="18960000" lon="0" rev="0"/>
          </a:camera>
          <a:lightRig rig="twoPt" dir="t">
            <a:rot lat="0" lon="0" rev="7200000"/>
          </a:lightRig>
        </a:scene3d>
        <a:sp3d prstMaterial="matte">
          <a:bevelT w="22860" h="12700"/>
          <a:contourClr>
            <a:srgbClr val="FFFFFF"/>
          </a:contourClr>
        </a:sp3d>
      </xdr:spPr>
    </xdr:pic>
    <xdr:clientData/>
  </xdr:twoCellAnchor>
  <xdr:twoCellAnchor>
    <xdr:from>
      <xdr:col>10</xdr:col>
      <xdr:colOff>147638</xdr:colOff>
      <xdr:row>0</xdr:row>
      <xdr:rowOff>104773</xdr:rowOff>
    </xdr:from>
    <xdr:to>
      <xdr:col>10</xdr:col>
      <xdr:colOff>633413</xdr:colOff>
      <xdr:row>22</xdr:row>
      <xdr:rowOff>19049</xdr:rowOff>
    </xdr:to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 rot="16200000">
          <a:off x="5957888" y="1914523"/>
          <a:ext cx="4105276" cy="485775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S" sz="28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INFLACIÓN ACUMULADA</a:t>
          </a:r>
        </a:p>
      </xdr:txBody>
    </xdr:sp>
    <xdr:clientData/>
  </xdr:twoCellAnchor>
  <xdr:twoCellAnchor>
    <xdr:from>
      <xdr:col>2</xdr:col>
      <xdr:colOff>171451</xdr:colOff>
      <xdr:row>2</xdr:row>
      <xdr:rowOff>9525</xdr:rowOff>
    </xdr:from>
    <xdr:to>
      <xdr:col>9</xdr:col>
      <xdr:colOff>457201</xdr:colOff>
      <xdr:row>20</xdr:row>
      <xdr:rowOff>95250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</xdr:col>
      <xdr:colOff>752475</xdr:colOff>
      <xdr:row>22</xdr:row>
      <xdr:rowOff>76200</xdr:rowOff>
    </xdr:to>
    <xdr:sp macro="" textlink="">
      <xdr:nvSpPr>
        <xdr:cNvPr id="6" name="5 CuadroTexto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0" y="0"/>
          <a:ext cx="1514475" cy="4267200"/>
        </a:xfrm>
        <a:prstGeom prst="rect">
          <a:avLst/>
        </a:prstGeom>
        <a:solidFill>
          <a:schemeClr val="bg2">
            <a:lumMod val="50000"/>
          </a:schemeClr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rtlCol="0" anchor="t"/>
        <a:lstStyle/>
        <a:p>
          <a:pPr algn="r"/>
          <a:r>
            <a:rPr lang="es-ES" sz="1100" i="1"/>
            <a:t>Los alimentos, las bebidas alchólicas y el tabaco</a:t>
          </a:r>
          <a:r>
            <a:rPr lang="es-ES" sz="1100" i="1" baseline="0"/>
            <a:t> fueron los componentes que más aumentaron en 2010, según el Indice de Precios al Consumidor.</a:t>
          </a:r>
        </a:p>
        <a:p>
          <a:pPr algn="r"/>
          <a:r>
            <a:rPr lang="es-ES" sz="1100" i="1" baseline="0"/>
            <a:t>   Los  alimentos y bebidas no alcólicas, como la leche, aumentaron incluso a una tasa mayor que la inflación, como la indi- ca la línea roja.</a:t>
          </a:r>
        </a:p>
        <a:p>
          <a:pPr algn="r"/>
          <a:r>
            <a:rPr lang="es-ES" sz="1100" i="1" baseline="0"/>
            <a:t>Mientras la inflación superó el 9.0%, los alimentos alcanzaron aproximadamente el 16.0%, lo que revela graves problemas en el acceso a los alimentación por parte de los consumidores</a:t>
          </a:r>
          <a:r>
            <a:rPr lang="es-ES" sz="1100" baseline="0"/>
            <a:t>. </a:t>
          </a:r>
        </a:p>
        <a:p>
          <a:pPr algn="r"/>
          <a:endParaRPr lang="es-ES" sz="1100" baseline="0"/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 editAs="oneCell">
    <xdr:from>
      <xdr:col>14</xdr:col>
      <xdr:colOff>561975</xdr:colOff>
      <xdr:row>16</xdr:row>
      <xdr:rowOff>114300</xdr:rowOff>
    </xdr:from>
    <xdr:to>
      <xdr:col>16</xdr:col>
      <xdr:colOff>238125</xdr:colOff>
      <xdr:row>21</xdr:row>
      <xdr:rowOff>115815</xdr:rowOff>
    </xdr:to>
    <xdr:pic>
      <xdr:nvPicPr>
        <xdr:cNvPr id="7" name="6 Imagen" descr="logo.gif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744200" y="3162300"/>
          <a:ext cx="1524000" cy="9540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171451</xdr:colOff>
      <xdr:row>0</xdr:row>
      <xdr:rowOff>38101</xdr:rowOff>
    </xdr:from>
    <xdr:to>
      <xdr:col>14</xdr:col>
      <xdr:colOff>381001</xdr:colOff>
      <xdr:row>65</xdr:row>
      <xdr:rowOff>19051</xdr:rowOff>
    </xdr:to>
    <xdr:graphicFrame macro="">
      <xdr:nvGraphicFramePr>
        <xdr:cNvPr id="7" name="6 Gráfico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7</xdr:col>
      <xdr:colOff>28574</xdr:colOff>
      <xdr:row>65</xdr:row>
      <xdr:rowOff>0</xdr:rowOff>
    </xdr:from>
    <xdr:to>
      <xdr:col>14</xdr:col>
      <xdr:colOff>381000</xdr:colOff>
      <xdr:row>67</xdr:row>
      <xdr:rowOff>57150</xdr:rowOff>
    </xdr:to>
    <xdr:sp macro="" textlink="">
      <xdr:nvSpPr>
        <xdr:cNvPr id="112" name="111 CuadroTexto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 txBox="1"/>
      </xdr:nvSpPr>
      <xdr:spPr>
        <a:xfrm>
          <a:off x="5524499" y="3409950"/>
          <a:ext cx="5286376" cy="942975"/>
        </a:xfrm>
        <a:prstGeom prst="flowChartDocument">
          <a:avLst/>
        </a:prstGeom>
        <a:solidFill>
          <a:schemeClr val="accent6">
            <a:lumMod val="50000"/>
            <a:alpha val="56000"/>
          </a:schemeClr>
        </a:solidFill>
        <a:ln w="19050"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rtlCol="0" anchor="t"/>
        <a:lstStyle/>
        <a:p>
          <a:r>
            <a:rPr lang="es-ES" sz="1100"/>
            <a:t>La</a:t>
          </a:r>
          <a:r>
            <a:rPr lang="es-ES" sz="1100" baseline="0"/>
            <a:t> canasta básica, esepcialmente los  alimentos, aumentaron en un 25% durante el 2010, lo que refleja un duro golpe para el bolsillo de los consumidores, especialmente los de menos recursos. Un salario promedio de C$ 6 mil 500, representa el 66.85% de la canasta.</a:t>
          </a:r>
          <a:endParaRPr lang="es-ES" sz="1100"/>
        </a:p>
      </xdr:txBody>
    </xdr:sp>
    <xdr:clientData/>
  </xdr:twoCellAnchor>
  <xdr:twoCellAnchor editAs="oneCell">
    <xdr:from>
      <xdr:col>12</xdr:col>
      <xdr:colOff>561975</xdr:colOff>
      <xdr:row>67</xdr:row>
      <xdr:rowOff>104775</xdr:rowOff>
    </xdr:from>
    <xdr:to>
      <xdr:col>14</xdr:col>
      <xdr:colOff>561975</xdr:colOff>
      <xdr:row>72</xdr:row>
      <xdr:rowOff>106290</xdr:rowOff>
    </xdr:to>
    <xdr:pic>
      <xdr:nvPicPr>
        <xdr:cNvPr id="4" name="3 Imagen" descr="logo.gif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315450" y="4200525"/>
          <a:ext cx="1524000" cy="9540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147638</xdr:colOff>
      <xdr:row>0</xdr:row>
      <xdr:rowOff>104773</xdr:rowOff>
    </xdr:from>
    <xdr:to>
      <xdr:col>10</xdr:col>
      <xdr:colOff>633413</xdr:colOff>
      <xdr:row>22</xdr:row>
      <xdr:rowOff>19049</xdr:rowOff>
    </xdr:to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 rot="16200000">
          <a:off x="5957888" y="1914523"/>
          <a:ext cx="4105276" cy="485775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S" sz="2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INFLACIÓN VS</a:t>
          </a:r>
          <a:r>
            <a:rPr lang="es-ES" sz="2400" b="0" cap="none" spc="0" baseline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 DEVALUACIÓN</a:t>
          </a:r>
          <a:endParaRPr lang="es-ES" sz="24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1</xdr:col>
      <xdr:colOff>552449</xdr:colOff>
      <xdr:row>1</xdr:row>
      <xdr:rowOff>152399</xdr:rowOff>
    </xdr:from>
    <xdr:to>
      <xdr:col>9</xdr:col>
      <xdr:colOff>95250</xdr:colOff>
      <xdr:row>20</xdr:row>
      <xdr:rowOff>180974</xdr:rowOff>
    </xdr:to>
    <xdr:graphicFrame macro="">
      <xdr:nvGraphicFramePr>
        <xdr:cNvPr id="7" name="6 Gráfico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</xdr:col>
      <xdr:colOff>597477</xdr:colOff>
      <xdr:row>22</xdr:row>
      <xdr:rowOff>173182</xdr:rowOff>
    </xdr:to>
    <xdr:sp macro="" textlink="">
      <xdr:nvSpPr>
        <xdr:cNvPr id="5" name="4 CuadroTexto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0" y="0"/>
          <a:ext cx="1359477" cy="4364182"/>
        </a:xfrm>
        <a:prstGeom prst="rect">
          <a:avLst/>
        </a:prstGeom>
        <a:solidFill>
          <a:schemeClr val="bg2">
            <a:lumMod val="50000"/>
          </a:schemeClr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rtlCol="0" anchor="t"/>
        <a:lstStyle/>
        <a:p>
          <a:pPr algn="r"/>
          <a:r>
            <a:rPr lang="es-ES" sz="1100" i="1"/>
            <a:t>Desde el 2004, el aumento acumulado</a:t>
          </a:r>
          <a:r>
            <a:rPr lang="es-ES" sz="1100" i="1" baseline="0"/>
            <a:t> de la infalción ha sido superior a la tasa de devaluación acumulada. </a:t>
          </a:r>
        </a:p>
        <a:p>
          <a:pPr algn="r"/>
          <a:r>
            <a:rPr lang="es-ES" sz="1100" i="1" baseline="0"/>
            <a:t>Esto tiene varias implicaciones: sobrevaloración del córdobas, deterioro del salario real incluso de los que cuentan con mantenimiento de valor y el hecho de que la política cambiara no tiene la misma efectividad de otros años de servir de  ancla de los precios.</a:t>
          </a:r>
        </a:p>
        <a:p>
          <a:pPr algn="r"/>
          <a:r>
            <a:rPr lang="es-ES" sz="1100" baseline="0"/>
            <a:t>Los dólares de hace varios años tenían más valor que los de ahora.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51954</xdr:colOff>
      <xdr:row>82</xdr:row>
      <xdr:rowOff>19050</xdr:rowOff>
    </xdr:from>
    <xdr:to>
      <xdr:col>1</xdr:col>
      <xdr:colOff>710045</xdr:colOff>
      <xdr:row>82</xdr:row>
      <xdr:rowOff>419100</xdr:rowOff>
    </xdr:to>
    <xdr:grpSp>
      <xdr:nvGrpSpPr>
        <xdr:cNvPr id="542" name="SprkR83C2Shape">
          <a:extLst>
            <a:ext uri="{FF2B5EF4-FFF2-40B4-BE49-F238E27FC236}">
              <a16:creationId xmlns:a16="http://schemas.microsoft.com/office/drawing/2014/main" id="{00000000-0008-0000-0500-00001E020000}"/>
            </a:ext>
          </a:extLst>
        </xdr:cNvPr>
        <xdr:cNvGrpSpPr/>
      </xdr:nvGrpSpPr>
      <xdr:grpSpPr>
        <a:xfrm>
          <a:off x="813954" y="5857875"/>
          <a:ext cx="658091" cy="400050"/>
          <a:chOff x="813954" y="5857875"/>
          <a:chExt cx="658091" cy="400050"/>
        </a:xfrm>
      </xdr:grpSpPr>
      <xdr:cxnSp macro="">
        <xdr:nvCxnSpPr>
          <xdr:cNvPr id="541" name="540 Conector recto">
            <a:extLst>
              <a:ext uri="{FF2B5EF4-FFF2-40B4-BE49-F238E27FC236}">
                <a16:creationId xmlns:a16="http://schemas.microsoft.com/office/drawing/2014/main" id="{00000000-0008-0000-0500-00001D020000}"/>
              </a:ext>
            </a:extLst>
          </xdr:cNvPr>
          <xdr:cNvCxnSpPr/>
        </xdr:nvCxnSpPr>
        <xdr:spPr>
          <a:xfrm>
            <a:off x="1406236" y="5857875"/>
            <a:ext cx="65809" cy="9155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0" name="539 Conector recto">
            <a:extLst>
              <a:ext uri="{FF2B5EF4-FFF2-40B4-BE49-F238E27FC236}">
                <a16:creationId xmlns:a16="http://schemas.microsoft.com/office/drawing/2014/main" id="{00000000-0008-0000-0500-00001C020000}"/>
              </a:ext>
            </a:extLst>
          </xdr:cNvPr>
          <xdr:cNvCxnSpPr/>
        </xdr:nvCxnSpPr>
        <xdr:spPr>
          <a:xfrm flipV="1">
            <a:off x="1340427" y="5857875"/>
            <a:ext cx="65809" cy="27018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9" name="538 Conector recto">
            <a:extLst>
              <a:ext uri="{FF2B5EF4-FFF2-40B4-BE49-F238E27FC236}">
                <a16:creationId xmlns:a16="http://schemas.microsoft.com/office/drawing/2014/main" id="{00000000-0008-0000-0500-00001B020000}"/>
              </a:ext>
            </a:extLst>
          </xdr:cNvPr>
          <xdr:cNvCxnSpPr/>
        </xdr:nvCxnSpPr>
        <xdr:spPr>
          <a:xfrm flipV="1">
            <a:off x="1274618" y="6128057"/>
            <a:ext cx="65809" cy="12986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8" name="537 Conector recto">
            <a:extLst>
              <a:ext uri="{FF2B5EF4-FFF2-40B4-BE49-F238E27FC236}">
                <a16:creationId xmlns:a16="http://schemas.microsoft.com/office/drawing/2014/main" id="{00000000-0008-0000-0500-00001A020000}"/>
              </a:ext>
            </a:extLst>
          </xdr:cNvPr>
          <xdr:cNvCxnSpPr/>
        </xdr:nvCxnSpPr>
        <xdr:spPr>
          <a:xfrm>
            <a:off x="1208809" y="6051605"/>
            <a:ext cx="65809" cy="20632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7" name="536 Conector recto">
            <a:extLst>
              <a:ext uri="{FF2B5EF4-FFF2-40B4-BE49-F238E27FC236}">
                <a16:creationId xmlns:a16="http://schemas.microsoft.com/office/drawing/2014/main" id="{00000000-0008-0000-0500-000019020000}"/>
              </a:ext>
            </a:extLst>
          </xdr:cNvPr>
          <xdr:cNvCxnSpPr/>
        </xdr:nvCxnSpPr>
        <xdr:spPr>
          <a:xfrm flipV="1">
            <a:off x="1143000" y="6051605"/>
            <a:ext cx="65809" cy="13072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6" name="535 Conector recto">
            <a:extLst>
              <a:ext uri="{FF2B5EF4-FFF2-40B4-BE49-F238E27FC236}">
                <a16:creationId xmlns:a16="http://schemas.microsoft.com/office/drawing/2014/main" id="{00000000-0008-0000-0500-000018020000}"/>
              </a:ext>
            </a:extLst>
          </xdr:cNvPr>
          <xdr:cNvCxnSpPr/>
        </xdr:nvCxnSpPr>
        <xdr:spPr>
          <a:xfrm>
            <a:off x="1077190" y="6182328"/>
            <a:ext cx="65810" cy="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5" name="534 Conector recto">
            <a:extLst>
              <a:ext uri="{FF2B5EF4-FFF2-40B4-BE49-F238E27FC236}">
                <a16:creationId xmlns:a16="http://schemas.microsoft.com/office/drawing/2014/main" id="{00000000-0008-0000-0500-000017020000}"/>
              </a:ext>
            </a:extLst>
          </xdr:cNvPr>
          <xdr:cNvCxnSpPr/>
        </xdr:nvCxnSpPr>
        <xdr:spPr>
          <a:xfrm>
            <a:off x="1011381" y="6138627"/>
            <a:ext cx="65809" cy="4370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4" name="533 Conector recto">
            <a:extLst>
              <a:ext uri="{FF2B5EF4-FFF2-40B4-BE49-F238E27FC236}">
                <a16:creationId xmlns:a16="http://schemas.microsoft.com/office/drawing/2014/main" id="{00000000-0008-0000-0500-000016020000}"/>
              </a:ext>
            </a:extLst>
          </xdr:cNvPr>
          <xdr:cNvCxnSpPr/>
        </xdr:nvCxnSpPr>
        <xdr:spPr>
          <a:xfrm>
            <a:off x="945572" y="6016642"/>
            <a:ext cx="65809" cy="12198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3" name="532 Conector recto">
            <a:extLst>
              <a:ext uri="{FF2B5EF4-FFF2-40B4-BE49-F238E27FC236}">
                <a16:creationId xmlns:a16="http://schemas.microsoft.com/office/drawing/2014/main" id="{00000000-0008-0000-0500-000015020000}"/>
              </a:ext>
            </a:extLst>
          </xdr:cNvPr>
          <xdr:cNvCxnSpPr/>
        </xdr:nvCxnSpPr>
        <xdr:spPr>
          <a:xfrm>
            <a:off x="879763" y="5969486"/>
            <a:ext cx="65809" cy="4715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2" name="531 Conector recto">
            <a:extLst>
              <a:ext uri="{FF2B5EF4-FFF2-40B4-BE49-F238E27FC236}">
                <a16:creationId xmlns:a16="http://schemas.microsoft.com/office/drawing/2014/main" id="{00000000-0008-0000-0500-000014020000}"/>
              </a:ext>
            </a:extLst>
          </xdr:cNvPr>
          <xdr:cNvCxnSpPr/>
        </xdr:nvCxnSpPr>
        <xdr:spPr>
          <a:xfrm flipV="1">
            <a:off x="813954" y="5969486"/>
            <a:ext cx="65809" cy="6578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51954</xdr:colOff>
      <xdr:row>82</xdr:row>
      <xdr:rowOff>19050</xdr:rowOff>
    </xdr:from>
    <xdr:to>
      <xdr:col>2</xdr:col>
      <xdr:colOff>710045</xdr:colOff>
      <xdr:row>82</xdr:row>
      <xdr:rowOff>419100</xdr:rowOff>
    </xdr:to>
    <xdr:grpSp>
      <xdr:nvGrpSpPr>
        <xdr:cNvPr id="531" name="SprkR83C3Shape">
          <a:extLst>
            <a:ext uri="{FF2B5EF4-FFF2-40B4-BE49-F238E27FC236}">
              <a16:creationId xmlns:a16="http://schemas.microsoft.com/office/drawing/2014/main" id="{00000000-0008-0000-0500-000013020000}"/>
            </a:ext>
          </a:extLst>
        </xdr:cNvPr>
        <xdr:cNvGrpSpPr/>
      </xdr:nvGrpSpPr>
      <xdr:grpSpPr>
        <a:xfrm>
          <a:off x="1575954" y="5857875"/>
          <a:ext cx="658091" cy="400050"/>
          <a:chOff x="1575954" y="5857875"/>
          <a:chExt cx="658091" cy="400050"/>
        </a:xfrm>
      </xdr:grpSpPr>
      <xdr:cxnSp macro="">
        <xdr:nvCxnSpPr>
          <xdr:cNvPr id="530" name="529 Conector recto">
            <a:extLst>
              <a:ext uri="{FF2B5EF4-FFF2-40B4-BE49-F238E27FC236}">
                <a16:creationId xmlns:a16="http://schemas.microsoft.com/office/drawing/2014/main" id="{00000000-0008-0000-0500-000012020000}"/>
              </a:ext>
            </a:extLst>
          </xdr:cNvPr>
          <xdr:cNvCxnSpPr/>
        </xdr:nvCxnSpPr>
        <xdr:spPr>
          <a:xfrm>
            <a:off x="2168236" y="5857875"/>
            <a:ext cx="65809" cy="8460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9" name="528 Conector recto">
            <a:extLst>
              <a:ext uri="{FF2B5EF4-FFF2-40B4-BE49-F238E27FC236}">
                <a16:creationId xmlns:a16="http://schemas.microsoft.com/office/drawing/2014/main" id="{00000000-0008-0000-0500-000011020000}"/>
              </a:ext>
            </a:extLst>
          </xdr:cNvPr>
          <xdr:cNvCxnSpPr/>
        </xdr:nvCxnSpPr>
        <xdr:spPr>
          <a:xfrm flipV="1">
            <a:off x="2102427" y="5857875"/>
            <a:ext cx="65809" cy="25449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8" name="527 Conector recto">
            <a:extLst>
              <a:ext uri="{FF2B5EF4-FFF2-40B4-BE49-F238E27FC236}">
                <a16:creationId xmlns:a16="http://schemas.microsoft.com/office/drawing/2014/main" id="{00000000-0008-0000-0500-000010020000}"/>
              </a:ext>
            </a:extLst>
          </xdr:cNvPr>
          <xdr:cNvCxnSpPr/>
        </xdr:nvCxnSpPr>
        <xdr:spPr>
          <a:xfrm flipV="1">
            <a:off x="2036618" y="6112372"/>
            <a:ext cx="65809" cy="14555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7" name="526 Conector recto">
            <a:extLst>
              <a:ext uri="{FF2B5EF4-FFF2-40B4-BE49-F238E27FC236}">
                <a16:creationId xmlns:a16="http://schemas.microsoft.com/office/drawing/2014/main" id="{00000000-0008-0000-0500-00000F020000}"/>
              </a:ext>
            </a:extLst>
          </xdr:cNvPr>
          <xdr:cNvCxnSpPr/>
        </xdr:nvCxnSpPr>
        <xdr:spPr>
          <a:xfrm>
            <a:off x="1970809" y="5998185"/>
            <a:ext cx="65809" cy="25974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6" name="525 Conector recto">
            <a:extLst>
              <a:ext uri="{FF2B5EF4-FFF2-40B4-BE49-F238E27FC236}">
                <a16:creationId xmlns:a16="http://schemas.microsoft.com/office/drawing/2014/main" id="{00000000-0008-0000-0500-00000E020000}"/>
              </a:ext>
            </a:extLst>
          </xdr:cNvPr>
          <xdr:cNvCxnSpPr/>
        </xdr:nvCxnSpPr>
        <xdr:spPr>
          <a:xfrm flipV="1">
            <a:off x="1905000" y="5998185"/>
            <a:ext cx="65809" cy="14460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5" name="524 Conector recto">
            <a:extLst>
              <a:ext uri="{FF2B5EF4-FFF2-40B4-BE49-F238E27FC236}">
                <a16:creationId xmlns:a16="http://schemas.microsoft.com/office/drawing/2014/main" id="{00000000-0008-0000-0500-00000D020000}"/>
              </a:ext>
            </a:extLst>
          </xdr:cNvPr>
          <xdr:cNvCxnSpPr/>
        </xdr:nvCxnSpPr>
        <xdr:spPr>
          <a:xfrm flipV="1">
            <a:off x="1839190" y="6142794"/>
            <a:ext cx="65810" cy="4864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4" name="523 Conector recto">
            <a:extLst>
              <a:ext uri="{FF2B5EF4-FFF2-40B4-BE49-F238E27FC236}">
                <a16:creationId xmlns:a16="http://schemas.microsoft.com/office/drawing/2014/main" id="{00000000-0008-0000-0500-00000C020000}"/>
              </a:ext>
            </a:extLst>
          </xdr:cNvPr>
          <xdr:cNvCxnSpPr/>
        </xdr:nvCxnSpPr>
        <xdr:spPr>
          <a:xfrm>
            <a:off x="1773381" y="6108774"/>
            <a:ext cx="65809" cy="8266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3" name="522 Conector recto">
            <a:extLst>
              <a:ext uri="{FF2B5EF4-FFF2-40B4-BE49-F238E27FC236}">
                <a16:creationId xmlns:a16="http://schemas.microsoft.com/office/drawing/2014/main" id="{00000000-0008-0000-0500-00000B020000}"/>
              </a:ext>
            </a:extLst>
          </xdr:cNvPr>
          <xdr:cNvCxnSpPr/>
        </xdr:nvCxnSpPr>
        <xdr:spPr>
          <a:xfrm>
            <a:off x="1707572" y="5996635"/>
            <a:ext cx="65809" cy="11213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2" name="521 Conector recto">
            <a:extLst>
              <a:ext uri="{FF2B5EF4-FFF2-40B4-BE49-F238E27FC236}">
                <a16:creationId xmlns:a16="http://schemas.microsoft.com/office/drawing/2014/main" id="{00000000-0008-0000-0500-00000A020000}"/>
              </a:ext>
            </a:extLst>
          </xdr:cNvPr>
          <xdr:cNvCxnSpPr/>
        </xdr:nvCxnSpPr>
        <xdr:spPr>
          <a:xfrm>
            <a:off x="1641763" y="5969310"/>
            <a:ext cx="65809" cy="2732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1" name="520 Conector recto">
            <a:extLst>
              <a:ext uri="{FF2B5EF4-FFF2-40B4-BE49-F238E27FC236}">
                <a16:creationId xmlns:a16="http://schemas.microsoft.com/office/drawing/2014/main" id="{00000000-0008-0000-0500-000009020000}"/>
              </a:ext>
            </a:extLst>
          </xdr:cNvPr>
          <xdr:cNvCxnSpPr/>
        </xdr:nvCxnSpPr>
        <xdr:spPr>
          <a:xfrm flipV="1">
            <a:off x="1575954" y="5969310"/>
            <a:ext cx="65809" cy="4532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51954</xdr:colOff>
      <xdr:row>82</xdr:row>
      <xdr:rowOff>19050</xdr:rowOff>
    </xdr:from>
    <xdr:to>
      <xdr:col>3</xdr:col>
      <xdr:colOff>710045</xdr:colOff>
      <xdr:row>82</xdr:row>
      <xdr:rowOff>419100</xdr:rowOff>
    </xdr:to>
    <xdr:grpSp>
      <xdr:nvGrpSpPr>
        <xdr:cNvPr id="520" name="SprkR83C4Shape">
          <a:extLst>
            <a:ext uri="{FF2B5EF4-FFF2-40B4-BE49-F238E27FC236}">
              <a16:creationId xmlns:a16="http://schemas.microsoft.com/office/drawing/2014/main" id="{00000000-0008-0000-0500-000008020000}"/>
            </a:ext>
          </a:extLst>
        </xdr:cNvPr>
        <xdr:cNvGrpSpPr/>
      </xdr:nvGrpSpPr>
      <xdr:grpSpPr>
        <a:xfrm>
          <a:off x="2337954" y="5857875"/>
          <a:ext cx="658091" cy="400050"/>
          <a:chOff x="2337954" y="5857875"/>
          <a:chExt cx="658091" cy="400050"/>
        </a:xfrm>
      </xdr:grpSpPr>
      <xdr:cxnSp macro="">
        <xdr:nvCxnSpPr>
          <xdr:cNvPr id="519" name="518 Conector recto">
            <a:extLst>
              <a:ext uri="{FF2B5EF4-FFF2-40B4-BE49-F238E27FC236}">
                <a16:creationId xmlns:a16="http://schemas.microsoft.com/office/drawing/2014/main" id="{00000000-0008-0000-0500-000007020000}"/>
              </a:ext>
            </a:extLst>
          </xdr:cNvPr>
          <xdr:cNvCxnSpPr/>
        </xdr:nvCxnSpPr>
        <xdr:spPr>
          <a:xfrm flipV="1">
            <a:off x="2930236" y="6018039"/>
            <a:ext cx="65809" cy="23373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8" name="517 Conector recto">
            <a:extLst>
              <a:ext uri="{FF2B5EF4-FFF2-40B4-BE49-F238E27FC236}">
                <a16:creationId xmlns:a16="http://schemas.microsoft.com/office/drawing/2014/main" id="{00000000-0008-0000-0500-000006020000}"/>
              </a:ext>
            </a:extLst>
          </xdr:cNvPr>
          <xdr:cNvCxnSpPr/>
        </xdr:nvCxnSpPr>
        <xdr:spPr>
          <a:xfrm flipV="1">
            <a:off x="2864427" y="6251778"/>
            <a:ext cx="65809" cy="614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7" name="516 Conector recto">
            <a:extLst>
              <a:ext uri="{FF2B5EF4-FFF2-40B4-BE49-F238E27FC236}">
                <a16:creationId xmlns:a16="http://schemas.microsoft.com/office/drawing/2014/main" id="{00000000-0008-0000-0500-000005020000}"/>
              </a:ext>
            </a:extLst>
          </xdr:cNvPr>
          <xdr:cNvCxnSpPr/>
        </xdr:nvCxnSpPr>
        <xdr:spPr>
          <a:xfrm>
            <a:off x="2798618" y="6208546"/>
            <a:ext cx="65809" cy="4937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6" name="515 Conector recto">
            <a:extLst>
              <a:ext uri="{FF2B5EF4-FFF2-40B4-BE49-F238E27FC236}">
                <a16:creationId xmlns:a16="http://schemas.microsoft.com/office/drawing/2014/main" id="{00000000-0008-0000-0500-000004020000}"/>
              </a:ext>
            </a:extLst>
          </xdr:cNvPr>
          <xdr:cNvCxnSpPr/>
        </xdr:nvCxnSpPr>
        <xdr:spPr>
          <a:xfrm>
            <a:off x="2732809" y="6202102"/>
            <a:ext cx="65809" cy="644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5" name="514 Conector recto">
            <a:extLst>
              <a:ext uri="{FF2B5EF4-FFF2-40B4-BE49-F238E27FC236}">
                <a16:creationId xmlns:a16="http://schemas.microsoft.com/office/drawing/2014/main" id="{00000000-0008-0000-0500-000003020000}"/>
              </a:ext>
            </a:extLst>
          </xdr:cNvPr>
          <xdr:cNvCxnSpPr/>
        </xdr:nvCxnSpPr>
        <xdr:spPr>
          <a:xfrm>
            <a:off x="2667000" y="6195549"/>
            <a:ext cx="65809" cy="655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4" name="513 Conector recto">
            <a:extLst>
              <a:ext uri="{FF2B5EF4-FFF2-40B4-BE49-F238E27FC236}">
                <a16:creationId xmlns:a16="http://schemas.microsoft.com/office/drawing/2014/main" id="{00000000-0008-0000-0500-000002020000}"/>
              </a:ext>
            </a:extLst>
          </xdr:cNvPr>
          <xdr:cNvCxnSpPr/>
        </xdr:nvCxnSpPr>
        <xdr:spPr>
          <a:xfrm flipV="1">
            <a:off x="2601190" y="6195549"/>
            <a:ext cx="65810" cy="2488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3" name="512 Conector recto">
            <a:extLst>
              <a:ext uri="{FF2B5EF4-FFF2-40B4-BE49-F238E27FC236}">
                <a16:creationId xmlns:a16="http://schemas.microsoft.com/office/drawing/2014/main" id="{00000000-0008-0000-0500-000001020000}"/>
              </a:ext>
            </a:extLst>
          </xdr:cNvPr>
          <xdr:cNvCxnSpPr/>
        </xdr:nvCxnSpPr>
        <xdr:spPr>
          <a:xfrm>
            <a:off x="2535381" y="6195006"/>
            <a:ext cx="65809" cy="2542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2" name="511 Conector recto">
            <a:extLst>
              <a:ext uri="{FF2B5EF4-FFF2-40B4-BE49-F238E27FC236}">
                <a16:creationId xmlns:a16="http://schemas.microsoft.com/office/drawing/2014/main" id="{00000000-0008-0000-0500-000000020000}"/>
              </a:ext>
            </a:extLst>
          </xdr:cNvPr>
          <xdr:cNvCxnSpPr/>
        </xdr:nvCxnSpPr>
        <xdr:spPr>
          <a:xfrm flipV="1">
            <a:off x="2469572" y="6195006"/>
            <a:ext cx="65809" cy="5677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1" name="510 Conector recto">
            <a:extLst>
              <a:ext uri="{FF2B5EF4-FFF2-40B4-BE49-F238E27FC236}">
                <a16:creationId xmlns:a16="http://schemas.microsoft.com/office/drawing/2014/main" id="{00000000-0008-0000-0500-0000FF010000}"/>
              </a:ext>
            </a:extLst>
          </xdr:cNvPr>
          <xdr:cNvCxnSpPr/>
        </xdr:nvCxnSpPr>
        <xdr:spPr>
          <a:xfrm>
            <a:off x="2403763" y="6117363"/>
            <a:ext cx="65809" cy="13441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0" name="509 Conector recto">
            <a:extLst>
              <a:ext uri="{FF2B5EF4-FFF2-40B4-BE49-F238E27FC236}">
                <a16:creationId xmlns:a16="http://schemas.microsoft.com/office/drawing/2014/main" id="{00000000-0008-0000-0500-0000FE010000}"/>
              </a:ext>
            </a:extLst>
          </xdr:cNvPr>
          <xdr:cNvCxnSpPr/>
        </xdr:nvCxnSpPr>
        <xdr:spPr>
          <a:xfrm>
            <a:off x="2337954" y="5857875"/>
            <a:ext cx="65809" cy="25948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51954</xdr:colOff>
      <xdr:row>82</xdr:row>
      <xdr:rowOff>19050</xdr:rowOff>
    </xdr:from>
    <xdr:to>
      <xdr:col>4</xdr:col>
      <xdr:colOff>710045</xdr:colOff>
      <xdr:row>82</xdr:row>
      <xdr:rowOff>419100</xdr:rowOff>
    </xdr:to>
    <xdr:grpSp>
      <xdr:nvGrpSpPr>
        <xdr:cNvPr id="509" name="SprkR83C5Shape">
          <a:extLst>
            <a:ext uri="{FF2B5EF4-FFF2-40B4-BE49-F238E27FC236}">
              <a16:creationId xmlns:a16="http://schemas.microsoft.com/office/drawing/2014/main" id="{00000000-0008-0000-0500-0000FD010000}"/>
            </a:ext>
          </a:extLst>
        </xdr:cNvPr>
        <xdr:cNvGrpSpPr/>
      </xdr:nvGrpSpPr>
      <xdr:grpSpPr>
        <a:xfrm>
          <a:off x="3099954" y="5857875"/>
          <a:ext cx="658091" cy="400050"/>
          <a:chOff x="3099954" y="5857875"/>
          <a:chExt cx="658091" cy="400050"/>
        </a:xfrm>
      </xdr:grpSpPr>
      <xdr:cxnSp macro="">
        <xdr:nvCxnSpPr>
          <xdr:cNvPr id="508" name="507 Conector recto">
            <a:extLst>
              <a:ext uri="{FF2B5EF4-FFF2-40B4-BE49-F238E27FC236}">
                <a16:creationId xmlns:a16="http://schemas.microsoft.com/office/drawing/2014/main" id="{00000000-0008-0000-0500-0000FC010000}"/>
              </a:ext>
            </a:extLst>
          </xdr:cNvPr>
          <xdr:cNvCxnSpPr/>
        </xdr:nvCxnSpPr>
        <xdr:spPr>
          <a:xfrm flipV="1">
            <a:off x="3692236" y="5857875"/>
            <a:ext cx="65809" cy="28612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7" name="506 Conector recto">
            <a:extLst>
              <a:ext uri="{FF2B5EF4-FFF2-40B4-BE49-F238E27FC236}">
                <a16:creationId xmlns:a16="http://schemas.microsoft.com/office/drawing/2014/main" id="{00000000-0008-0000-0500-0000FB010000}"/>
              </a:ext>
            </a:extLst>
          </xdr:cNvPr>
          <xdr:cNvCxnSpPr/>
        </xdr:nvCxnSpPr>
        <xdr:spPr>
          <a:xfrm>
            <a:off x="3626427" y="6143294"/>
            <a:ext cx="65809" cy="70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6" name="505 Conector recto">
            <a:extLst>
              <a:ext uri="{FF2B5EF4-FFF2-40B4-BE49-F238E27FC236}">
                <a16:creationId xmlns:a16="http://schemas.microsoft.com/office/drawing/2014/main" id="{00000000-0008-0000-0500-0000FA010000}"/>
              </a:ext>
            </a:extLst>
          </xdr:cNvPr>
          <xdr:cNvCxnSpPr/>
        </xdr:nvCxnSpPr>
        <xdr:spPr>
          <a:xfrm flipV="1">
            <a:off x="3560618" y="6143294"/>
            <a:ext cx="65809" cy="5731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5" name="504 Conector recto">
            <a:extLst>
              <a:ext uri="{FF2B5EF4-FFF2-40B4-BE49-F238E27FC236}">
                <a16:creationId xmlns:a16="http://schemas.microsoft.com/office/drawing/2014/main" id="{00000000-0008-0000-0500-0000F9010000}"/>
              </a:ext>
            </a:extLst>
          </xdr:cNvPr>
          <xdr:cNvCxnSpPr/>
        </xdr:nvCxnSpPr>
        <xdr:spPr>
          <a:xfrm>
            <a:off x="3494809" y="6142053"/>
            <a:ext cx="65809" cy="5855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4" name="503 Conector recto">
            <a:extLst>
              <a:ext uri="{FF2B5EF4-FFF2-40B4-BE49-F238E27FC236}">
                <a16:creationId xmlns:a16="http://schemas.microsoft.com/office/drawing/2014/main" id="{00000000-0008-0000-0500-0000F8010000}"/>
              </a:ext>
            </a:extLst>
          </xdr:cNvPr>
          <xdr:cNvCxnSpPr/>
        </xdr:nvCxnSpPr>
        <xdr:spPr>
          <a:xfrm flipV="1">
            <a:off x="3429000" y="6142053"/>
            <a:ext cx="65809" cy="11587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3" name="502 Conector recto">
            <a:extLst>
              <a:ext uri="{FF2B5EF4-FFF2-40B4-BE49-F238E27FC236}">
                <a16:creationId xmlns:a16="http://schemas.microsoft.com/office/drawing/2014/main" id="{00000000-0008-0000-0500-0000F7010000}"/>
              </a:ext>
            </a:extLst>
          </xdr:cNvPr>
          <xdr:cNvCxnSpPr/>
        </xdr:nvCxnSpPr>
        <xdr:spPr>
          <a:xfrm>
            <a:off x="3363190" y="6140978"/>
            <a:ext cx="65810" cy="11694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2" name="501 Conector recto">
            <a:extLst>
              <a:ext uri="{FF2B5EF4-FFF2-40B4-BE49-F238E27FC236}">
                <a16:creationId xmlns:a16="http://schemas.microsoft.com/office/drawing/2014/main" id="{00000000-0008-0000-0500-0000F6010000}"/>
              </a:ext>
            </a:extLst>
          </xdr:cNvPr>
          <xdr:cNvCxnSpPr/>
        </xdr:nvCxnSpPr>
        <xdr:spPr>
          <a:xfrm>
            <a:off x="3297381" y="6140256"/>
            <a:ext cx="65809" cy="72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1" name="500 Conector recto">
            <a:extLst>
              <a:ext uri="{FF2B5EF4-FFF2-40B4-BE49-F238E27FC236}">
                <a16:creationId xmlns:a16="http://schemas.microsoft.com/office/drawing/2014/main" id="{00000000-0008-0000-0500-0000F5010000}"/>
              </a:ext>
            </a:extLst>
          </xdr:cNvPr>
          <xdr:cNvCxnSpPr/>
        </xdr:nvCxnSpPr>
        <xdr:spPr>
          <a:xfrm>
            <a:off x="3231572" y="6139530"/>
            <a:ext cx="65809" cy="72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0" name="499 Conector recto">
            <a:extLst>
              <a:ext uri="{FF2B5EF4-FFF2-40B4-BE49-F238E27FC236}">
                <a16:creationId xmlns:a16="http://schemas.microsoft.com/office/drawing/2014/main" id="{00000000-0008-0000-0500-0000F4010000}"/>
              </a:ext>
            </a:extLst>
          </xdr:cNvPr>
          <xdr:cNvCxnSpPr/>
        </xdr:nvCxnSpPr>
        <xdr:spPr>
          <a:xfrm>
            <a:off x="3165763" y="6079731"/>
            <a:ext cx="65809" cy="5979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9" name="498 Conector recto">
            <a:extLst>
              <a:ext uri="{FF2B5EF4-FFF2-40B4-BE49-F238E27FC236}">
                <a16:creationId xmlns:a16="http://schemas.microsoft.com/office/drawing/2014/main" id="{00000000-0008-0000-0500-0000F3010000}"/>
              </a:ext>
            </a:extLst>
          </xdr:cNvPr>
          <xdr:cNvCxnSpPr/>
        </xdr:nvCxnSpPr>
        <xdr:spPr>
          <a:xfrm flipV="1">
            <a:off x="3099954" y="6079731"/>
            <a:ext cx="65809" cy="5814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51954</xdr:colOff>
      <xdr:row>82</xdr:row>
      <xdr:rowOff>19050</xdr:rowOff>
    </xdr:from>
    <xdr:to>
      <xdr:col>5</xdr:col>
      <xdr:colOff>710045</xdr:colOff>
      <xdr:row>82</xdr:row>
      <xdr:rowOff>419100</xdr:rowOff>
    </xdr:to>
    <xdr:grpSp>
      <xdr:nvGrpSpPr>
        <xdr:cNvPr id="498" name="SprkR83C6Shape">
          <a:extLst>
            <a:ext uri="{FF2B5EF4-FFF2-40B4-BE49-F238E27FC236}">
              <a16:creationId xmlns:a16="http://schemas.microsoft.com/office/drawing/2014/main" id="{00000000-0008-0000-0500-0000F2010000}"/>
            </a:ext>
          </a:extLst>
        </xdr:cNvPr>
        <xdr:cNvGrpSpPr/>
      </xdr:nvGrpSpPr>
      <xdr:grpSpPr>
        <a:xfrm>
          <a:off x="3861954" y="5857875"/>
          <a:ext cx="658091" cy="400050"/>
          <a:chOff x="3861954" y="5857875"/>
          <a:chExt cx="658091" cy="400050"/>
        </a:xfrm>
      </xdr:grpSpPr>
      <xdr:cxnSp macro="">
        <xdr:nvCxnSpPr>
          <xdr:cNvPr id="497" name="496 Conector recto">
            <a:extLst>
              <a:ext uri="{FF2B5EF4-FFF2-40B4-BE49-F238E27FC236}">
                <a16:creationId xmlns:a16="http://schemas.microsoft.com/office/drawing/2014/main" id="{00000000-0008-0000-0500-0000F1010000}"/>
              </a:ext>
            </a:extLst>
          </xdr:cNvPr>
          <xdr:cNvCxnSpPr/>
        </xdr:nvCxnSpPr>
        <xdr:spPr>
          <a:xfrm>
            <a:off x="4454236" y="5937879"/>
            <a:ext cx="65809" cy="5595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6" name="495 Conector recto">
            <a:extLst>
              <a:ext uri="{FF2B5EF4-FFF2-40B4-BE49-F238E27FC236}">
                <a16:creationId xmlns:a16="http://schemas.microsoft.com/office/drawing/2014/main" id="{00000000-0008-0000-0500-0000F0010000}"/>
              </a:ext>
            </a:extLst>
          </xdr:cNvPr>
          <xdr:cNvCxnSpPr/>
        </xdr:nvCxnSpPr>
        <xdr:spPr>
          <a:xfrm flipV="1">
            <a:off x="4388427" y="5937879"/>
            <a:ext cx="65809" cy="14100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5" name="494 Conector recto">
            <a:extLst>
              <a:ext uri="{FF2B5EF4-FFF2-40B4-BE49-F238E27FC236}">
                <a16:creationId xmlns:a16="http://schemas.microsoft.com/office/drawing/2014/main" id="{00000000-0008-0000-0500-0000EF010000}"/>
              </a:ext>
            </a:extLst>
          </xdr:cNvPr>
          <xdr:cNvCxnSpPr/>
        </xdr:nvCxnSpPr>
        <xdr:spPr>
          <a:xfrm flipV="1">
            <a:off x="4322618" y="6078880"/>
            <a:ext cx="65809" cy="7114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4" name="493 Conector recto">
            <a:extLst>
              <a:ext uri="{FF2B5EF4-FFF2-40B4-BE49-F238E27FC236}">
                <a16:creationId xmlns:a16="http://schemas.microsoft.com/office/drawing/2014/main" id="{00000000-0008-0000-0500-0000EE010000}"/>
              </a:ext>
            </a:extLst>
          </xdr:cNvPr>
          <xdr:cNvCxnSpPr/>
        </xdr:nvCxnSpPr>
        <xdr:spPr>
          <a:xfrm flipV="1">
            <a:off x="4256809" y="6150026"/>
            <a:ext cx="65809" cy="3573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3" name="492 Conector recto">
            <a:extLst>
              <a:ext uri="{FF2B5EF4-FFF2-40B4-BE49-F238E27FC236}">
                <a16:creationId xmlns:a16="http://schemas.microsoft.com/office/drawing/2014/main" id="{00000000-0008-0000-0500-0000ED010000}"/>
              </a:ext>
            </a:extLst>
          </xdr:cNvPr>
          <xdr:cNvCxnSpPr/>
        </xdr:nvCxnSpPr>
        <xdr:spPr>
          <a:xfrm flipV="1">
            <a:off x="4191000" y="6185762"/>
            <a:ext cx="65809" cy="5375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2" name="491 Conector recto">
            <a:extLst>
              <a:ext uri="{FF2B5EF4-FFF2-40B4-BE49-F238E27FC236}">
                <a16:creationId xmlns:a16="http://schemas.microsoft.com/office/drawing/2014/main" id="{00000000-0008-0000-0500-0000EC010000}"/>
              </a:ext>
            </a:extLst>
          </xdr:cNvPr>
          <xdr:cNvCxnSpPr/>
        </xdr:nvCxnSpPr>
        <xdr:spPr>
          <a:xfrm>
            <a:off x="4125190" y="5857875"/>
            <a:ext cx="65810" cy="38164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1" name="490 Conector recto">
            <a:extLst>
              <a:ext uri="{FF2B5EF4-FFF2-40B4-BE49-F238E27FC236}">
                <a16:creationId xmlns:a16="http://schemas.microsoft.com/office/drawing/2014/main" id="{00000000-0008-0000-0500-0000EB010000}"/>
              </a:ext>
            </a:extLst>
          </xdr:cNvPr>
          <xdr:cNvCxnSpPr/>
        </xdr:nvCxnSpPr>
        <xdr:spPr>
          <a:xfrm flipV="1">
            <a:off x="4059381" y="5857875"/>
            <a:ext cx="65809" cy="40005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0" name="489 Conector recto">
            <a:extLst>
              <a:ext uri="{FF2B5EF4-FFF2-40B4-BE49-F238E27FC236}">
                <a16:creationId xmlns:a16="http://schemas.microsoft.com/office/drawing/2014/main" id="{00000000-0008-0000-0500-0000EA010000}"/>
              </a:ext>
            </a:extLst>
          </xdr:cNvPr>
          <xdr:cNvCxnSpPr/>
        </xdr:nvCxnSpPr>
        <xdr:spPr>
          <a:xfrm>
            <a:off x="3993572" y="6148748"/>
            <a:ext cx="65809" cy="10917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9" name="488 Conector recto">
            <a:extLst>
              <a:ext uri="{FF2B5EF4-FFF2-40B4-BE49-F238E27FC236}">
                <a16:creationId xmlns:a16="http://schemas.microsoft.com/office/drawing/2014/main" id="{00000000-0008-0000-0500-0000E9010000}"/>
              </a:ext>
            </a:extLst>
          </xdr:cNvPr>
          <xdr:cNvCxnSpPr/>
        </xdr:nvCxnSpPr>
        <xdr:spPr>
          <a:xfrm>
            <a:off x="3927763" y="6000973"/>
            <a:ext cx="65809" cy="14777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8" name="487 Conector recto">
            <a:extLst>
              <a:ext uri="{FF2B5EF4-FFF2-40B4-BE49-F238E27FC236}">
                <a16:creationId xmlns:a16="http://schemas.microsoft.com/office/drawing/2014/main" id="{00000000-0008-0000-0500-0000E8010000}"/>
              </a:ext>
            </a:extLst>
          </xdr:cNvPr>
          <xdr:cNvCxnSpPr/>
        </xdr:nvCxnSpPr>
        <xdr:spPr>
          <a:xfrm>
            <a:off x="3861954" y="5866989"/>
            <a:ext cx="65809" cy="13398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51954</xdr:colOff>
      <xdr:row>82</xdr:row>
      <xdr:rowOff>19050</xdr:rowOff>
    </xdr:from>
    <xdr:to>
      <xdr:col>6</xdr:col>
      <xdr:colOff>710045</xdr:colOff>
      <xdr:row>82</xdr:row>
      <xdr:rowOff>419100</xdr:rowOff>
    </xdr:to>
    <xdr:grpSp>
      <xdr:nvGrpSpPr>
        <xdr:cNvPr id="487" name="SprkR83C7Shape">
          <a:extLst>
            <a:ext uri="{FF2B5EF4-FFF2-40B4-BE49-F238E27FC236}">
              <a16:creationId xmlns:a16="http://schemas.microsoft.com/office/drawing/2014/main" id="{00000000-0008-0000-0500-0000E7010000}"/>
            </a:ext>
          </a:extLst>
        </xdr:cNvPr>
        <xdr:cNvGrpSpPr/>
      </xdr:nvGrpSpPr>
      <xdr:grpSpPr>
        <a:xfrm>
          <a:off x="4623954" y="5857875"/>
          <a:ext cx="658091" cy="400050"/>
          <a:chOff x="4623954" y="5857875"/>
          <a:chExt cx="658091" cy="400050"/>
        </a:xfrm>
      </xdr:grpSpPr>
      <xdr:cxnSp macro="">
        <xdr:nvCxnSpPr>
          <xdr:cNvPr id="486" name="485 Conector recto">
            <a:extLst>
              <a:ext uri="{FF2B5EF4-FFF2-40B4-BE49-F238E27FC236}">
                <a16:creationId xmlns:a16="http://schemas.microsoft.com/office/drawing/2014/main" id="{00000000-0008-0000-0500-0000E6010000}"/>
              </a:ext>
            </a:extLst>
          </xdr:cNvPr>
          <xdr:cNvCxnSpPr/>
        </xdr:nvCxnSpPr>
        <xdr:spPr>
          <a:xfrm>
            <a:off x="5216236" y="6068541"/>
            <a:ext cx="65809" cy="161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5" name="484 Conector recto">
            <a:extLst>
              <a:ext uri="{FF2B5EF4-FFF2-40B4-BE49-F238E27FC236}">
                <a16:creationId xmlns:a16="http://schemas.microsoft.com/office/drawing/2014/main" id="{00000000-0008-0000-0500-0000E5010000}"/>
              </a:ext>
            </a:extLst>
          </xdr:cNvPr>
          <xdr:cNvCxnSpPr/>
        </xdr:nvCxnSpPr>
        <xdr:spPr>
          <a:xfrm flipV="1">
            <a:off x="5150427" y="6068541"/>
            <a:ext cx="65809" cy="6295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4" name="483 Conector recto">
            <a:extLst>
              <a:ext uri="{FF2B5EF4-FFF2-40B4-BE49-F238E27FC236}">
                <a16:creationId xmlns:a16="http://schemas.microsoft.com/office/drawing/2014/main" id="{00000000-0008-0000-0500-0000E4010000}"/>
              </a:ext>
            </a:extLst>
          </xdr:cNvPr>
          <xdr:cNvCxnSpPr/>
        </xdr:nvCxnSpPr>
        <xdr:spPr>
          <a:xfrm>
            <a:off x="5084618" y="5935639"/>
            <a:ext cx="65809" cy="19586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3" name="482 Conector recto">
            <a:extLst>
              <a:ext uri="{FF2B5EF4-FFF2-40B4-BE49-F238E27FC236}">
                <a16:creationId xmlns:a16="http://schemas.microsoft.com/office/drawing/2014/main" id="{00000000-0008-0000-0500-0000E3010000}"/>
              </a:ext>
            </a:extLst>
          </xdr:cNvPr>
          <xdr:cNvCxnSpPr/>
        </xdr:nvCxnSpPr>
        <xdr:spPr>
          <a:xfrm flipV="1">
            <a:off x="5018809" y="5935639"/>
            <a:ext cx="65809" cy="19288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2" name="481 Conector recto">
            <a:extLst>
              <a:ext uri="{FF2B5EF4-FFF2-40B4-BE49-F238E27FC236}">
                <a16:creationId xmlns:a16="http://schemas.microsoft.com/office/drawing/2014/main" id="{00000000-0008-0000-0500-0000E2010000}"/>
              </a:ext>
            </a:extLst>
          </xdr:cNvPr>
          <xdr:cNvCxnSpPr/>
        </xdr:nvCxnSpPr>
        <xdr:spPr>
          <a:xfrm flipV="1">
            <a:off x="4953000" y="6128524"/>
            <a:ext cx="65809" cy="12940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1" name="480 Conector recto">
            <a:extLst>
              <a:ext uri="{FF2B5EF4-FFF2-40B4-BE49-F238E27FC236}">
                <a16:creationId xmlns:a16="http://schemas.microsoft.com/office/drawing/2014/main" id="{00000000-0008-0000-0500-0000E1010000}"/>
              </a:ext>
            </a:extLst>
          </xdr:cNvPr>
          <xdr:cNvCxnSpPr/>
        </xdr:nvCxnSpPr>
        <xdr:spPr>
          <a:xfrm>
            <a:off x="4887190" y="6257506"/>
            <a:ext cx="65810" cy="41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0" name="479 Conector recto">
            <a:extLst>
              <a:ext uri="{FF2B5EF4-FFF2-40B4-BE49-F238E27FC236}">
                <a16:creationId xmlns:a16="http://schemas.microsoft.com/office/drawing/2014/main" id="{00000000-0008-0000-0500-0000E0010000}"/>
              </a:ext>
            </a:extLst>
          </xdr:cNvPr>
          <xdr:cNvCxnSpPr/>
        </xdr:nvCxnSpPr>
        <xdr:spPr>
          <a:xfrm>
            <a:off x="4821381" y="6191571"/>
            <a:ext cx="65809" cy="6593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9" name="478 Conector recto">
            <a:extLst>
              <a:ext uri="{FF2B5EF4-FFF2-40B4-BE49-F238E27FC236}">
                <a16:creationId xmlns:a16="http://schemas.microsoft.com/office/drawing/2014/main" id="{00000000-0008-0000-0500-0000DF010000}"/>
              </a:ext>
            </a:extLst>
          </xdr:cNvPr>
          <xdr:cNvCxnSpPr/>
        </xdr:nvCxnSpPr>
        <xdr:spPr>
          <a:xfrm>
            <a:off x="4755572" y="5993141"/>
            <a:ext cx="65809" cy="19843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8" name="477 Conector recto">
            <a:extLst>
              <a:ext uri="{FF2B5EF4-FFF2-40B4-BE49-F238E27FC236}">
                <a16:creationId xmlns:a16="http://schemas.microsoft.com/office/drawing/2014/main" id="{00000000-0008-0000-0500-0000DE010000}"/>
              </a:ext>
            </a:extLst>
          </xdr:cNvPr>
          <xdr:cNvCxnSpPr/>
        </xdr:nvCxnSpPr>
        <xdr:spPr>
          <a:xfrm>
            <a:off x="4689763" y="5857875"/>
            <a:ext cx="65809" cy="13526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7" name="476 Conector recto">
            <a:extLst>
              <a:ext uri="{FF2B5EF4-FFF2-40B4-BE49-F238E27FC236}">
                <a16:creationId xmlns:a16="http://schemas.microsoft.com/office/drawing/2014/main" id="{00000000-0008-0000-0500-0000DD010000}"/>
              </a:ext>
            </a:extLst>
          </xdr:cNvPr>
          <xdr:cNvCxnSpPr/>
        </xdr:nvCxnSpPr>
        <xdr:spPr>
          <a:xfrm flipV="1">
            <a:off x="4623954" y="5857875"/>
            <a:ext cx="65809" cy="6304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51954</xdr:colOff>
      <xdr:row>82</xdr:row>
      <xdr:rowOff>19050</xdr:rowOff>
    </xdr:from>
    <xdr:to>
      <xdr:col>7</xdr:col>
      <xdr:colOff>710045</xdr:colOff>
      <xdr:row>82</xdr:row>
      <xdr:rowOff>419100</xdr:rowOff>
    </xdr:to>
    <xdr:grpSp>
      <xdr:nvGrpSpPr>
        <xdr:cNvPr id="476" name="SprkR83C8Shape">
          <a:extLst>
            <a:ext uri="{FF2B5EF4-FFF2-40B4-BE49-F238E27FC236}">
              <a16:creationId xmlns:a16="http://schemas.microsoft.com/office/drawing/2014/main" id="{00000000-0008-0000-0500-0000DC010000}"/>
            </a:ext>
          </a:extLst>
        </xdr:cNvPr>
        <xdr:cNvGrpSpPr/>
      </xdr:nvGrpSpPr>
      <xdr:grpSpPr>
        <a:xfrm>
          <a:off x="5385954" y="5857875"/>
          <a:ext cx="658091" cy="400050"/>
          <a:chOff x="5385954" y="5857875"/>
          <a:chExt cx="658091" cy="400050"/>
        </a:xfrm>
      </xdr:grpSpPr>
      <xdr:cxnSp macro="">
        <xdr:nvCxnSpPr>
          <xdr:cNvPr id="475" name="474 Conector recto">
            <a:extLst>
              <a:ext uri="{FF2B5EF4-FFF2-40B4-BE49-F238E27FC236}">
                <a16:creationId xmlns:a16="http://schemas.microsoft.com/office/drawing/2014/main" id="{00000000-0008-0000-0500-0000DB010000}"/>
              </a:ext>
            </a:extLst>
          </xdr:cNvPr>
          <xdr:cNvCxnSpPr/>
        </xdr:nvCxnSpPr>
        <xdr:spPr>
          <a:xfrm>
            <a:off x="5978236" y="5857875"/>
            <a:ext cx="65809" cy="34095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4" name="473 Conector recto">
            <a:extLst>
              <a:ext uri="{FF2B5EF4-FFF2-40B4-BE49-F238E27FC236}">
                <a16:creationId xmlns:a16="http://schemas.microsoft.com/office/drawing/2014/main" id="{00000000-0008-0000-0500-0000DA010000}"/>
              </a:ext>
            </a:extLst>
          </xdr:cNvPr>
          <xdr:cNvCxnSpPr/>
        </xdr:nvCxnSpPr>
        <xdr:spPr>
          <a:xfrm flipV="1">
            <a:off x="5912427" y="5857875"/>
            <a:ext cx="65809" cy="13737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3" name="472 Conector recto">
            <a:extLst>
              <a:ext uri="{FF2B5EF4-FFF2-40B4-BE49-F238E27FC236}">
                <a16:creationId xmlns:a16="http://schemas.microsoft.com/office/drawing/2014/main" id="{00000000-0008-0000-0500-0000D9010000}"/>
              </a:ext>
            </a:extLst>
          </xdr:cNvPr>
          <xdr:cNvCxnSpPr/>
        </xdr:nvCxnSpPr>
        <xdr:spPr>
          <a:xfrm flipV="1">
            <a:off x="5846618" y="5995245"/>
            <a:ext cx="65809" cy="16125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2" name="471 Conector recto">
            <a:extLst>
              <a:ext uri="{FF2B5EF4-FFF2-40B4-BE49-F238E27FC236}">
                <a16:creationId xmlns:a16="http://schemas.microsoft.com/office/drawing/2014/main" id="{00000000-0008-0000-0500-0000D8010000}"/>
              </a:ext>
            </a:extLst>
          </xdr:cNvPr>
          <xdr:cNvCxnSpPr/>
        </xdr:nvCxnSpPr>
        <xdr:spPr>
          <a:xfrm flipV="1">
            <a:off x="5780809" y="6156497"/>
            <a:ext cx="65809" cy="2002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1" name="470 Conector recto">
            <a:extLst>
              <a:ext uri="{FF2B5EF4-FFF2-40B4-BE49-F238E27FC236}">
                <a16:creationId xmlns:a16="http://schemas.microsoft.com/office/drawing/2014/main" id="{00000000-0008-0000-0500-0000D7010000}"/>
              </a:ext>
            </a:extLst>
          </xdr:cNvPr>
          <xdr:cNvCxnSpPr/>
        </xdr:nvCxnSpPr>
        <xdr:spPr>
          <a:xfrm>
            <a:off x="5715000" y="6155774"/>
            <a:ext cx="65809" cy="2075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0" name="469 Conector recto">
            <a:extLst>
              <a:ext uri="{FF2B5EF4-FFF2-40B4-BE49-F238E27FC236}">
                <a16:creationId xmlns:a16="http://schemas.microsoft.com/office/drawing/2014/main" id="{00000000-0008-0000-0500-0000D6010000}"/>
              </a:ext>
            </a:extLst>
          </xdr:cNvPr>
          <xdr:cNvCxnSpPr/>
        </xdr:nvCxnSpPr>
        <xdr:spPr>
          <a:xfrm>
            <a:off x="5649190" y="6155368"/>
            <a:ext cx="65810" cy="40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9" name="468 Conector recto">
            <a:extLst>
              <a:ext uri="{FF2B5EF4-FFF2-40B4-BE49-F238E27FC236}">
                <a16:creationId xmlns:a16="http://schemas.microsoft.com/office/drawing/2014/main" id="{00000000-0008-0000-0500-0000D5010000}"/>
              </a:ext>
            </a:extLst>
          </xdr:cNvPr>
          <xdr:cNvCxnSpPr/>
        </xdr:nvCxnSpPr>
        <xdr:spPr>
          <a:xfrm>
            <a:off x="5583381" y="6071992"/>
            <a:ext cx="65809" cy="8337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8" name="467 Conector recto">
            <a:extLst>
              <a:ext uri="{FF2B5EF4-FFF2-40B4-BE49-F238E27FC236}">
                <a16:creationId xmlns:a16="http://schemas.microsoft.com/office/drawing/2014/main" id="{00000000-0008-0000-0500-0000D4010000}"/>
              </a:ext>
            </a:extLst>
          </xdr:cNvPr>
          <xdr:cNvCxnSpPr/>
        </xdr:nvCxnSpPr>
        <xdr:spPr>
          <a:xfrm flipV="1">
            <a:off x="5517572" y="6071992"/>
            <a:ext cx="65809" cy="8222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7" name="466 Conector recto">
            <a:extLst>
              <a:ext uri="{FF2B5EF4-FFF2-40B4-BE49-F238E27FC236}">
                <a16:creationId xmlns:a16="http://schemas.microsoft.com/office/drawing/2014/main" id="{00000000-0008-0000-0500-0000D3010000}"/>
              </a:ext>
            </a:extLst>
          </xdr:cNvPr>
          <xdr:cNvCxnSpPr/>
        </xdr:nvCxnSpPr>
        <xdr:spPr>
          <a:xfrm>
            <a:off x="5451763" y="6153795"/>
            <a:ext cx="65809" cy="41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465 Conector recto">
            <a:extLst>
              <a:ext uri="{FF2B5EF4-FFF2-40B4-BE49-F238E27FC236}">
                <a16:creationId xmlns:a16="http://schemas.microsoft.com/office/drawing/2014/main" id="{00000000-0008-0000-0500-0000D2010000}"/>
              </a:ext>
            </a:extLst>
          </xdr:cNvPr>
          <xdr:cNvCxnSpPr/>
        </xdr:nvCxnSpPr>
        <xdr:spPr>
          <a:xfrm flipV="1">
            <a:off x="5385954" y="6153795"/>
            <a:ext cx="65809" cy="10413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51954</xdr:colOff>
      <xdr:row>82</xdr:row>
      <xdr:rowOff>19050</xdr:rowOff>
    </xdr:from>
    <xdr:to>
      <xdr:col>8</xdr:col>
      <xdr:colOff>710045</xdr:colOff>
      <xdr:row>82</xdr:row>
      <xdr:rowOff>419100</xdr:rowOff>
    </xdr:to>
    <xdr:grpSp>
      <xdr:nvGrpSpPr>
        <xdr:cNvPr id="465" name="SprkR83C9Shape">
          <a:extLst>
            <a:ext uri="{FF2B5EF4-FFF2-40B4-BE49-F238E27FC236}">
              <a16:creationId xmlns:a16="http://schemas.microsoft.com/office/drawing/2014/main" id="{00000000-0008-0000-0500-0000D1010000}"/>
            </a:ext>
          </a:extLst>
        </xdr:cNvPr>
        <xdr:cNvGrpSpPr/>
      </xdr:nvGrpSpPr>
      <xdr:grpSpPr>
        <a:xfrm>
          <a:off x="6147954" y="5857875"/>
          <a:ext cx="658091" cy="400050"/>
          <a:chOff x="6147954" y="5857875"/>
          <a:chExt cx="658091" cy="400050"/>
        </a:xfrm>
      </xdr:grpSpPr>
      <xdr:cxnSp macro="">
        <xdr:nvCxnSpPr>
          <xdr:cNvPr id="464" name="463 Conector recto">
            <a:extLst>
              <a:ext uri="{FF2B5EF4-FFF2-40B4-BE49-F238E27FC236}">
                <a16:creationId xmlns:a16="http://schemas.microsoft.com/office/drawing/2014/main" id="{00000000-0008-0000-0500-0000D0010000}"/>
              </a:ext>
            </a:extLst>
          </xdr:cNvPr>
          <xdr:cNvCxnSpPr/>
        </xdr:nvCxnSpPr>
        <xdr:spPr>
          <a:xfrm>
            <a:off x="6740236" y="5894601"/>
            <a:ext cx="65809" cy="8552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462 Conector recto">
            <a:extLst>
              <a:ext uri="{FF2B5EF4-FFF2-40B4-BE49-F238E27FC236}">
                <a16:creationId xmlns:a16="http://schemas.microsoft.com/office/drawing/2014/main" id="{00000000-0008-0000-0500-0000CF010000}"/>
              </a:ext>
            </a:extLst>
          </xdr:cNvPr>
          <xdr:cNvCxnSpPr/>
        </xdr:nvCxnSpPr>
        <xdr:spPr>
          <a:xfrm flipV="1">
            <a:off x="6674427" y="5894601"/>
            <a:ext cx="65809" cy="23289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2" name="461 Conector recto">
            <a:extLst>
              <a:ext uri="{FF2B5EF4-FFF2-40B4-BE49-F238E27FC236}">
                <a16:creationId xmlns:a16="http://schemas.microsoft.com/office/drawing/2014/main" id="{00000000-0008-0000-0500-0000CE010000}"/>
              </a:ext>
            </a:extLst>
          </xdr:cNvPr>
          <xdr:cNvCxnSpPr/>
        </xdr:nvCxnSpPr>
        <xdr:spPr>
          <a:xfrm>
            <a:off x="6608618" y="5996887"/>
            <a:ext cx="65809" cy="13060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1" name="460 Conector recto">
            <a:extLst>
              <a:ext uri="{FF2B5EF4-FFF2-40B4-BE49-F238E27FC236}">
                <a16:creationId xmlns:a16="http://schemas.microsoft.com/office/drawing/2014/main" id="{00000000-0008-0000-0500-0000CD010000}"/>
              </a:ext>
            </a:extLst>
          </xdr:cNvPr>
          <xdr:cNvCxnSpPr/>
        </xdr:nvCxnSpPr>
        <xdr:spPr>
          <a:xfrm>
            <a:off x="6542809" y="5958191"/>
            <a:ext cx="65809" cy="3869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0" name="459 Conector recto">
            <a:extLst>
              <a:ext uri="{FF2B5EF4-FFF2-40B4-BE49-F238E27FC236}">
                <a16:creationId xmlns:a16="http://schemas.microsoft.com/office/drawing/2014/main" id="{00000000-0008-0000-0500-0000CC010000}"/>
              </a:ext>
            </a:extLst>
          </xdr:cNvPr>
          <xdr:cNvCxnSpPr/>
        </xdr:nvCxnSpPr>
        <xdr:spPr>
          <a:xfrm flipV="1">
            <a:off x="6477000" y="5958191"/>
            <a:ext cx="65809" cy="29973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458 Conector recto">
            <a:extLst>
              <a:ext uri="{FF2B5EF4-FFF2-40B4-BE49-F238E27FC236}">
                <a16:creationId xmlns:a16="http://schemas.microsoft.com/office/drawing/2014/main" id="{00000000-0008-0000-0500-0000CB010000}"/>
              </a:ext>
            </a:extLst>
          </xdr:cNvPr>
          <xdr:cNvCxnSpPr/>
        </xdr:nvCxnSpPr>
        <xdr:spPr>
          <a:xfrm>
            <a:off x="6411190" y="6118180"/>
            <a:ext cx="65810" cy="13974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8" name="457 Conector recto">
            <a:extLst>
              <a:ext uri="{FF2B5EF4-FFF2-40B4-BE49-F238E27FC236}">
                <a16:creationId xmlns:a16="http://schemas.microsoft.com/office/drawing/2014/main" id="{00000000-0008-0000-0500-0000CA010000}"/>
              </a:ext>
            </a:extLst>
          </xdr:cNvPr>
          <xdr:cNvCxnSpPr/>
        </xdr:nvCxnSpPr>
        <xdr:spPr>
          <a:xfrm>
            <a:off x="6345381" y="5911619"/>
            <a:ext cx="65809" cy="20656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7" name="456 Conector recto">
            <a:extLst>
              <a:ext uri="{FF2B5EF4-FFF2-40B4-BE49-F238E27FC236}">
                <a16:creationId xmlns:a16="http://schemas.microsoft.com/office/drawing/2014/main" id="{00000000-0008-0000-0500-0000C9010000}"/>
              </a:ext>
            </a:extLst>
          </xdr:cNvPr>
          <xdr:cNvCxnSpPr/>
        </xdr:nvCxnSpPr>
        <xdr:spPr>
          <a:xfrm>
            <a:off x="6279572" y="5889697"/>
            <a:ext cx="65809" cy="2192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6" name="455 Conector recto">
            <a:extLst>
              <a:ext uri="{FF2B5EF4-FFF2-40B4-BE49-F238E27FC236}">
                <a16:creationId xmlns:a16="http://schemas.microsoft.com/office/drawing/2014/main" id="{00000000-0008-0000-0500-0000C8010000}"/>
              </a:ext>
            </a:extLst>
          </xdr:cNvPr>
          <xdr:cNvCxnSpPr/>
        </xdr:nvCxnSpPr>
        <xdr:spPr>
          <a:xfrm flipV="1">
            <a:off x="6213763" y="5889697"/>
            <a:ext cx="65809" cy="24849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5" name="454 Conector recto">
            <a:extLst>
              <a:ext uri="{FF2B5EF4-FFF2-40B4-BE49-F238E27FC236}">
                <a16:creationId xmlns:a16="http://schemas.microsoft.com/office/drawing/2014/main" id="{00000000-0008-0000-0500-0000C7010000}"/>
              </a:ext>
            </a:extLst>
          </xdr:cNvPr>
          <xdr:cNvCxnSpPr/>
        </xdr:nvCxnSpPr>
        <xdr:spPr>
          <a:xfrm>
            <a:off x="6147954" y="5857875"/>
            <a:ext cx="65809" cy="28032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51954</xdr:colOff>
      <xdr:row>82</xdr:row>
      <xdr:rowOff>19050</xdr:rowOff>
    </xdr:from>
    <xdr:to>
      <xdr:col>11</xdr:col>
      <xdr:colOff>710045</xdr:colOff>
      <xdr:row>82</xdr:row>
      <xdr:rowOff>419100</xdr:rowOff>
    </xdr:to>
    <xdr:grpSp>
      <xdr:nvGrpSpPr>
        <xdr:cNvPr id="454" name="SprkR83C12Shape">
          <a:extLst>
            <a:ext uri="{FF2B5EF4-FFF2-40B4-BE49-F238E27FC236}">
              <a16:creationId xmlns:a16="http://schemas.microsoft.com/office/drawing/2014/main" id="{00000000-0008-0000-0500-0000C6010000}"/>
            </a:ext>
          </a:extLst>
        </xdr:cNvPr>
        <xdr:cNvGrpSpPr/>
      </xdr:nvGrpSpPr>
      <xdr:grpSpPr>
        <a:xfrm>
          <a:off x="8433954" y="5857875"/>
          <a:ext cx="658091" cy="400050"/>
          <a:chOff x="8433954" y="5857875"/>
          <a:chExt cx="658091" cy="400050"/>
        </a:xfrm>
      </xdr:grpSpPr>
      <xdr:cxnSp macro="">
        <xdr:nvCxnSpPr>
          <xdr:cNvPr id="453" name="452 Conector recto">
            <a:extLst>
              <a:ext uri="{FF2B5EF4-FFF2-40B4-BE49-F238E27FC236}">
                <a16:creationId xmlns:a16="http://schemas.microsoft.com/office/drawing/2014/main" id="{00000000-0008-0000-0500-0000C5010000}"/>
              </a:ext>
            </a:extLst>
          </xdr:cNvPr>
          <xdr:cNvCxnSpPr/>
        </xdr:nvCxnSpPr>
        <xdr:spPr>
          <a:xfrm>
            <a:off x="9026236" y="6251524"/>
            <a:ext cx="65809" cy="640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2" name="451 Conector recto">
            <a:extLst>
              <a:ext uri="{FF2B5EF4-FFF2-40B4-BE49-F238E27FC236}">
                <a16:creationId xmlns:a16="http://schemas.microsoft.com/office/drawing/2014/main" id="{00000000-0008-0000-0500-0000C4010000}"/>
              </a:ext>
            </a:extLst>
          </xdr:cNvPr>
          <xdr:cNvCxnSpPr/>
        </xdr:nvCxnSpPr>
        <xdr:spPr>
          <a:xfrm>
            <a:off x="8960427" y="6251483"/>
            <a:ext cx="65809" cy="4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450 Conector recto">
            <a:extLst>
              <a:ext uri="{FF2B5EF4-FFF2-40B4-BE49-F238E27FC236}">
                <a16:creationId xmlns:a16="http://schemas.microsoft.com/office/drawing/2014/main" id="{00000000-0008-0000-0500-0000C3010000}"/>
              </a:ext>
            </a:extLst>
          </xdr:cNvPr>
          <xdr:cNvCxnSpPr/>
        </xdr:nvCxnSpPr>
        <xdr:spPr>
          <a:xfrm>
            <a:off x="8894618" y="6251442"/>
            <a:ext cx="65809" cy="4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0" name="449 Conector recto">
            <a:extLst>
              <a:ext uri="{FF2B5EF4-FFF2-40B4-BE49-F238E27FC236}">
                <a16:creationId xmlns:a16="http://schemas.microsoft.com/office/drawing/2014/main" id="{00000000-0008-0000-0500-0000C2010000}"/>
              </a:ext>
            </a:extLst>
          </xdr:cNvPr>
          <xdr:cNvCxnSpPr/>
        </xdr:nvCxnSpPr>
        <xdr:spPr>
          <a:xfrm>
            <a:off x="8828809" y="6251401"/>
            <a:ext cx="65809" cy="4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448 Conector recto">
            <a:extLst>
              <a:ext uri="{FF2B5EF4-FFF2-40B4-BE49-F238E27FC236}">
                <a16:creationId xmlns:a16="http://schemas.microsoft.com/office/drawing/2014/main" id="{00000000-0008-0000-0500-0000C1010000}"/>
              </a:ext>
            </a:extLst>
          </xdr:cNvPr>
          <xdr:cNvCxnSpPr/>
        </xdr:nvCxnSpPr>
        <xdr:spPr>
          <a:xfrm>
            <a:off x="8763000" y="6251360"/>
            <a:ext cx="65809" cy="4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8" name="447 Conector recto">
            <a:extLst>
              <a:ext uri="{FF2B5EF4-FFF2-40B4-BE49-F238E27FC236}">
                <a16:creationId xmlns:a16="http://schemas.microsoft.com/office/drawing/2014/main" id="{00000000-0008-0000-0500-0000C0010000}"/>
              </a:ext>
            </a:extLst>
          </xdr:cNvPr>
          <xdr:cNvCxnSpPr/>
        </xdr:nvCxnSpPr>
        <xdr:spPr>
          <a:xfrm>
            <a:off x="8697190" y="6251319"/>
            <a:ext cx="65810" cy="4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7" name="446 Conector recto">
            <a:extLst>
              <a:ext uri="{FF2B5EF4-FFF2-40B4-BE49-F238E27FC236}">
                <a16:creationId xmlns:a16="http://schemas.microsoft.com/office/drawing/2014/main" id="{00000000-0008-0000-0500-0000BF010000}"/>
              </a:ext>
            </a:extLst>
          </xdr:cNvPr>
          <xdr:cNvCxnSpPr/>
        </xdr:nvCxnSpPr>
        <xdr:spPr>
          <a:xfrm>
            <a:off x="8631381" y="6251277"/>
            <a:ext cx="65809" cy="4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6" name="445 Conector recto">
            <a:extLst>
              <a:ext uri="{FF2B5EF4-FFF2-40B4-BE49-F238E27FC236}">
                <a16:creationId xmlns:a16="http://schemas.microsoft.com/office/drawing/2014/main" id="{00000000-0008-0000-0500-0000BE010000}"/>
              </a:ext>
            </a:extLst>
          </xdr:cNvPr>
          <xdr:cNvCxnSpPr/>
        </xdr:nvCxnSpPr>
        <xdr:spPr>
          <a:xfrm>
            <a:off x="8565572" y="6251235"/>
            <a:ext cx="65809" cy="4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444 Conector recto">
            <a:extLst>
              <a:ext uri="{FF2B5EF4-FFF2-40B4-BE49-F238E27FC236}">
                <a16:creationId xmlns:a16="http://schemas.microsoft.com/office/drawing/2014/main" id="{00000000-0008-0000-0500-0000BD010000}"/>
              </a:ext>
            </a:extLst>
          </xdr:cNvPr>
          <xdr:cNvCxnSpPr/>
        </xdr:nvCxnSpPr>
        <xdr:spPr>
          <a:xfrm>
            <a:off x="8499763" y="5857875"/>
            <a:ext cx="65809" cy="39336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443 Conector recto">
            <a:extLst>
              <a:ext uri="{FF2B5EF4-FFF2-40B4-BE49-F238E27FC236}">
                <a16:creationId xmlns:a16="http://schemas.microsoft.com/office/drawing/2014/main" id="{00000000-0008-0000-0500-0000BC010000}"/>
              </a:ext>
            </a:extLst>
          </xdr:cNvPr>
          <xdr:cNvCxnSpPr/>
        </xdr:nvCxnSpPr>
        <xdr:spPr>
          <a:xfrm flipV="1">
            <a:off x="8433954" y="5857875"/>
            <a:ext cx="65809" cy="31702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51954</xdr:colOff>
      <xdr:row>82</xdr:row>
      <xdr:rowOff>19050</xdr:rowOff>
    </xdr:from>
    <xdr:to>
      <xdr:col>13</xdr:col>
      <xdr:colOff>710045</xdr:colOff>
      <xdr:row>82</xdr:row>
      <xdr:rowOff>419100</xdr:rowOff>
    </xdr:to>
    <xdr:grpSp>
      <xdr:nvGrpSpPr>
        <xdr:cNvPr id="443" name="SprkR83C14Shape">
          <a:extLst>
            <a:ext uri="{FF2B5EF4-FFF2-40B4-BE49-F238E27FC236}">
              <a16:creationId xmlns:a16="http://schemas.microsoft.com/office/drawing/2014/main" id="{00000000-0008-0000-0500-0000BB010000}"/>
            </a:ext>
          </a:extLst>
        </xdr:cNvPr>
        <xdr:cNvGrpSpPr/>
      </xdr:nvGrpSpPr>
      <xdr:grpSpPr>
        <a:xfrm>
          <a:off x="9957954" y="5857875"/>
          <a:ext cx="658091" cy="400050"/>
          <a:chOff x="9957954" y="5857875"/>
          <a:chExt cx="658091" cy="400050"/>
        </a:xfrm>
      </xdr:grpSpPr>
      <xdr:cxnSp macro="">
        <xdr:nvCxnSpPr>
          <xdr:cNvPr id="442" name="441 Conector recto">
            <a:extLst>
              <a:ext uri="{FF2B5EF4-FFF2-40B4-BE49-F238E27FC236}">
                <a16:creationId xmlns:a16="http://schemas.microsoft.com/office/drawing/2014/main" id="{00000000-0008-0000-0500-0000BA010000}"/>
              </a:ext>
            </a:extLst>
          </xdr:cNvPr>
          <xdr:cNvCxnSpPr/>
        </xdr:nvCxnSpPr>
        <xdr:spPr>
          <a:xfrm flipV="1">
            <a:off x="10550236" y="5962525"/>
            <a:ext cx="65809" cy="3151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1" name="440 Conector recto">
            <a:extLst>
              <a:ext uri="{FF2B5EF4-FFF2-40B4-BE49-F238E27FC236}">
                <a16:creationId xmlns:a16="http://schemas.microsoft.com/office/drawing/2014/main" id="{00000000-0008-0000-0500-0000B9010000}"/>
              </a:ext>
            </a:extLst>
          </xdr:cNvPr>
          <xdr:cNvCxnSpPr/>
        </xdr:nvCxnSpPr>
        <xdr:spPr>
          <a:xfrm flipV="1">
            <a:off x="10484427" y="5994044"/>
            <a:ext cx="65809" cy="19750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0" name="439 Conector recto">
            <a:extLst>
              <a:ext uri="{FF2B5EF4-FFF2-40B4-BE49-F238E27FC236}">
                <a16:creationId xmlns:a16="http://schemas.microsoft.com/office/drawing/2014/main" id="{00000000-0008-0000-0500-0000B8010000}"/>
              </a:ext>
            </a:extLst>
          </xdr:cNvPr>
          <xdr:cNvCxnSpPr/>
        </xdr:nvCxnSpPr>
        <xdr:spPr>
          <a:xfrm>
            <a:off x="10418618" y="6092302"/>
            <a:ext cx="65809" cy="9924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9" name="438 Conector recto">
            <a:extLst>
              <a:ext uri="{FF2B5EF4-FFF2-40B4-BE49-F238E27FC236}">
                <a16:creationId xmlns:a16="http://schemas.microsoft.com/office/drawing/2014/main" id="{00000000-0008-0000-0500-0000B7010000}"/>
              </a:ext>
            </a:extLst>
          </xdr:cNvPr>
          <xdr:cNvCxnSpPr/>
        </xdr:nvCxnSpPr>
        <xdr:spPr>
          <a:xfrm>
            <a:off x="10352809" y="5857875"/>
            <a:ext cx="65809" cy="23442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8" name="437 Conector recto">
            <a:extLst>
              <a:ext uri="{FF2B5EF4-FFF2-40B4-BE49-F238E27FC236}">
                <a16:creationId xmlns:a16="http://schemas.microsoft.com/office/drawing/2014/main" id="{00000000-0008-0000-0500-0000B6010000}"/>
              </a:ext>
            </a:extLst>
          </xdr:cNvPr>
          <xdr:cNvCxnSpPr/>
        </xdr:nvCxnSpPr>
        <xdr:spPr>
          <a:xfrm flipV="1">
            <a:off x="10287000" y="5857875"/>
            <a:ext cx="65809" cy="26639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7" name="436 Conector recto">
            <a:extLst>
              <a:ext uri="{FF2B5EF4-FFF2-40B4-BE49-F238E27FC236}">
                <a16:creationId xmlns:a16="http://schemas.microsoft.com/office/drawing/2014/main" id="{00000000-0008-0000-0500-0000B5010000}"/>
              </a:ext>
            </a:extLst>
          </xdr:cNvPr>
          <xdr:cNvCxnSpPr/>
        </xdr:nvCxnSpPr>
        <xdr:spPr>
          <a:xfrm flipV="1">
            <a:off x="10221190" y="6124273"/>
            <a:ext cx="65810" cy="3330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6" name="435 Conector recto">
            <a:extLst>
              <a:ext uri="{FF2B5EF4-FFF2-40B4-BE49-F238E27FC236}">
                <a16:creationId xmlns:a16="http://schemas.microsoft.com/office/drawing/2014/main" id="{00000000-0008-0000-0500-0000B4010000}"/>
              </a:ext>
            </a:extLst>
          </xdr:cNvPr>
          <xdr:cNvCxnSpPr/>
        </xdr:nvCxnSpPr>
        <xdr:spPr>
          <a:xfrm flipV="1">
            <a:off x="10155381" y="6157576"/>
            <a:ext cx="65809" cy="10034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5" name="434 Conector recto">
            <a:extLst>
              <a:ext uri="{FF2B5EF4-FFF2-40B4-BE49-F238E27FC236}">
                <a16:creationId xmlns:a16="http://schemas.microsoft.com/office/drawing/2014/main" id="{00000000-0008-0000-0500-0000B3010000}"/>
              </a:ext>
            </a:extLst>
          </xdr:cNvPr>
          <xdr:cNvCxnSpPr/>
        </xdr:nvCxnSpPr>
        <xdr:spPr>
          <a:xfrm>
            <a:off x="10089572" y="5955362"/>
            <a:ext cx="65809" cy="30256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4" name="433 Conector recto">
            <a:extLst>
              <a:ext uri="{FF2B5EF4-FFF2-40B4-BE49-F238E27FC236}">
                <a16:creationId xmlns:a16="http://schemas.microsoft.com/office/drawing/2014/main" id="{00000000-0008-0000-0500-0000B2010000}"/>
              </a:ext>
            </a:extLst>
          </xdr:cNvPr>
          <xdr:cNvCxnSpPr/>
        </xdr:nvCxnSpPr>
        <xdr:spPr>
          <a:xfrm>
            <a:off x="10023763" y="5885430"/>
            <a:ext cx="65809" cy="6993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3" name="432 Conector recto">
            <a:extLst>
              <a:ext uri="{FF2B5EF4-FFF2-40B4-BE49-F238E27FC236}">
                <a16:creationId xmlns:a16="http://schemas.microsoft.com/office/drawing/2014/main" id="{00000000-0008-0000-0500-0000B1010000}"/>
              </a:ext>
            </a:extLst>
          </xdr:cNvPr>
          <xdr:cNvCxnSpPr/>
        </xdr:nvCxnSpPr>
        <xdr:spPr>
          <a:xfrm flipV="1">
            <a:off x="9957954" y="5885430"/>
            <a:ext cx="65809" cy="6609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49212</xdr:colOff>
      <xdr:row>96</xdr:row>
      <xdr:rowOff>19050</xdr:rowOff>
    </xdr:from>
    <xdr:to>
      <xdr:col>1</xdr:col>
      <xdr:colOff>712787</xdr:colOff>
      <xdr:row>96</xdr:row>
      <xdr:rowOff>419100</xdr:rowOff>
    </xdr:to>
    <xdr:grpSp>
      <xdr:nvGrpSpPr>
        <xdr:cNvPr id="432" name="SprkR97C2Shape">
          <a:extLst>
            <a:ext uri="{FF2B5EF4-FFF2-40B4-BE49-F238E27FC236}">
              <a16:creationId xmlns:a16="http://schemas.microsoft.com/office/drawing/2014/main" id="{00000000-0008-0000-0500-0000B0010000}"/>
            </a:ext>
          </a:extLst>
        </xdr:cNvPr>
        <xdr:cNvGrpSpPr/>
      </xdr:nvGrpSpPr>
      <xdr:grpSpPr>
        <a:xfrm>
          <a:off x="811212" y="8277225"/>
          <a:ext cx="663575" cy="400050"/>
          <a:chOff x="811212" y="8277225"/>
          <a:chExt cx="663575" cy="400050"/>
        </a:xfrm>
      </xdr:grpSpPr>
      <xdr:cxnSp macro="">
        <xdr:nvCxnSpPr>
          <xdr:cNvPr id="431" name="430 Conector recto">
            <a:extLst>
              <a:ext uri="{FF2B5EF4-FFF2-40B4-BE49-F238E27FC236}">
                <a16:creationId xmlns:a16="http://schemas.microsoft.com/office/drawing/2014/main" id="{00000000-0008-0000-0500-0000AF010000}"/>
              </a:ext>
            </a:extLst>
          </xdr:cNvPr>
          <xdr:cNvCxnSpPr/>
        </xdr:nvCxnSpPr>
        <xdr:spPr>
          <a:xfrm flipV="1">
            <a:off x="1414462" y="8277225"/>
            <a:ext cx="60325" cy="5062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0" name="429 Conector recto">
            <a:extLst>
              <a:ext uri="{FF2B5EF4-FFF2-40B4-BE49-F238E27FC236}">
                <a16:creationId xmlns:a16="http://schemas.microsoft.com/office/drawing/2014/main" id="{00000000-0008-0000-0500-0000AE010000}"/>
              </a:ext>
            </a:extLst>
          </xdr:cNvPr>
          <xdr:cNvCxnSpPr/>
        </xdr:nvCxnSpPr>
        <xdr:spPr>
          <a:xfrm flipV="1">
            <a:off x="1354137" y="8327849"/>
            <a:ext cx="60325" cy="7687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9" name="428 Conector recto">
            <a:extLst>
              <a:ext uri="{FF2B5EF4-FFF2-40B4-BE49-F238E27FC236}">
                <a16:creationId xmlns:a16="http://schemas.microsoft.com/office/drawing/2014/main" id="{00000000-0008-0000-0500-0000AD010000}"/>
              </a:ext>
            </a:extLst>
          </xdr:cNvPr>
          <xdr:cNvCxnSpPr/>
        </xdr:nvCxnSpPr>
        <xdr:spPr>
          <a:xfrm flipV="1">
            <a:off x="1293812" y="8404723"/>
            <a:ext cx="60325" cy="10482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8" name="427 Conector recto">
            <a:extLst>
              <a:ext uri="{FF2B5EF4-FFF2-40B4-BE49-F238E27FC236}">
                <a16:creationId xmlns:a16="http://schemas.microsoft.com/office/drawing/2014/main" id="{00000000-0008-0000-0500-0000AC010000}"/>
              </a:ext>
            </a:extLst>
          </xdr:cNvPr>
          <xdr:cNvCxnSpPr/>
        </xdr:nvCxnSpPr>
        <xdr:spPr>
          <a:xfrm flipV="1">
            <a:off x="1233487" y="8509551"/>
            <a:ext cx="60325" cy="1747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7" name="426 Conector recto">
            <a:extLst>
              <a:ext uri="{FF2B5EF4-FFF2-40B4-BE49-F238E27FC236}">
                <a16:creationId xmlns:a16="http://schemas.microsoft.com/office/drawing/2014/main" id="{00000000-0008-0000-0500-0000AB010000}"/>
              </a:ext>
            </a:extLst>
          </xdr:cNvPr>
          <xdr:cNvCxnSpPr/>
        </xdr:nvCxnSpPr>
        <xdr:spPr>
          <a:xfrm>
            <a:off x="1173162" y="8502562"/>
            <a:ext cx="60325" cy="2446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6" name="425 Conector recto">
            <a:extLst>
              <a:ext uri="{FF2B5EF4-FFF2-40B4-BE49-F238E27FC236}">
                <a16:creationId xmlns:a16="http://schemas.microsoft.com/office/drawing/2014/main" id="{00000000-0008-0000-0500-0000AA010000}"/>
              </a:ext>
            </a:extLst>
          </xdr:cNvPr>
          <xdr:cNvCxnSpPr/>
        </xdr:nvCxnSpPr>
        <xdr:spPr>
          <a:xfrm flipV="1">
            <a:off x="1112837" y="8502562"/>
            <a:ext cx="60325" cy="4193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5" name="424 Conector recto">
            <a:extLst>
              <a:ext uri="{FF2B5EF4-FFF2-40B4-BE49-F238E27FC236}">
                <a16:creationId xmlns:a16="http://schemas.microsoft.com/office/drawing/2014/main" id="{00000000-0008-0000-0500-0000A9010000}"/>
              </a:ext>
            </a:extLst>
          </xdr:cNvPr>
          <xdr:cNvCxnSpPr/>
        </xdr:nvCxnSpPr>
        <xdr:spPr>
          <a:xfrm>
            <a:off x="1052512" y="8544493"/>
            <a:ext cx="60325" cy="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4" name="423 Conector recto">
            <a:extLst>
              <a:ext uri="{FF2B5EF4-FFF2-40B4-BE49-F238E27FC236}">
                <a16:creationId xmlns:a16="http://schemas.microsoft.com/office/drawing/2014/main" id="{00000000-0008-0000-0500-0000A8010000}"/>
              </a:ext>
            </a:extLst>
          </xdr:cNvPr>
          <xdr:cNvCxnSpPr/>
        </xdr:nvCxnSpPr>
        <xdr:spPr>
          <a:xfrm>
            <a:off x="992187" y="8544493"/>
            <a:ext cx="60325" cy="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3" name="422 Conector recto">
            <a:extLst>
              <a:ext uri="{FF2B5EF4-FFF2-40B4-BE49-F238E27FC236}">
                <a16:creationId xmlns:a16="http://schemas.microsoft.com/office/drawing/2014/main" id="{00000000-0008-0000-0500-0000A7010000}"/>
              </a:ext>
            </a:extLst>
          </xdr:cNvPr>
          <xdr:cNvCxnSpPr/>
        </xdr:nvCxnSpPr>
        <xdr:spPr>
          <a:xfrm flipV="1">
            <a:off x="931862" y="8544493"/>
            <a:ext cx="60325" cy="1397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2" name="421 Conector recto">
            <a:extLst>
              <a:ext uri="{FF2B5EF4-FFF2-40B4-BE49-F238E27FC236}">
                <a16:creationId xmlns:a16="http://schemas.microsoft.com/office/drawing/2014/main" id="{00000000-0008-0000-0500-0000A6010000}"/>
              </a:ext>
            </a:extLst>
          </xdr:cNvPr>
          <xdr:cNvCxnSpPr/>
        </xdr:nvCxnSpPr>
        <xdr:spPr>
          <a:xfrm flipV="1">
            <a:off x="871537" y="8558470"/>
            <a:ext cx="60325" cy="5241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1" name="420 Conector recto">
            <a:extLst>
              <a:ext uri="{FF2B5EF4-FFF2-40B4-BE49-F238E27FC236}">
                <a16:creationId xmlns:a16="http://schemas.microsoft.com/office/drawing/2014/main" id="{00000000-0008-0000-0500-0000A5010000}"/>
              </a:ext>
            </a:extLst>
          </xdr:cNvPr>
          <xdr:cNvCxnSpPr/>
        </xdr:nvCxnSpPr>
        <xdr:spPr>
          <a:xfrm flipV="1">
            <a:off x="811212" y="8610884"/>
            <a:ext cx="60325" cy="6639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51954</xdr:colOff>
      <xdr:row>96</xdr:row>
      <xdr:rowOff>19050</xdr:rowOff>
    </xdr:from>
    <xdr:to>
      <xdr:col>2</xdr:col>
      <xdr:colOff>710045</xdr:colOff>
      <xdr:row>96</xdr:row>
      <xdr:rowOff>419100</xdr:rowOff>
    </xdr:to>
    <xdr:grpSp>
      <xdr:nvGrpSpPr>
        <xdr:cNvPr id="420" name="SprkR97C3Shape">
          <a:extLst>
            <a:ext uri="{FF2B5EF4-FFF2-40B4-BE49-F238E27FC236}">
              <a16:creationId xmlns:a16="http://schemas.microsoft.com/office/drawing/2014/main" id="{00000000-0008-0000-0500-0000A4010000}"/>
            </a:ext>
          </a:extLst>
        </xdr:cNvPr>
        <xdr:cNvGrpSpPr/>
      </xdr:nvGrpSpPr>
      <xdr:grpSpPr>
        <a:xfrm>
          <a:off x="1575954" y="8277225"/>
          <a:ext cx="658091" cy="400050"/>
          <a:chOff x="1575954" y="8277225"/>
          <a:chExt cx="658091" cy="400050"/>
        </a:xfrm>
      </xdr:grpSpPr>
      <xdr:cxnSp macro="">
        <xdr:nvCxnSpPr>
          <xdr:cNvPr id="419" name="418 Conector recto">
            <a:extLst>
              <a:ext uri="{FF2B5EF4-FFF2-40B4-BE49-F238E27FC236}">
                <a16:creationId xmlns:a16="http://schemas.microsoft.com/office/drawing/2014/main" id="{00000000-0008-0000-0500-0000A3010000}"/>
              </a:ext>
            </a:extLst>
          </xdr:cNvPr>
          <xdr:cNvCxnSpPr/>
        </xdr:nvCxnSpPr>
        <xdr:spPr>
          <a:xfrm flipV="1">
            <a:off x="2168236" y="8277225"/>
            <a:ext cx="65809" cy="11148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8" name="417 Conector recto">
            <a:extLst>
              <a:ext uri="{FF2B5EF4-FFF2-40B4-BE49-F238E27FC236}">
                <a16:creationId xmlns:a16="http://schemas.microsoft.com/office/drawing/2014/main" id="{00000000-0008-0000-0500-0000A2010000}"/>
              </a:ext>
            </a:extLst>
          </xdr:cNvPr>
          <xdr:cNvCxnSpPr/>
        </xdr:nvCxnSpPr>
        <xdr:spPr>
          <a:xfrm flipV="1">
            <a:off x="2102427" y="8388714"/>
            <a:ext cx="65809" cy="15521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7" name="416 Conector recto">
            <a:extLst>
              <a:ext uri="{FF2B5EF4-FFF2-40B4-BE49-F238E27FC236}">
                <a16:creationId xmlns:a16="http://schemas.microsoft.com/office/drawing/2014/main" id="{00000000-0008-0000-0500-0000A1010000}"/>
              </a:ext>
            </a:extLst>
          </xdr:cNvPr>
          <xdr:cNvCxnSpPr/>
        </xdr:nvCxnSpPr>
        <xdr:spPr>
          <a:xfrm flipV="1">
            <a:off x="2036618" y="8543925"/>
            <a:ext cx="65809" cy="874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6" name="415 Conector recto">
            <a:extLst>
              <a:ext uri="{FF2B5EF4-FFF2-40B4-BE49-F238E27FC236}">
                <a16:creationId xmlns:a16="http://schemas.microsoft.com/office/drawing/2014/main" id="{00000000-0008-0000-0500-0000A0010000}"/>
              </a:ext>
            </a:extLst>
          </xdr:cNvPr>
          <xdr:cNvCxnSpPr/>
        </xdr:nvCxnSpPr>
        <xdr:spPr>
          <a:xfrm>
            <a:off x="1970809" y="8476157"/>
            <a:ext cx="65809" cy="7651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5" name="414 Conector recto">
            <a:extLst>
              <a:ext uri="{FF2B5EF4-FFF2-40B4-BE49-F238E27FC236}">
                <a16:creationId xmlns:a16="http://schemas.microsoft.com/office/drawing/2014/main" id="{00000000-0008-0000-0500-00009F010000}"/>
              </a:ext>
            </a:extLst>
          </xdr:cNvPr>
          <xdr:cNvCxnSpPr/>
        </xdr:nvCxnSpPr>
        <xdr:spPr>
          <a:xfrm flipV="1">
            <a:off x="1905000" y="8476157"/>
            <a:ext cx="65809" cy="7432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4" name="413 Conector recto">
            <a:extLst>
              <a:ext uri="{FF2B5EF4-FFF2-40B4-BE49-F238E27FC236}">
                <a16:creationId xmlns:a16="http://schemas.microsoft.com/office/drawing/2014/main" id="{00000000-0008-0000-0500-00009E010000}"/>
              </a:ext>
            </a:extLst>
          </xdr:cNvPr>
          <xdr:cNvCxnSpPr/>
        </xdr:nvCxnSpPr>
        <xdr:spPr>
          <a:xfrm>
            <a:off x="1839190" y="8541739"/>
            <a:ext cx="65810" cy="874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3" name="412 Conector recto">
            <a:extLst>
              <a:ext uri="{FF2B5EF4-FFF2-40B4-BE49-F238E27FC236}">
                <a16:creationId xmlns:a16="http://schemas.microsoft.com/office/drawing/2014/main" id="{00000000-0008-0000-0500-00009D010000}"/>
              </a:ext>
            </a:extLst>
          </xdr:cNvPr>
          <xdr:cNvCxnSpPr/>
        </xdr:nvCxnSpPr>
        <xdr:spPr>
          <a:xfrm>
            <a:off x="1773381" y="8504575"/>
            <a:ext cx="65809" cy="3716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2" name="411 Conector recto">
            <a:extLst>
              <a:ext uri="{FF2B5EF4-FFF2-40B4-BE49-F238E27FC236}">
                <a16:creationId xmlns:a16="http://schemas.microsoft.com/office/drawing/2014/main" id="{00000000-0008-0000-0500-00009C010000}"/>
              </a:ext>
            </a:extLst>
          </xdr:cNvPr>
          <xdr:cNvCxnSpPr/>
        </xdr:nvCxnSpPr>
        <xdr:spPr>
          <a:xfrm flipV="1">
            <a:off x="1707572" y="8504575"/>
            <a:ext cx="65809" cy="1093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1" name="410 Conector recto">
            <a:extLst>
              <a:ext uri="{FF2B5EF4-FFF2-40B4-BE49-F238E27FC236}">
                <a16:creationId xmlns:a16="http://schemas.microsoft.com/office/drawing/2014/main" id="{00000000-0008-0000-0500-00009B010000}"/>
              </a:ext>
            </a:extLst>
          </xdr:cNvPr>
          <xdr:cNvCxnSpPr/>
        </xdr:nvCxnSpPr>
        <xdr:spPr>
          <a:xfrm flipV="1">
            <a:off x="1641763" y="8515505"/>
            <a:ext cx="65809" cy="7432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0" name="409 Conector recto">
            <a:extLst>
              <a:ext uri="{FF2B5EF4-FFF2-40B4-BE49-F238E27FC236}">
                <a16:creationId xmlns:a16="http://schemas.microsoft.com/office/drawing/2014/main" id="{00000000-0008-0000-0500-00009A010000}"/>
              </a:ext>
            </a:extLst>
          </xdr:cNvPr>
          <xdr:cNvCxnSpPr/>
        </xdr:nvCxnSpPr>
        <xdr:spPr>
          <a:xfrm flipV="1">
            <a:off x="1575954" y="8589832"/>
            <a:ext cx="65809" cy="8744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51954</xdr:colOff>
      <xdr:row>96</xdr:row>
      <xdr:rowOff>19050</xdr:rowOff>
    </xdr:from>
    <xdr:to>
      <xdr:col>3</xdr:col>
      <xdr:colOff>710045</xdr:colOff>
      <xdr:row>96</xdr:row>
      <xdr:rowOff>419100</xdr:rowOff>
    </xdr:to>
    <xdr:grpSp>
      <xdr:nvGrpSpPr>
        <xdr:cNvPr id="409" name="SprkR97C4Shape">
          <a:extLst>
            <a:ext uri="{FF2B5EF4-FFF2-40B4-BE49-F238E27FC236}">
              <a16:creationId xmlns:a16="http://schemas.microsoft.com/office/drawing/2014/main" id="{00000000-0008-0000-0500-000099010000}"/>
            </a:ext>
          </a:extLst>
        </xdr:cNvPr>
        <xdr:cNvGrpSpPr/>
      </xdr:nvGrpSpPr>
      <xdr:grpSpPr>
        <a:xfrm>
          <a:off x="2337954" y="8277225"/>
          <a:ext cx="658091" cy="400050"/>
          <a:chOff x="2337954" y="8277225"/>
          <a:chExt cx="658091" cy="400050"/>
        </a:xfrm>
      </xdr:grpSpPr>
      <xdr:cxnSp macro="">
        <xdr:nvCxnSpPr>
          <xdr:cNvPr id="408" name="407 Conector recto">
            <a:extLst>
              <a:ext uri="{FF2B5EF4-FFF2-40B4-BE49-F238E27FC236}">
                <a16:creationId xmlns:a16="http://schemas.microsoft.com/office/drawing/2014/main" id="{00000000-0008-0000-0500-000098010000}"/>
              </a:ext>
            </a:extLst>
          </xdr:cNvPr>
          <xdr:cNvCxnSpPr/>
        </xdr:nvCxnSpPr>
        <xdr:spPr>
          <a:xfrm flipV="1">
            <a:off x="2930236" y="8277225"/>
            <a:ext cx="65809" cy="15835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7" name="406 Conector recto">
            <a:extLst>
              <a:ext uri="{FF2B5EF4-FFF2-40B4-BE49-F238E27FC236}">
                <a16:creationId xmlns:a16="http://schemas.microsoft.com/office/drawing/2014/main" id="{00000000-0008-0000-0500-000097010000}"/>
              </a:ext>
            </a:extLst>
          </xdr:cNvPr>
          <xdr:cNvCxnSpPr/>
        </xdr:nvCxnSpPr>
        <xdr:spPr>
          <a:xfrm>
            <a:off x="2864427" y="8435578"/>
            <a:ext cx="65809" cy="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6" name="405 Conector recto">
            <a:extLst>
              <a:ext uri="{FF2B5EF4-FFF2-40B4-BE49-F238E27FC236}">
                <a16:creationId xmlns:a16="http://schemas.microsoft.com/office/drawing/2014/main" id="{00000000-0008-0000-0500-000096010000}"/>
              </a:ext>
            </a:extLst>
          </xdr:cNvPr>
          <xdr:cNvCxnSpPr/>
        </xdr:nvCxnSpPr>
        <xdr:spPr>
          <a:xfrm>
            <a:off x="2798618" y="8431410"/>
            <a:ext cx="65809" cy="416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5" name="404 Conector recto">
            <a:extLst>
              <a:ext uri="{FF2B5EF4-FFF2-40B4-BE49-F238E27FC236}">
                <a16:creationId xmlns:a16="http://schemas.microsoft.com/office/drawing/2014/main" id="{00000000-0008-0000-0500-000095010000}"/>
              </a:ext>
            </a:extLst>
          </xdr:cNvPr>
          <xdr:cNvCxnSpPr/>
        </xdr:nvCxnSpPr>
        <xdr:spPr>
          <a:xfrm flipV="1">
            <a:off x="2732809" y="8431410"/>
            <a:ext cx="65809" cy="2917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4" name="403 Conector recto">
            <a:extLst>
              <a:ext uri="{FF2B5EF4-FFF2-40B4-BE49-F238E27FC236}">
                <a16:creationId xmlns:a16="http://schemas.microsoft.com/office/drawing/2014/main" id="{00000000-0008-0000-0500-000094010000}"/>
              </a:ext>
            </a:extLst>
          </xdr:cNvPr>
          <xdr:cNvCxnSpPr/>
        </xdr:nvCxnSpPr>
        <xdr:spPr>
          <a:xfrm flipV="1">
            <a:off x="2667000" y="8460581"/>
            <a:ext cx="65809" cy="3333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3" name="402 Conector recto">
            <a:extLst>
              <a:ext uri="{FF2B5EF4-FFF2-40B4-BE49-F238E27FC236}">
                <a16:creationId xmlns:a16="http://schemas.microsoft.com/office/drawing/2014/main" id="{00000000-0008-0000-0500-000093010000}"/>
              </a:ext>
            </a:extLst>
          </xdr:cNvPr>
          <xdr:cNvCxnSpPr/>
        </xdr:nvCxnSpPr>
        <xdr:spPr>
          <a:xfrm flipV="1">
            <a:off x="2601190" y="8493918"/>
            <a:ext cx="65810" cy="3750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2" name="401 Conector recto">
            <a:extLst>
              <a:ext uri="{FF2B5EF4-FFF2-40B4-BE49-F238E27FC236}">
                <a16:creationId xmlns:a16="http://schemas.microsoft.com/office/drawing/2014/main" id="{00000000-0008-0000-0500-000092010000}"/>
              </a:ext>
            </a:extLst>
          </xdr:cNvPr>
          <xdr:cNvCxnSpPr/>
        </xdr:nvCxnSpPr>
        <xdr:spPr>
          <a:xfrm flipV="1">
            <a:off x="2535381" y="8531423"/>
            <a:ext cx="65809" cy="2083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1" name="400 Conector recto">
            <a:extLst>
              <a:ext uri="{FF2B5EF4-FFF2-40B4-BE49-F238E27FC236}">
                <a16:creationId xmlns:a16="http://schemas.microsoft.com/office/drawing/2014/main" id="{00000000-0008-0000-0500-000091010000}"/>
              </a:ext>
            </a:extLst>
          </xdr:cNvPr>
          <xdr:cNvCxnSpPr/>
        </xdr:nvCxnSpPr>
        <xdr:spPr>
          <a:xfrm flipV="1">
            <a:off x="2469572" y="8552259"/>
            <a:ext cx="65809" cy="3750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0" name="399 Conector recto">
            <a:extLst>
              <a:ext uri="{FF2B5EF4-FFF2-40B4-BE49-F238E27FC236}">
                <a16:creationId xmlns:a16="http://schemas.microsoft.com/office/drawing/2014/main" id="{00000000-0008-0000-0500-000090010000}"/>
              </a:ext>
            </a:extLst>
          </xdr:cNvPr>
          <xdr:cNvCxnSpPr/>
        </xdr:nvCxnSpPr>
        <xdr:spPr>
          <a:xfrm>
            <a:off x="2403763" y="8589764"/>
            <a:ext cx="65809" cy="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9" name="398 Conector recto">
            <a:extLst>
              <a:ext uri="{FF2B5EF4-FFF2-40B4-BE49-F238E27FC236}">
                <a16:creationId xmlns:a16="http://schemas.microsoft.com/office/drawing/2014/main" id="{00000000-0008-0000-0500-00008F010000}"/>
              </a:ext>
            </a:extLst>
          </xdr:cNvPr>
          <xdr:cNvCxnSpPr/>
        </xdr:nvCxnSpPr>
        <xdr:spPr>
          <a:xfrm flipV="1">
            <a:off x="2337954" y="8589764"/>
            <a:ext cx="65809" cy="8751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51954</xdr:colOff>
      <xdr:row>96</xdr:row>
      <xdr:rowOff>19050</xdr:rowOff>
    </xdr:from>
    <xdr:to>
      <xdr:col>4</xdr:col>
      <xdr:colOff>710045</xdr:colOff>
      <xdr:row>96</xdr:row>
      <xdr:rowOff>419100</xdr:rowOff>
    </xdr:to>
    <xdr:grpSp>
      <xdr:nvGrpSpPr>
        <xdr:cNvPr id="398" name="SprkR97C5Shape">
          <a:extLst>
            <a:ext uri="{FF2B5EF4-FFF2-40B4-BE49-F238E27FC236}">
              <a16:creationId xmlns:a16="http://schemas.microsoft.com/office/drawing/2014/main" id="{00000000-0008-0000-0500-00008E010000}"/>
            </a:ext>
          </a:extLst>
        </xdr:cNvPr>
        <xdr:cNvGrpSpPr/>
      </xdr:nvGrpSpPr>
      <xdr:grpSpPr>
        <a:xfrm>
          <a:off x="3099954" y="8277225"/>
          <a:ext cx="658091" cy="400050"/>
          <a:chOff x="3099954" y="8277225"/>
          <a:chExt cx="658091" cy="400050"/>
        </a:xfrm>
      </xdr:grpSpPr>
      <xdr:cxnSp macro="">
        <xdr:nvCxnSpPr>
          <xdr:cNvPr id="397" name="396 Conector recto">
            <a:extLst>
              <a:ext uri="{FF2B5EF4-FFF2-40B4-BE49-F238E27FC236}">
                <a16:creationId xmlns:a16="http://schemas.microsoft.com/office/drawing/2014/main" id="{00000000-0008-0000-0500-00008D010000}"/>
              </a:ext>
            </a:extLst>
          </xdr:cNvPr>
          <xdr:cNvCxnSpPr/>
        </xdr:nvCxnSpPr>
        <xdr:spPr>
          <a:xfrm flipV="1">
            <a:off x="3692236" y="8277225"/>
            <a:ext cx="65809" cy="8373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6" name="395 Conector recto">
            <a:extLst>
              <a:ext uri="{FF2B5EF4-FFF2-40B4-BE49-F238E27FC236}">
                <a16:creationId xmlns:a16="http://schemas.microsoft.com/office/drawing/2014/main" id="{00000000-0008-0000-0500-00008C010000}"/>
              </a:ext>
            </a:extLst>
          </xdr:cNvPr>
          <xdr:cNvCxnSpPr/>
        </xdr:nvCxnSpPr>
        <xdr:spPr>
          <a:xfrm flipV="1">
            <a:off x="3626427" y="8360956"/>
            <a:ext cx="65809" cy="3721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5" name="394 Conector recto">
            <a:extLst>
              <a:ext uri="{FF2B5EF4-FFF2-40B4-BE49-F238E27FC236}">
                <a16:creationId xmlns:a16="http://schemas.microsoft.com/office/drawing/2014/main" id="{00000000-0008-0000-0500-00008B010000}"/>
              </a:ext>
            </a:extLst>
          </xdr:cNvPr>
          <xdr:cNvCxnSpPr/>
        </xdr:nvCxnSpPr>
        <xdr:spPr>
          <a:xfrm flipV="1">
            <a:off x="3560618" y="8398170"/>
            <a:ext cx="65809" cy="3721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4" name="393 Conector recto">
            <a:extLst>
              <a:ext uri="{FF2B5EF4-FFF2-40B4-BE49-F238E27FC236}">
                <a16:creationId xmlns:a16="http://schemas.microsoft.com/office/drawing/2014/main" id="{00000000-0008-0000-0500-00008A010000}"/>
              </a:ext>
            </a:extLst>
          </xdr:cNvPr>
          <xdr:cNvCxnSpPr/>
        </xdr:nvCxnSpPr>
        <xdr:spPr>
          <a:xfrm flipV="1">
            <a:off x="3494809" y="8435384"/>
            <a:ext cx="65809" cy="2791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3" name="392 Conector recto">
            <a:extLst>
              <a:ext uri="{FF2B5EF4-FFF2-40B4-BE49-F238E27FC236}">
                <a16:creationId xmlns:a16="http://schemas.microsoft.com/office/drawing/2014/main" id="{00000000-0008-0000-0500-000089010000}"/>
              </a:ext>
            </a:extLst>
          </xdr:cNvPr>
          <xdr:cNvCxnSpPr/>
        </xdr:nvCxnSpPr>
        <xdr:spPr>
          <a:xfrm flipV="1">
            <a:off x="3429000" y="8463295"/>
            <a:ext cx="65809" cy="3721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2" name="391 Conector recto">
            <a:extLst>
              <a:ext uri="{FF2B5EF4-FFF2-40B4-BE49-F238E27FC236}">
                <a16:creationId xmlns:a16="http://schemas.microsoft.com/office/drawing/2014/main" id="{00000000-0008-0000-0500-000088010000}"/>
              </a:ext>
            </a:extLst>
          </xdr:cNvPr>
          <xdr:cNvCxnSpPr/>
        </xdr:nvCxnSpPr>
        <xdr:spPr>
          <a:xfrm flipV="1">
            <a:off x="3363190" y="8500509"/>
            <a:ext cx="65810" cy="1860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1" name="390 Conector recto">
            <a:extLst>
              <a:ext uri="{FF2B5EF4-FFF2-40B4-BE49-F238E27FC236}">
                <a16:creationId xmlns:a16="http://schemas.microsoft.com/office/drawing/2014/main" id="{00000000-0008-0000-0500-000087010000}"/>
              </a:ext>
            </a:extLst>
          </xdr:cNvPr>
          <xdr:cNvCxnSpPr/>
        </xdr:nvCxnSpPr>
        <xdr:spPr>
          <a:xfrm flipV="1">
            <a:off x="3297381" y="8519115"/>
            <a:ext cx="65809" cy="3721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0" name="389 Conector recto">
            <a:extLst>
              <a:ext uri="{FF2B5EF4-FFF2-40B4-BE49-F238E27FC236}">
                <a16:creationId xmlns:a16="http://schemas.microsoft.com/office/drawing/2014/main" id="{00000000-0008-0000-0500-000086010000}"/>
              </a:ext>
            </a:extLst>
          </xdr:cNvPr>
          <xdr:cNvCxnSpPr/>
        </xdr:nvCxnSpPr>
        <xdr:spPr>
          <a:xfrm flipV="1">
            <a:off x="3231572" y="8556329"/>
            <a:ext cx="65809" cy="3721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9" name="388 Conector recto">
            <a:extLst>
              <a:ext uri="{FF2B5EF4-FFF2-40B4-BE49-F238E27FC236}">
                <a16:creationId xmlns:a16="http://schemas.microsoft.com/office/drawing/2014/main" id="{00000000-0008-0000-0500-000085010000}"/>
              </a:ext>
            </a:extLst>
          </xdr:cNvPr>
          <xdr:cNvCxnSpPr/>
        </xdr:nvCxnSpPr>
        <xdr:spPr>
          <a:xfrm flipV="1">
            <a:off x="3165763" y="8593543"/>
            <a:ext cx="65809" cy="3721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8" name="387 Conector recto">
            <a:extLst>
              <a:ext uri="{FF2B5EF4-FFF2-40B4-BE49-F238E27FC236}">
                <a16:creationId xmlns:a16="http://schemas.microsoft.com/office/drawing/2014/main" id="{00000000-0008-0000-0500-000084010000}"/>
              </a:ext>
            </a:extLst>
          </xdr:cNvPr>
          <xdr:cNvCxnSpPr/>
        </xdr:nvCxnSpPr>
        <xdr:spPr>
          <a:xfrm flipV="1">
            <a:off x="3099954" y="8630757"/>
            <a:ext cx="65809" cy="4651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51954</xdr:colOff>
      <xdr:row>96</xdr:row>
      <xdr:rowOff>19050</xdr:rowOff>
    </xdr:from>
    <xdr:to>
      <xdr:col>5</xdr:col>
      <xdr:colOff>710045</xdr:colOff>
      <xdr:row>96</xdr:row>
      <xdr:rowOff>419100</xdr:rowOff>
    </xdr:to>
    <xdr:grpSp>
      <xdr:nvGrpSpPr>
        <xdr:cNvPr id="387" name="SprkR97C6Shape">
          <a:extLst>
            <a:ext uri="{FF2B5EF4-FFF2-40B4-BE49-F238E27FC236}">
              <a16:creationId xmlns:a16="http://schemas.microsoft.com/office/drawing/2014/main" id="{00000000-0008-0000-0500-000083010000}"/>
            </a:ext>
          </a:extLst>
        </xdr:cNvPr>
        <xdr:cNvGrpSpPr/>
      </xdr:nvGrpSpPr>
      <xdr:grpSpPr>
        <a:xfrm>
          <a:off x="3861954" y="8277225"/>
          <a:ext cx="658091" cy="400050"/>
          <a:chOff x="3861954" y="8277225"/>
          <a:chExt cx="658091" cy="400050"/>
        </a:xfrm>
      </xdr:grpSpPr>
      <xdr:cxnSp macro="">
        <xdr:nvCxnSpPr>
          <xdr:cNvPr id="386" name="385 Conector recto">
            <a:extLst>
              <a:ext uri="{FF2B5EF4-FFF2-40B4-BE49-F238E27FC236}">
                <a16:creationId xmlns:a16="http://schemas.microsoft.com/office/drawing/2014/main" id="{00000000-0008-0000-0500-000082010000}"/>
              </a:ext>
            </a:extLst>
          </xdr:cNvPr>
          <xdr:cNvCxnSpPr/>
        </xdr:nvCxnSpPr>
        <xdr:spPr>
          <a:xfrm flipV="1">
            <a:off x="4454236" y="8277225"/>
            <a:ext cx="65809" cy="6842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384 Conector recto">
            <a:extLst>
              <a:ext uri="{FF2B5EF4-FFF2-40B4-BE49-F238E27FC236}">
                <a16:creationId xmlns:a16="http://schemas.microsoft.com/office/drawing/2014/main" id="{00000000-0008-0000-0500-000081010000}"/>
              </a:ext>
            </a:extLst>
          </xdr:cNvPr>
          <xdr:cNvCxnSpPr/>
        </xdr:nvCxnSpPr>
        <xdr:spPr>
          <a:xfrm flipV="1">
            <a:off x="4388427" y="8345654"/>
            <a:ext cx="65809" cy="8422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4" name="383 Conector recto">
            <a:extLst>
              <a:ext uri="{FF2B5EF4-FFF2-40B4-BE49-F238E27FC236}">
                <a16:creationId xmlns:a16="http://schemas.microsoft.com/office/drawing/2014/main" id="{00000000-0008-0000-0500-000080010000}"/>
              </a:ext>
            </a:extLst>
          </xdr:cNvPr>
          <xdr:cNvCxnSpPr/>
        </xdr:nvCxnSpPr>
        <xdr:spPr>
          <a:xfrm flipV="1">
            <a:off x="4322618" y="8429875"/>
            <a:ext cx="65809" cy="4211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3" name="382 Conector recto">
            <a:extLst>
              <a:ext uri="{FF2B5EF4-FFF2-40B4-BE49-F238E27FC236}">
                <a16:creationId xmlns:a16="http://schemas.microsoft.com/office/drawing/2014/main" id="{00000000-0008-0000-0500-00007F010000}"/>
              </a:ext>
            </a:extLst>
          </xdr:cNvPr>
          <xdr:cNvCxnSpPr/>
        </xdr:nvCxnSpPr>
        <xdr:spPr>
          <a:xfrm flipV="1">
            <a:off x="4256809" y="8471985"/>
            <a:ext cx="65809" cy="2105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2" name="381 Conector recto">
            <a:extLst>
              <a:ext uri="{FF2B5EF4-FFF2-40B4-BE49-F238E27FC236}">
                <a16:creationId xmlns:a16="http://schemas.microsoft.com/office/drawing/2014/main" id="{00000000-0008-0000-0500-00007E010000}"/>
              </a:ext>
            </a:extLst>
          </xdr:cNvPr>
          <xdr:cNvCxnSpPr/>
        </xdr:nvCxnSpPr>
        <xdr:spPr>
          <a:xfrm flipV="1">
            <a:off x="4191000" y="8493041"/>
            <a:ext cx="65809" cy="1052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1" name="380 Conector recto">
            <a:extLst>
              <a:ext uri="{FF2B5EF4-FFF2-40B4-BE49-F238E27FC236}">
                <a16:creationId xmlns:a16="http://schemas.microsoft.com/office/drawing/2014/main" id="{00000000-0008-0000-0500-00007D010000}"/>
              </a:ext>
            </a:extLst>
          </xdr:cNvPr>
          <xdr:cNvCxnSpPr/>
        </xdr:nvCxnSpPr>
        <xdr:spPr>
          <a:xfrm>
            <a:off x="4125190" y="8498305"/>
            <a:ext cx="65810" cy="526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0" name="379 Conector recto">
            <a:extLst>
              <a:ext uri="{FF2B5EF4-FFF2-40B4-BE49-F238E27FC236}">
                <a16:creationId xmlns:a16="http://schemas.microsoft.com/office/drawing/2014/main" id="{00000000-0008-0000-0500-00007C010000}"/>
              </a:ext>
            </a:extLst>
          </xdr:cNvPr>
          <xdr:cNvCxnSpPr/>
        </xdr:nvCxnSpPr>
        <xdr:spPr>
          <a:xfrm flipV="1">
            <a:off x="4059381" y="8498305"/>
            <a:ext cx="65809" cy="10527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9" name="378 Conector recto">
            <a:extLst>
              <a:ext uri="{FF2B5EF4-FFF2-40B4-BE49-F238E27FC236}">
                <a16:creationId xmlns:a16="http://schemas.microsoft.com/office/drawing/2014/main" id="{00000000-0008-0000-0500-00007B010000}"/>
              </a:ext>
            </a:extLst>
          </xdr:cNvPr>
          <xdr:cNvCxnSpPr/>
        </xdr:nvCxnSpPr>
        <xdr:spPr>
          <a:xfrm>
            <a:off x="3993572" y="8593053"/>
            <a:ext cx="65809" cy="1052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8" name="377 Conector recto">
            <a:extLst>
              <a:ext uri="{FF2B5EF4-FFF2-40B4-BE49-F238E27FC236}">
                <a16:creationId xmlns:a16="http://schemas.microsoft.com/office/drawing/2014/main" id="{00000000-0008-0000-0500-00007A010000}"/>
              </a:ext>
            </a:extLst>
          </xdr:cNvPr>
          <xdr:cNvCxnSpPr/>
        </xdr:nvCxnSpPr>
        <xdr:spPr>
          <a:xfrm flipV="1">
            <a:off x="3927763" y="8593053"/>
            <a:ext cx="65809" cy="2105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7" name="376 Conector recto">
            <a:extLst>
              <a:ext uri="{FF2B5EF4-FFF2-40B4-BE49-F238E27FC236}">
                <a16:creationId xmlns:a16="http://schemas.microsoft.com/office/drawing/2014/main" id="{00000000-0008-0000-0500-000079010000}"/>
              </a:ext>
            </a:extLst>
          </xdr:cNvPr>
          <xdr:cNvCxnSpPr/>
        </xdr:nvCxnSpPr>
        <xdr:spPr>
          <a:xfrm flipV="1">
            <a:off x="3861954" y="8614109"/>
            <a:ext cx="65809" cy="6316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51954</xdr:colOff>
      <xdr:row>96</xdr:row>
      <xdr:rowOff>19050</xdr:rowOff>
    </xdr:from>
    <xdr:to>
      <xdr:col>6</xdr:col>
      <xdr:colOff>710045</xdr:colOff>
      <xdr:row>96</xdr:row>
      <xdr:rowOff>419100</xdr:rowOff>
    </xdr:to>
    <xdr:grpSp>
      <xdr:nvGrpSpPr>
        <xdr:cNvPr id="376" name="SprkR97C7Shape">
          <a:extLst>
            <a:ext uri="{FF2B5EF4-FFF2-40B4-BE49-F238E27FC236}">
              <a16:creationId xmlns:a16="http://schemas.microsoft.com/office/drawing/2014/main" id="{00000000-0008-0000-0500-000078010000}"/>
            </a:ext>
          </a:extLst>
        </xdr:cNvPr>
        <xdr:cNvGrpSpPr/>
      </xdr:nvGrpSpPr>
      <xdr:grpSpPr>
        <a:xfrm>
          <a:off x="4623954" y="8277225"/>
          <a:ext cx="658091" cy="400050"/>
          <a:chOff x="4623954" y="8277225"/>
          <a:chExt cx="658091" cy="400050"/>
        </a:xfrm>
      </xdr:grpSpPr>
      <xdr:cxnSp macro="">
        <xdr:nvCxnSpPr>
          <xdr:cNvPr id="375" name="374 Conector recto">
            <a:extLst>
              <a:ext uri="{FF2B5EF4-FFF2-40B4-BE49-F238E27FC236}">
                <a16:creationId xmlns:a16="http://schemas.microsoft.com/office/drawing/2014/main" id="{00000000-0008-0000-0500-000077010000}"/>
              </a:ext>
            </a:extLst>
          </xdr:cNvPr>
          <xdr:cNvCxnSpPr/>
        </xdr:nvCxnSpPr>
        <xdr:spPr>
          <a:xfrm flipV="1">
            <a:off x="5216236" y="8277225"/>
            <a:ext cx="65809" cy="4286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373 Conector recto">
            <a:extLst>
              <a:ext uri="{FF2B5EF4-FFF2-40B4-BE49-F238E27FC236}">
                <a16:creationId xmlns:a16="http://schemas.microsoft.com/office/drawing/2014/main" id="{00000000-0008-0000-0500-000076010000}"/>
              </a:ext>
            </a:extLst>
          </xdr:cNvPr>
          <xdr:cNvCxnSpPr/>
        </xdr:nvCxnSpPr>
        <xdr:spPr>
          <a:xfrm flipV="1">
            <a:off x="5150427" y="8320087"/>
            <a:ext cx="65809" cy="4286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372 Conector recto">
            <a:extLst>
              <a:ext uri="{FF2B5EF4-FFF2-40B4-BE49-F238E27FC236}">
                <a16:creationId xmlns:a16="http://schemas.microsoft.com/office/drawing/2014/main" id="{00000000-0008-0000-0500-000075010000}"/>
              </a:ext>
            </a:extLst>
          </xdr:cNvPr>
          <xdr:cNvCxnSpPr/>
        </xdr:nvCxnSpPr>
        <xdr:spPr>
          <a:xfrm flipV="1">
            <a:off x="5084618" y="8362950"/>
            <a:ext cx="65809" cy="3571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371 Conector recto">
            <a:extLst>
              <a:ext uri="{FF2B5EF4-FFF2-40B4-BE49-F238E27FC236}">
                <a16:creationId xmlns:a16="http://schemas.microsoft.com/office/drawing/2014/main" id="{00000000-0008-0000-0500-000074010000}"/>
              </a:ext>
            </a:extLst>
          </xdr:cNvPr>
          <xdr:cNvCxnSpPr/>
        </xdr:nvCxnSpPr>
        <xdr:spPr>
          <a:xfrm flipV="1">
            <a:off x="5018809" y="8398668"/>
            <a:ext cx="65809" cy="5715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1" name="370 Conector recto">
            <a:extLst>
              <a:ext uri="{FF2B5EF4-FFF2-40B4-BE49-F238E27FC236}">
                <a16:creationId xmlns:a16="http://schemas.microsoft.com/office/drawing/2014/main" id="{00000000-0008-0000-0500-000073010000}"/>
              </a:ext>
            </a:extLst>
          </xdr:cNvPr>
          <xdr:cNvCxnSpPr/>
        </xdr:nvCxnSpPr>
        <xdr:spPr>
          <a:xfrm flipV="1">
            <a:off x="4953000" y="8455818"/>
            <a:ext cx="65809" cy="3571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369 Conector recto">
            <a:extLst>
              <a:ext uri="{FF2B5EF4-FFF2-40B4-BE49-F238E27FC236}">
                <a16:creationId xmlns:a16="http://schemas.microsoft.com/office/drawing/2014/main" id="{00000000-0008-0000-0500-000072010000}"/>
              </a:ext>
            </a:extLst>
          </xdr:cNvPr>
          <xdr:cNvCxnSpPr/>
        </xdr:nvCxnSpPr>
        <xdr:spPr>
          <a:xfrm flipV="1">
            <a:off x="4887190" y="8491537"/>
            <a:ext cx="65810" cy="2143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9" name="368 Conector recto">
            <a:extLst>
              <a:ext uri="{FF2B5EF4-FFF2-40B4-BE49-F238E27FC236}">
                <a16:creationId xmlns:a16="http://schemas.microsoft.com/office/drawing/2014/main" id="{00000000-0008-0000-0500-000071010000}"/>
              </a:ext>
            </a:extLst>
          </xdr:cNvPr>
          <xdr:cNvCxnSpPr/>
        </xdr:nvCxnSpPr>
        <xdr:spPr>
          <a:xfrm flipV="1">
            <a:off x="4821381" y="8512968"/>
            <a:ext cx="65809" cy="2143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8" name="367 Conector recto">
            <a:extLst>
              <a:ext uri="{FF2B5EF4-FFF2-40B4-BE49-F238E27FC236}">
                <a16:creationId xmlns:a16="http://schemas.microsoft.com/office/drawing/2014/main" id="{00000000-0008-0000-0500-000070010000}"/>
              </a:ext>
            </a:extLst>
          </xdr:cNvPr>
          <xdr:cNvCxnSpPr/>
        </xdr:nvCxnSpPr>
        <xdr:spPr>
          <a:xfrm flipV="1">
            <a:off x="4755572" y="8534400"/>
            <a:ext cx="65809" cy="2857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7" name="366 Conector recto">
            <a:extLst>
              <a:ext uri="{FF2B5EF4-FFF2-40B4-BE49-F238E27FC236}">
                <a16:creationId xmlns:a16="http://schemas.microsoft.com/office/drawing/2014/main" id="{00000000-0008-0000-0500-00006F010000}"/>
              </a:ext>
            </a:extLst>
          </xdr:cNvPr>
          <xdr:cNvCxnSpPr/>
        </xdr:nvCxnSpPr>
        <xdr:spPr>
          <a:xfrm flipV="1">
            <a:off x="4689763" y="8562975"/>
            <a:ext cx="65809" cy="5000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6" name="365 Conector recto">
            <a:extLst>
              <a:ext uri="{FF2B5EF4-FFF2-40B4-BE49-F238E27FC236}">
                <a16:creationId xmlns:a16="http://schemas.microsoft.com/office/drawing/2014/main" id="{00000000-0008-0000-0500-00006E010000}"/>
              </a:ext>
            </a:extLst>
          </xdr:cNvPr>
          <xdr:cNvCxnSpPr/>
        </xdr:nvCxnSpPr>
        <xdr:spPr>
          <a:xfrm flipV="1">
            <a:off x="4623954" y="8612981"/>
            <a:ext cx="65809" cy="6429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51954</xdr:colOff>
      <xdr:row>96</xdr:row>
      <xdr:rowOff>19050</xdr:rowOff>
    </xdr:from>
    <xdr:to>
      <xdr:col>7</xdr:col>
      <xdr:colOff>710045</xdr:colOff>
      <xdr:row>96</xdr:row>
      <xdr:rowOff>419100</xdr:rowOff>
    </xdr:to>
    <xdr:grpSp>
      <xdr:nvGrpSpPr>
        <xdr:cNvPr id="365" name="SprkR97C8Shape">
          <a:extLst>
            <a:ext uri="{FF2B5EF4-FFF2-40B4-BE49-F238E27FC236}">
              <a16:creationId xmlns:a16="http://schemas.microsoft.com/office/drawing/2014/main" id="{00000000-0008-0000-0500-00006D010000}"/>
            </a:ext>
          </a:extLst>
        </xdr:cNvPr>
        <xdr:cNvGrpSpPr/>
      </xdr:nvGrpSpPr>
      <xdr:grpSpPr>
        <a:xfrm>
          <a:off x="5385954" y="8277225"/>
          <a:ext cx="658091" cy="400050"/>
          <a:chOff x="5385954" y="8277225"/>
          <a:chExt cx="658091" cy="400050"/>
        </a:xfrm>
      </xdr:grpSpPr>
      <xdr:cxnSp macro="">
        <xdr:nvCxnSpPr>
          <xdr:cNvPr id="364" name="363 Conector recto">
            <a:extLst>
              <a:ext uri="{FF2B5EF4-FFF2-40B4-BE49-F238E27FC236}">
                <a16:creationId xmlns:a16="http://schemas.microsoft.com/office/drawing/2014/main" id="{00000000-0008-0000-0500-00006C010000}"/>
              </a:ext>
            </a:extLst>
          </xdr:cNvPr>
          <xdr:cNvCxnSpPr/>
        </xdr:nvCxnSpPr>
        <xdr:spPr>
          <a:xfrm flipV="1">
            <a:off x="5978236" y="8277225"/>
            <a:ext cx="65809" cy="1621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362 Conector recto">
            <a:extLst>
              <a:ext uri="{FF2B5EF4-FFF2-40B4-BE49-F238E27FC236}">
                <a16:creationId xmlns:a16="http://schemas.microsoft.com/office/drawing/2014/main" id="{00000000-0008-0000-0500-00006B010000}"/>
              </a:ext>
            </a:extLst>
          </xdr:cNvPr>
          <xdr:cNvCxnSpPr/>
        </xdr:nvCxnSpPr>
        <xdr:spPr>
          <a:xfrm flipV="1">
            <a:off x="5912427" y="8293443"/>
            <a:ext cx="65809" cy="10812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361 Conector recto">
            <a:extLst>
              <a:ext uri="{FF2B5EF4-FFF2-40B4-BE49-F238E27FC236}">
                <a16:creationId xmlns:a16="http://schemas.microsoft.com/office/drawing/2014/main" id="{00000000-0008-0000-0500-00006A010000}"/>
              </a:ext>
            </a:extLst>
          </xdr:cNvPr>
          <xdr:cNvCxnSpPr/>
        </xdr:nvCxnSpPr>
        <xdr:spPr>
          <a:xfrm flipV="1">
            <a:off x="5846618" y="8401564"/>
            <a:ext cx="65809" cy="7028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360 Conector recto">
            <a:extLst>
              <a:ext uri="{FF2B5EF4-FFF2-40B4-BE49-F238E27FC236}">
                <a16:creationId xmlns:a16="http://schemas.microsoft.com/office/drawing/2014/main" id="{00000000-0008-0000-0500-000069010000}"/>
              </a:ext>
            </a:extLst>
          </xdr:cNvPr>
          <xdr:cNvCxnSpPr/>
        </xdr:nvCxnSpPr>
        <xdr:spPr>
          <a:xfrm flipV="1">
            <a:off x="5780809" y="8471844"/>
            <a:ext cx="65809" cy="2703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359 Conector recto">
            <a:extLst>
              <a:ext uri="{FF2B5EF4-FFF2-40B4-BE49-F238E27FC236}">
                <a16:creationId xmlns:a16="http://schemas.microsoft.com/office/drawing/2014/main" id="{00000000-0008-0000-0500-000068010000}"/>
              </a:ext>
            </a:extLst>
          </xdr:cNvPr>
          <xdr:cNvCxnSpPr/>
        </xdr:nvCxnSpPr>
        <xdr:spPr>
          <a:xfrm flipV="1">
            <a:off x="5715000" y="8498874"/>
            <a:ext cx="65809" cy="2162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358 Conector recto">
            <a:extLst>
              <a:ext uri="{FF2B5EF4-FFF2-40B4-BE49-F238E27FC236}">
                <a16:creationId xmlns:a16="http://schemas.microsoft.com/office/drawing/2014/main" id="{00000000-0008-0000-0500-000067010000}"/>
              </a:ext>
            </a:extLst>
          </xdr:cNvPr>
          <xdr:cNvCxnSpPr/>
        </xdr:nvCxnSpPr>
        <xdr:spPr>
          <a:xfrm flipV="1">
            <a:off x="5649190" y="8520498"/>
            <a:ext cx="65810" cy="2703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357 Conector recto">
            <a:extLst>
              <a:ext uri="{FF2B5EF4-FFF2-40B4-BE49-F238E27FC236}">
                <a16:creationId xmlns:a16="http://schemas.microsoft.com/office/drawing/2014/main" id="{00000000-0008-0000-0500-000066010000}"/>
              </a:ext>
            </a:extLst>
          </xdr:cNvPr>
          <xdr:cNvCxnSpPr/>
        </xdr:nvCxnSpPr>
        <xdr:spPr>
          <a:xfrm flipV="1">
            <a:off x="5583381" y="8547529"/>
            <a:ext cx="65809" cy="2703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356 Conector recto">
            <a:extLst>
              <a:ext uri="{FF2B5EF4-FFF2-40B4-BE49-F238E27FC236}">
                <a16:creationId xmlns:a16="http://schemas.microsoft.com/office/drawing/2014/main" id="{00000000-0008-0000-0500-000065010000}"/>
              </a:ext>
            </a:extLst>
          </xdr:cNvPr>
          <xdr:cNvCxnSpPr/>
        </xdr:nvCxnSpPr>
        <xdr:spPr>
          <a:xfrm flipV="1">
            <a:off x="5517572" y="8574559"/>
            <a:ext cx="65809" cy="4865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355 Conector recto">
            <a:extLst>
              <a:ext uri="{FF2B5EF4-FFF2-40B4-BE49-F238E27FC236}">
                <a16:creationId xmlns:a16="http://schemas.microsoft.com/office/drawing/2014/main" id="{00000000-0008-0000-0500-000064010000}"/>
              </a:ext>
            </a:extLst>
          </xdr:cNvPr>
          <xdr:cNvCxnSpPr/>
        </xdr:nvCxnSpPr>
        <xdr:spPr>
          <a:xfrm flipV="1">
            <a:off x="5451763" y="8623213"/>
            <a:ext cx="65809" cy="2703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354 Conector recto">
            <a:extLst>
              <a:ext uri="{FF2B5EF4-FFF2-40B4-BE49-F238E27FC236}">
                <a16:creationId xmlns:a16="http://schemas.microsoft.com/office/drawing/2014/main" id="{00000000-0008-0000-0500-000063010000}"/>
              </a:ext>
            </a:extLst>
          </xdr:cNvPr>
          <xdr:cNvCxnSpPr/>
        </xdr:nvCxnSpPr>
        <xdr:spPr>
          <a:xfrm flipV="1">
            <a:off x="5385954" y="8650244"/>
            <a:ext cx="65809" cy="27031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51954</xdr:colOff>
      <xdr:row>96</xdr:row>
      <xdr:rowOff>19050</xdr:rowOff>
    </xdr:from>
    <xdr:to>
      <xdr:col>8</xdr:col>
      <xdr:colOff>710045</xdr:colOff>
      <xdr:row>96</xdr:row>
      <xdr:rowOff>419100</xdr:rowOff>
    </xdr:to>
    <xdr:grpSp>
      <xdr:nvGrpSpPr>
        <xdr:cNvPr id="354" name="SprkR97C9Shape">
          <a:extLst>
            <a:ext uri="{FF2B5EF4-FFF2-40B4-BE49-F238E27FC236}">
              <a16:creationId xmlns:a16="http://schemas.microsoft.com/office/drawing/2014/main" id="{00000000-0008-0000-0500-000062010000}"/>
            </a:ext>
          </a:extLst>
        </xdr:cNvPr>
        <xdr:cNvGrpSpPr/>
      </xdr:nvGrpSpPr>
      <xdr:grpSpPr>
        <a:xfrm>
          <a:off x="6147954" y="8277225"/>
          <a:ext cx="658091" cy="400050"/>
          <a:chOff x="6147954" y="8277225"/>
          <a:chExt cx="658091" cy="400050"/>
        </a:xfrm>
      </xdr:grpSpPr>
      <xdr:cxnSp macro="">
        <xdr:nvCxnSpPr>
          <xdr:cNvPr id="353" name="352 Conector recto">
            <a:extLst>
              <a:ext uri="{FF2B5EF4-FFF2-40B4-BE49-F238E27FC236}">
                <a16:creationId xmlns:a16="http://schemas.microsoft.com/office/drawing/2014/main" id="{00000000-0008-0000-0500-000061010000}"/>
              </a:ext>
            </a:extLst>
          </xdr:cNvPr>
          <xdr:cNvCxnSpPr/>
        </xdr:nvCxnSpPr>
        <xdr:spPr>
          <a:xfrm flipV="1">
            <a:off x="6740236" y="8277225"/>
            <a:ext cx="65809" cy="6985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351 Conector recto">
            <a:extLst>
              <a:ext uri="{FF2B5EF4-FFF2-40B4-BE49-F238E27FC236}">
                <a16:creationId xmlns:a16="http://schemas.microsoft.com/office/drawing/2014/main" id="{00000000-0008-0000-0500-000060010000}"/>
              </a:ext>
            </a:extLst>
          </xdr:cNvPr>
          <xdr:cNvCxnSpPr/>
        </xdr:nvCxnSpPr>
        <xdr:spPr>
          <a:xfrm flipV="1">
            <a:off x="6674427" y="8347075"/>
            <a:ext cx="65809" cy="12700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350 Conector recto">
            <a:extLst>
              <a:ext uri="{FF2B5EF4-FFF2-40B4-BE49-F238E27FC236}">
                <a16:creationId xmlns:a16="http://schemas.microsoft.com/office/drawing/2014/main" id="{00000000-0008-0000-0500-00005F010000}"/>
              </a:ext>
            </a:extLst>
          </xdr:cNvPr>
          <xdr:cNvCxnSpPr/>
        </xdr:nvCxnSpPr>
        <xdr:spPr>
          <a:xfrm>
            <a:off x="6608618" y="8442325"/>
            <a:ext cx="65809" cy="3175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349 Conector recto">
            <a:extLst>
              <a:ext uri="{FF2B5EF4-FFF2-40B4-BE49-F238E27FC236}">
                <a16:creationId xmlns:a16="http://schemas.microsoft.com/office/drawing/2014/main" id="{00000000-0008-0000-0500-00005E010000}"/>
              </a:ext>
            </a:extLst>
          </xdr:cNvPr>
          <xdr:cNvCxnSpPr/>
        </xdr:nvCxnSpPr>
        <xdr:spPr>
          <a:xfrm flipV="1">
            <a:off x="6542809" y="8442325"/>
            <a:ext cx="65809" cy="5715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348 Conector recto">
            <a:extLst>
              <a:ext uri="{FF2B5EF4-FFF2-40B4-BE49-F238E27FC236}">
                <a16:creationId xmlns:a16="http://schemas.microsoft.com/office/drawing/2014/main" id="{00000000-0008-0000-0500-00005D010000}"/>
              </a:ext>
            </a:extLst>
          </xdr:cNvPr>
          <xdr:cNvCxnSpPr/>
        </xdr:nvCxnSpPr>
        <xdr:spPr>
          <a:xfrm flipV="1">
            <a:off x="6477000" y="8499475"/>
            <a:ext cx="65809" cy="8255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347 Conector recto">
            <a:extLst>
              <a:ext uri="{FF2B5EF4-FFF2-40B4-BE49-F238E27FC236}">
                <a16:creationId xmlns:a16="http://schemas.microsoft.com/office/drawing/2014/main" id="{00000000-0008-0000-0500-00005C010000}"/>
              </a:ext>
            </a:extLst>
          </xdr:cNvPr>
          <xdr:cNvCxnSpPr/>
        </xdr:nvCxnSpPr>
        <xdr:spPr>
          <a:xfrm>
            <a:off x="6411190" y="8461375"/>
            <a:ext cx="65810" cy="12065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346 Conector recto">
            <a:extLst>
              <a:ext uri="{FF2B5EF4-FFF2-40B4-BE49-F238E27FC236}">
                <a16:creationId xmlns:a16="http://schemas.microsoft.com/office/drawing/2014/main" id="{00000000-0008-0000-0500-00005B010000}"/>
              </a:ext>
            </a:extLst>
          </xdr:cNvPr>
          <xdr:cNvCxnSpPr/>
        </xdr:nvCxnSpPr>
        <xdr:spPr>
          <a:xfrm>
            <a:off x="6345381" y="8435975"/>
            <a:ext cx="65809" cy="2540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345 Conector recto">
            <a:extLst>
              <a:ext uri="{FF2B5EF4-FFF2-40B4-BE49-F238E27FC236}">
                <a16:creationId xmlns:a16="http://schemas.microsoft.com/office/drawing/2014/main" id="{00000000-0008-0000-0500-00005A010000}"/>
              </a:ext>
            </a:extLst>
          </xdr:cNvPr>
          <xdr:cNvCxnSpPr/>
        </xdr:nvCxnSpPr>
        <xdr:spPr>
          <a:xfrm flipV="1">
            <a:off x="6279572" y="8435975"/>
            <a:ext cx="65809" cy="11430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344 Conector recto">
            <a:extLst>
              <a:ext uri="{FF2B5EF4-FFF2-40B4-BE49-F238E27FC236}">
                <a16:creationId xmlns:a16="http://schemas.microsoft.com/office/drawing/2014/main" id="{00000000-0008-0000-0500-000059010000}"/>
              </a:ext>
            </a:extLst>
          </xdr:cNvPr>
          <xdr:cNvCxnSpPr/>
        </xdr:nvCxnSpPr>
        <xdr:spPr>
          <a:xfrm flipV="1">
            <a:off x="6213763" y="8550275"/>
            <a:ext cx="65809" cy="12700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343 Conector recto">
            <a:extLst>
              <a:ext uri="{FF2B5EF4-FFF2-40B4-BE49-F238E27FC236}">
                <a16:creationId xmlns:a16="http://schemas.microsoft.com/office/drawing/2014/main" id="{00000000-0008-0000-0500-000058010000}"/>
              </a:ext>
            </a:extLst>
          </xdr:cNvPr>
          <xdr:cNvCxnSpPr/>
        </xdr:nvCxnSpPr>
        <xdr:spPr>
          <a:xfrm>
            <a:off x="6147954" y="8639175"/>
            <a:ext cx="65809" cy="3810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51954</xdr:colOff>
      <xdr:row>96</xdr:row>
      <xdr:rowOff>19050</xdr:rowOff>
    </xdr:from>
    <xdr:to>
      <xdr:col>9</xdr:col>
      <xdr:colOff>710045</xdr:colOff>
      <xdr:row>96</xdr:row>
      <xdr:rowOff>419100</xdr:rowOff>
    </xdr:to>
    <xdr:grpSp>
      <xdr:nvGrpSpPr>
        <xdr:cNvPr id="343" name="SprkR97C10Shape">
          <a:extLst>
            <a:ext uri="{FF2B5EF4-FFF2-40B4-BE49-F238E27FC236}">
              <a16:creationId xmlns:a16="http://schemas.microsoft.com/office/drawing/2014/main" id="{00000000-0008-0000-0500-000057010000}"/>
            </a:ext>
          </a:extLst>
        </xdr:cNvPr>
        <xdr:cNvGrpSpPr/>
      </xdr:nvGrpSpPr>
      <xdr:grpSpPr>
        <a:xfrm>
          <a:off x="6909954" y="8277225"/>
          <a:ext cx="658091" cy="400050"/>
          <a:chOff x="6909954" y="8277225"/>
          <a:chExt cx="658091" cy="400050"/>
        </a:xfrm>
      </xdr:grpSpPr>
      <xdr:cxnSp macro="">
        <xdr:nvCxnSpPr>
          <xdr:cNvPr id="342" name="341 Conector recto">
            <a:extLst>
              <a:ext uri="{FF2B5EF4-FFF2-40B4-BE49-F238E27FC236}">
                <a16:creationId xmlns:a16="http://schemas.microsoft.com/office/drawing/2014/main" id="{00000000-0008-0000-0500-000056010000}"/>
              </a:ext>
            </a:extLst>
          </xdr:cNvPr>
          <xdr:cNvCxnSpPr/>
        </xdr:nvCxnSpPr>
        <xdr:spPr>
          <a:xfrm>
            <a:off x="7502236" y="8277225"/>
            <a:ext cx="65809" cy="12904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1" name="340 Conector recto">
            <a:extLst>
              <a:ext uri="{FF2B5EF4-FFF2-40B4-BE49-F238E27FC236}">
                <a16:creationId xmlns:a16="http://schemas.microsoft.com/office/drawing/2014/main" id="{00000000-0008-0000-0500-000055010000}"/>
              </a:ext>
            </a:extLst>
          </xdr:cNvPr>
          <xdr:cNvCxnSpPr/>
        </xdr:nvCxnSpPr>
        <xdr:spPr>
          <a:xfrm>
            <a:off x="7436427" y="8277225"/>
            <a:ext cx="65809" cy="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0" name="339 Conector recto">
            <a:extLst>
              <a:ext uri="{FF2B5EF4-FFF2-40B4-BE49-F238E27FC236}">
                <a16:creationId xmlns:a16="http://schemas.microsoft.com/office/drawing/2014/main" id="{00000000-0008-0000-0500-000054010000}"/>
              </a:ext>
            </a:extLst>
          </xdr:cNvPr>
          <xdr:cNvCxnSpPr/>
        </xdr:nvCxnSpPr>
        <xdr:spPr>
          <a:xfrm flipV="1">
            <a:off x="7370618" y="8277225"/>
            <a:ext cx="65809" cy="2581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9" name="338 Conector recto">
            <a:extLst>
              <a:ext uri="{FF2B5EF4-FFF2-40B4-BE49-F238E27FC236}">
                <a16:creationId xmlns:a16="http://schemas.microsoft.com/office/drawing/2014/main" id="{00000000-0008-0000-0500-000053010000}"/>
              </a:ext>
            </a:extLst>
          </xdr:cNvPr>
          <xdr:cNvCxnSpPr/>
        </xdr:nvCxnSpPr>
        <xdr:spPr>
          <a:xfrm flipV="1">
            <a:off x="7304809" y="8303035"/>
            <a:ext cx="65809" cy="77428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8" name="337 Conector recto">
            <a:extLst>
              <a:ext uri="{FF2B5EF4-FFF2-40B4-BE49-F238E27FC236}">
                <a16:creationId xmlns:a16="http://schemas.microsoft.com/office/drawing/2014/main" id="{00000000-0008-0000-0500-000052010000}"/>
              </a:ext>
            </a:extLst>
          </xdr:cNvPr>
          <xdr:cNvCxnSpPr/>
        </xdr:nvCxnSpPr>
        <xdr:spPr>
          <a:xfrm>
            <a:off x="7239000" y="8380463"/>
            <a:ext cx="65809" cy="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7" name="336 Conector recto">
            <a:extLst>
              <a:ext uri="{FF2B5EF4-FFF2-40B4-BE49-F238E27FC236}">
                <a16:creationId xmlns:a16="http://schemas.microsoft.com/office/drawing/2014/main" id="{00000000-0008-0000-0500-000051010000}"/>
              </a:ext>
            </a:extLst>
          </xdr:cNvPr>
          <xdr:cNvCxnSpPr/>
        </xdr:nvCxnSpPr>
        <xdr:spPr>
          <a:xfrm>
            <a:off x="7173190" y="8328844"/>
            <a:ext cx="65810" cy="5161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6" name="335 Conector recto">
            <a:extLst>
              <a:ext uri="{FF2B5EF4-FFF2-40B4-BE49-F238E27FC236}">
                <a16:creationId xmlns:a16="http://schemas.microsoft.com/office/drawing/2014/main" id="{00000000-0008-0000-0500-000050010000}"/>
              </a:ext>
            </a:extLst>
          </xdr:cNvPr>
          <xdr:cNvCxnSpPr/>
        </xdr:nvCxnSpPr>
        <xdr:spPr>
          <a:xfrm flipV="1">
            <a:off x="7107381" y="8328844"/>
            <a:ext cx="65809" cy="5161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5" name="334 Conector recto">
            <a:extLst>
              <a:ext uri="{FF2B5EF4-FFF2-40B4-BE49-F238E27FC236}">
                <a16:creationId xmlns:a16="http://schemas.microsoft.com/office/drawing/2014/main" id="{00000000-0008-0000-0500-00004F010000}"/>
              </a:ext>
            </a:extLst>
          </xdr:cNvPr>
          <xdr:cNvCxnSpPr/>
        </xdr:nvCxnSpPr>
        <xdr:spPr>
          <a:xfrm flipV="1">
            <a:off x="7041572" y="8380463"/>
            <a:ext cx="65809" cy="11614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4" name="333 Conector recto">
            <a:extLst>
              <a:ext uri="{FF2B5EF4-FFF2-40B4-BE49-F238E27FC236}">
                <a16:creationId xmlns:a16="http://schemas.microsoft.com/office/drawing/2014/main" id="{00000000-0008-0000-0500-00004E010000}"/>
              </a:ext>
            </a:extLst>
          </xdr:cNvPr>
          <xdr:cNvCxnSpPr/>
        </xdr:nvCxnSpPr>
        <xdr:spPr>
          <a:xfrm>
            <a:off x="6975763" y="8496606"/>
            <a:ext cx="65809" cy="0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3" name="332 Conector recto">
            <a:extLst>
              <a:ext uri="{FF2B5EF4-FFF2-40B4-BE49-F238E27FC236}">
                <a16:creationId xmlns:a16="http://schemas.microsoft.com/office/drawing/2014/main" id="{00000000-0008-0000-0500-00004D010000}"/>
              </a:ext>
            </a:extLst>
          </xdr:cNvPr>
          <xdr:cNvCxnSpPr/>
        </xdr:nvCxnSpPr>
        <xdr:spPr>
          <a:xfrm flipV="1">
            <a:off x="6909954" y="8496606"/>
            <a:ext cx="65809" cy="18066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51954</xdr:colOff>
      <xdr:row>96</xdr:row>
      <xdr:rowOff>19050</xdr:rowOff>
    </xdr:from>
    <xdr:to>
      <xdr:col>10</xdr:col>
      <xdr:colOff>710045</xdr:colOff>
      <xdr:row>96</xdr:row>
      <xdr:rowOff>419100</xdr:rowOff>
    </xdr:to>
    <xdr:grpSp>
      <xdr:nvGrpSpPr>
        <xdr:cNvPr id="332" name="SprkR97C11Shape">
          <a:extLst>
            <a:ext uri="{FF2B5EF4-FFF2-40B4-BE49-F238E27FC236}">
              <a16:creationId xmlns:a16="http://schemas.microsoft.com/office/drawing/2014/main" id="{00000000-0008-0000-0500-00004C010000}"/>
            </a:ext>
          </a:extLst>
        </xdr:cNvPr>
        <xdr:cNvGrpSpPr/>
      </xdr:nvGrpSpPr>
      <xdr:grpSpPr>
        <a:xfrm>
          <a:off x="7671954" y="8277225"/>
          <a:ext cx="658091" cy="400050"/>
          <a:chOff x="7671954" y="8277225"/>
          <a:chExt cx="658091" cy="400050"/>
        </a:xfrm>
      </xdr:grpSpPr>
      <xdr:cxnSp macro="">
        <xdr:nvCxnSpPr>
          <xdr:cNvPr id="331" name="330 Conector recto">
            <a:extLst>
              <a:ext uri="{FF2B5EF4-FFF2-40B4-BE49-F238E27FC236}">
                <a16:creationId xmlns:a16="http://schemas.microsoft.com/office/drawing/2014/main" id="{00000000-0008-0000-0500-00004B010000}"/>
              </a:ext>
            </a:extLst>
          </xdr:cNvPr>
          <xdr:cNvCxnSpPr/>
        </xdr:nvCxnSpPr>
        <xdr:spPr>
          <a:xfrm flipV="1">
            <a:off x="8264236" y="8468553"/>
            <a:ext cx="65809" cy="4348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0" name="329 Conector recto">
            <a:extLst>
              <a:ext uri="{FF2B5EF4-FFF2-40B4-BE49-F238E27FC236}">
                <a16:creationId xmlns:a16="http://schemas.microsoft.com/office/drawing/2014/main" id="{00000000-0008-0000-0500-00004A010000}"/>
              </a:ext>
            </a:extLst>
          </xdr:cNvPr>
          <xdr:cNvCxnSpPr/>
        </xdr:nvCxnSpPr>
        <xdr:spPr>
          <a:xfrm>
            <a:off x="8198427" y="8477250"/>
            <a:ext cx="65809" cy="3478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328 Conector recto">
            <a:extLst>
              <a:ext uri="{FF2B5EF4-FFF2-40B4-BE49-F238E27FC236}">
                <a16:creationId xmlns:a16="http://schemas.microsoft.com/office/drawing/2014/main" id="{00000000-0008-0000-0500-000049010000}"/>
              </a:ext>
            </a:extLst>
          </xdr:cNvPr>
          <xdr:cNvCxnSpPr/>
        </xdr:nvCxnSpPr>
        <xdr:spPr>
          <a:xfrm flipV="1">
            <a:off x="8132618" y="8477250"/>
            <a:ext cx="65809" cy="6957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327 Conector recto">
            <a:extLst>
              <a:ext uri="{FF2B5EF4-FFF2-40B4-BE49-F238E27FC236}">
                <a16:creationId xmlns:a16="http://schemas.microsoft.com/office/drawing/2014/main" id="{00000000-0008-0000-0500-000048010000}"/>
              </a:ext>
            </a:extLst>
          </xdr:cNvPr>
          <xdr:cNvCxnSpPr/>
        </xdr:nvCxnSpPr>
        <xdr:spPr>
          <a:xfrm flipV="1">
            <a:off x="8066809" y="8546824"/>
            <a:ext cx="65809" cy="869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326 Conector recto">
            <a:extLst>
              <a:ext uri="{FF2B5EF4-FFF2-40B4-BE49-F238E27FC236}">
                <a16:creationId xmlns:a16="http://schemas.microsoft.com/office/drawing/2014/main" id="{00000000-0008-0000-0500-000047010000}"/>
              </a:ext>
            </a:extLst>
          </xdr:cNvPr>
          <xdr:cNvCxnSpPr/>
        </xdr:nvCxnSpPr>
        <xdr:spPr>
          <a:xfrm>
            <a:off x="8001000" y="8277225"/>
            <a:ext cx="65809" cy="27829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6" name="325 Conector recto">
            <a:extLst>
              <a:ext uri="{FF2B5EF4-FFF2-40B4-BE49-F238E27FC236}">
                <a16:creationId xmlns:a16="http://schemas.microsoft.com/office/drawing/2014/main" id="{00000000-0008-0000-0500-000046010000}"/>
              </a:ext>
            </a:extLst>
          </xdr:cNvPr>
          <xdr:cNvCxnSpPr/>
        </xdr:nvCxnSpPr>
        <xdr:spPr>
          <a:xfrm flipV="1">
            <a:off x="7935190" y="8277225"/>
            <a:ext cx="65810" cy="22611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324 Conector recto">
            <a:extLst>
              <a:ext uri="{FF2B5EF4-FFF2-40B4-BE49-F238E27FC236}">
                <a16:creationId xmlns:a16="http://schemas.microsoft.com/office/drawing/2014/main" id="{00000000-0008-0000-0500-000045010000}"/>
              </a:ext>
            </a:extLst>
          </xdr:cNvPr>
          <xdr:cNvCxnSpPr/>
        </xdr:nvCxnSpPr>
        <xdr:spPr>
          <a:xfrm flipV="1">
            <a:off x="7869381" y="8503339"/>
            <a:ext cx="65809" cy="16523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323 Conector recto">
            <a:extLst>
              <a:ext uri="{FF2B5EF4-FFF2-40B4-BE49-F238E27FC236}">
                <a16:creationId xmlns:a16="http://schemas.microsoft.com/office/drawing/2014/main" id="{00000000-0008-0000-0500-000044010000}"/>
              </a:ext>
            </a:extLst>
          </xdr:cNvPr>
          <xdr:cNvCxnSpPr/>
        </xdr:nvCxnSpPr>
        <xdr:spPr>
          <a:xfrm flipV="1">
            <a:off x="7803572" y="8668578"/>
            <a:ext cx="65809" cy="869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322 Conector recto">
            <a:extLst>
              <a:ext uri="{FF2B5EF4-FFF2-40B4-BE49-F238E27FC236}">
                <a16:creationId xmlns:a16="http://schemas.microsoft.com/office/drawing/2014/main" id="{00000000-0008-0000-0500-000043010000}"/>
              </a:ext>
            </a:extLst>
          </xdr:cNvPr>
          <xdr:cNvCxnSpPr/>
        </xdr:nvCxnSpPr>
        <xdr:spPr>
          <a:xfrm>
            <a:off x="7737763" y="8668578"/>
            <a:ext cx="65809" cy="869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321 Conector recto">
            <a:extLst>
              <a:ext uri="{FF2B5EF4-FFF2-40B4-BE49-F238E27FC236}">
                <a16:creationId xmlns:a16="http://schemas.microsoft.com/office/drawing/2014/main" id="{00000000-0008-0000-0500-000042010000}"/>
              </a:ext>
            </a:extLst>
          </xdr:cNvPr>
          <xdr:cNvCxnSpPr/>
        </xdr:nvCxnSpPr>
        <xdr:spPr>
          <a:xfrm flipV="1">
            <a:off x="7671954" y="8668578"/>
            <a:ext cx="65809" cy="869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51954</xdr:colOff>
      <xdr:row>96</xdr:row>
      <xdr:rowOff>19050</xdr:rowOff>
    </xdr:from>
    <xdr:to>
      <xdr:col>11</xdr:col>
      <xdr:colOff>710045</xdr:colOff>
      <xdr:row>96</xdr:row>
      <xdr:rowOff>419100</xdr:rowOff>
    </xdr:to>
    <xdr:grpSp>
      <xdr:nvGrpSpPr>
        <xdr:cNvPr id="321" name="SprkR97C12Shape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GrpSpPr/>
      </xdr:nvGrpSpPr>
      <xdr:grpSpPr>
        <a:xfrm>
          <a:off x="8433954" y="8277225"/>
          <a:ext cx="658091" cy="400050"/>
          <a:chOff x="8433954" y="8277225"/>
          <a:chExt cx="658091" cy="400050"/>
        </a:xfrm>
      </xdr:grpSpPr>
      <xdr:cxnSp macro="">
        <xdr:nvCxnSpPr>
          <xdr:cNvPr id="320" name="319 Conector recto">
            <a:extLst>
              <a:ext uri="{FF2B5EF4-FFF2-40B4-BE49-F238E27FC236}">
                <a16:creationId xmlns:a16="http://schemas.microsoft.com/office/drawing/2014/main" id="{00000000-0008-0000-0500-000040010000}"/>
              </a:ext>
            </a:extLst>
          </xdr:cNvPr>
          <xdr:cNvCxnSpPr/>
        </xdr:nvCxnSpPr>
        <xdr:spPr>
          <a:xfrm flipV="1">
            <a:off x="9026236" y="8277225"/>
            <a:ext cx="65809" cy="9196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318 Conector recto">
            <a:extLst>
              <a:ext uri="{FF2B5EF4-FFF2-40B4-BE49-F238E27FC236}">
                <a16:creationId xmlns:a16="http://schemas.microsoft.com/office/drawing/2014/main" id="{00000000-0008-0000-0500-00003F010000}"/>
              </a:ext>
            </a:extLst>
          </xdr:cNvPr>
          <xdr:cNvCxnSpPr/>
        </xdr:nvCxnSpPr>
        <xdr:spPr>
          <a:xfrm flipV="1">
            <a:off x="8960427" y="8286421"/>
            <a:ext cx="65809" cy="1379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317 Conector recto">
            <a:extLst>
              <a:ext uri="{FF2B5EF4-FFF2-40B4-BE49-F238E27FC236}">
                <a16:creationId xmlns:a16="http://schemas.microsoft.com/office/drawing/2014/main" id="{00000000-0008-0000-0500-00003E010000}"/>
              </a:ext>
            </a:extLst>
          </xdr:cNvPr>
          <xdr:cNvCxnSpPr/>
        </xdr:nvCxnSpPr>
        <xdr:spPr>
          <a:xfrm flipV="1">
            <a:off x="8894618" y="8300216"/>
            <a:ext cx="65809" cy="1379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" name="316 Conector recto">
            <a:extLst>
              <a:ext uri="{FF2B5EF4-FFF2-40B4-BE49-F238E27FC236}">
                <a16:creationId xmlns:a16="http://schemas.microsoft.com/office/drawing/2014/main" id="{00000000-0008-0000-0500-00003D010000}"/>
              </a:ext>
            </a:extLst>
          </xdr:cNvPr>
          <xdr:cNvCxnSpPr/>
        </xdr:nvCxnSpPr>
        <xdr:spPr>
          <a:xfrm flipV="1">
            <a:off x="8828809" y="8314011"/>
            <a:ext cx="65809" cy="1379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315 Conector recto">
            <a:extLst>
              <a:ext uri="{FF2B5EF4-FFF2-40B4-BE49-F238E27FC236}">
                <a16:creationId xmlns:a16="http://schemas.microsoft.com/office/drawing/2014/main" id="{00000000-0008-0000-0500-00003C010000}"/>
              </a:ext>
            </a:extLst>
          </xdr:cNvPr>
          <xdr:cNvCxnSpPr/>
        </xdr:nvCxnSpPr>
        <xdr:spPr>
          <a:xfrm flipV="1">
            <a:off x="8763000" y="8327806"/>
            <a:ext cx="65809" cy="1379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314 Conector recto">
            <a:extLst>
              <a:ext uri="{FF2B5EF4-FFF2-40B4-BE49-F238E27FC236}">
                <a16:creationId xmlns:a16="http://schemas.microsoft.com/office/drawing/2014/main" id="{00000000-0008-0000-0500-00003B010000}"/>
              </a:ext>
            </a:extLst>
          </xdr:cNvPr>
          <xdr:cNvCxnSpPr/>
        </xdr:nvCxnSpPr>
        <xdr:spPr>
          <a:xfrm flipV="1">
            <a:off x="8697190" y="8341600"/>
            <a:ext cx="65810" cy="1379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313 Conector recto">
            <a:extLst>
              <a:ext uri="{FF2B5EF4-FFF2-40B4-BE49-F238E27FC236}">
                <a16:creationId xmlns:a16="http://schemas.microsoft.com/office/drawing/2014/main" id="{00000000-0008-0000-0500-00003A010000}"/>
              </a:ext>
            </a:extLst>
          </xdr:cNvPr>
          <xdr:cNvCxnSpPr/>
        </xdr:nvCxnSpPr>
        <xdr:spPr>
          <a:xfrm flipV="1">
            <a:off x="8631381" y="8355395"/>
            <a:ext cx="65809" cy="1379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" name="312 Conector recto">
            <a:extLst>
              <a:ext uri="{FF2B5EF4-FFF2-40B4-BE49-F238E27FC236}">
                <a16:creationId xmlns:a16="http://schemas.microsoft.com/office/drawing/2014/main" id="{00000000-0008-0000-0500-000039010000}"/>
              </a:ext>
            </a:extLst>
          </xdr:cNvPr>
          <xdr:cNvCxnSpPr/>
        </xdr:nvCxnSpPr>
        <xdr:spPr>
          <a:xfrm flipV="1">
            <a:off x="8565572" y="8369190"/>
            <a:ext cx="65809" cy="1379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311 Conector recto">
            <a:extLst>
              <a:ext uri="{FF2B5EF4-FFF2-40B4-BE49-F238E27FC236}">
                <a16:creationId xmlns:a16="http://schemas.microsoft.com/office/drawing/2014/main" id="{00000000-0008-0000-0500-000038010000}"/>
              </a:ext>
            </a:extLst>
          </xdr:cNvPr>
          <xdr:cNvCxnSpPr/>
        </xdr:nvCxnSpPr>
        <xdr:spPr>
          <a:xfrm flipV="1">
            <a:off x="8499763" y="8382985"/>
            <a:ext cx="65809" cy="1379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310 Conector recto">
            <a:extLst>
              <a:ext uri="{FF2B5EF4-FFF2-40B4-BE49-F238E27FC236}">
                <a16:creationId xmlns:a16="http://schemas.microsoft.com/office/drawing/2014/main" id="{00000000-0008-0000-0500-000037010000}"/>
              </a:ext>
            </a:extLst>
          </xdr:cNvPr>
          <xdr:cNvCxnSpPr/>
        </xdr:nvCxnSpPr>
        <xdr:spPr>
          <a:xfrm flipV="1">
            <a:off x="8433954" y="8396780"/>
            <a:ext cx="65809" cy="28049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51954</xdr:colOff>
      <xdr:row>96</xdr:row>
      <xdr:rowOff>19050</xdr:rowOff>
    </xdr:from>
    <xdr:to>
      <xdr:col>12</xdr:col>
      <xdr:colOff>710045</xdr:colOff>
      <xdr:row>96</xdr:row>
      <xdr:rowOff>419100</xdr:rowOff>
    </xdr:to>
    <xdr:grpSp>
      <xdr:nvGrpSpPr>
        <xdr:cNvPr id="310" name="SprkR97C13Shape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GrpSpPr/>
      </xdr:nvGrpSpPr>
      <xdr:grpSpPr>
        <a:xfrm>
          <a:off x="9195954" y="8277225"/>
          <a:ext cx="658091" cy="400050"/>
          <a:chOff x="9195954" y="8277225"/>
          <a:chExt cx="658091" cy="400050"/>
        </a:xfrm>
      </xdr:grpSpPr>
      <xdr:cxnSp macro="">
        <xdr:nvCxnSpPr>
          <xdr:cNvPr id="309" name="308 Conector recto">
            <a:extLst>
              <a:ext uri="{FF2B5EF4-FFF2-40B4-BE49-F238E27FC236}">
                <a16:creationId xmlns:a16="http://schemas.microsoft.com/office/drawing/2014/main" id="{00000000-0008-0000-0500-000035010000}"/>
              </a:ext>
            </a:extLst>
          </xdr:cNvPr>
          <xdr:cNvCxnSpPr/>
        </xdr:nvCxnSpPr>
        <xdr:spPr>
          <a:xfrm flipV="1">
            <a:off x="9788236" y="8277225"/>
            <a:ext cx="65809" cy="8572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307 Conector recto">
            <a:extLst>
              <a:ext uri="{FF2B5EF4-FFF2-40B4-BE49-F238E27FC236}">
                <a16:creationId xmlns:a16="http://schemas.microsoft.com/office/drawing/2014/main" id="{00000000-0008-0000-0500-000034010000}"/>
              </a:ext>
            </a:extLst>
          </xdr:cNvPr>
          <xdr:cNvCxnSpPr/>
        </xdr:nvCxnSpPr>
        <xdr:spPr>
          <a:xfrm flipV="1">
            <a:off x="9722427" y="8362950"/>
            <a:ext cx="65809" cy="9388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306 Conector recto">
            <a:extLst>
              <a:ext uri="{FF2B5EF4-FFF2-40B4-BE49-F238E27FC236}">
                <a16:creationId xmlns:a16="http://schemas.microsoft.com/office/drawing/2014/main" id="{00000000-0008-0000-0500-000033010000}"/>
              </a:ext>
            </a:extLst>
          </xdr:cNvPr>
          <xdr:cNvCxnSpPr/>
        </xdr:nvCxnSpPr>
        <xdr:spPr>
          <a:xfrm flipV="1">
            <a:off x="9656618" y="8456839"/>
            <a:ext cx="65809" cy="10205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305 Conector recto">
            <a:extLst>
              <a:ext uri="{FF2B5EF4-FFF2-40B4-BE49-F238E27FC236}">
                <a16:creationId xmlns:a16="http://schemas.microsoft.com/office/drawing/2014/main" id="{00000000-0008-0000-0500-000032010000}"/>
              </a:ext>
            </a:extLst>
          </xdr:cNvPr>
          <xdr:cNvCxnSpPr/>
        </xdr:nvCxnSpPr>
        <xdr:spPr>
          <a:xfrm flipV="1">
            <a:off x="9590809" y="8558893"/>
            <a:ext cx="65809" cy="2449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304 Conector recto">
            <a:extLst>
              <a:ext uri="{FF2B5EF4-FFF2-40B4-BE49-F238E27FC236}">
                <a16:creationId xmlns:a16="http://schemas.microsoft.com/office/drawing/2014/main" id="{00000000-0008-0000-0500-000031010000}"/>
              </a:ext>
            </a:extLst>
          </xdr:cNvPr>
          <xdr:cNvCxnSpPr/>
        </xdr:nvCxnSpPr>
        <xdr:spPr>
          <a:xfrm>
            <a:off x="9525000" y="8579303"/>
            <a:ext cx="65809" cy="408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303 Conector recto">
            <a:extLst>
              <a:ext uri="{FF2B5EF4-FFF2-40B4-BE49-F238E27FC236}">
                <a16:creationId xmlns:a16="http://schemas.microsoft.com/office/drawing/2014/main" id="{00000000-0008-0000-0500-000030010000}"/>
              </a:ext>
            </a:extLst>
          </xdr:cNvPr>
          <xdr:cNvCxnSpPr/>
        </xdr:nvCxnSpPr>
        <xdr:spPr>
          <a:xfrm flipV="1">
            <a:off x="9459190" y="8579303"/>
            <a:ext cx="65810" cy="24493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302 Conector recto">
            <a:extLst>
              <a:ext uri="{FF2B5EF4-FFF2-40B4-BE49-F238E27FC236}">
                <a16:creationId xmlns:a16="http://schemas.microsoft.com/office/drawing/2014/main" id="{00000000-0008-0000-0500-00002F010000}"/>
              </a:ext>
            </a:extLst>
          </xdr:cNvPr>
          <xdr:cNvCxnSpPr/>
        </xdr:nvCxnSpPr>
        <xdr:spPr>
          <a:xfrm flipV="1">
            <a:off x="9393381" y="8603796"/>
            <a:ext cx="65809" cy="3265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301 Conector recto">
            <a:extLst>
              <a:ext uri="{FF2B5EF4-FFF2-40B4-BE49-F238E27FC236}">
                <a16:creationId xmlns:a16="http://schemas.microsoft.com/office/drawing/2014/main" id="{00000000-0008-0000-0500-00002E010000}"/>
              </a:ext>
            </a:extLst>
          </xdr:cNvPr>
          <xdr:cNvCxnSpPr/>
        </xdr:nvCxnSpPr>
        <xdr:spPr>
          <a:xfrm>
            <a:off x="9327572" y="8632371"/>
            <a:ext cx="65809" cy="408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" name="300 Conector recto">
            <a:extLst>
              <a:ext uri="{FF2B5EF4-FFF2-40B4-BE49-F238E27FC236}">
                <a16:creationId xmlns:a16="http://schemas.microsoft.com/office/drawing/2014/main" id="{00000000-0008-0000-0500-00002D010000}"/>
              </a:ext>
            </a:extLst>
          </xdr:cNvPr>
          <xdr:cNvCxnSpPr/>
        </xdr:nvCxnSpPr>
        <xdr:spPr>
          <a:xfrm flipV="1">
            <a:off x="9261763" y="8632371"/>
            <a:ext cx="65809" cy="3265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299 Conector recto">
            <a:extLst>
              <a:ext uri="{FF2B5EF4-FFF2-40B4-BE49-F238E27FC236}">
                <a16:creationId xmlns:a16="http://schemas.microsoft.com/office/drawing/2014/main" id="{00000000-0008-0000-0500-00002C010000}"/>
              </a:ext>
            </a:extLst>
          </xdr:cNvPr>
          <xdr:cNvCxnSpPr/>
        </xdr:nvCxnSpPr>
        <xdr:spPr>
          <a:xfrm flipV="1">
            <a:off x="9195954" y="8665028"/>
            <a:ext cx="65809" cy="1224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51954</xdr:colOff>
      <xdr:row>96</xdr:row>
      <xdr:rowOff>19050</xdr:rowOff>
    </xdr:from>
    <xdr:to>
      <xdr:col>13</xdr:col>
      <xdr:colOff>710045</xdr:colOff>
      <xdr:row>96</xdr:row>
      <xdr:rowOff>419100</xdr:rowOff>
    </xdr:to>
    <xdr:grpSp>
      <xdr:nvGrpSpPr>
        <xdr:cNvPr id="299" name="SprkR97C14Shape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GrpSpPr/>
      </xdr:nvGrpSpPr>
      <xdr:grpSpPr>
        <a:xfrm>
          <a:off x="9957954" y="8277225"/>
          <a:ext cx="658091" cy="400050"/>
          <a:chOff x="9957954" y="8277225"/>
          <a:chExt cx="658091" cy="400050"/>
        </a:xfrm>
      </xdr:grpSpPr>
      <xdr:cxnSp macro="">
        <xdr:nvCxnSpPr>
          <xdr:cNvPr id="298" name="297 Conector recto">
            <a:extLst>
              <a:ext uri="{FF2B5EF4-FFF2-40B4-BE49-F238E27FC236}">
                <a16:creationId xmlns:a16="http://schemas.microsoft.com/office/drawing/2014/main" id="{00000000-0008-0000-0500-00002A010000}"/>
              </a:ext>
            </a:extLst>
          </xdr:cNvPr>
          <xdr:cNvCxnSpPr/>
        </xdr:nvCxnSpPr>
        <xdr:spPr>
          <a:xfrm flipV="1">
            <a:off x="10550236" y="8277225"/>
            <a:ext cx="65809" cy="6038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296 Conector recto">
            <a:extLst>
              <a:ext uri="{FF2B5EF4-FFF2-40B4-BE49-F238E27FC236}">
                <a16:creationId xmlns:a16="http://schemas.microsoft.com/office/drawing/2014/main" id="{00000000-0008-0000-0500-000029010000}"/>
              </a:ext>
            </a:extLst>
          </xdr:cNvPr>
          <xdr:cNvCxnSpPr/>
        </xdr:nvCxnSpPr>
        <xdr:spPr>
          <a:xfrm flipV="1">
            <a:off x="10484427" y="8337609"/>
            <a:ext cx="65809" cy="5283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6" name="295 Conector recto">
            <a:extLst>
              <a:ext uri="{FF2B5EF4-FFF2-40B4-BE49-F238E27FC236}">
                <a16:creationId xmlns:a16="http://schemas.microsoft.com/office/drawing/2014/main" id="{00000000-0008-0000-0500-000028010000}"/>
              </a:ext>
            </a:extLst>
          </xdr:cNvPr>
          <xdr:cNvCxnSpPr/>
        </xdr:nvCxnSpPr>
        <xdr:spPr>
          <a:xfrm flipV="1">
            <a:off x="10418618" y="8390446"/>
            <a:ext cx="65809" cy="754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294 Conector recto">
            <a:extLst>
              <a:ext uri="{FF2B5EF4-FFF2-40B4-BE49-F238E27FC236}">
                <a16:creationId xmlns:a16="http://schemas.microsoft.com/office/drawing/2014/main" id="{00000000-0008-0000-0500-000027010000}"/>
              </a:ext>
            </a:extLst>
          </xdr:cNvPr>
          <xdr:cNvCxnSpPr/>
        </xdr:nvCxnSpPr>
        <xdr:spPr>
          <a:xfrm flipV="1">
            <a:off x="10352809" y="8397995"/>
            <a:ext cx="65809" cy="3019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293 Conector recto">
            <a:extLst>
              <a:ext uri="{FF2B5EF4-FFF2-40B4-BE49-F238E27FC236}">
                <a16:creationId xmlns:a16="http://schemas.microsoft.com/office/drawing/2014/main" id="{00000000-0008-0000-0500-000026010000}"/>
              </a:ext>
            </a:extLst>
          </xdr:cNvPr>
          <xdr:cNvCxnSpPr/>
        </xdr:nvCxnSpPr>
        <xdr:spPr>
          <a:xfrm flipV="1">
            <a:off x="10287000" y="8428187"/>
            <a:ext cx="65809" cy="8302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3" name="292 Conector recto">
            <a:extLst>
              <a:ext uri="{FF2B5EF4-FFF2-40B4-BE49-F238E27FC236}">
                <a16:creationId xmlns:a16="http://schemas.microsoft.com/office/drawing/2014/main" id="{00000000-0008-0000-0500-000025010000}"/>
              </a:ext>
            </a:extLst>
          </xdr:cNvPr>
          <xdr:cNvCxnSpPr/>
        </xdr:nvCxnSpPr>
        <xdr:spPr>
          <a:xfrm flipV="1">
            <a:off x="10221190" y="8511216"/>
            <a:ext cx="65810" cy="22644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2" name="291 Conector recto">
            <a:extLst>
              <a:ext uri="{FF2B5EF4-FFF2-40B4-BE49-F238E27FC236}">
                <a16:creationId xmlns:a16="http://schemas.microsoft.com/office/drawing/2014/main" id="{00000000-0008-0000-0500-000024010000}"/>
              </a:ext>
            </a:extLst>
          </xdr:cNvPr>
          <xdr:cNvCxnSpPr/>
        </xdr:nvCxnSpPr>
        <xdr:spPr>
          <a:xfrm flipV="1">
            <a:off x="10155381" y="8533860"/>
            <a:ext cx="65809" cy="15097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290 Conector recto">
            <a:extLst>
              <a:ext uri="{FF2B5EF4-FFF2-40B4-BE49-F238E27FC236}">
                <a16:creationId xmlns:a16="http://schemas.microsoft.com/office/drawing/2014/main" id="{00000000-0008-0000-0500-000023010000}"/>
              </a:ext>
            </a:extLst>
          </xdr:cNvPr>
          <xdr:cNvCxnSpPr/>
        </xdr:nvCxnSpPr>
        <xdr:spPr>
          <a:xfrm>
            <a:off x="10089572" y="8541408"/>
            <a:ext cx="65809" cy="7549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289 Conector recto">
            <a:extLst>
              <a:ext uri="{FF2B5EF4-FFF2-40B4-BE49-F238E27FC236}">
                <a16:creationId xmlns:a16="http://schemas.microsoft.com/office/drawing/2014/main" id="{00000000-0008-0000-0500-000022010000}"/>
              </a:ext>
            </a:extLst>
          </xdr:cNvPr>
          <xdr:cNvCxnSpPr/>
        </xdr:nvCxnSpPr>
        <xdr:spPr>
          <a:xfrm flipV="1">
            <a:off x="10023763" y="8541408"/>
            <a:ext cx="65809" cy="60385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288 Conector recto">
            <a:extLst>
              <a:ext uri="{FF2B5EF4-FFF2-40B4-BE49-F238E27FC236}">
                <a16:creationId xmlns:a16="http://schemas.microsoft.com/office/drawing/2014/main" id="{00000000-0008-0000-0500-000021010000}"/>
              </a:ext>
            </a:extLst>
          </xdr:cNvPr>
          <xdr:cNvCxnSpPr/>
        </xdr:nvCxnSpPr>
        <xdr:spPr>
          <a:xfrm flipV="1">
            <a:off x="9957954" y="8601793"/>
            <a:ext cx="65809" cy="75482"/>
          </a:xfrm>
          <a:prstGeom prst="line">
            <a:avLst/>
          </a:prstGeom>
          <a:ln w="63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51954</xdr:colOff>
      <xdr:row>82</xdr:row>
      <xdr:rowOff>19050</xdr:rowOff>
    </xdr:from>
    <xdr:to>
      <xdr:col>12</xdr:col>
      <xdr:colOff>710045</xdr:colOff>
      <xdr:row>82</xdr:row>
      <xdr:rowOff>323850</xdr:rowOff>
    </xdr:to>
    <xdr:grpSp>
      <xdr:nvGrpSpPr>
        <xdr:cNvPr id="265" name="SprkR83C13Shape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GrpSpPr/>
      </xdr:nvGrpSpPr>
      <xdr:grpSpPr>
        <a:xfrm>
          <a:off x="9195954" y="5857875"/>
          <a:ext cx="658091" cy="304800"/>
          <a:chOff x="9195954" y="5857875"/>
          <a:chExt cx="658091" cy="304800"/>
        </a:xfrm>
      </xdr:grpSpPr>
      <xdr:cxnSp macro="">
        <xdr:nvCxnSpPr>
          <xdr:cNvPr id="264" name="263 Conector recto">
            <a:extLst>
              <a:ext uri="{FF2B5EF4-FFF2-40B4-BE49-F238E27FC236}">
                <a16:creationId xmlns:a16="http://schemas.microsoft.com/office/drawing/2014/main" id="{00000000-0008-0000-0500-000008010000}"/>
              </a:ext>
            </a:extLst>
          </xdr:cNvPr>
          <xdr:cNvCxnSpPr/>
        </xdr:nvCxnSpPr>
        <xdr:spPr>
          <a:xfrm>
            <a:off x="9788236" y="5885846"/>
            <a:ext cx="65809" cy="26731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3" name="262 Conector recto">
            <a:extLst>
              <a:ext uri="{FF2B5EF4-FFF2-40B4-BE49-F238E27FC236}">
                <a16:creationId xmlns:a16="http://schemas.microsoft.com/office/drawing/2014/main" id="{00000000-0008-0000-0500-000007010000}"/>
              </a:ext>
            </a:extLst>
          </xdr:cNvPr>
          <xdr:cNvCxnSpPr/>
        </xdr:nvCxnSpPr>
        <xdr:spPr>
          <a:xfrm>
            <a:off x="9722427" y="5857875"/>
            <a:ext cx="65809" cy="27971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2" name="261 Conector recto">
            <a:extLst>
              <a:ext uri="{FF2B5EF4-FFF2-40B4-BE49-F238E27FC236}">
                <a16:creationId xmlns:a16="http://schemas.microsoft.com/office/drawing/2014/main" id="{00000000-0008-0000-0500-000006010000}"/>
              </a:ext>
            </a:extLst>
          </xdr:cNvPr>
          <xdr:cNvCxnSpPr/>
        </xdr:nvCxnSpPr>
        <xdr:spPr>
          <a:xfrm flipV="1">
            <a:off x="9656618" y="5857875"/>
            <a:ext cx="65809" cy="222341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1" name="260 Conector recto">
            <a:extLst>
              <a:ext uri="{FF2B5EF4-FFF2-40B4-BE49-F238E27FC236}">
                <a16:creationId xmlns:a16="http://schemas.microsoft.com/office/drawing/2014/main" id="{00000000-0008-0000-0500-000005010000}"/>
              </a:ext>
            </a:extLst>
          </xdr:cNvPr>
          <xdr:cNvCxnSpPr/>
        </xdr:nvCxnSpPr>
        <xdr:spPr>
          <a:xfrm flipV="1">
            <a:off x="9590809" y="6080216"/>
            <a:ext cx="65809" cy="82353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0" name="259 Conector recto">
            <a:extLst>
              <a:ext uri="{FF2B5EF4-FFF2-40B4-BE49-F238E27FC236}">
                <a16:creationId xmlns:a16="http://schemas.microsoft.com/office/drawing/2014/main" id="{00000000-0008-0000-0500-000004010000}"/>
              </a:ext>
            </a:extLst>
          </xdr:cNvPr>
          <xdr:cNvCxnSpPr/>
        </xdr:nvCxnSpPr>
        <xdr:spPr>
          <a:xfrm>
            <a:off x="9525000" y="6079972"/>
            <a:ext cx="65809" cy="82597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9" name="258 Conector recto">
            <a:extLst>
              <a:ext uri="{FF2B5EF4-FFF2-40B4-BE49-F238E27FC236}">
                <a16:creationId xmlns:a16="http://schemas.microsoft.com/office/drawing/2014/main" id="{00000000-0008-0000-0500-000003010000}"/>
              </a:ext>
            </a:extLst>
          </xdr:cNvPr>
          <xdr:cNvCxnSpPr/>
        </xdr:nvCxnSpPr>
        <xdr:spPr>
          <a:xfrm>
            <a:off x="9459190" y="6055835"/>
            <a:ext cx="65810" cy="24137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" name="257 Conector recto">
            <a:extLst>
              <a:ext uri="{FF2B5EF4-FFF2-40B4-BE49-F238E27FC236}">
                <a16:creationId xmlns:a16="http://schemas.microsoft.com/office/drawing/2014/main" id="{00000000-0008-0000-0500-000002010000}"/>
              </a:ext>
            </a:extLst>
          </xdr:cNvPr>
          <xdr:cNvCxnSpPr/>
        </xdr:nvCxnSpPr>
        <xdr:spPr>
          <a:xfrm flipV="1">
            <a:off x="9393381" y="6055835"/>
            <a:ext cx="65809" cy="106840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" name="256 Conector recto">
            <a:extLst>
              <a:ext uri="{FF2B5EF4-FFF2-40B4-BE49-F238E27FC236}">
                <a16:creationId xmlns:a16="http://schemas.microsoft.com/office/drawing/2014/main" id="{00000000-0008-0000-0500-000001010000}"/>
              </a:ext>
            </a:extLst>
          </xdr:cNvPr>
          <xdr:cNvCxnSpPr/>
        </xdr:nvCxnSpPr>
        <xdr:spPr>
          <a:xfrm>
            <a:off x="9327572" y="6055372"/>
            <a:ext cx="65809" cy="107303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6" name="255 Conector recto">
            <a:extLst>
              <a:ext uri="{FF2B5EF4-FFF2-40B4-BE49-F238E27FC236}">
                <a16:creationId xmlns:a16="http://schemas.microsoft.com/office/drawing/2014/main" id="{00000000-0008-0000-0500-000000010000}"/>
              </a:ext>
            </a:extLst>
          </xdr:cNvPr>
          <xdr:cNvCxnSpPr/>
        </xdr:nvCxnSpPr>
        <xdr:spPr>
          <a:xfrm flipV="1">
            <a:off x="9261763" y="6055372"/>
            <a:ext cx="65809" cy="59574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5" name="254 Conector recto">
            <a:extLst>
              <a:ext uri="{FF2B5EF4-FFF2-40B4-BE49-F238E27FC236}">
                <a16:creationId xmlns:a16="http://schemas.microsoft.com/office/drawing/2014/main" id="{00000000-0008-0000-0500-0000FF000000}"/>
              </a:ext>
            </a:extLst>
          </xdr:cNvPr>
          <xdr:cNvCxnSpPr/>
        </xdr:nvCxnSpPr>
        <xdr:spPr>
          <a:xfrm flipV="1">
            <a:off x="9195954" y="6114946"/>
            <a:ext cx="65809" cy="11921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51954</xdr:colOff>
      <xdr:row>82</xdr:row>
      <xdr:rowOff>19050</xdr:rowOff>
    </xdr:from>
    <xdr:to>
      <xdr:col>10</xdr:col>
      <xdr:colOff>710045</xdr:colOff>
      <xdr:row>82</xdr:row>
      <xdr:rowOff>323850</xdr:rowOff>
    </xdr:to>
    <xdr:grpSp>
      <xdr:nvGrpSpPr>
        <xdr:cNvPr id="243" name="SprkR83C11Shape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GrpSpPr/>
      </xdr:nvGrpSpPr>
      <xdr:grpSpPr>
        <a:xfrm>
          <a:off x="7671954" y="5857875"/>
          <a:ext cx="658091" cy="304800"/>
          <a:chOff x="7671954" y="5857875"/>
          <a:chExt cx="658091" cy="304800"/>
        </a:xfrm>
      </xdr:grpSpPr>
      <xdr:cxnSp macro="">
        <xdr:nvCxnSpPr>
          <xdr:cNvPr id="242" name="241 Conector recto">
            <a:extLst>
              <a:ext uri="{FF2B5EF4-FFF2-40B4-BE49-F238E27FC236}">
                <a16:creationId xmlns:a16="http://schemas.microsoft.com/office/drawing/2014/main" id="{00000000-0008-0000-0500-0000F2000000}"/>
              </a:ext>
            </a:extLst>
          </xdr:cNvPr>
          <xdr:cNvCxnSpPr/>
        </xdr:nvCxnSpPr>
        <xdr:spPr>
          <a:xfrm flipV="1">
            <a:off x="8264236" y="5945617"/>
            <a:ext cx="65809" cy="37587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1" name="240 Conector recto">
            <a:extLst>
              <a:ext uri="{FF2B5EF4-FFF2-40B4-BE49-F238E27FC236}">
                <a16:creationId xmlns:a16="http://schemas.microsoft.com/office/drawing/2014/main" id="{00000000-0008-0000-0500-0000F1000000}"/>
              </a:ext>
            </a:extLst>
          </xdr:cNvPr>
          <xdr:cNvCxnSpPr/>
        </xdr:nvCxnSpPr>
        <xdr:spPr>
          <a:xfrm>
            <a:off x="8198427" y="5932961"/>
            <a:ext cx="65809" cy="50243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" name="239 Conector recto">
            <a:extLst>
              <a:ext uri="{FF2B5EF4-FFF2-40B4-BE49-F238E27FC236}">
                <a16:creationId xmlns:a16="http://schemas.microsoft.com/office/drawing/2014/main" id="{00000000-0008-0000-0500-0000F0000000}"/>
              </a:ext>
            </a:extLst>
          </xdr:cNvPr>
          <xdr:cNvCxnSpPr/>
        </xdr:nvCxnSpPr>
        <xdr:spPr>
          <a:xfrm flipV="1">
            <a:off x="8132618" y="5932961"/>
            <a:ext cx="65809" cy="29368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9" name="238 Conector recto">
            <a:extLst>
              <a:ext uri="{FF2B5EF4-FFF2-40B4-BE49-F238E27FC236}">
                <a16:creationId xmlns:a16="http://schemas.microsoft.com/office/drawing/2014/main" id="{00000000-0008-0000-0500-0000EF000000}"/>
              </a:ext>
            </a:extLst>
          </xdr:cNvPr>
          <xdr:cNvCxnSpPr/>
        </xdr:nvCxnSpPr>
        <xdr:spPr>
          <a:xfrm flipV="1">
            <a:off x="8066809" y="5962329"/>
            <a:ext cx="65809" cy="135171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8" name="237 Conector recto">
            <a:extLst>
              <a:ext uri="{FF2B5EF4-FFF2-40B4-BE49-F238E27FC236}">
                <a16:creationId xmlns:a16="http://schemas.microsoft.com/office/drawing/2014/main" id="{00000000-0008-0000-0500-0000EE000000}"/>
              </a:ext>
            </a:extLst>
          </xdr:cNvPr>
          <xdr:cNvCxnSpPr/>
        </xdr:nvCxnSpPr>
        <xdr:spPr>
          <a:xfrm>
            <a:off x="8001000" y="5857875"/>
            <a:ext cx="65809" cy="239625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" name="236 Conector recto">
            <a:extLst>
              <a:ext uri="{FF2B5EF4-FFF2-40B4-BE49-F238E27FC236}">
                <a16:creationId xmlns:a16="http://schemas.microsoft.com/office/drawing/2014/main" id="{00000000-0008-0000-0500-0000ED000000}"/>
              </a:ext>
            </a:extLst>
          </xdr:cNvPr>
          <xdr:cNvCxnSpPr/>
        </xdr:nvCxnSpPr>
        <xdr:spPr>
          <a:xfrm flipV="1">
            <a:off x="7935190" y="5857875"/>
            <a:ext cx="65810" cy="28012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" name="235 Conector recto">
            <a:extLst>
              <a:ext uri="{FF2B5EF4-FFF2-40B4-BE49-F238E27FC236}">
                <a16:creationId xmlns:a16="http://schemas.microsoft.com/office/drawing/2014/main" id="{00000000-0008-0000-0500-0000EC000000}"/>
              </a:ext>
            </a:extLst>
          </xdr:cNvPr>
          <xdr:cNvCxnSpPr/>
        </xdr:nvCxnSpPr>
        <xdr:spPr>
          <a:xfrm flipV="1">
            <a:off x="7869381" y="5885887"/>
            <a:ext cx="65809" cy="76394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" name="234 Conector recto">
            <a:extLst>
              <a:ext uri="{FF2B5EF4-FFF2-40B4-BE49-F238E27FC236}">
                <a16:creationId xmlns:a16="http://schemas.microsoft.com/office/drawing/2014/main" id="{00000000-0008-0000-0500-0000EB000000}"/>
              </a:ext>
            </a:extLst>
          </xdr:cNvPr>
          <xdr:cNvCxnSpPr/>
        </xdr:nvCxnSpPr>
        <xdr:spPr>
          <a:xfrm flipV="1">
            <a:off x="7803572" y="5962281"/>
            <a:ext cx="65809" cy="8492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4" name="233 Conector recto">
            <a:extLst>
              <a:ext uri="{FF2B5EF4-FFF2-40B4-BE49-F238E27FC236}">
                <a16:creationId xmlns:a16="http://schemas.microsoft.com/office/drawing/2014/main" id="{00000000-0008-0000-0500-0000EA000000}"/>
              </a:ext>
            </a:extLst>
          </xdr:cNvPr>
          <xdr:cNvCxnSpPr/>
        </xdr:nvCxnSpPr>
        <xdr:spPr>
          <a:xfrm>
            <a:off x="7737763" y="5962281"/>
            <a:ext cx="65809" cy="8492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" name="232 Conector recto">
            <a:extLst>
              <a:ext uri="{FF2B5EF4-FFF2-40B4-BE49-F238E27FC236}">
                <a16:creationId xmlns:a16="http://schemas.microsoft.com/office/drawing/2014/main" id="{00000000-0008-0000-0500-0000E9000000}"/>
              </a:ext>
            </a:extLst>
          </xdr:cNvPr>
          <xdr:cNvCxnSpPr/>
        </xdr:nvCxnSpPr>
        <xdr:spPr>
          <a:xfrm flipV="1">
            <a:off x="7671954" y="5962281"/>
            <a:ext cx="65809" cy="200394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51954</xdr:colOff>
      <xdr:row>82</xdr:row>
      <xdr:rowOff>19050</xdr:rowOff>
    </xdr:from>
    <xdr:to>
      <xdr:col>9</xdr:col>
      <xdr:colOff>710045</xdr:colOff>
      <xdr:row>82</xdr:row>
      <xdr:rowOff>323850</xdr:rowOff>
    </xdr:to>
    <xdr:grpSp>
      <xdr:nvGrpSpPr>
        <xdr:cNvPr id="232" name="SprkR83C10Shape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GrpSpPr/>
      </xdr:nvGrpSpPr>
      <xdr:grpSpPr>
        <a:xfrm>
          <a:off x="6909954" y="5857875"/>
          <a:ext cx="658091" cy="304800"/>
          <a:chOff x="6909954" y="5857875"/>
          <a:chExt cx="658091" cy="304800"/>
        </a:xfrm>
      </xdr:grpSpPr>
      <xdr:cxnSp macro="">
        <xdr:nvCxnSpPr>
          <xdr:cNvPr id="231" name="230 Conector recto">
            <a:extLst>
              <a:ext uri="{FF2B5EF4-FFF2-40B4-BE49-F238E27FC236}">
                <a16:creationId xmlns:a16="http://schemas.microsoft.com/office/drawing/2014/main" id="{00000000-0008-0000-0500-0000E7000000}"/>
              </a:ext>
            </a:extLst>
          </xdr:cNvPr>
          <xdr:cNvCxnSpPr/>
        </xdr:nvCxnSpPr>
        <xdr:spPr>
          <a:xfrm>
            <a:off x="7502236" y="6037862"/>
            <a:ext cx="65809" cy="124813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0" name="229 Conector recto">
            <a:extLst>
              <a:ext uri="{FF2B5EF4-FFF2-40B4-BE49-F238E27FC236}">
                <a16:creationId xmlns:a16="http://schemas.microsoft.com/office/drawing/2014/main" id="{00000000-0008-0000-0500-0000E6000000}"/>
              </a:ext>
            </a:extLst>
          </xdr:cNvPr>
          <xdr:cNvCxnSpPr/>
        </xdr:nvCxnSpPr>
        <xdr:spPr>
          <a:xfrm>
            <a:off x="7436427" y="6012852"/>
            <a:ext cx="65809" cy="25010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9" name="228 Conector recto">
            <a:extLst>
              <a:ext uri="{FF2B5EF4-FFF2-40B4-BE49-F238E27FC236}">
                <a16:creationId xmlns:a16="http://schemas.microsoft.com/office/drawing/2014/main" id="{00000000-0008-0000-0500-0000E5000000}"/>
              </a:ext>
            </a:extLst>
          </xdr:cNvPr>
          <xdr:cNvCxnSpPr/>
        </xdr:nvCxnSpPr>
        <xdr:spPr>
          <a:xfrm>
            <a:off x="7370618" y="5962406"/>
            <a:ext cx="65809" cy="50446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" name="227 Conector recto">
            <a:extLst>
              <a:ext uri="{FF2B5EF4-FFF2-40B4-BE49-F238E27FC236}">
                <a16:creationId xmlns:a16="http://schemas.microsoft.com/office/drawing/2014/main" id="{00000000-0008-0000-0500-0000E4000000}"/>
              </a:ext>
            </a:extLst>
          </xdr:cNvPr>
          <xdr:cNvCxnSpPr/>
        </xdr:nvCxnSpPr>
        <xdr:spPr>
          <a:xfrm flipV="1">
            <a:off x="7304809" y="5962406"/>
            <a:ext cx="65809" cy="75456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7" name="226 Conector recto">
            <a:extLst>
              <a:ext uri="{FF2B5EF4-FFF2-40B4-BE49-F238E27FC236}">
                <a16:creationId xmlns:a16="http://schemas.microsoft.com/office/drawing/2014/main" id="{00000000-0008-0000-0500-0000E3000000}"/>
              </a:ext>
            </a:extLst>
          </xdr:cNvPr>
          <xdr:cNvCxnSpPr/>
        </xdr:nvCxnSpPr>
        <xdr:spPr>
          <a:xfrm flipV="1">
            <a:off x="7239000" y="6037862"/>
            <a:ext cx="65809" cy="50113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" name="225 Conector recto">
            <a:extLst>
              <a:ext uri="{FF2B5EF4-FFF2-40B4-BE49-F238E27FC236}">
                <a16:creationId xmlns:a16="http://schemas.microsoft.com/office/drawing/2014/main" id="{00000000-0008-0000-0500-0000E2000000}"/>
              </a:ext>
            </a:extLst>
          </xdr:cNvPr>
          <xdr:cNvCxnSpPr/>
        </xdr:nvCxnSpPr>
        <xdr:spPr>
          <a:xfrm>
            <a:off x="7173190" y="5987558"/>
            <a:ext cx="65810" cy="100417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5" name="224 Conector recto">
            <a:extLst>
              <a:ext uri="{FF2B5EF4-FFF2-40B4-BE49-F238E27FC236}">
                <a16:creationId xmlns:a16="http://schemas.microsoft.com/office/drawing/2014/main" id="{00000000-0008-0000-0500-0000E1000000}"/>
              </a:ext>
            </a:extLst>
          </xdr:cNvPr>
          <xdr:cNvCxnSpPr/>
        </xdr:nvCxnSpPr>
        <xdr:spPr>
          <a:xfrm>
            <a:off x="7107381" y="5923704"/>
            <a:ext cx="65809" cy="63854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4" name="223 Conector recto">
            <a:extLst>
              <a:ext uri="{FF2B5EF4-FFF2-40B4-BE49-F238E27FC236}">
                <a16:creationId xmlns:a16="http://schemas.microsoft.com/office/drawing/2014/main" id="{00000000-0008-0000-0500-0000E0000000}"/>
              </a:ext>
            </a:extLst>
          </xdr:cNvPr>
          <xdr:cNvCxnSpPr/>
        </xdr:nvCxnSpPr>
        <xdr:spPr>
          <a:xfrm flipV="1">
            <a:off x="7041572" y="5923704"/>
            <a:ext cx="65809" cy="114158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3" name="222 Conector recto">
            <a:extLst>
              <a:ext uri="{FF2B5EF4-FFF2-40B4-BE49-F238E27FC236}">
                <a16:creationId xmlns:a16="http://schemas.microsoft.com/office/drawing/2014/main" id="{00000000-0008-0000-0500-0000DF000000}"/>
              </a:ext>
            </a:extLst>
          </xdr:cNvPr>
          <xdr:cNvCxnSpPr/>
        </xdr:nvCxnSpPr>
        <xdr:spPr>
          <a:xfrm>
            <a:off x="6975763" y="5857875"/>
            <a:ext cx="65809" cy="179987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2" name="221 Conector recto">
            <a:extLst>
              <a:ext uri="{FF2B5EF4-FFF2-40B4-BE49-F238E27FC236}">
                <a16:creationId xmlns:a16="http://schemas.microsoft.com/office/drawing/2014/main" id="{00000000-0008-0000-0500-0000DE000000}"/>
              </a:ext>
            </a:extLst>
          </xdr:cNvPr>
          <xdr:cNvCxnSpPr/>
        </xdr:nvCxnSpPr>
        <xdr:spPr>
          <a:xfrm flipV="1">
            <a:off x="6909954" y="5857875"/>
            <a:ext cx="65809" cy="154224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391582</xdr:colOff>
      <xdr:row>0</xdr:row>
      <xdr:rowOff>42332</xdr:rowOff>
    </xdr:from>
    <xdr:to>
      <xdr:col>18</xdr:col>
      <xdr:colOff>222249</xdr:colOff>
      <xdr:row>2</xdr:row>
      <xdr:rowOff>52916</xdr:rowOff>
    </xdr:to>
    <xdr:sp macro="" textlink="">
      <xdr:nvSpPr>
        <xdr:cNvPr id="2" name="1 Llamada de flecha hacia abaj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0075332" y="42332"/>
          <a:ext cx="1957917" cy="560917"/>
        </a:xfrm>
        <a:prstGeom prst="downArrowCallout">
          <a:avLst/>
        </a:prstGeom>
        <a:solidFill>
          <a:schemeClr val="accent3">
            <a:lumMod val="60000"/>
            <a:lumOff val="40000"/>
          </a:schemeClr>
        </a:solidFill>
        <a:ln w="12700"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E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dministrador/Mis%20documentos/Downloads/Sparkline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parklines"/>
    </sheetNames>
    <definedNames>
      <definedName name="linechart"/>
    </definedNames>
    <sheetDataSet>
      <sheetData sheetId="0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duardo Estrada" refreshedDate="43589.009627314816" createdVersion="3" refreshedVersion="6" minRefreshableVersion="3" recordCount="60" xr:uid="{00000000-000A-0000-FFFF-FFFF07000000}">
  <cacheSource type="worksheet">
    <worksheetSource ref="A4:N64" sheet="indicadores de precios"/>
  </cacheSource>
  <cacheFields count="15">
    <cacheField name="Año y mes" numFmtId="165">
      <sharedItems containsSemiMixedTypes="0" containsNonDate="0" containsDate="1" containsString="0" minDate="2005-12-31T00:00:00" maxDate="2010-12-01T00:00:00" count="60">
        <d v="2005-12-31T00:00:00"/>
        <d v="2006-01-31T00:00:00"/>
        <d v="2006-02-28T00:00:00"/>
        <d v="2006-03-31T00:00:00"/>
        <d v="2006-04-30T00:00:00"/>
        <d v="2006-05-31T00:00:00"/>
        <d v="2006-06-30T00:00:00"/>
        <d v="2006-07-31T00:00:00"/>
        <d v="2006-08-31T00:00:00"/>
        <d v="2006-09-30T00:00:00"/>
        <d v="2006-10-31T00:00:00"/>
        <d v="2006-11-30T00:00:00"/>
        <d v="2006-12-31T00:00:00"/>
        <d v="2007-01-31T00:00:00"/>
        <d v="2007-02-28T00:00:00"/>
        <d v="2007-03-31T00:00:00"/>
        <d v="2007-04-30T00:00:00"/>
        <d v="2007-05-31T00:00:00"/>
        <d v="2007-06-30T00:00:00"/>
        <d v="2007-07-31T00:00:00"/>
        <d v="2007-08-31T00:00:00"/>
        <d v="2007-09-30T00:00:00"/>
        <d v="2007-10-31T00:00:00"/>
        <d v="2007-11-30T00:00:00"/>
        <d v="2007-12-31T00:00:00"/>
        <d v="2008-01-31T00:00:00"/>
        <d v="2008-02-29T00:00:00"/>
        <d v="2008-03-31T00:00:00"/>
        <d v="2008-04-30T00:00:00"/>
        <d v="2008-05-31T00:00:00"/>
        <d v="2008-06-30T00:00:00"/>
        <d v="2008-07-31T00:00:00"/>
        <d v="2008-08-31T00:00:00"/>
        <d v="2008-09-30T00:00:00"/>
        <d v="2008-10-31T00:00:00"/>
        <d v="2008-11-30T00:00:00"/>
        <d v="2008-12-31T00:00:00"/>
        <d v="2009-01-31T00:00:00"/>
        <d v="2009-02-28T00:00:00"/>
        <d v="2009-03-31T00:00:00"/>
        <d v="2009-04-30T00:00:00"/>
        <d v="2009-05-31T00:00:00"/>
        <d v="2009-06-30T00:00:00"/>
        <d v="2009-07-31T00:00:00"/>
        <d v="2009-08-31T00:00:00"/>
        <d v="2009-09-30T00:00:00"/>
        <d v="2009-10-31T00:00:00"/>
        <d v="2009-11-30T00:00:00"/>
        <d v="2009-12-31T00:00:00"/>
        <d v="2010-01-31T00:00:00"/>
        <d v="2010-02-28T00:00:00"/>
        <d v="2010-03-31T00:00:00"/>
        <d v="2010-04-30T00:00:00"/>
        <d v="2010-05-31T00:00:00"/>
        <d v="2010-06-30T00:00:00"/>
        <d v="2010-07-31T00:00:00"/>
        <d v="2010-08-31T00:00:00"/>
        <d v="2010-09-30T00:00:00"/>
        <d v="2010-10-31T00:00:00"/>
        <d v="2010-11-30T00:00:00"/>
      </sharedItems>
      <fieldGroup par="14" base="0">
        <rangePr groupBy="months" startDate="2005-12-31T00:00:00" endDate="2010-12-01T00:00:00"/>
        <groupItems count="14">
          <s v="&lt;31/12/200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12/2010"/>
        </groupItems>
      </fieldGroup>
    </cacheField>
    <cacheField name="IPC nacional" numFmtId="0">
      <sharedItems containsSemiMixedTypes="0" containsString="0" containsNumber="1" minValue="82.5" maxValue="144.1"/>
    </cacheField>
    <cacheField name="Alimentos y bebidas no alcohólicas" numFmtId="0">
      <sharedItems containsSemiMixedTypes="0" containsString="0" containsNumber="1" minValue="82.9" maxValue="164.6"/>
    </cacheField>
    <cacheField name="Bebidas alcohólicas y tabaco" numFmtId="0">
      <sharedItems containsSemiMixedTypes="0" containsString="0" containsNumber="1" minValue="90.5" maxValue="152.5"/>
    </cacheField>
    <cacheField name="Prendas de vestir y calzado" numFmtId="0">
      <sharedItems containsSemiMixedTypes="0" containsString="0" containsNumber="1" minValue="97.4" maxValue="132.6"/>
    </cacheField>
    <cacheField name="Alojamiento, agua, electricidad, gas y otros combustibles" numFmtId="0">
      <sharedItems containsSemiMixedTypes="0" containsString="0" containsNumber="1" minValue="84.1" maxValue="135.19999999999999"/>
    </cacheField>
    <cacheField name="Muebles, art p/ el hogar y  conservación del hogar" numFmtId="0">
      <sharedItems containsSemiMixedTypes="0" containsString="0" containsNumber="1" minValue="83.2" maxValue="143.5"/>
    </cacheField>
    <cacheField name="Salud" numFmtId="0">
      <sharedItems containsSemiMixedTypes="0" containsString="0" containsNumber="1" minValue="85.6" maxValue="131.30000000000001"/>
    </cacheField>
    <cacheField name="Transporte" numFmtId="0">
      <sharedItems containsSemiMixedTypes="0" containsString="0" containsNumber="1" minValue="72.8" maxValue="136.4"/>
    </cacheField>
    <cacheField name="Comuni" numFmtId="0">
      <sharedItems containsSemiMixedTypes="0" containsString="0" containsNumber="1" minValue="84.9" maxValue="106.3"/>
    </cacheField>
    <cacheField name="Recreación y cultura" numFmtId="0">
      <sharedItems containsSemiMixedTypes="0" containsString="0" containsNumber="1" minValue="96.2" maxValue="126.3"/>
    </cacheField>
    <cacheField name="Educación" numFmtId="0">
      <sharedItems containsSemiMixedTypes="0" containsString="0" containsNumber="1" minValue="84.7" maxValue="141.6"/>
    </cacheField>
    <cacheField name="Restaurantes y hoteles" numFmtId="0">
      <sharedItems containsSemiMixedTypes="0" containsString="0" containsNumber="1" minValue="74.599999999999994" maxValue="152.9"/>
    </cacheField>
    <cacheField name="Bienes y servicios diversos" numFmtId="0">
      <sharedItems containsSemiMixedTypes="0" containsString="0" containsNumber="1" minValue="88.1" maxValue="132.30000000000001"/>
    </cacheField>
    <cacheField name="Años" numFmtId="0" databaseField="0">
      <fieldGroup base="0">
        <rangePr groupBy="years" startDate="2005-12-31T00:00:00" endDate="2010-12-01T00:00:00"/>
        <groupItems count="8">
          <s v="&lt;31/12/2005"/>
          <s v="2005"/>
          <s v="2006"/>
          <s v="2007"/>
          <s v="2008"/>
          <s v="2009"/>
          <s v="2010"/>
          <s v="&gt;1/12/20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">
  <r>
    <x v="0"/>
    <n v="82.5"/>
    <n v="82.9"/>
    <n v="90.5"/>
    <n v="97.4"/>
    <n v="84.1"/>
    <n v="83.2"/>
    <n v="85.6"/>
    <n v="72.8"/>
    <n v="84.9"/>
    <n v="96.2"/>
    <n v="84.7"/>
    <n v="74.599999999999994"/>
    <n v="88.1"/>
  </r>
  <r>
    <x v="1"/>
    <n v="91.5"/>
    <n v="91.9"/>
    <n v="95.7"/>
    <n v="100.5"/>
    <n v="94.4"/>
    <n v="90.5"/>
    <n v="95"/>
    <n v="90.6"/>
    <n v="90.8"/>
    <n v="99.9"/>
    <n v="90.7"/>
    <n v="85.3"/>
    <n v="94"/>
  </r>
  <r>
    <x v="2"/>
    <n v="92.8"/>
    <n v="93.1"/>
    <n v="96.8"/>
    <n v="100.8"/>
    <n v="94.6"/>
    <n v="91.2"/>
    <n v="95.7"/>
    <n v="91"/>
    <n v="90.9"/>
    <n v="100"/>
    <n v="98.2"/>
    <n v="85.9"/>
    <n v="94.6"/>
  </r>
  <r>
    <x v="3"/>
    <n v="93.4"/>
    <n v="93.6"/>
    <n v="97.1"/>
    <n v="101.1"/>
    <n v="94.9"/>
    <n v="91.6"/>
    <n v="96"/>
    <n v="92.8"/>
    <n v="91.4"/>
    <n v="100.6"/>
    <n v="98.3"/>
    <n v="86.9"/>
    <n v="95"/>
  </r>
  <r>
    <x v="4"/>
    <n v="94.7"/>
    <n v="94.7"/>
    <n v="97.6"/>
    <n v="101.4"/>
    <n v="95.4"/>
    <n v="92.2"/>
    <n v="96.5"/>
    <n v="100"/>
    <n v="91.6"/>
    <n v="101"/>
    <n v="98.5"/>
    <n v="87.8"/>
    <n v="95.3"/>
  </r>
  <r>
    <x v="5"/>
    <n v="95.6"/>
    <n v="95.2"/>
    <n v="97.6"/>
    <n v="101.6"/>
    <n v="96.8"/>
    <n v="93.2"/>
    <n v="97.9"/>
    <n v="102.2"/>
    <n v="92.1"/>
    <n v="100.2"/>
    <n v="98.9"/>
    <n v="88.9"/>
    <n v="96.2"/>
  </r>
  <r>
    <x v="6"/>
    <n v="95.9"/>
    <n v="95.3"/>
    <n v="97.9"/>
    <n v="102"/>
    <n v="98.4"/>
    <n v="94.1"/>
    <n v="98.6"/>
    <n v="100.6"/>
    <n v="92.5"/>
    <n v="102"/>
    <n v="98"/>
    <n v="90.3"/>
    <n v="96.7"/>
  </r>
  <r>
    <x v="7"/>
    <n v="96.4"/>
    <n v="95.1"/>
    <n v="97.9"/>
    <n v="102.3"/>
    <n v="99.7"/>
    <n v="94.8"/>
    <n v="99.1"/>
    <n v="103.5"/>
    <n v="92.8"/>
    <n v="101.4"/>
    <n v="98.2"/>
    <n v="90.9"/>
    <n v="97"/>
  </r>
  <r>
    <x v="8"/>
    <n v="96.6"/>
    <n v="95"/>
    <n v="98"/>
    <n v="103"/>
    <n v="101.1"/>
    <n v="95.6"/>
    <n v="99.5"/>
    <n v="102.2"/>
    <n v="93.2"/>
    <n v="101.9"/>
    <n v="98.3"/>
    <n v="91.3"/>
    <n v="97.4"/>
  </r>
  <r>
    <x v="9"/>
    <n v="96.2"/>
    <n v="94.9"/>
    <n v="98.1"/>
    <n v="103.5"/>
    <n v="101.5"/>
    <n v="96.3"/>
    <n v="100"/>
    <n v="96.5"/>
    <n v="91.3"/>
    <n v="102.3"/>
    <n v="98.5"/>
    <n v="91.8"/>
    <n v="97.7"/>
  </r>
  <r>
    <x v="10"/>
    <n v="96.6"/>
    <n v="95.9"/>
    <n v="99.3"/>
    <n v="103.7"/>
    <n v="101.2"/>
    <n v="96.6"/>
    <n v="100.5"/>
    <n v="95.9"/>
    <n v="91.7"/>
    <n v="103.6"/>
    <n v="98.7"/>
    <n v="92.3"/>
    <n v="98.1"/>
  </r>
  <r>
    <x v="11"/>
    <n v="97.4"/>
    <n v="97.7"/>
    <n v="99.8"/>
    <n v="104.3"/>
    <n v="101.5"/>
    <n v="97.2"/>
    <n v="100.9"/>
    <n v="94.7"/>
    <n v="91.9"/>
    <n v="103.4"/>
    <n v="98.9"/>
    <n v="93.2"/>
    <n v="98.5"/>
  </r>
  <r>
    <x v="12"/>
    <n v="98.9"/>
    <n v="101.2"/>
    <n v="101.1"/>
    <n v="105.1"/>
    <n v="101.9"/>
    <n v="97.8"/>
    <n v="101"/>
    <n v="95.7"/>
    <n v="91.9"/>
    <n v="104.5"/>
    <n v="99"/>
    <n v="94.3"/>
    <n v="99.2"/>
  </r>
  <r>
    <x v="13"/>
    <n v="99.8"/>
    <n v="103"/>
    <n v="102.6"/>
    <n v="105.6"/>
    <n v="102.1"/>
    <n v="98.9"/>
    <n v="101.8"/>
    <n v="94.9"/>
    <n v="92.6"/>
    <n v="103.9"/>
    <n v="99.1"/>
    <n v="95.6"/>
    <n v="99.9"/>
  </r>
  <r>
    <x v="14"/>
    <n v="101"/>
    <n v="104.2"/>
    <n v="103.4"/>
    <n v="106.2"/>
    <n v="102.1"/>
    <n v="99.7"/>
    <n v="102.1"/>
    <n v="94.8"/>
    <n v="93.9"/>
    <n v="105.9"/>
    <n v="105"/>
    <n v="96.3"/>
    <n v="100.5"/>
  </r>
  <r>
    <x v="15"/>
    <n v="102.1"/>
    <n v="105.3"/>
    <n v="103.8"/>
    <n v="106.8"/>
    <n v="103"/>
    <n v="100.6"/>
    <n v="102.5"/>
    <n v="99.1"/>
    <n v="94.2"/>
    <n v="106.8"/>
    <n v="105.2"/>
    <n v="97.1"/>
    <n v="101"/>
  </r>
  <r>
    <x v="16"/>
    <n v="103.1"/>
    <n v="106.6"/>
    <n v="106.8"/>
    <n v="107.1"/>
    <n v="104"/>
    <n v="101.2"/>
    <n v="103"/>
    <n v="102.1"/>
    <n v="94.9"/>
    <n v="106.7"/>
    <n v="105.3"/>
    <n v="97.6"/>
    <n v="101.4"/>
  </r>
  <r>
    <x v="17"/>
    <n v="103.9"/>
    <n v="106.8"/>
    <n v="109.4"/>
    <n v="107.7"/>
    <n v="105"/>
    <n v="102.3"/>
    <n v="103.4"/>
    <n v="105.5"/>
    <n v="94.3"/>
    <n v="107"/>
    <n v="105.5"/>
    <n v="98.4"/>
    <n v="101.9"/>
  </r>
  <r>
    <x v="18"/>
    <n v="105"/>
    <n v="108.9"/>
    <n v="110"/>
    <n v="108.1"/>
    <n v="106.2"/>
    <n v="103"/>
    <n v="104.1"/>
    <n v="105"/>
    <n v="94"/>
    <n v="107.4"/>
    <n v="105.7"/>
    <n v="99.6"/>
    <n v="102.5"/>
  </r>
  <r>
    <x v="19"/>
    <n v="105.8"/>
    <n v="110.3"/>
    <n v="111.1"/>
    <n v="108.5"/>
    <n v="106.7"/>
    <n v="103.8"/>
    <n v="104.4"/>
    <n v="105.2"/>
    <n v="93.7"/>
    <n v="108.3"/>
    <n v="105.8"/>
    <n v="101.4"/>
    <n v="102.9"/>
  </r>
  <r>
    <x v="20"/>
    <n v="106.1"/>
    <n v="111"/>
    <n v="112.7"/>
    <n v="109"/>
    <n v="107.3"/>
    <n v="104.7"/>
    <n v="104.8"/>
    <n v="103"/>
    <n v="93.1"/>
    <n v="108.5"/>
    <n v="106"/>
    <n v="102"/>
    <n v="103.3"/>
  </r>
  <r>
    <x v="21"/>
    <n v="107.3"/>
    <n v="113.1"/>
    <n v="113.6"/>
    <n v="109.6"/>
    <n v="108.2"/>
    <n v="105.7"/>
    <n v="105.6"/>
    <n v="104.1"/>
    <n v="93.6"/>
    <n v="108.6"/>
    <n v="106.2"/>
    <n v="103.4"/>
    <n v="103.8"/>
  </r>
  <r>
    <x v="22"/>
    <n v="109.5"/>
    <n v="117.2"/>
    <n v="114"/>
    <n v="110.1"/>
    <n v="109.3"/>
    <n v="106.5"/>
    <n v="106.2"/>
    <n v="106"/>
    <n v="93.8"/>
    <n v="108.7"/>
    <n v="106.3"/>
    <n v="107.4"/>
    <n v="104.4"/>
  </r>
  <r>
    <x v="23"/>
    <n v="114.2"/>
    <n v="126.2"/>
    <n v="114.7"/>
    <n v="111.2"/>
    <n v="112"/>
    <n v="107.9"/>
    <n v="106.8"/>
    <n v="113.3"/>
    <n v="93.2"/>
    <n v="110.1"/>
    <n v="106.7"/>
    <n v="112.6"/>
    <n v="105.4"/>
  </r>
  <r>
    <x v="24"/>
    <n v="115.6"/>
    <n v="127.3"/>
    <n v="118"/>
    <n v="112.3"/>
    <n v="113.9"/>
    <n v="110.7"/>
    <n v="107.5"/>
    <n v="114.1"/>
    <n v="93.3"/>
    <n v="112.5"/>
    <n v="106.8"/>
    <n v="115.3"/>
    <n v="106.6"/>
  </r>
  <r>
    <x v="25"/>
    <n v="117.1"/>
    <n v="128.9"/>
    <n v="120.3"/>
    <n v="113.2"/>
    <n v="115.5"/>
    <n v="112.8"/>
    <n v="107.9"/>
    <n v="115.6"/>
    <n v="93.1"/>
    <n v="113.4"/>
    <n v="107"/>
    <n v="118.2"/>
    <n v="107.7"/>
  </r>
  <r>
    <x v="26"/>
    <n v="119.5"/>
    <n v="131.5"/>
    <n v="121.8"/>
    <n v="114.1"/>
    <n v="117.8"/>
    <n v="115.3"/>
    <n v="108.8"/>
    <n v="116.3"/>
    <n v="94.4"/>
    <n v="114.3"/>
    <n v="115.3"/>
    <n v="119.6"/>
    <n v="109.6"/>
  </r>
  <r>
    <x v="27"/>
    <n v="121.4"/>
    <n v="134"/>
    <n v="122.4"/>
    <n v="114.6"/>
    <n v="118.5"/>
    <n v="117.6"/>
    <n v="109.6"/>
    <n v="121.7"/>
    <n v="94.6"/>
    <n v="115.7"/>
    <n v="115.5"/>
    <n v="121.2"/>
    <n v="110.6"/>
  </r>
  <r>
    <x v="28"/>
    <n v="123.1"/>
    <n v="136.19999999999999"/>
    <n v="122.9"/>
    <n v="115.1"/>
    <n v="120.5"/>
    <n v="119.1"/>
    <n v="110.5"/>
    <n v="123.8"/>
    <n v="94.6"/>
    <n v="115.9"/>
    <n v="115.8"/>
    <n v="123.9"/>
    <n v="111.5"/>
  </r>
  <r>
    <x v="29"/>
    <n v="126.5"/>
    <n v="142.4"/>
    <n v="123.4"/>
    <n v="115.9"/>
    <n v="123.1"/>
    <n v="120"/>
    <n v="111.3"/>
    <n v="130.19999999999999"/>
    <n v="94.8"/>
    <n v="116.3"/>
    <n v="116.2"/>
    <n v="126.7"/>
    <n v="112.8"/>
  </r>
  <r>
    <x v="30"/>
    <n v="129.19999999999999"/>
    <n v="146.5"/>
    <n v="125.8"/>
    <n v="116.8"/>
    <n v="125.4"/>
    <n v="121.7"/>
    <n v="112"/>
    <n v="135.30000000000001"/>
    <n v="95.2"/>
    <n v="116.7"/>
    <n v="116.3"/>
    <n v="129.5"/>
    <n v="114.2"/>
  </r>
  <r>
    <x v="31"/>
    <n v="130.80000000000001"/>
    <n v="148.5"/>
    <n v="125.9"/>
    <n v="117.6"/>
    <n v="128.19999999999999"/>
    <n v="123.9"/>
    <n v="113.3"/>
    <n v="136.4"/>
    <n v="95.5"/>
    <n v="116.9"/>
    <n v="116.5"/>
    <n v="131.80000000000001"/>
    <n v="115.6"/>
  </r>
  <r>
    <x v="32"/>
    <n v="131.5"/>
    <n v="150.1"/>
    <n v="127.4"/>
    <n v="118.5"/>
    <n v="129.4"/>
    <n v="125.5"/>
    <n v="113.8"/>
    <n v="130.19999999999999"/>
    <n v="96"/>
    <n v="118.3"/>
    <n v="116.7"/>
    <n v="134.4"/>
    <n v="117.3"/>
  </r>
  <r>
    <x v="33"/>
    <n v="131.80000000000001"/>
    <n v="149.9"/>
    <n v="127.8"/>
    <n v="119.2"/>
    <n v="128.9"/>
    <n v="127.3"/>
    <n v="114.4"/>
    <n v="130.9"/>
    <n v="96.3"/>
    <n v="118.9"/>
    <n v="117"/>
    <n v="134.9"/>
    <n v="118.7"/>
  </r>
  <r>
    <x v="34"/>
    <n v="131.80000000000001"/>
    <n v="152"/>
    <n v="128.80000000000001"/>
    <n v="119.7"/>
    <n v="127.9"/>
    <n v="128.80000000000001"/>
    <n v="115.2"/>
    <n v="120.7"/>
    <n v="96.8"/>
    <n v="119.7"/>
    <n v="117.1"/>
    <n v="135.6"/>
    <n v="120"/>
  </r>
  <r>
    <x v="35"/>
    <n v="131.9"/>
    <n v="156.1"/>
    <n v="133.30000000000001"/>
    <n v="120.9"/>
    <n v="123.2"/>
    <n v="130.30000000000001"/>
    <n v="116.5"/>
    <n v="108.6"/>
    <n v="97.3"/>
    <n v="120.3"/>
    <n v="117.4"/>
    <n v="136.6"/>
    <n v="121"/>
  </r>
  <r>
    <x v="36"/>
    <n v="131.6"/>
    <n v="157.30000000000001"/>
    <n v="134.30000000000001"/>
    <n v="121.9"/>
    <n v="119"/>
    <n v="131.30000000000001"/>
    <n v="116.8"/>
    <n v="102.7"/>
    <n v="97.6"/>
    <n v="121.4"/>
    <n v="117.5"/>
    <n v="137.5"/>
    <n v="121.4"/>
  </r>
  <r>
    <x v="37"/>
    <n v="131.6"/>
    <n v="156.69999999999999"/>
    <n v="135.19999999999999"/>
    <n v="122.5"/>
    <n v="117.7"/>
    <n v="132.5"/>
    <n v="117.2"/>
    <n v="103.3"/>
    <n v="98"/>
    <n v="121.9"/>
    <n v="117.7"/>
    <n v="138.69999999999999"/>
    <n v="122.3"/>
  </r>
  <r>
    <x v="38"/>
    <n v="132.4"/>
    <n v="154.4"/>
    <n v="136.30000000000001"/>
    <n v="123.4"/>
    <n v="118.5"/>
    <n v="133.30000000000001"/>
    <n v="118"/>
    <n v="104.6"/>
    <n v="98.4"/>
    <n v="122.9"/>
    <n v="129.19999999999999"/>
    <n v="139.30000000000001"/>
    <n v="123.2"/>
  </r>
  <r>
    <x v="39"/>
    <n v="131.69999999999999"/>
    <n v="152.5"/>
    <n v="136.80000000000001"/>
    <n v="123.8"/>
    <n v="116.9"/>
    <n v="134.1"/>
    <n v="118.5"/>
    <n v="103.6"/>
    <n v="98.7"/>
    <n v="123.1"/>
    <n v="129.4"/>
    <n v="139.6"/>
    <n v="123.7"/>
  </r>
  <r>
    <x v="40"/>
    <n v="131.6"/>
    <n v="150.9"/>
    <n v="136.6"/>
    <n v="124.1"/>
    <n v="116.9"/>
    <n v="134.69999999999999"/>
    <n v="119"/>
    <n v="106.4"/>
    <n v="99.2"/>
    <n v="123.1"/>
    <n v="129.6"/>
    <n v="139.6"/>
    <n v="124"/>
  </r>
  <r>
    <x v="41"/>
    <n v="131.69999999999999"/>
    <n v="150.1"/>
    <n v="136"/>
    <n v="124.4"/>
    <n v="117.1"/>
    <n v="134.69999999999999"/>
    <n v="119.3"/>
    <n v="109.1"/>
    <n v="99.4"/>
    <n v="123.6"/>
    <n v="130.1"/>
    <n v="139.80000000000001"/>
    <n v="124.4"/>
  </r>
  <r>
    <x v="42"/>
    <n v="131.69999999999999"/>
    <n v="147.30000000000001"/>
    <n v="136"/>
    <n v="125"/>
    <n v="118.5"/>
    <n v="135.30000000000001"/>
    <n v="119.8"/>
    <n v="114.7"/>
    <n v="99.7"/>
    <n v="125"/>
    <n v="130.19999999999999"/>
    <n v="140.6"/>
    <n v="124.6"/>
  </r>
  <r>
    <x v="43"/>
    <n v="130.9"/>
    <n v="144.4"/>
    <n v="136.4"/>
    <n v="125.3"/>
    <n v="120.2"/>
    <n v="136"/>
    <n v="121.3"/>
    <n v="112.1"/>
    <n v="100.8"/>
    <n v="124.9"/>
    <n v="130.5"/>
    <n v="140.69999999999999"/>
    <n v="124.9"/>
  </r>
  <r>
    <x v="44"/>
    <n v="131.30000000000001"/>
    <n v="143.9"/>
    <n v="136.30000000000001"/>
    <n v="125.7"/>
    <n v="120.2"/>
    <n v="136.19999999999999"/>
    <n v="122.1"/>
    <n v="115.9"/>
    <n v="101.5"/>
    <n v="125.8"/>
    <n v="130.6"/>
    <n v="141.4"/>
    <n v="125"/>
  </r>
  <r>
    <x v="45"/>
    <n v="131.80000000000001"/>
    <n v="144.4"/>
    <n v="136.30000000000001"/>
    <n v="126.3"/>
    <n v="122.3"/>
    <n v="136.5"/>
    <n v="122.9"/>
    <n v="114.8"/>
    <n v="102.1"/>
    <n v="126.3"/>
    <n v="130.80000000000001"/>
    <n v="141.4"/>
    <n v="125.5"/>
  </r>
  <r>
    <x v="46"/>
    <n v="132.30000000000001"/>
    <n v="144.9"/>
    <n v="135.9"/>
    <n v="126.8"/>
    <n v="123.7"/>
    <n v="136.80000000000001"/>
    <n v="123.1"/>
    <n v="115.6"/>
    <n v="102.2"/>
    <n v="125.5"/>
    <n v="131"/>
    <n v="142.4"/>
    <n v="125.7"/>
  </r>
  <r>
    <x v="47"/>
    <n v="132.5"/>
    <n v="143.5"/>
    <n v="135.69999999999999"/>
    <n v="127.2"/>
    <n v="124.8"/>
    <n v="136.9"/>
    <n v="123.7"/>
    <n v="119.2"/>
    <n v="102.7"/>
    <n v="126.3"/>
    <n v="131.19999999999999"/>
    <n v="143"/>
    <n v="125.9"/>
  </r>
  <r>
    <x v="48"/>
    <n v="132.80000000000001"/>
    <n v="143.5"/>
    <n v="137"/>
    <n v="127.9"/>
    <n v="125.7"/>
    <n v="137.1"/>
    <n v="123.9"/>
    <n v="120"/>
    <n v="103"/>
    <n v="126.3"/>
    <n v="131.5"/>
    <n v="142.9"/>
    <n v="126.2"/>
  </r>
  <r>
    <x v="49"/>
    <n v="134.1"/>
    <n v="146.30000000000001"/>
    <n v="142.9"/>
    <n v="128.30000000000001"/>
    <n v="127.6"/>
    <n v="137.9"/>
    <n v="123.9"/>
    <n v="122.3"/>
    <n v="103.2"/>
    <n v="121.5"/>
    <n v="132.9"/>
    <n v="143.1"/>
    <n v="127"/>
  </r>
  <r>
    <x v="50"/>
    <n v="136"/>
    <n v="150.30000000000001"/>
    <n v="145"/>
    <n v="128.80000000000001"/>
    <n v="128.80000000000001"/>
    <n v="138.80000000000001"/>
    <n v="124.4"/>
    <n v="121.7"/>
    <n v="104.6"/>
    <n v="121.6"/>
    <n v="139"/>
    <n v="143.4"/>
    <n v="128"/>
  </r>
  <r>
    <x v="51"/>
    <n v="137.5"/>
    <n v="153.69999999999999"/>
    <n v="145"/>
    <n v="129.19999999999999"/>
    <n v="129.19999999999999"/>
    <n v="139.5"/>
    <n v="124.9"/>
    <n v="123.7"/>
    <n v="104.6"/>
    <n v="121.5"/>
    <n v="139.30000000000001"/>
    <n v="144.19999999999999"/>
    <n v="128.80000000000001"/>
  </r>
  <r>
    <x v="52"/>
    <n v="137.9"/>
    <n v="154.19999999999999"/>
    <n v="145.9"/>
    <n v="129.6"/>
    <n v="129"/>
    <n v="139.9"/>
    <n v="125.8"/>
    <n v="125.5"/>
    <n v="105.5"/>
    <n v="121.6"/>
    <n v="139.6"/>
    <n v="144.1"/>
    <n v="128.69999999999999"/>
  </r>
  <r>
    <x v="53"/>
    <n v="137.9"/>
    <n v="152.5"/>
    <n v="146.4"/>
    <n v="130"/>
    <n v="131"/>
    <n v="140.19999999999999"/>
    <n v="126.3"/>
    <n v="125.1"/>
    <n v="105.9"/>
    <n v="123.5"/>
    <n v="139.9"/>
    <n v="144.9"/>
    <n v="128.9"/>
  </r>
  <r>
    <x v="54"/>
    <n v="137.9"/>
    <n v="152.1"/>
    <n v="147.30000000000001"/>
    <n v="130.19999999999999"/>
    <n v="130.9"/>
    <n v="140.5"/>
    <n v="126.8"/>
    <n v="123.2"/>
    <n v="105.5"/>
    <n v="126.1"/>
    <n v="140.19999999999999"/>
    <n v="145.5"/>
    <n v="129.19999999999999"/>
  </r>
  <r>
    <x v="55"/>
    <n v="139.1"/>
    <n v="155.5"/>
    <n v="148.1"/>
    <n v="130.6"/>
    <n v="131.1"/>
    <n v="141"/>
    <n v="127.2"/>
    <n v="124.5"/>
    <n v="105.5"/>
    <n v="122.9"/>
    <n v="140.5"/>
    <n v="145.4"/>
    <n v="130.30000000000001"/>
  </r>
  <r>
    <x v="56"/>
    <n v="138.4"/>
    <n v="152"/>
    <n v="148.80000000000001"/>
    <n v="130.9"/>
    <n v="131.5"/>
    <n v="141.80000000000001"/>
    <n v="127.7"/>
    <n v="125.4"/>
    <n v="106.1"/>
    <n v="123"/>
    <n v="140.80000000000001"/>
    <n v="146"/>
    <n v="130.69999999999999"/>
  </r>
  <r>
    <x v="57"/>
    <n v="138.9"/>
    <n v="152.4"/>
    <n v="148.69999999999999"/>
    <n v="131.30000000000001"/>
    <n v="132.30000000000001"/>
    <n v="142.30000000000001"/>
    <n v="129"/>
    <n v="124.9"/>
    <n v="106.3"/>
    <n v="123.8"/>
    <n v="141.1"/>
    <n v="148.5"/>
    <n v="130.80000000000001"/>
  </r>
  <r>
    <x v="58"/>
    <n v="141.9"/>
    <n v="159.5"/>
    <n v="148.69999999999999"/>
    <n v="131.69999999999999"/>
    <n v="133.9"/>
    <n v="142.9"/>
    <n v="131"/>
    <n v="126.9"/>
    <n v="106.3"/>
    <n v="123.4"/>
    <n v="141.4"/>
    <n v="150.80000000000001"/>
    <n v="131.5"/>
  </r>
  <r>
    <x v="59"/>
    <n v="144.1"/>
    <n v="164.6"/>
    <n v="152.5"/>
    <n v="132.6"/>
    <n v="135.19999999999999"/>
    <n v="143.5"/>
    <n v="131.30000000000001"/>
    <n v="128"/>
    <n v="105.3"/>
    <n v="123.9"/>
    <n v="141.6"/>
    <n v="152.9"/>
    <n v="132.3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 dinámica1" cacheId="15" applyNumberFormats="0" applyBorderFormats="0" applyFontFormats="0" applyPatternFormats="0" applyAlignmentFormats="0" applyWidthHeightFormats="1" dataCaption="Valores" missingCaption="0.0" updatedVersion="6" minRefreshableVersion="3" showCalcMbrs="0" rowGrandTotals="0" itemPrintTitles="1" createdVersion="3" indent="0" outline="1" outlineData="1" chartFormat="1">
  <location ref="A3:N70" firstHeaderRow="1" firstDataRow="2" firstDataCol="1"/>
  <pivotFields count="15"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2">
    <field x="14"/>
    <field x="0"/>
  </rowFields>
  <rowItems count="66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 IPC nacional" fld="1" baseField="0" baseItem="0"/>
    <dataField name=" Alimentos y bebidas no alcohólicas" fld="2" baseField="0" baseItem="0"/>
    <dataField name=" Bebidas alcohólicas y tabaco" fld="3" baseField="0" baseItem="0"/>
    <dataField name="Suma de Prendas de vestir y calzado" fld="4" baseField="0" baseItem="0"/>
    <dataField name=" Alojamiento, agua, electricidad, gas y otros combustibles" fld="5" baseField="0" baseItem="0"/>
    <dataField name=" Muebles, art p/ el hogar y  conservación del hogar" fld="6" baseField="0" baseItem="0"/>
    <dataField name="  Salud" fld="7" baseField="0" baseItem="0"/>
    <dataField name=" Transporte" fld="8" baseField="0" baseItem="0"/>
    <dataField name=" Comunicaciones" fld="9" baseField="0" baseItem="0"/>
    <dataField name=" Recreación y cultura" fld="10" baseField="0" baseItem="0"/>
    <dataField name=" Educación" fld="11" baseField="0" baseItem="0"/>
    <dataField name="  Restaurantes y hoteles" fld="12" baseField="0" baseItem="0"/>
    <dataField name=" Bienes y servicios diversos" fld="13" baseField="0" baseItem="0"/>
  </dataFields>
  <formats count="22">
    <format dxfId="43">
      <pivotArea field="14" grandRow="1" outline="0" collapsedLevelsAreSubtotals="1" axis="axisRow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42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1">
      <pivotArea field="14" type="button" dataOnly="0" labelOnly="1" outline="0" axis="axisRow" fieldPosition="0"/>
    </format>
    <format dxfId="40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9">
      <pivotArea field="14" type="button" dataOnly="0" labelOnly="1" outline="0" axis="axisRow" fieldPosition="0"/>
    </format>
    <format dxfId="38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7">
      <pivotArea field="14" type="button" dataOnly="0" labelOnly="1" outline="0" axis="axisRow" fieldPosition="0"/>
    </format>
    <format dxfId="36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5">
      <pivotArea field="14" type="button" dataOnly="0" labelOnly="1" outline="0" axis="axisRow" fieldPosition="0"/>
    </format>
    <format dxfId="34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">
      <pivotArea type="all" dataOnly="0" outline="0" fieldPosition="0"/>
    </format>
    <format dxfId="32">
      <pivotArea collapsedLevelsAreSubtotals="1" fieldPosition="0">
        <references count="2">
          <reference field="0" count="1">
            <x v="12"/>
          </reference>
          <reference field="14" count="1" selected="0">
            <x v="1"/>
          </reference>
        </references>
      </pivotArea>
    </format>
    <format dxfId="31">
      <pivotArea collapsedLevelsAreSubtotals="1" fieldPosition="0">
        <references count="1">
          <reference field="14" count="1">
            <x v="2"/>
          </reference>
        </references>
      </pivotArea>
    </format>
    <format dxfId="30">
      <pivotArea collapsedLevelsAreSubtotals="1" fieldPosition="0">
        <references count="2"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4" count="1" selected="0">
            <x v="2"/>
          </reference>
        </references>
      </pivotArea>
    </format>
    <format dxfId="29">
      <pivotArea collapsedLevelsAreSubtotals="1" fieldPosition="0">
        <references count="1">
          <reference field="14" count="1">
            <x v="3"/>
          </reference>
        </references>
      </pivotArea>
    </format>
    <format dxfId="28">
      <pivotArea collapsedLevelsAreSubtotals="1" fieldPosition="0">
        <references count="2"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4" count="1" selected="0">
            <x v="3"/>
          </reference>
        </references>
      </pivotArea>
    </format>
    <format dxfId="27">
      <pivotArea collapsedLevelsAreSubtotals="1" fieldPosition="0">
        <references count="1">
          <reference field="14" count="1">
            <x v="4"/>
          </reference>
        </references>
      </pivotArea>
    </format>
    <format dxfId="26">
      <pivotArea collapsedLevelsAreSubtotals="1" fieldPosition="0">
        <references count="2"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4" count="1" selected="0">
            <x v="4"/>
          </reference>
        </references>
      </pivotArea>
    </format>
    <format dxfId="25">
      <pivotArea collapsedLevelsAreSubtotals="1" fieldPosition="0">
        <references count="1">
          <reference field="14" count="1">
            <x v="5"/>
          </reference>
        </references>
      </pivotArea>
    </format>
    <format dxfId="24">
      <pivotArea collapsedLevelsAreSubtotals="1" fieldPosition="0">
        <references count="2"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4" count="1" selected="0">
            <x v="5"/>
          </reference>
        </references>
      </pivotArea>
    </format>
    <format dxfId="23">
      <pivotArea collapsedLevelsAreSubtotals="1" fieldPosition="0">
        <references count="1">
          <reference field="14" count="1">
            <x v="6"/>
          </reference>
        </references>
      </pivotArea>
    </format>
    <format dxfId="22">
      <pivotArea collapsedLevelsAreSubtotals="1" fieldPosition="0">
        <references count="2">
          <reference field="0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13" preserveFormatting="0" connectionId="2" xr16:uid="{00000000-0016-0000-07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2-06" preserveFormatting="0" connectionId="1" xr16:uid="{00000000-0016-0000-09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-23" preserveFormatting="0" connectionId="3" xr16:uid="{00000000-0016-0000-0A00-000002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T61"/>
  <sheetViews>
    <sheetView showGridLines="0" showRowColHeaders="0" tabSelected="1" zoomScale="110" zoomScaleNormal="110" workbookViewId="0">
      <selection activeCell="O10" sqref="O10"/>
    </sheetView>
  </sheetViews>
  <sheetFormatPr baseColWidth="10" defaultRowHeight="15"/>
  <cols>
    <col min="1" max="1" width="6.7109375" style="5" customWidth="1"/>
    <col min="2" max="2" width="4.7109375" style="4" customWidth="1"/>
    <col min="11" max="11" width="11.42578125" customWidth="1"/>
    <col min="13" max="13" width="11.42578125" customWidth="1"/>
    <col min="14" max="14" width="6.7109375" style="5" customWidth="1"/>
    <col min="15" max="20" width="11.42578125" style="5"/>
  </cols>
  <sheetData>
    <row r="1" spans="2:14" s="4" customFormat="1"/>
    <row r="2" spans="2:14"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2:14" s="5" customFormat="1">
      <c r="B3" s="7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2:14" s="5" customFormat="1">
      <c r="B4" s="7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9"/>
    </row>
    <row r="5" spans="2:14" ht="18.75">
      <c r="B5" s="7"/>
      <c r="C5" s="219" t="s">
        <v>0</v>
      </c>
      <c r="D5" s="219"/>
      <c r="E5" s="219"/>
      <c r="F5" s="219"/>
      <c r="G5" s="219"/>
      <c r="H5" s="219"/>
      <c r="I5" s="11"/>
      <c r="L5" s="34"/>
      <c r="M5" s="34"/>
      <c r="N5" s="9"/>
    </row>
    <row r="6" spans="2:14" ht="15.75">
      <c r="B6" s="7"/>
      <c r="C6" s="13"/>
      <c r="D6" s="13"/>
      <c r="E6" s="13"/>
      <c r="F6" s="13"/>
      <c r="L6" s="34"/>
      <c r="M6" s="34"/>
      <c r="N6" s="9"/>
    </row>
    <row r="7" spans="2:14" ht="15.75">
      <c r="B7" s="7"/>
      <c r="F7" s="1"/>
      <c r="L7" s="35"/>
      <c r="M7" s="35"/>
      <c r="N7" s="20"/>
    </row>
    <row r="8" spans="2:14" ht="19.5">
      <c r="B8" s="7"/>
      <c r="F8" s="2"/>
      <c r="L8" s="34"/>
      <c r="M8" s="34"/>
      <c r="N8" s="9"/>
    </row>
    <row r="9" spans="2:14" ht="19.5">
      <c r="B9" s="8"/>
      <c r="G9" s="6"/>
      <c r="L9" s="34"/>
      <c r="M9" s="34"/>
      <c r="N9" s="9"/>
    </row>
    <row r="10" spans="2:14" ht="19.5">
      <c r="B10" s="8"/>
      <c r="L10" s="34"/>
      <c r="M10" s="34"/>
      <c r="N10" s="9"/>
    </row>
    <row r="11" spans="2:14" ht="19.5">
      <c r="B11" s="7"/>
      <c r="F11" s="2"/>
      <c r="L11" s="34"/>
      <c r="M11" s="34"/>
      <c r="N11" s="9"/>
    </row>
    <row r="12" spans="2:14" ht="19.5">
      <c r="B12" s="7"/>
      <c r="F12" s="2"/>
      <c r="L12" s="34"/>
      <c r="M12" s="34"/>
      <c r="N12" s="9"/>
    </row>
    <row r="13" spans="2:14">
      <c r="B13" s="7"/>
      <c r="L13" s="34"/>
      <c r="M13" s="34"/>
      <c r="N13" s="9"/>
    </row>
    <row r="14" spans="2:14">
      <c r="B14" s="7"/>
      <c r="L14" s="34"/>
      <c r="M14" s="34"/>
      <c r="N14" s="9"/>
    </row>
    <row r="15" spans="2:14">
      <c r="B15" s="7"/>
      <c r="K15" s="3"/>
      <c r="L15" s="34"/>
      <c r="M15" s="34"/>
      <c r="N15" s="9"/>
    </row>
    <row r="16" spans="2:14">
      <c r="B16" s="7"/>
      <c r="L16" s="34"/>
      <c r="M16" s="34"/>
      <c r="N16" s="9"/>
    </row>
    <row r="17" spans="2:14">
      <c r="B17" s="7"/>
      <c r="L17" s="34"/>
      <c r="M17" s="34"/>
      <c r="N17" s="9"/>
    </row>
    <row r="18" spans="2:14">
      <c r="B18" s="7"/>
      <c r="L18" s="34"/>
      <c r="M18" s="34"/>
      <c r="N18" s="9"/>
    </row>
    <row r="19" spans="2:14">
      <c r="B19" s="7"/>
      <c r="L19" s="34"/>
      <c r="M19" s="34"/>
      <c r="N19" s="9"/>
    </row>
    <row r="20" spans="2:14">
      <c r="B20" s="7"/>
      <c r="L20" s="34"/>
      <c r="M20" s="34"/>
      <c r="N20" s="9"/>
    </row>
    <row r="21" spans="2:14">
      <c r="B21" s="7"/>
      <c r="L21" s="34"/>
      <c r="M21" s="34"/>
      <c r="N21" s="9"/>
    </row>
    <row r="22" spans="2:14">
      <c r="B22" s="7"/>
      <c r="L22" s="34"/>
      <c r="M22" s="34"/>
      <c r="N22" s="9"/>
    </row>
    <row r="23" spans="2:14">
      <c r="B23" s="7"/>
      <c r="L23" s="34"/>
      <c r="M23" s="34"/>
      <c r="N23" s="9"/>
    </row>
    <row r="24" spans="2:14">
      <c r="B24" s="7"/>
      <c r="L24" s="34"/>
      <c r="M24" s="34"/>
      <c r="N24" s="9"/>
    </row>
    <row r="25" spans="2:14">
      <c r="B25" s="7"/>
      <c r="L25" s="34"/>
      <c r="M25" s="34"/>
      <c r="N25" s="9"/>
    </row>
    <row r="26" spans="2:14">
      <c r="B26" s="7"/>
      <c r="N26" s="9"/>
    </row>
    <row r="27" spans="2:14">
      <c r="B27" s="7"/>
      <c r="N27" s="9"/>
    </row>
    <row r="28" spans="2:14" s="5" customFormat="1">
      <c r="B28" s="7"/>
      <c r="C28" s="218" t="s">
        <v>1</v>
      </c>
      <c r="D28" s="218"/>
      <c r="E28" s="218"/>
      <c r="F28" s="218"/>
      <c r="G28" s="218"/>
      <c r="H28" s="218"/>
      <c r="I28" s="218"/>
      <c r="J28" s="12"/>
      <c r="K28" s="9"/>
      <c r="L28" s="7"/>
      <c r="M28" s="9"/>
      <c r="N28" s="9"/>
    </row>
    <row r="29" spans="2:14" s="5" customFormat="1">
      <c r="B29" s="7"/>
      <c r="C29" s="218" t="s">
        <v>2</v>
      </c>
      <c r="D29" s="218"/>
      <c r="E29" s="218"/>
      <c r="F29" s="218"/>
      <c r="G29" s="218"/>
      <c r="H29" s="218"/>
      <c r="I29" s="218"/>
      <c r="J29" s="218"/>
      <c r="K29" s="9"/>
      <c r="L29" s="7"/>
      <c r="M29" s="9"/>
      <c r="N29" s="9"/>
    </row>
    <row r="30" spans="2:14" s="5" customFormat="1">
      <c r="B30" s="4"/>
      <c r="L30" s="4"/>
    </row>
    <row r="31" spans="2:14" s="5" customFormat="1">
      <c r="B31" s="4"/>
      <c r="L31" s="4"/>
    </row>
    <row r="32" spans="2:14" s="5" customFormat="1">
      <c r="B32" s="4"/>
      <c r="L32" s="4"/>
    </row>
    <row r="33" spans="2:12" s="5" customFormat="1">
      <c r="B33" s="4"/>
      <c r="L33" s="4"/>
    </row>
    <row r="34" spans="2:12" s="5" customFormat="1">
      <c r="B34" s="4"/>
      <c r="L34" s="4"/>
    </row>
    <row r="35" spans="2:12" s="5" customFormat="1">
      <c r="B35" s="4"/>
      <c r="L35" s="4"/>
    </row>
    <row r="36" spans="2:12" s="5" customFormat="1">
      <c r="B36" s="4"/>
      <c r="L36" s="4"/>
    </row>
    <row r="37" spans="2:12" s="5" customFormat="1">
      <c r="B37" s="4"/>
      <c r="L37" s="4"/>
    </row>
    <row r="38" spans="2:12" s="5" customFormat="1">
      <c r="B38" s="4"/>
      <c r="L38" s="4"/>
    </row>
    <row r="39" spans="2:12" s="5" customFormat="1">
      <c r="B39" s="4"/>
      <c r="L39" s="4"/>
    </row>
    <row r="40" spans="2:12" s="5" customFormat="1">
      <c r="B40" s="4"/>
      <c r="L40" s="4"/>
    </row>
    <row r="41" spans="2:12" s="5" customFormat="1">
      <c r="B41" s="4"/>
      <c r="L41" s="4"/>
    </row>
    <row r="42" spans="2:12" s="5" customFormat="1">
      <c r="B42" s="4"/>
      <c r="L42" s="4"/>
    </row>
    <row r="43" spans="2:12" s="5" customFormat="1">
      <c r="B43" s="4"/>
      <c r="L43" s="4"/>
    </row>
    <row r="44" spans="2:12" s="5" customFormat="1">
      <c r="B44" s="4"/>
      <c r="L44" s="4"/>
    </row>
    <row r="45" spans="2:12" s="5" customFormat="1">
      <c r="B45" s="4"/>
      <c r="L45" s="4"/>
    </row>
    <row r="46" spans="2:12" s="5" customFormat="1">
      <c r="B46" s="4"/>
      <c r="L46" s="4"/>
    </row>
    <row r="47" spans="2:12" s="5" customFormat="1">
      <c r="B47" s="4"/>
    </row>
    <row r="48" spans="2:12" s="5" customFormat="1">
      <c r="B48" s="4"/>
    </row>
    <row r="49" spans="2:2" s="5" customFormat="1">
      <c r="B49" s="4"/>
    </row>
    <row r="50" spans="2:2" s="5" customFormat="1">
      <c r="B50" s="4"/>
    </row>
    <row r="51" spans="2:2" s="5" customFormat="1">
      <c r="B51" s="4"/>
    </row>
    <row r="52" spans="2:2" s="5" customFormat="1">
      <c r="B52" s="4"/>
    </row>
    <row r="53" spans="2:2" s="5" customFormat="1">
      <c r="B53" s="4"/>
    </row>
    <row r="54" spans="2:2" s="5" customFormat="1">
      <c r="B54" s="4"/>
    </row>
    <row r="55" spans="2:2" s="5" customFormat="1">
      <c r="B55" s="4"/>
    </row>
    <row r="56" spans="2:2" s="5" customFormat="1">
      <c r="B56" s="4"/>
    </row>
    <row r="57" spans="2:2" s="5" customFormat="1">
      <c r="B57" s="4"/>
    </row>
    <row r="58" spans="2:2" s="5" customFormat="1">
      <c r="B58" s="4"/>
    </row>
    <row r="59" spans="2:2" s="5" customFormat="1">
      <c r="B59" s="4"/>
    </row>
    <row r="60" spans="2:2" s="5" customFormat="1">
      <c r="B60" s="4"/>
    </row>
    <row r="61" spans="2:2" s="5" customFormat="1">
      <c r="B61" s="4"/>
    </row>
  </sheetData>
  <sheetProtection password="8DB0" sheet="1" scenarios="1" formatCells="0" deleteColumns="0" deleteRows="0"/>
  <mergeCells count="3">
    <mergeCell ref="C28:I28"/>
    <mergeCell ref="C29:J29"/>
    <mergeCell ref="C5:H5"/>
  </mergeCells>
  <pageMargins left="0.7" right="0.7" top="0.75" bottom="0.75" header="0.3" footer="0.3"/>
  <pageSetup paperSize="9" orientation="portrait" r:id="rId1"/>
  <headerFooter differentOddEven="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A26"/>
  <sheetViews>
    <sheetView zoomScaleNormal="100" workbookViewId="0"/>
  </sheetViews>
  <sheetFormatPr baseColWidth="10" defaultRowHeight="15"/>
  <cols>
    <col min="1" max="11" width="11.42578125" style="23"/>
    <col min="12" max="12" width="3.28515625" style="22" customWidth="1"/>
    <col min="13" max="13" width="12.28515625" style="22" customWidth="1"/>
    <col min="14" max="15" width="11.42578125" style="22"/>
    <col min="16" max="16" width="16.28515625" style="22" customWidth="1"/>
    <col min="17" max="27" width="11.42578125" style="22"/>
    <col min="28" max="16384" width="11.42578125" style="21"/>
  </cols>
  <sheetData>
    <row r="1" spans="2:16">
      <c r="B1" s="28"/>
      <c r="C1" s="29"/>
      <c r="D1" s="30"/>
      <c r="E1" s="29"/>
      <c r="F1" s="30"/>
      <c r="G1" s="29"/>
      <c r="H1" s="30"/>
      <c r="I1" s="29"/>
      <c r="J1" s="22"/>
      <c r="M1" s="220" t="s">
        <v>97</v>
      </c>
      <c r="N1" s="220"/>
      <c r="O1" s="220"/>
      <c r="P1" s="220"/>
    </row>
    <row r="2" spans="2:16">
      <c r="B2" s="28"/>
      <c r="C2" s="29"/>
      <c r="D2" s="30"/>
      <c r="E2" s="29"/>
      <c r="F2" s="30"/>
      <c r="G2" s="29"/>
      <c r="H2" s="30"/>
      <c r="I2" s="29"/>
      <c r="J2" s="22"/>
      <c r="M2" s="31" t="s">
        <v>29</v>
      </c>
      <c r="N2" s="197" t="s">
        <v>96</v>
      </c>
      <c r="O2" s="197" t="s">
        <v>94</v>
      </c>
      <c r="P2" s="197" t="s">
        <v>95</v>
      </c>
    </row>
    <row r="3" spans="2:16">
      <c r="B3" s="28"/>
      <c r="C3" s="29"/>
      <c r="D3" s="30"/>
      <c r="E3" s="29"/>
      <c r="F3" s="30"/>
      <c r="G3" s="29"/>
      <c r="H3" s="30"/>
      <c r="I3" s="29"/>
      <c r="J3" s="22"/>
      <c r="M3" s="37" t="s">
        <v>30</v>
      </c>
      <c r="N3" s="196">
        <f>'indicadores de precios'!B85</f>
        <v>9.7891566265058128E-3</v>
      </c>
      <c r="O3" s="196">
        <f>'indicadores de precios'!C85</f>
        <v>1.9512195121951237E-2</v>
      </c>
      <c r="P3" s="196">
        <f>'indicadores de precios'!D85</f>
        <v>4.3065693430657026E-2</v>
      </c>
    </row>
    <row r="4" spans="2:16">
      <c r="B4" s="28"/>
      <c r="C4" s="29"/>
      <c r="D4" s="30"/>
      <c r="E4" s="29"/>
      <c r="F4" s="30"/>
      <c r="G4" s="29"/>
      <c r="H4" s="30"/>
      <c r="I4" s="29"/>
      <c r="J4" s="22"/>
      <c r="M4" s="37" t="s">
        <v>31</v>
      </c>
      <c r="N4" s="196">
        <f>'indicadores de precios'!B86</f>
        <v>2.409638554216853E-2</v>
      </c>
      <c r="O4" s="196">
        <f>'indicadores de precios'!C86</f>
        <v>4.7386759581881543E-2</v>
      </c>
      <c r="P4" s="196">
        <f>'indicadores de precios'!D86</f>
        <v>5.8394160583941535E-2</v>
      </c>
    </row>
    <row r="5" spans="2:16">
      <c r="B5" s="28"/>
      <c r="C5" s="29"/>
      <c r="D5" s="30"/>
      <c r="E5" s="29"/>
      <c r="F5" s="30"/>
      <c r="G5" s="29"/>
      <c r="H5" s="30"/>
      <c r="I5" s="29"/>
      <c r="J5" s="22"/>
      <c r="M5" s="37" t="s">
        <v>32</v>
      </c>
      <c r="N5" s="196">
        <f>'indicadores de precios'!B87</f>
        <v>3.5391566265060126E-2</v>
      </c>
      <c r="O5" s="196">
        <f>'indicadores de precios'!C87</f>
        <v>7.1080139372822204E-2</v>
      </c>
      <c r="P5" s="196">
        <f>'indicadores de precios'!D87</f>
        <v>5.8394160583941535E-2</v>
      </c>
    </row>
    <row r="6" spans="2:16">
      <c r="B6" s="28"/>
      <c r="C6" s="29"/>
      <c r="D6" s="30"/>
      <c r="E6" s="29"/>
      <c r="F6" s="30"/>
      <c r="G6" s="29"/>
      <c r="H6" s="30"/>
      <c r="I6" s="29"/>
      <c r="J6" s="22"/>
      <c r="M6" s="37" t="s">
        <v>33</v>
      </c>
      <c r="N6" s="196">
        <f>'indicadores de precios'!B88</f>
        <v>3.8403614457831248E-2</v>
      </c>
      <c r="O6" s="196">
        <f>'indicadores de precios'!C88</f>
        <v>7.4564459930313465E-2</v>
      </c>
      <c r="P6" s="196">
        <f>'indicadores de precios'!D88</f>
        <v>6.496350364963499E-2</v>
      </c>
    </row>
    <row r="7" spans="2:16">
      <c r="B7" s="28"/>
      <c r="C7" s="29"/>
      <c r="D7" s="30"/>
      <c r="E7" s="29"/>
      <c r="F7" s="30"/>
      <c r="G7" s="29"/>
      <c r="H7" s="30"/>
      <c r="I7" s="29"/>
      <c r="J7" s="22"/>
      <c r="M7" s="37" t="s">
        <v>34</v>
      </c>
      <c r="N7" s="196">
        <f>'indicadores de precios'!B89</f>
        <v>3.8403614457831248E-2</v>
      </c>
      <c r="O7" s="196">
        <f>'indicadores de precios'!C89</f>
        <v>6.2717770034843134E-2</v>
      </c>
      <c r="P7" s="196">
        <f>'indicadores de precios'!D89</f>
        <v>6.8613138686131503E-2</v>
      </c>
    </row>
    <row r="8" spans="2:16">
      <c r="B8" s="28"/>
      <c r="C8" s="29"/>
      <c r="D8" s="30"/>
      <c r="E8" s="29"/>
      <c r="F8" s="30"/>
      <c r="G8" s="29"/>
      <c r="H8" s="30"/>
      <c r="I8" s="29"/>
      <c r="J8" s="22"/>
      <c r="M8" s="37" t="s">
        <v>35</v>
      </c>
      <c r="N8" s="196">
        <f>'indicadores de precios'!B90</f>
        <v>3.8403614457831248E-2</v>
      </c>
      <c r="O8" s="196">
        <f>'indicadores de precios'!C90</f>
        <v>5.9930313588850037E-2</v>
      </c>
      <c r="P8" s="196">
        <f>'indicadores de precios'!D90</f>
        <v>7.5182481751824959E-2</v>
      </c>
    </row>
    <row r="9" spans="2:16">
      <c r="B9" s="28"/>
      <c r="C9" s="29"/>
      <c r="D9" s="30"/>
      <c r="E9" s="29"/>
      <c r="F9" s="30"/>
      <c r="G9" s="29"/>
      <c r="H9" s="30"/>
      <c r="I9" s="29"/>
      <c r="J9" s="22"/>
      <c r="M9" s="37" t="s">
        <v>36</v>
      </c>
      <c r="N9" s="196">
        <f>'indicadores de precios'!B91</f>
        <v>4.7439759036144391E-2</v>
      </c>
      <c r="O9" s="196">
        <f>'indicadores de precios'!C91</f>
        <v>8.362369337979092E-2</v>
      </c>
      <c r="P9" s="196">
        <f>'indicadores de precios'!D91</f>
        <v>8.1021897810218846E-2</v>
      </c>
    </row>
    <row r="10" spans="2:16">
      <c r="B10" s="28"/>
      <c r="C10" s="29"/>
      <c r="D10" s="30"/>
      <c r="E10" s="29"/>
      <c r="F10" s="30"/>
      <c r="G10" s="29"/>
      <c r="H10" s="30"/>
      <c r="I10" s="29"/>
      <c r="J10" s="22"/>
      <c r="M10" s="37" t="s">
        <v>37</v>
      </c>
      <c r="N10" s="196">
        <f>'indicadores de precios'!B92</f>
        <v>4.2168674698795039E-2</v>
      </c>
      <c r="O10" s="196">
        <f>'indicadores de precios'!C92</f>
        <v>5.9233449477351874E-2</v>
      </c>
      <c r="P10" s="196">
        <f>'indicadores de precios'!D92</f>
        <v>8.6131386861314052E-2</v>
      </c>
    </row>
    <row r="11" spans="2:16">
      <c r="B11" s="28"/>
      <c r="C11" s="29"/>
      <c r="D11" s="30"/>
      <c r="E11" s="29"/>
      <c r="F11" s="30"/>
      <c r="G11" s="29"/>
      <c r="H11" s="30"/>
      <c r="I11" s="29"/>
      <c r="J11" s="22"/>
      <c r="M11" s="37" t="s">
        <v>38</v>
      </c>
      <c r="N11" s="196">
        <f>'indicadores de precios'!B93</f>
        <v>4.5933734939759052E-2</v>
      </c>
      <c r="O11" s="196">
        <f>'indicadores de precios'!C93</f>
        <v>6.2020905923344971E-2</v>
      </c>
      <c r="P11" s="196">
        <f>'indicadores de precios'!D93</f>
        <v>8.5401459854014483E-2</v>
      </c>
    </row>
    <row r="12" spans="2:16">
      <c r="B12" s="28"/>
      <c r="C12" s="29"/>
      <c r="D12" s="30"/>
      <c r="E12" s="29"/>
      <c r="F12" s="30"/>
      <c r="G12" s="29"/>
      <c r="H12" s="30"/>
      <c r="I12" s="29"/>
      <c r="J12" s="22"/>
      <c r="M12" s="37" t="s">
        <v>39</v>
      </c>
      <c r="N12" s="196">
        <f>'indicadores de precios'!B94</f>
        <v>6.8524096385542022E-2</v>
      </c>
      <c r="O12" s="196">
        <f>'indicadores de precios'!C94</f>
        <v>0.11149825783972123</v>
      </c>
      <c r="P12" s="196">
        <f>'indicadores de precios'!D94</f>
        <v>8.5401459854014483E-2</v>
      </c>
    </row>
    <row r="13" spans="2:16">
      <c r="B13" s="28"/>
      <c r="C13" s="29"/>
      <c r="D13" s="30"/>
      <c r="E13" s="29"/>
      <c r="F13" s="30"/>
      <c r="G13" s="29"/>
      <c r="H13" s="30"/>
      <c r="I13" s="29"/>
      <c r="J13" s="22"/>
      <c r="M13" s="37" t="s">
        <v>40</v>
      </c>
      <c r="N13" s="196">
        <f>'indicadores de precios'!B95</f>
        <v>8.5090361445782969E-2</v>
      </c>
      <c r="O13" s="196">
        <f>'indicadores de precios'!C95</f>
        <v>0.14703832752613244</v>
      </c>
      <c r="P13" s="196">
        <f>'indicadores de precios'!D95</f>
        <v>0.11313868613138678</v>
      </c>
    </row>
    <row r="14" spans="2:16">
      <c r="B14" s="28"/>
      <c r="C14" s="29"/>
      <c r="D14" s="30"/>
      <c r="E14" s="29"/>
      <c r="F14" s="30"/>
      <c r="G14" s="29"/>
      <c r="H14" s="30"/>
      <c r="I14" s="29"/>
      <c r="J14" s="22"/>
      <c r="M14" s="37" t="s">
        <v>41</v>
      </c>
      <c r="N14" s="196">
        <v>9.6000000000000002E-2</v>
      </c>
      <c r="O14" s="196">
        <f>'indicadores de precios'!C96</f>
        <v>0.16546670000000008</v>
      </c>
      <c r="P14" s="196">
        <v>0.125</v>
      </c>
    </row>
    <row r="15" spans="2:16">
      <c r="B15" s="28"/>
      <c r="C15" s="29"/>
      <c r="D15" s="30"/>
      <c r="E15" s="29"/>
      <c r="F15" s="30"/>
      <c r="G15" s="29"/>
      <c r="H15" s="30"/>
      <c r="I15" s="29"/>
      <c r="J15" s="22"/>
      <c r="M15" s="32" t="s">
        <v>127</v>
      </c>
    </row>
    <row r="16" spans="2:16">
      <c r="B16" s="28"/>
      <c r="C16" s="29"/>
      <c r="D16" s="30"/>
      <c r="E16" s="29"/>
      <c r="F16" s="30"/>
      <c r="G16" s="29"/>
      <c r="H16" s="30"/>
      <c r="I16" s="29"/>
      <c r="J16" s="22"/>
      <c r="M16" s="33"/>
    </row>
    <row r="17" spans="2:16">
      <c r="B17" s="28"/>
      <c r="C17" s="29"/>
      <c r="D17" s="30"/>
      <c r="E17" s="29"/>
      <c r="F17" s="30"/>
      <c r="G17" s="29"/>
      <c r="H17" s="30"/>
      <c r="I17" s="29"/>
      <c r="J17" s="22"/>
      <c r="P17" s="36"/>
    </row>
    <row r="18" spans="2:16">
      <c r="B18" s="28"/>
      <c r="C18" s="29"/>
      <c r="D18" s="30"/>
      <c r="E18" s="29"/>
      <c r="F18" s="30"/>
      <c r="G18" s="29"/>
      <c r="H18" s="30"/>
      <c r="I18" s="29"/>
      <c r="J18" s="22"/>
    </row>
    <row r="19" spans="2:16">
      <c r="B19" s="28"/>
      <c r="C19" s="29"/>
      <c r="D19" s="30"/>
      <c r="E19" s="29"/>
      <c r="F19" s="30"/>
      <c r="G19" s="29"/>
      <c r="H19" s="30"/>
      <c r="I19" s="29"/>
      <c r="J19" s="22"/>
    </row>
    <row r="20" spans="2:16">
      <c r="B20" s="28"/>
      <c r="C20" s="29"/>
      <c r="D20" s="30"/>
      <c r="E20" s="29"/>
      <c r="F20" s="30"/>
      <c r="G20" s="29"/>
      <c r="H20" s="30"/>
      <c r="I20" s="29"/>
      <c r="J20" s="22"/>
    </row>
    <row r="21" spans="2:16">
      <c r="B21" s="28"/>
      <c r="C21" s="29"/>
      <c r="D21" s="30"/>
      <c r="E21" s="29"/>
      <c r="F21" s="30"/>
      <c r="G21" s="29"/>
      <c r="H21" s="30"/>
      <c r="I21" s="29"/>
      <c r="J21" s="22"/>
    </row>
    <row r="22" spans="2:16">
      <c r="B22" s="28"/>
      <c r="C22" s="29"/>
      <c r="D22" s="30"/>
      <c r="E22" s="29"/>
      <c r="F22" s="30"/>
      <c r="G22" s="29"/>
      <c r="H22" s="30"/>
      <c r="I22" s="29"/>
      <c r="J22" s="22"/>
    </row>
    <row r="23" spans="2:16">
      <c r="B23" s="28"/>
      <c r="C23" s="29"/>
      <c r="D23" s="30"/>
      <c r="E23" s="29"/>
      <c r="F23" s="30"/>
      <c r="G23" s="29"/>
      <c r="H23" s="30"/>
      <c r="I23" s="29"/>
      <c r="J23" s="22"/>
    </row>
    <row r="24" spans="2:16">
      <c r="B24" s="25" t="s">
        <v>28</v>
      </c>
      <c r="D24" s="26"/>
      <c r="E24" s="26"/>
      <c r="F24" s="26"/>
      <c r="G24" s="26"/>
      <c r="H24" s="26"/>
      <c r="I24" s="26"/>
    </row>
    <row r="25" spans="2:16">
      <c r="B25" s="24" t="s">
        <v>132</v>
      </c>
      <c r="C25" s="25"/>
      <c r="D25" s="26"/>
      <c r="E25" s="26"/>
      <c r="F25" s="26"/>
      <c r="G25" s="26"/>
      <c r="H25" s="26"/>
      <c r="I25" s="26"/>
    </row>
    <row r="26" spans="2:16">
      <c r="B26" s="27" t="s">
        <v>23</v>
      </c>
      <c r="C26" s="25"/>
      <c r="D26" s="26"/>
      <c r="E26" s="26"/>
      <c r="F26" s="26"/>
      <c r="G26" s="26"/>
      <c r="H26" s="26"/>
      <c r="I26" s="26"/>
    </row>
  </sheetData>
  <mergeCells count="1">
    <mergeCell ref="M1:P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/>
  <dimension ref="A1:H68"/>
  <sheetViews>
    <sheetView workbookViewId="0">
      <selection activeCell="E66" sqref="E66"/>
    </sheetView>
  </sheetViews>
  <sheetFormatPr baseColWidth="10" defaultRowHeight="15"/>
  <cols>
    <col min="1" max="1" width="11" customWidth="1"/>
    <col min="2" max="2" width="12.140625" customWidth="1"/>
    <col min="3" max="3" width="15" customWidth="1"/>
    <col min="4" max="4" width="10.85546875" customWidth="1"/>
    <col min="5" max="5" width="14" customWidth="1"/>
    <col min="6" max="6" width="9.42578125" customWidth="1"/>
    <col min="7" max="7" width="10" customWidth="1"/>
    <col min="8" max="8" width="5.42578125" customWidth="1"/>
  </cols>
  <sheetData>
    <row r="1" spans="1:7" ht="18">
      <c r="A1" s="173" t="s">
        <v>57</v>
      </c>
      <c r="B1" s="168"/>
      <c r="C1" s="168"/>
      <c r="D1" s="168"/>
      <c r="E1" s="168"/>
      <c r="F1" s="169"/>
      <c r="G1" s="169"/>
    </row>
    <row r="2" spans="1:7">
      <c r="A2" s="170" t="s">
        <v>58</v>
      </c>
      <c r="B2" s="170"/>
      <c r="C2" s="171"/>
      <c r="D2" s="171"/>
      <c r="E2" s="172"/>
      <c r="F2" s="169"/>
      <c r="G2" s="169"/>
    </row>
    <row r="3" spans="1:7">
      <c r="A3" s="168"/>
      <c r="B3" s="168"/>
      <c r="C3" s="168"/>
      <c r="D3" s="168"/>
      <c r="E3" s="168"/>
      <c r="F3" s="169"/>
      <c r="G3" s="169"/>
    </row>
    <row r="4" spans="1:7" ht="25.5">
      <c r="A4" s="150" t="s">
        <v>10</v>
      </c>
      <c r="B4" s="151" t="s">
        <v>60</v>
      </c>
      <c r="C4" s="151" t="s">
        <v>61</v>
      </c>
      <c r="D4" s="151" t="s">
        <v>62</v>
      </c>
      <c r="E4" s="151" t="s">
        <v>120</v>
      </c>
      <c r="F4" s="152" t="s">
        <v>135</v>
      </c>
      <c r="G4" s="151" t="s">
        <v>121</v>
      </c>
    </row>
    <row r="5" spans="1:7" hidden="1">
      <c r="A5" s="148">
        <v>38717</v>
      </c>
      <c r="B5" s="16">
        <f>'Datos Canasta'!C31</f>
        <v>1679.3</v>
      </c>
      <c r="C5" s="16">
        <f>'Datos Canasta'!D31</f>
        <v>964.1</v>
      </c>
      <c r="D5" s="16">
        <f>'Datos Canasta'!E31</f>
        <v>151.4</v>
      </c>
      <c r="E5" s="149">
        <f>SUM(B5:D5)</f>
        <v>2794.8</v>
      </c>
    </row>
    <row r="6" spans="1:7" hidden="1">
      <c r="A6" s="103">
        <v>38748</v>
      </c>
      <c r="B6" s="16">
        <f>'Datos Canasta'!C35</f>
        <v>1687.2</v>
      </c>
      <c r="C6" s="16">
        <f>'Datos Canasta'!D35</f>
        <v>970.3</v>
      </c>
      <c r="D6" s="16">
        <f>'Datos Canasta'!E35</f>
        <v>152.6</v>
      </c>
      <c r="E6" s="149">
        <f>SUM(B6:D6)</f>
        <v>2810.1</v>
      </c>
      <c r="F6" s="15">
        <f>E6/E5-1</f>
        <v>5.4744525547443246E-3</v>
      </c>
    </row>
    <row r="7" spans="1:7" hidden="1">
      <c r="A7" s="104">
        <v>38776</v>
      </c>
      <c r="B7" s="16">
        <f>'Datos Canasta'!C36</f>
        <v>1691.6</v>
      </c>
      <c r="C7" s="16">
        <f>'Datos Canasta'!D36</f>
        <v>967.4</v>
      </c>
      <c r="D7" s="16">
        <f>'Datos Canasta'!E36</f>
        <v>153.4</v>
      </c>
      <c r="E7" s="149">
        <f t="shared" ref="E7:E65" si="0">SUM(B7:D7)</f>
        <v>2812.4</v>
      </c>
      <c r="F7" s="15">
        <f t="shared" ref="F7:F65" si="1">E7/E6-1</f>
        <v>8.184762108109922E-4</v>
      </c>
    </row>
    <row r="8" spans="1:7" hidden="1">
      <c r="A8" s="103">
        <v>38807</v>
      </c>
      <c r="B8" s="16">
        <f>'Datos Canasta'!C37</f>
        <v>1719</v>
      </c>
      <c r="C8" s="16">
        <f>'Datos Canasta'!D37</f>
        <v>960</v>
      </c>
      <c r="D8" s="16">
        <f>'Datos Canasta'!E37</f>
        <v>154.6</v>
      </c>
      <c r="E8" s="149">
        <f t="shared" si="0"/>
        <v>2833.6</v>
      </c>
      <c r="F8" s="15">
        <f t="shared" si="1"/>
        <v>7.5380457971838677E-3</v>
      </c>
    </row>
    <row r="9" spans="1:7" hidden="1">
      <c r="A9" s="104">
        <v>38837</v>
      </c>
      <c r="B9" s="16">
        <f>'Datos Canasta'!C38</f>
        <v>1728</v>
      </c>
      <c r="C9" s="16">
        <f>'Datos Canasta'!D38</f>
        <v>964.4</v>
      </c>
      <c r="D9" s="16">
        <f>'Datos Canasta'!E38</f>
        <v>154.80000000000001</v>
      </c>
      <c r="E9" s="149">
        <f t="shared" si="0"/>
        <v>2847.2000000000003</v>
      </c>
      <c r="F9" s="15">
        <f t="shared" si="1"/>
        <v>4.7995482778093734E-3</v>
      </c>
    </row>
    <row r="10" spans="1:7" hidden="1">
      <c r="A10" s="103">
        <v>38868</v>
      </c>
      <c r="B10" s="16">
        <f>'Datos Canasta'!C39</f>
        <v>1733.9</v>
      </c>
      <c r="C10" s="16">
        <f>'Datos Canasta'!D39</f>
        <v>1063.8</v>
      </c>
      <c r="D10" s="16">
        <f>'Datos Canasta'!E39</f>
        <v>157.1</v>
      </c>
      <c r="E10" s="149">
        <f t="shared" si="0"/>
        <v>2954.7999999999997</v>
      </c>
      <c r="F10" s="15">
        <f t="shared" si="1"/>
        <v>3.7791514470356669E-2</v>
      </c>
    </row>
    <row r="11" spans="1:7" hidden="1">
      <c r="A11" s="104">
        <v>38898</v>
      </c>
      <c r="B11" s="16">
        <f>'Datos Canasta'!C40</f>
        <v>1740.3</v>
      </c>
      <c r="C11" s="16">
        <f>'Datos Canasta'!D40</f>
        <v>1069.5999999999999</v>
      </c>
      <c r="D11" s="16">
        <f>'Datos Canasta'!E40</f>
        <v>158.80000000000001</v>
      </c>
      <c r="E11" s="149">
        <f t="shared" si="0"/>
        <v>2968.7</v>
      </c>
      <c r="F11" s="15">
        <f t="shared" si="1"/>
        <v>4.7042100988223812E-3</v>
      </c>
    </row>
    <row r="12" spans="1:7" hidden="1">
      <c r="A12" s="103">
        <v>38929</v>
      </c>
      <c r="B12" s="16">
        <f>'Datos Canasta'!C41</f>
        <v>1732.8</v>
      </c>
      <c r="C12" s="16">
        <f>'Datos Canasta'!D41</f>
        <v>1077.8</v>
      </c>
      <c r="D12" s="16">
        <f>'Datos Canasta'!E41</f>
        <v>160.1</v>
      </c>
      <c r="E12" s="149">
        <f t="shared" si="0"/>
        <v>2970.7</v>
      </c>
      <c r="F12" s="15">
        <f t="shared" si="1"/>
        <v>6.7369555697771588E-4</v>
      </c>
    </row>
    <row r="13" spans="1:7" hidden="1">
      <c r="A13" s="104">
        <v>38960</v>
      </c>
      <c r="B13" s="16">
        <f>'Datos Canasta'!C42</f>
        <v>1740.8</v>
      </c>
      <c r="C13" s="16">
        <f>'Datos Canasta'!D42</f>
        <v>1085.8</v>
      </c>
      <c r="D13" s="16">
        <f>'Datos Canasta'!E42</f>
        <v>161.1</v>
      </c>
      <c r="E13" s="149">
        <f t="shared" si="0"/>
        <v>2987.7</v>
      </c>
      <c r="F13" s="15">
        <f t="shared" si="1"/>
        <v>5.7225569731040871E-3</v>
      </c>
    </row>
    <row r="14" spans="1:7" hidden="1">
      <c r="A14" s="103">
        <v>38990</v>
      </c>
      <c r="B14" s="16">
        <f>'Datos Canasta'!C43</f>
        <v>1745.5</v>
      </c>
      <c r="C14" s="16">
        <f>'Datos Canasta'!D43</f>
        <v>1083.7</v>
      </c>
      <c r="D14" s="16">
        <f>'Datos Canasta'!E43</f>
        <v>163.4</v>
      </c>
      <c r="E14" s="149">
        <f t="shared" si="0"/>
        <v>2992.6</v>
      </c>
      <c r="F14" s="15">
        <f t="shared" si="1"/>
        <v>1.6400575693678032E-3</v>
      </c>
    </row>
    <row r="15" spans="1:7" hidden="1">
      <c r="A15" s="104">
        <v>39021</v>
      </c>
      <c r="B15" s="16">
        <f>'Datos Canasta'!C44</f>
        <v>1758.6</v>
      </c>
      <c r="C15" s="16">
        <f>'Datos Canasta'!D44</f>
        <v>1076.5</v>
      </c>
      <c r="D15" s="16">
        <f>'Datos Canasta'!E44</f>
        <v>163.9</v>
      </c>
      <c r="E15" s="149">
        <f t="shared" si="0"/>
        <v>2999</v>
      </c>
      <c r="F15" s="15">
        <f t="shared" si="1"/>
        <v>2.1386085678005706E-3</v>
      </c>
    </row>
    <row r="16" spans="1:7" hidden="1">
      <c r="A16" s="103">
        <v>39051</v>
      </c>
      <c r="B16" s="16">
        <f>'Datos Canasta'!C45</f>
        <v>1797</v>
      </c>
      <c r="C16" s="16">
        <f>'Datos Canasta'!D45</f>
        <v>1066.0999999999999</v>
      </c>
      <c r="D16" s="16">
        <f>'Datos Canasta'!E45</f>
        <v>166.1</v>
      </c>
      <c r="E16" s="149">
        <f t="shared" si="0"/>
        <v>3029.2</v>
      </c>
      <c r="F16" s="15">
        <f t="shared" si="1"/>
        <v>1.0070023341113732E-2</v>
      </c>
    </row>
    <row r="17" spans="1:6" hidden="1">
      <c r="A17" s="104">
        <v>39082</v>
      </c>
      <c r="B17" s="16">
        <f>'Datos Canasta'!C46</f>
        <v>1852.7</v>
      </c>
      <c r="C17" s="16">
        <f>'Datos Canasta'!D46</f>
        <v>1026.8</v>
      </c>
      <c r="D17" s="16">
        <f>'Datos Canasta'!E46</f>
        <v>166.9</v>
      </c>
      <c r="E17" s="149">
        <f t="shared" si="0"/>
        <v>3046.4</v>
      </c>
      <c r="F17" s="15">
        <f t="shared" si="1"/>
        <v>5.6780668163212145E-3</v>
      </c>
    </row>
    <row r="18" spans="1:6" hidden="1">
      <c r="A18" s="103">
        <v>39113</v>
      </c>
      <c r="B18" s="16">
        <f>'Datos Canasta'!C50</f>
        <v>1876.2</v>
      </c>
      <c r="C18" s="16">
        <f>'Datos Canasta'!D50</f>
        <v>1001.4</v>
      </c>
      <c r="D18" s="16">
        <f>'Datos Canasta'!E50</f>
        <v>168.4</v>
      </c>
      <c r="E18" s="149">
        <f t="shared" si="0"/>
        <v>3046</v>
      </c>
      <c r="F18" s="15">
        <f t="shared" si="1"/>
        <v>-1.3130252100845841E-4</v>
      </c>
    </row>
    <row r="19" spans="1:6" hidden="1">
      <c r="A19" s="104">
        <v>39141</v>
      </c>
      <c r="B19" s="16">
        <f>'Datos Canasta'!C51</f>
        <v>1909</v>
      </c>
      <c r="C19" s="16">
        <f>'Datos Canasta'!D51</f>
        <v>1002.6</v>
      </c>
      <c r="D19" s="16">
        <f>'Datos Canasta'!E51</f>
        <v>169.5</v>
      </c>
      <c r="E19" s="149">
        <f t="shared" si="0"/>
        <v>3081.1</v>
      </c>
      <c r="F19" s="15">
        <f t="shared" si="1"/>
        <v>1.1523309258043346E-2</v>
      </c>
    </row>
    <row r="20" spans="1:6" hidden="1">
      <c r="A20" s="103">
        <v>39172</v>
      </c>
      <c r="B20" s="16">
        <f>'Datos Canasta'!C52</f>
        <v>1910.6</v>
      </c>
      <c r="C20" s="16">
        <f>'Datos Canasta'!D52</f>
        <v>1010.4</v>
      </c>
      <c r="D20" s="16">
        <f>'Datos Canasta'!E52</f>
        <v>172.3</v>
      </c>
      <c r="E20" s="149">
        <f t="shared" si="0"/>
        <v>3093.3</v>
      </c>
      <c r="F20" s="15">
        <f t="shared" si="1"/>
        <v>3.9596248093214381E-3</v>
      </c>
    </row>
    <row r="21" spans="1:6" hidden="1">
      <c r="A21" s="104">
        <v>39202</v>
      </c>
      <c r="B21" s="16">
        <f>'Datos Canasta'!C53</f>
        <v>1925.3</v>
      </c>
      <c r="C21" s="16">
        <f>'Datos Canasta'!D53</f>
        <v>1019.3</v>
      </c>
      <c r="D21" s="16">
        <f>'Datos Canasta'!E53</f>
        <v>174.5</v>
      </c>
      <c r="E21" s="149">
        <f t="shared" si="0"/>
        <v>3119.1</v>
      </c>
      <c r="F21" s="15">
        <f t="shared" si="1"/>
        <v>8.3406071186111763E-3</v>
      </c>
    </row>
    <row r="22" spans="1:6" hidden="1">
      <c r="A22" s="103">
        <v>39233</v>
      </c>
      <c r="B22" s="16">
        <f>'Datos Canasta'!C54</f>
        <v>1909.4</v>
      </c>
      <c r="C22" s="16">
        <f>'Datos Canasta'!D54</f>
        <v>1030.8</v>
      </c>
      <c r="D22" s="16">
        <f>'Datos Canasta'!E54</f>
        <v>174.8</v>
      </c>
      <c r="E22" s="149">
        <f t="shared" si="0"/>
        <v>3115</v>
      </c>
      <c r="F22" s="15">
        <f t="shared" si="1"/>
        <v>-1.3144817415279286E-3</v>
      </c>
    </row>
    <row r="23" spans="1:6" hidden="1">
      <c r="A23" s="104">
        <v>39263</v>
      </c>
      <c r="B23" s="16">
        <f>'Datos Canasta'!C55</f>
        <v>1967.8</v>
      </c>
      <c r="C23" s="16">
        <f>'Datos Canasta'!D55</f>
        <v>1038.3</v>
      </c>
      <c r="D23" s="16">
        <f>'Datos Canasta'!E55</f>
        <v>175.6</v>
      </c>
      <c r="E23" s="149">
        <f t="shared" si="0"/>
        <v>3181.7</v>
      </c>
      <c r="F23" s="15">
        <f t="shared" si="1"/>
        <v>2.1412520064205465E-2</v>
      </c>
    </row>
    <row r="24" spans="1:6" hidden="1">
      <c r="A24" s="103">
        <v>39294</v>
      </c>
      <c r="B24" s="16">
        <f>'Datos Canasta'!C56</f>
        <v>2001.6</v>
      </c>
      <c r="C24" s="16">
        <f>'Datos Canasta'!D56</f>
        <v>1039.8</v>
      </c>
      <c r="D24" s="16">
        <f>'Datos Canasta'!E56</f>
        <v>176.8</v>
      </c>
      <c r="E24" s="149">
        <f t="shared" si="0"/>
        <v>3218.2</v>
      </c>
      <c r="F24" s="15">
        <f t="shared" si="1"/>
        <v>1.1471854668887671E-2</v>
      </c>
    </row>
    <row r="25" spans="1:6" hidden="1">
      <c r="A25" s="104">
        <v>39325</v>
      </c>
      <c r="B25" s="16">
        <f>'Datos Canasta'!C57</f>
        <v>2030.2</v>
      </c>
      <c r="C25" s="16">
        <f>'Datos Canasta'!D57</f>
        <v>1045.8</v>
      </c>
      <c r="D25" s="16">
        <f>'Datos Canasta'!E57</f>
        <v>178.6</v>
      </c>
      <c r="E25" s="149">
        <f t="shared" si="0"/>
        <v>3254.6</v>
      </c>
      <c r="F25" s="15">
        <f t="shared" si="1"/>
        <v>1.13106705611834E-2</v>
      </c>
    </row>
    <row r="26" spans="1:6" hidden="1">
      <c r="A26" s="103">
        <v>39355</v>
      </c>
      <c r="B26" s="16">
        <f>'Datos Canasta'!C58</f>
        <v>4198.5</v>
      </c>
      <c r="C26" s="16">
        <f>'Datos Canasta'!D58</f>
        <v>2331.3000000000002</v>
      </c>
      <c r="D26" s="16">
        <f>'Datos Canasta'!E58</f>
        <v>687.5</v>
      </c>
      <c r="E26" s="149">
        <f t="shared" si="0"/>
        <v>7217.3</v>
      </c>
      <c r="F26" s="15">
        <f t="shared" si="1"/>
        <v>1.2175689792908502</v>
      </c>
    </row>
    <row r="27" spans="1:6" hidden="1">
      <c r="A27" s="104">
        <v>39386</v>
      </c>
      <c r="B27" s="16">
        <f>'Datos Canasta'!C59</f>
        <v>4398.6000000000004</v>
      </c>
      <c r="C27" s="16">
        <f>'Datos Canasta'!D59</f>
        <v>2347.8000000000002</v>
      </c>
      <c r="D27" s="16">
        <f>'Datos Canasta'!E59</f>
        <v>692.1</v>
      </c>
      <c r="E27" s="149">
        <f t="shared" si="0"/>
        <v>7438.5000000000009</v>
      </c>
      <c r="F27" s="15">
        <f t="shared" si="1"/>
        <v>3.0648580494090583E-2</v>
      </c>
    </row>
    <row r="28" spans="1:6" hidden="1">
      <c r="A28" s="103">
        <v>39416</v>
      </c>
      <c r="B28" s="16">
        <f>'Datos Canasta'!C60</f>
        <v>4730.6000000000004</v>
      </c>
      <c r="C28" s="16">
        <f>'Datos Canasta'!D60</f>
        <v>2351.4</v>
      </c>
      <c r="D28" s="16">
        <f>'Datos Canasta'!E60</f>
        <v>704.5</v>
      </c>
      <c r="E28" s="149">
        <f t="shared" si="0"/>
        <v>7786.5</v>
      </c>
      <c r="F28" s="15">
        <f t="shared" si="1"/>
        <v>4.6783625730993927E-2</v>
      </c>
    </row>
    <row r="29" spans="1:6" hidden="1">
      <c r="A29" s="104">
        <v>39447</v>
      </c>
      <c r="B29" s="16">
        <f>'Datos Canasta'!C61</f>
        <v>4647.2</v>
      </c>
      <c r="C29" s="16">
        <f>'Datos Canasta'!D61</f>
        <v>2366.3000000000002</v>
      </c>
      <c r="D29" s="16">
        <f>'Datos Canasta'!E61</f>
        <v>700.4</v>
      </c>
      <c r="E29" s="149">
        <f t="shared" si="0"/>
        <v>7713.9</v>
      </c>
      <c r="F29" s="15">
        <f t="shared" si="1"/>
        <v>-9.3238297052591346E-3</v>
      </c>
    </row>
    <row r="30" spans="1:6" hidden="1">
      <c r="A30" s="103">
        <v>39478</v>
      </c>
      <c r="B30" s="16">
        <f>'Datos Canasta'!C65</f>
        <v>4690.5</v>
      </c>
      <c r="C30" s="16">
        <f>'Datos Canasta'!D65</f>
        <v>2375.3000000000002</v>
      </c>
      <c r="D30" s="16">
        <f>'Datos Canasta'!E65</f>
        <v>711.1</v>
      </c>
      <c r="E30" s="149">
        <f t="shared" si="0"/>
        <v>7776.9000000000005</v>
      </c>
      <c r="F30" s="15">
        <f t="shared" si="1"/>
        <v>8.1670750204179132E-3</v>
      </c>
    </row>
    <row r="31" spans="1:6" hidden="1">
      <c r="A31" s="104">
        <v>39507</v>
      </c>
      <c r="B31" s="16">
        <f>'Datos Canasta'!C66</f>
        <v>4775.5</v>
      </c>
      <c r="C31" s="16">
        <f>'Datos Canasta'!D66</f>
        <v>2380.5</v>
      </c>
      <c r="D31" s="16">
        <f>'Datos Canasta'!E66</f>
        <v>718.4</v>
      </c>
      <c r="E31" s="149">
        <f t="shared" si="0"/>
        <v>7874.4</v>
      </c>
      <c r="F31" s="15">
        <f t="shared" si="1"/>
        <v>1.2537129190294261E-2</v>
      </c>
    </row>
    <row r="32" spans="1:6" hidden="1">
      <c r="A32" s="103">
        <v>39538</v>
      </c>
      <c r="B32" s="16">
        <f>'Datos Canasta'!C67</f>
        <v>4820.7</v>
      </c>
      <c r="C32" s="16">
        <f>'Datos Canasta'!D67</f>
        <v>2384.8000000000002</v>
      </c>
      <c r="D32" s="16">
        <f>'Datos Canasta'!E67</f>
        <v>721.3</v>
      </c>
      <c r="E32" s="149">
        <f t="shared" si="0"/>
        <v>7926.8</v>
      </c>
      <c r="F32" s="15">
        <f t="shared" si="1"/>
        <v>6.6544752616073399E-3</v>
      </c>
    </row>
    <row r="33" spans="1:6" hidden="1">
      <c r="A33" s="104">
        <v>39568</v>
      </c>
      <c r="B33" s="16">
        <f>'Datos Canasta'!C68</f>
        <v>4903.3999999999996</v>
      </c>
      <c r="C33" s="16">
        <f>'Datos Canasta'!D68</f>
        <v>2400.1999999999998</v>
      </c>
      <c r="D33" s="16">
        <f>'Datos Canasta'!E68</f>
        <v>726</v>
      </c>
      <c r="E33" s="149">
        <f t="shared" si="0"/>
        <v>8029.5999999999995</v>
      </c>
      <c r="F33" s="15">
        <f t="shared" si="1"/>
        <v>1.296866326891033E-2</v>
      </c>
    </row>
    <row r="34" spans="1:6" hidden="1">
      <c r="A34" s="103">
        <v>39599</v>
      </c>
      <c r="B34" s="16">
        <f>'Datos Canasta'!C69</f>
        <v>5179.3</v>
      </c>
      <c r="C34" s="16">
        <f>'Datos Canasta'!D69</f>
        <v>2420.1</v>
      </c>
      <c r="D34" s="16">
        <f>'Datos Canasta'!E69</f>
        <v>731.9</v>
      </c>
      <c r="E34" s="149">
        <f t="shared" si="0"/>
        <v>8331.2999999999993</v>
      </c>
      <c r="F34" s="15">
        <f t="shared" si="1"/>
        <v>3.7573478130915605E-2</v>
      </c>
    </row>
    <row r="35" spans="1:6" hidden="1">
      <c r="A35" s="104">
        <v>39629</v>
      </c>
      <c r="B35" s="16">
        <f>'Datos Canasta'!C70</f>
        <v>5452</v>
      </c>
      <c r="C35" s="16">
        <f>'Datos Canasta'!D70</f>
        <v>2442.5</v>
      </c>
      <c r="D35" s="16">
        <f>'Datos Canasta'!E70</f>
        <v>741.9</v>
      </c>
      <c r="E35" s="149">
        <f t="shared" si="0"/>
        <v>8636.4</v>
      </c>
      <c r="F35" s="15">
        <f>E35/E34-1</f>
        <v>3.6620935508264063E-2</v>
      </c>
    </row>
    <row r="36" spans="1:6" hidden="1">
      <c r="A36" s="103">
        <v>39660</v>
      </c>
      <c r="B36" s="16">
        <f>'Datos Canasta'!C71</f>
        <v>5469.6</v>
      </c>
      <c r="C36" s="16">
        <f>'Datos Canasta'!D71</f>
        <v>2470.1999999999998</v>
      </c>
      <c r="D36" s="16">
        <f>'Datos Canasta'!E71</f>
        <v>747.7</v>
      </c>
      <c r="E36" s="149">
        <f t="shared" si="0"/>
        <v>8687.5</v>
      </c>
      <c r="F36" s="15">
        <f t="shared" si="1"/>
        <v>5.9168171923487112E-3</v>
      </c>
    </row>
    <row r="37" spans="1:6" hidden="1">
      <c r="A37" s="104">
        <v>39691</v>
      </c>
      <c r="B37" s="16">
        <f>'Datos Canasta'!C72</f>
        <v>5444</v>
      </c>
      <c r="C37" s="16">
        <f>'Datos Canasta'!D72</f>
        <v>2472.9</v>
      </c>
      <c r="D37" s="16">
        <f>'Datos Canasta'!E72</f>
        <v>758</v>
      </c>
      <c r="E37" s="149">
        <f t="shared" si="0"/>
        <v>8674.9</v>
      </c>
      <c r="F37" s="15">
        <f t="shared" si="1"/>
        <v>-1.4503597122302869E-3</v>
      </c>
    </row>
    <row r="38" spans="1:6" hidden="1">
      <c r="A38" s="103">
        <v>39721</v>
      </c>
      <c r="B38" s="16">
        <f>'Datos Canasta'!C73</f>
        <v>5391.4</v>
      </c>
      <c r="C38" s="16">
        <f>'Datos Canasta'!D73</f>
        <v>2464.4</v>
      </c>
      <c r="D38" s="16">
        <f>'Datos Canasta'!E73</f>
        <v>761.6</v>
      </c>
      <c r="E38" s="149">
        <f t="shared" si="0"/>
        <v>8617.4</v>
      </c>
      <c r="F38" s="15">
        <f t="shared" si="1"/>
        <v>-6.6283184820574714E-3</v>
      </c>
    </row>
    <row r="39" spans="1:6" hidden="1">
      <c r="A39" s="104">
        <v>39752</v>
      </c>
      <c r="B39" s="16">
        <f>'Datos Canasta'!C74</f>
        <v>5509.2</v>
      </c>
      <c r="C39" s="16">
        <f>'Datos Canasta'!D74</f>
        <v>2451.1999999999998</v>
      </c>
      <c r="D39" s="16">
        <f>'Datos Canasta'!E74</f>
        <v>766.2</v>
      </c>
      <c r="E39" s="149">
        <f t="shared" si="0"/>
        <v>8726.6</v>
      </c>
      <c r="F39" s="15">
        <f t="shared" si="1"/>
        <v>1.2672035648803703E-2</v>
      </c>
    </row>
    <row r="40" spans="1:6" hidden="1">
      <c r="A40" s="103">
        <v>39782</v>
      </c>
      <c r="B40" s="16">
        <f>'Datos Canasta'!C75</f>
        <v>5672.6</v>
      </c>
      <c r="C40" s="16">
        <f>'Datos Canasta'!D75</f>
        <v>2403.3000000000002</v>
      </c>
      <c r="D40" s="16">
        <f>'Datos Canasta'!E75</f>
        <v>781.5</v>
      </c>
      <c r="E40" s="149">
        <f t="shared" si="0"/>
        <v>8857.4000000000015</v>
      </c>
      <c r="F40" s="15">
        <f t="shared" si="1"/>
        <v>1.4988655375518745E-2</v>
      </c>
    </row>
    <row r="41" spans="1:6" hidden="1">
      <c r="A41" s="104">
        <v>39813</v>
      </c>
      <c r="B41" s="16">
        <f>'Datos Canasta'!C76</f>
        <v>5650.7</v>
      </c>
      <c r="C41" s="16">
        <f>'Datos Canasta'!D76</f>
        <v>2375.3000000000002</v>
      </c>
      <c r="D41" s="16">
        <f>'Datos Canasta'!E76</f>
        <v>792.4</v>
      </c>
      <c r="E41" s="149">
        <f t="shared" si="0"/>
        <v>8818.4</v>
      </c>
      <c r="F41" s="15">
        <f t="shared" si="1"/>
        <v>-4.4030979745751653E-3</v>
      </c>
    </row>
    <row r="42" spans="1:6" hidden="1">
      <c r="A42" s="103">
        <v>39844</v>
      </c>
      <c r="B42" s="16">
        <f>'Datos Canasta'!C80</f>
        <v>5532.6</v>
      </c>
      <c r="C42" s="16">
        <f>'Datos Canasta'!D80</f>
        <v>2373</v>
      </c>
      <c r="D42" s="16">
        <f>'Datos Canasta'!E80</f>
        <v>796.9</v>
      </c>
      <c r="E42" s="149">
        <f t="shared" si="0"/>
        <v>8702.5</v>
      </c>
      <c r="F42" s="15">
        <f t="shared" si="1"/>
        <v>-1.3142973782091949E-2</v>
      </c>
    </row>
    <row r="43" spans="1:6" hidden="1">
      <c r="A43" s="104">
        <v>39872</v>
      </c>
      <c r="B43" s="16">
        <f>'Datos Canasta'!C81</f>
        <v>5424.3</v>
      </c>
      <c r="C43" s="16">
        <f>'Datos Canasta'!D81</f>
        <v>2391.5</v>
      </c>
      <c r="D43" s="16">
        <f>'Datos Canasta'!E81</f>
        <v>807.7</v>
      </c>
      <c r="E43" s="149">
        <f t="shared" si="0"/>
        <v>8623.5</v>
      </c>
      <c r="F43" s="15">
        <f t="shared" si="1"/>
        <v>-9.0778511921861815E-3</v>
      </c>
    </row>
    <row r="44" spans="1:6" hidden="1">
      <c r="A44" s="104">
        <v>39903</v>
      </c>
      <c r="B44" s="16">
        <f>'Datos Canasta'!C82</f>
        <v>5352.4</v>
      </c>
      <c r="C44" s="16">
        <f>'Datos Canasta'!D82</f>
        <v>2385.8000000000002</v>
      </c>
      <c r="D44" s="16">
        <f>'Datos Canasta'!E82</f>
        <v>809.5</v>
      </c>
      <c r="E44" s="149">
        <f t="shared" si="0"/>
        <v>8547.7000000000007</v>
      </c>
      <c r="F44" s="15">
        <f t="shared" si="1"/>
        <v>-8.7899344813590075E-3</v>
      </c>
    </row>
    <row r="45" spans="1:6" hidden="1">
      <c r="A45" s="103">
        <v>39933</v>
      </c>
      <c r="B45" s="16">
        <f>'Datos Canasta'!C83</f>
        <v>5186.1000000000004</v>
      </c>
      <c r="C45" s="16">
        <f>'Datos Canasta'!D83</f>
        <v>2390.5</v>
      </c>
      <c r="D45" s="16">
        <f>'Datos Canasta'!E83</f>
        <v>815.2</v>
      </c>
      <c r="E45" s="149">
        <f t="shared" si="0"/>
        <v>8391.8000000000011</v>
      </c>
      <c r="F45" s="15">
        <f t="shared" si="1"/>
        <v>-1.8238824479099636E-2</v>
      </c>
    </row>
    <row r="46" spans="1:6" hidden="1">
      <c r="A46" s="104">
        <v>39964</v>
      </c>
      <c r="B46" s="16">
        <f>'Datos Canasta'!C84</f>
        <v>5273.6</v>
      </c>
      <c r="C46" s="16">
        <f>'Datos Canasta'!D84</f>
        <v>2393.5</v>
      </c>
      <c r="D46" s="16">
        <f>'Datos Canasta'!E84</f>
        <v>818.5</v>
      </c>
      <c r="E46" s="149">
        <f t="shared" si="0"/>
        <v>8485.6</v>
      </c>
      <c r="F46" s="15">
        <f t="shared" si="1"/>
        <v>1.1177578111966291E-2</v>
      </c>
    </row>
    <row r="47" spans="1:6" hidden="1">
      <c r="A47" s="103">
        <v>39994</v>
      </c>
      <c r="B47" s="16">
        <f>'Datos Canasta'!C85</f>
        <v>5193.6000000000004</v>
      </c>
      <c r="C47" s="16">
        <f>'Datos Canasta'!D85</f>
        <v>2407</v>
      </c>
      <c r="D47" s="16">
        <f>'Datos Canasta'!E85</f>
        <v>823.1</v>
      </c>
      <c r="E47" s="149">
        <f t="shared" si="0"/>
        <v>8423.7000000000007</v>
      </c>
      <c r="F47" s="15">
        <f t="shared" si="1"/>
        <v>-7.2947110398793313E-3</v>
      </c>
    </row>
    <row r="48" spans="1:6" hidden="1">
      <c r="A48" s="104">
        <v>40025</v>
      </c>
      <c r="B48" s="16">
        <f>'Datos Canasta'!C86</f>
        <v>5019.1000000000004</v>
      </c>
      <c r="C48" s="16">
        <f>'Datos Canasta'!D86</f>
        <v>2422.3000000000002</v>
      </c>
      <c r="D48" s="16">
        <f>'Datos Canasta'!E86</f>
        <v>824.4</v>
      </c>
      <c r="E48" s="149">
        <f t="shared" si="0"/>
        <v>8265.8000000000011</v>
      </c>
      <c r="F48" s="15">
        <f t="shared" si="1"/>
        <v>-1.8744732124838182E-2</v>
      </c>
    </row>
    <row r="49" spans="1:8" hidden="1">
      <c r="A49" s="103">
        <v>40056</v>
      </c>
      <c r="B49" s="16">
        <f>'Datos Canasta'!C87</f>
        <v>5085.6000000000004</v>
      </c>
      <c r="C49" s="16">
        <f>'Datos Canasta'!D87</f>
        <v>2419.8000000000002</v>
      </c>
      <c r="D49" s="16">
        <f>'Datos Canasta'!E87</f>
        <v>831.6</v>
      </c>
      <c r="E49" s="149">
        <f t="shared" si="0"/>
        <v>8337</v>
      </c>
      <c r="F49" s="15">
        <f t="shared" si="1"/>
        <v>8.6138062861427223E-3</v>
      </c>
    </row>
    <row r="50" spans="1:8" hidden="1">
      <c r="A50" s="104">
        <v>40086</v>
      </c>
      <c r="B50" s="16">
        <f>'Datos Canasta'!C88</f>
        <v>5056.3</v>
      </c>
      <c r="C50" s="16">
        <f>'Datos Canasta'!D88</f>
        <v>2435.8000000000002</v>
      </c>
      <c r="D50" s="16">
        <f>'Datos Canasta'!E88</f>
        <v>837</v>
      </c>
      <c r="E50" s="149">
        <f t="shared" si="0"/>
        <v>8329.1</v>
      </c>
      <c r="F50" s="15">
        <f t="shared" si="1"/>
        <v>-9.475830634519955E-4</v>
      </c>
    </row>
    <row r="51" spans="1:8" hidden="1">
      <c r="A51" s="103">
        <v>40117</v>
      </c>
      <c r="B51" s="16">
        <f>'Datos Canasta'!C89</f>
        <v>5117.1000000000004</v>
      </c>
      <c r="C51" s="16">
        <f>'Datos Canasta'!D89</f>
        <v>2441.8000000000002</v>
      </c>
      <c r="D51" s="16">
        <f>'Datos Canasta'!E89</f>
        <v>839.2</v>
      </c>
      <c r="E51" s="149">
        <f t="shared" si="0"/>
        <v>8398.1</v>
      </c>
      <c r="F51" s="15">
        <f t="shared" si="1"/>
        <v>8.2842083778560394E-3</v>
      </c>
    </row>
    <row r="52" spans="1:8" hidden="1">
      <c r="A52" s="104">
        <v>40147</v>
      </c>
      <c r="B52" s="16">
        <f>'Datos Canasta'!C90</f>
        <v>5029.8</v>
      </c>
      <c r="C52" s="16">
        <f>'Datos Canasta'!D90</f>
        <v>2455.3000000000002</v>
      </c>
      <c r="D52" s="16">
        <f>'Datos Canasta'!E90</f>
        <v>844</v>
      </c>
      <c r="E52" s="149">
        <f t="shared" si="0"/>
        <v>8329.1</v>
      </c>
      <c r="F52" s="15">
        <f>E52/E51-1</f>
        <v>-8.2161441278384428E-3</v>
      </c>
    </row>
    <row r="53" spans="1:8">
      <c r="A53" s="158">
        <v>40178</v>
      </c>
      <c r="B53" s="159">
        <f>'Datos Canasta'!C91</f>
        <v>5016.7</v>
      </c>
      <c r="C53" s="159">
        <f>'Datos Canasta'!D91</f>
        <v>2466.1</v>
      </c>
      <c r="D53" s="159">
        <f>'Datos Canasta'!E91</f>
        <v>846.7</v>
      </c>
      <c r="E53" s="160">
        <f t="shared" si="0"/>
        <v>8329.5</v>
      </c>
      <c r="F53" s="161">
        <f t="shared" si="1"/>
        <v>4.802439639339795E-5</v>
      </c>
      <c r="G53" s="162"/>
    </row>
    <row r="54" spans="1:8">
      <c r="A54" s="163">
        <v>40209</v>
      </c>
      <c r="B54" s="159">
        <f>'Datos Canasta'!C95</f>
        <v>5037.6000000000004</v>
      </c>
      <c r="C54" s="159">
        <f>'Datos Canasta'!D95</f>
        <v>2497.3000000000002</v>
      </c>
      <c r="D54" s="159">
        <f>'Datos Canasta'!E95</f>
        <v>856.7</v>
      </c>
      <c r="E54" s="160">
        <f t="shared" si="0"/>
        <v>8391.6</v>
      </c>
      <c r="F54" s="161">
        <f t="shared" si="1"/>
        <v>7.4554294975688329E-3</v>
      </c>
      <c r="G54" s="161">
        <f t="array" aca="1" ref="G54" ca="1">IF(ROW()=54,F54,(1+OFFSET(G54:G65,-1,0))*(1+OFFSET(F54:F65,0,0))-1)</f>
        <v>7.4554294975688329E-3</v>
      </c>
      <c r="H54" s="154">
        <v>1</v>
      </c>
    </row>
    <row r="55" spans="1:8">
      <c r="A55" s="158">
        <v>40237</v>
      </c>
      <c r="B55" s="159">
        <f>'Datos Canasta'!C96</f>
        <v>5225</v>
      </c>
      <c r="C55" s="159">
        <f>'Datos Canasta'!D96</f>
        <v>2511.1999999999998</v>
      </c>
      <c r="D55" s="159">
        <f>'Datos Canasta'!E96</f>
        <v>862.6</v>
      </c>
      <c r="E55" s="160">
        <f t="shared" si="0"/>
        <v>8598.7999999999993</v>
      </c>
      <c r="F55" s="161">
        <f t="shared" si="1"/>
        <v>2.4691358024691246E-2</v>
      </c>
      <c r="G55" s="161">
        <f t="array" aca="1" ref="G55" ca="1">IF(ROW()=54,F55,(1+OFFSET(G55:G66,-1,0))*(1+OFFSET(F55:F66,0,0))-1)</f>
        <v>3.2330872201212335E-2</v>
      </c>
      <c r="H55" s="154">
        <v>2</v>
      </c>
    </row>
    <row r="56" spans="1:8">
      <c r="A56" s="163">
        <v>40268</v>
      </c>
      <c r="B56" s="159">
        <f>'Datos Canasta'!C97</f>
        <v>5279.6</v>
      </c>
      <c r="C56" s="159">
        <f>'Datos Canasta'!D97</f>
        <v>2511.6999999999998</v>
      </c>
      <c r="D56" s="159">
        <f>'Datos Canasta'!E97</f>
        <v>867.1</v>
      </c>
      <c r="E56" s="160">
        <f t="shared" si="0"/>
        <v>8658.4</v>
      </c>
      <c r="F56" s="161">
        <f t="shared" si="1"/>
        <v>6.9311997022840632E-3</v>
      </c>
      <c r="G56" s="161">
        <f t="array" aca="1" ref="G56" ca="1">IF(ROW()=54,F56,(1+OFFSET(G56:G68,-1,0))*(1+OFFSET(F56:F68,0,0))-1)</f>
        <v>3.9486163635272131E-2</v>
      </c>
      <c r="H56" s="154">
        <v>3</v>
      </c>
    </row>
    <row r="57" spans="1:8">
      <c r="A57" s="158">
        <v>40298</v>
      </c>
      <c r="B57" s="159">
        <f>'Datos Canasta'!C98</f>
        <v>5294.2</v>
      </c>
      <c r="C57" s="159">
        <f>'Datos Canasta'!D98</f>
        <v>2507.3000000000002</v>
      </c>
      <c r="D57" s="159">
        <f>'Datos Canasta'!E98</f>
        <v>868.7</v>
      </c>
      <c r="E57" s="160">
        <f t="shared" si="0"/>
        <v>8670.2000000000007</v>
      </c>
      <c r="F57" s="161">
        <f t="shared" si="1"/>
        <v>1.3628383997044136E-3</v>
      </c>
      <c r="G57" s="161">
        <f t="array" aca="1" ref="G57" ca="1">IF(ROW()=54,F57,(1+OFFSET(G57:G69,-1,0))*(1+OFFSET(F57:F69,0,0))-1)</f>
        <v>4.0902815295035699E-2</v>
      </c>
      <c r="H57" s="154">
        <v>4</v>
      </c>
    </row>
    <row r="58" spans="1:8">
      <c r="A58" s="163">
        <v>40329</v>
      </c>
      <c r="B58" s="159">
        <f>'Datos Canasta'!C99</f>
        <v>5298</v>
      </c>
      <c r="C58" s="159">
        <f>'Datos Canasta'!D99</f>
        <v>2507.4</v>
      </c>
      <c r="D58" s="159">
        <f>'Datos Canasta'!E99</f>
        <v>870.7</v>
      </c>
      <c r="E58" s="160">
        <f t="shared" si="0"/>
        <v>8676.1</v>
      </c>
      <c r="F58" s="161">
        <f t="shared" si="1"/>
        <v>6.8049179949714045E-4</v>
      </c>
      <c r="G58" s="161">
        <f t="array" aca="1" ref="G58" ca="1">IF(ROW()=54,F58,(1+OFFSET(G58:G70,-1,0))*(1+OFFSET(F58:F70,0,0))-1)</f>
        <v>4.1611141124917372E-2</v>
      </c>
      <c r="H58" s="154">
        <v>5</v>
      </c>
    </row>
    <row r="59" spans="1:8">
      <c r="A59" s="158">
        <v>40359</v>
      </c>
      <c r="B59" s="159">
        <f>'Datos Canasta'!C100</f>
        <v>5411.3</v>
      </c>
      <c r="C59" s="159">
        <f>'Datos Canasta'!D100</f>
        <v>2503.5</v>
      </c>
      <c r="D59" s="159">
        <f>'Datos Canasta'!E100</f>
        <v>871.2</v>
      </c>
      <c r="E59" s="160">
        <f t="shared" si="0"/>
        <v>8786</v>
      </c>
      <c r="F59" s="161">
        <f t="shared" si="1"/>
        <v>1.2666981708371328E-2</v>
      </c>
      <c r="G59" s="161">
        <f t="array" aca="1" ref="G59" ca="1">IF(ROW()=54,F59,(1+OFFSET(G59:G71,-1,0))*(1+OFFSET(F59:F71,0,0))-1)</f>
        <v>5.4805210396782433E-2</v>
      </c>
      <c r="H59" s="154">
        <v>6</v>
      </c>
    </row>
    <row r="60" spans="1:8">
      <c r="A60" s="163">
        <v>40390</v>
      </c>
      <c r="B60" s="159">
        <f>'Datos Canasta'!C101</f>
        <v>5629.8</v>
      </c>
      <c r="C60" s="159">
        <f>'Datos Canasta'!D101</f>
        <v>2499.5</v>
      </c>
      <c r="D60" s="159">
        <f>'Datos Canasta'!E101</f>
        <v>872.7</v>
      </c>
      <c r="E60" s="160">
        <f t="shared" si="0"/>
        <v>9002</v>
      </c>
      <c r="F60" s="161">
        <f t="shared" si="1"/>
        <v>2.4584566355565718E-2</v>
      </c>
      <c r="G60" s="161">
        <f t="array" aca="1" ref="G60" ca="1">IF(ROW()=54,F60,(1+OFFSET(G60:G72,-1,0))*(1+OFFSET(F60:F72,0,0))-1)</f>
        <v>8.0737139083978615E-2</v>
      </c>
      <c r="H60" s="154">
        <v>7</v>
      </c>
    </row>
    <row r="61" spans="1:8">
      <c r="A61" s="158">
        <v>40421</v>
      </c>
      <c r="B61" s="159">
        <f>'Datos Canasta'!C102</f>
        <v>5276.5</v>
      </c>
      <c r="C61" s="159">
        <f>'Datos Canasta'!D102</f>
        <v>2502.1999999999998</v>
      </c>
      <c r="D61" s="159">
        <f>'Datos Canasta'!E102</f>
        <v>876.4</v>
      </c>
      <c r="E61" s="160">
        <f t="shared" si="0"/>
        <v>8655.1</v>
      </c>
      <c r="F61" s="161">
        <f t="shared" si="1"/>
        <v>-3.8535880915352094E-2</v>
      </c>
      <c r="G61" s="161">
        <f t="array" aca="1" ref="G61" ca="1">IF(ROW()=54,F61,(1+OFFSET(G61:G73,-1,0))*(1+OFFSET(F61:F73,0,0))-1)</f>
        <v>3.9089981391440043E-2</v>
      </c>
      <c r="H61" s="154">
        <v>8</v>
      </c>
    </row>
    <row r="62" spans="1:8">
      <c r="A62" s="163">
        <v>40451</v>
      </c>
      <c r="B62" s="159">
        <f>'Datos Canasta'!C103</f>
        <v>5327.3</v>
      </c>
      <c r="C62" s="159">
        <f>'Datos Canasta'!D103</f>
        <v>2510.1</v>
      </c>
      <c r="D62" s="159">
        <f>'Datos Canasta'!E103</f>
        <v>881.1</v>
      </c>
      <c r="E62" s="160">
        <f t="shared" si="0"/>
        <v>8718.5</v>
      </c>
      <c r="F62" s="161">
        <f t="shared" si="1"/>
        <v>7.3251608878002195E-3</v>
      </c>
      <c r="G62" s="161">
        <f t="array" aca="1" ref="G62" ca="1">IF(ROW()=54,F62,(1+OFFSET(G62:G74,-1,0))*(1+OFFSET(F62:F74,0,0))-1)</f>
        <v>4.6701482682033779E-2</v>
      </c>
      <c r="H62" s="154">
        <v>9</v>
      </c>
    </row>
    <row r="63" spans="1:8">
      <c r="A63" s="158">
        <v>40482</v>
      </c>
      <c r="B63" s="159">
        <f>'Datos Canasta'!C104</f>
        <v>5856.9</v>
      </c>
      <c r="C63" s="159">
        <f>'Datos Canasta'!D104</f>
        <v>2524.6</v>
      </c>
      <c r="D63" s="159">
        <f>'Datos Canasta'!E104</f>
        <v>885.6</v>
      </c>
      <c r="E63" s="160">
        <f t="shared" si="0"/>
        <v>9267.1</v>
      </c>
      <c r="F63" s="161">
        <f t="shared" si="1"/>
        <v>6.292366806216676E-2</v>
      </c>
      <c r="G63" s="161">
        <f t="array" aca="1" ref="G63" ca="1">IF(ROW()=54,F63,(1+OFFSET(G63:G75,-1,0))*(1+OFFSET(F63:F75,0,0))-1)</f>
        <v>0.11256377933849593</v>
      </c>
      <c r="H63" s="154">
        <v>10</v>
      </c>
    </row>
    <row r="64" spans="1:8">
      <c r="A64" s="163">
        <v>40512</v>
      </c>
      <c r="B64" s="159">
        <f>'Datos Canasta'!C105</f>
        <v>6067.8</v>
      </c>
      <c r="C64" s="159">
        <f>'Datos Canasta'!D105</f>
        <v>2542.6</v>
      </c>
      <c r="D64" s="159">
        <f>'Datos Canasta'!E105</f>
        <v>897.4</v>
      </c>
      <c r="E64" s="160">
        <f t="shared" si="0"/>
        <v>9507.7999999999993</v>
      </c>
      <c r="F64" s="161">
        <f t="shared" si="1"/>
        <v>2.5973605550819512E-2</v>
      </c>
      <c r="G64" s="161">
        <f t="array" aca="1" ref="G64" ca="1">IF(ROW()=54,F64,(1+OFFSET(G64:G76,-1,0))*(1+OFFSET(F64:F76,0,0))-1)</f>
        <v>0.14146107209316305</v>
      </c>
      <c r="H64" s="154">
        <v>11</v>
      </c>
    </row>
    <row r="65" spans="1:8">
      <c r="A65" s="158">
        <v>40543</v>
      </c>
      <c r="B65" s="164">
        <f t="array" ref="B65">TREND(B63:B64,H63:H64,H65)</f>
        <v>6278.7000000000007</v>
      </c>
      <c r="C65" s="164">
        <f>TREND(C63:C64,H63:H64,H65)</f>
        <v>2560.6</v>
      </c>
      <c r="D65" s="164">
        <f>TREND(D54:D64,H54:H64,H65)</f>
        <v>893.01272727272703</v>
      </c>
      <c r="E65" s="164">
        <f t="shared" si="0"/>
        <v>9732.3127272727288</v>
      </c>
      <c r="F65" s="161">
        <f t="shared" si="1"/>
        <v>2.3613530708757935E-2</v>
      </c>
      <c r="G65" s="161">
        <f t="array" aca="1" ref="G65" ca="1">IF(ROW()=54,F65,(1+OFFSET(G65:G77,-1,0))*(1+OFFSET(F65:F77,0,0))-1)</f>
        <v>0.16841499817188677</v>
      </c>
      <c r="H65" s="154">
        <v>12</v>
      </c>
    </row>
    <row r="66" spans="1:8" ht="27" customHeight="1">
      <c r="A66" s="165" t="s">
        <v>126</v>
      </c>
      <c r="B66" s="175">
        <f>B65/B53-1</f>
        <v>0.25155979030039677</v>
      </c>
      <c r="C66" s="175">
        <f t="shared" ref="C66:E66" si="2">C65/C53-1</f>
        <v>3.8319613965370314E-2</v>
      </c>
      <c r="D66" s="175">
        <f t="shared" si="2"/>
        <v>5.469791812061775E-2</v>
      </c>
      <c r="E66" s="175">
        <f t="shared" si="2"/>
        <v>0.16841499817188654</v>
      </c>
      <c r="F66" s="167"/>
      <c r="G66" s="167"/>
    </row>
    <row r="67" spans="1:8" ht="42.75" customHeight="1">
      <c r="A67" s="165" t="s">
        <v>125</v>
      </c>
      <c r="B67" s="174">
        <v>6500</v>
      </c>
      <c r="C67" s="183" t="s">
        <v>131</v>
      </c>
      <c r="D67" s="166">
        <f>B67/E65</f>
        <v>0.66787825074559493</v>
      </c>
      <c r="E67" s="166"/>
      <c r="F67" s="167"/>
      <c r="G67" s="167"/>
    </row>
    <row r="68" spans="1:8">
      <c r="A68" s="153" t="s">
        <v>122</v>
      </c>
    </row>
  </sheetData>
  <autoFilter ref="A4:F68" xr:uid="{00000000-0009-0000-0000-000002000000}">
    <filterColumn colId="0">
      <filters>
        <filter val="Crecimiento % por rubro"/>
        <filter val="Fuente: BCN, último año proyectado"/>
        <filter val="Salario Medio"/>
        <dateGroupItem year="2010" dateTimeGrouping="year"/>
        <dateGroupItem year="2009" month="12" dateTimeGrouping="month"/>
      </filters>
    </filterColumn>
  </autoFilter>
  <conditionalFormatting sqref="B5:E64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B65:E65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7"/>
  <dimension ref="A1:AA26"/>
  <sheetViews>
    <sheetView topLeftCell="B3" zoomScaleNormal="100" workbookViewId="0">
      <selection activeCell="Q5" sqref="Q5"/>
    </sheetView>
  </sheetViews>
  <sheetFormatPr baseColWidth="10" defaultRowHeight="15"/>
  <cols>
    <col min="1" max="9" width="11.42578125" style="200"/>
    <col min="10" max="10" width="7" style="200" customWidth="1"/>
    <col min="11" max="11" width="11.42578125" style="200"/>
    <col min="12" max="12" width="1" style="204" customWidth="1"/>
    <col min="13" max="13" width="8.85546875" style="204" customWidth="1"/>
    <col min="14" max="14" width="8.7109375" style="204" customWidth="1"/>
    <col min="15" max="15" width="11.5703125" style="204" customWidth="1"/>
    <col min="16" max="16" width="10.85546875" style="204" customWidth="1"/>
    <col min="17" max="27" width="11.42578125" style="204"/>
    <col min="28" max="16384" width="11.42578125" style="205"/>
  </cols>
  <sheetData>
    <row r="1" spans="2:17">
      <c r="B1" s="201"/>
      <c r="C1" s="202"/>
      <c r="D1" s="203"/>
      <c r="E1" s="202"/>
      <c r="F1" s="203"/>
      <c r="G1" s="202"/>
      <c r="H1" s="203"/>
      <c r="I1" s="202"/>
      <c r="J1" s="204"/>
      <c r="M1" s="221" t="s">
        <v>101</v>
      </c>
      <c r="N1" s="221"/>
      <c r="O1" s="221"/>
      <c r="P1" s="222" t="s">
        <v>100</v>
      </c>
      <c r="Q1" s="222"/>
    </row>
    <row r="2" spans="2:17">
      <c r="B2" s="201"/>
      <c r="C2" s="202"/>
      <c r="D2" s="203"/>
      <c r="E2" s="202"/>
      <c r="F2" s="203"/>
      <c r="G2" s="202"/>
      <c r="H2" s="203"/>
      <c r="I2" s="202"/>
      <c r="J2" s="204"/>
      <c r="M2" s="206" t="s">
        <v>99</v>
      </c>
      <c r="N2" s="207" t="s">
        <v>103</v>
      </c>
      <c r="O2" s="207" t="s">
        <v>104</v>
      </c>
      <c r="P2" s="207" t="s">
        <v>103</v>
      </c>
      <c r="Q2" s="207" t="s">
        <v>105</v>
      </c>
    </row>
    <row r="3" spans="2:17">
      <c r="B3" s="201"/>
      <c r="C3" s="202"/>
      <c r="D3" s="203"/>
      <c r="E3" s="202"/>
      <c r="F3" s="203"/>
      <c r="G3" s="202"/>
      <c r="H3" s="203"/>
      <c r="I3" s="202"/>
      <c r="J3" s="204"/>
      <c r="M3" s="208">
        <v>1995</v>
      </c>
      <c r="N3" s="198">
        <f>'IPC-Tabla Dinámica'!Q8/100</f>
        <v>0.11119999999999999</v>
      </c>
      <c r="O3" s="198">
        <f t="array" aca="1" ref="O3" ca="1">IF(ROW()=3,N3,(1+OFFSET(O3:O18,-1,0))*(1+OFFSET(N3:N18,0,0))-1)</f>
        <v>0.11119999999999999</v>
      </c>
      <c r="P3" s="199">
        <f>'IPC-Tabla Dinámica'!R8/100</f>
        <v>0.11999943754657806</v>
      </c>
      <c r="Q3" s="199">
        <f ca="1">IF(ROW()=3,P3,(1+OFFSET(Q3:Q18,-1,0))*(1+OFFSET(P3:P18,0,0))-1)</f>
        <v>0.11999943754657806</v>
      </c>
    </row>
    <row r="4" spans="2:17">
      <c r="B4" s="201"/>
      <c r="C4" s="202"/>
      <c r="D4" s="203"/>
      <c r="E4" s="202"/>
      <c r="F4" s="203"/>
      <c r="G4" s="202"/>
      <c r="H4" s="203"/>
      <c r="I4" s="202"/>
      <c r="J4" s="204"/>
      <c r="M4" s="209">
        <v>1996</v>
      </c>
      <c r="N4" s="198">
        <f>'IPC-Tabla Dinámica'!Q9/100</f>
        <v>0.121</v>
      </c>
      <c r="O4" s="198">
        <f t="array" aca="1" ref="O4" ca="1">IF(ROW()=3,N4,(1+OFFSET(O4:O19,-1,0))*(1+OFFSET(N4:N19,0,0))-1)</f>
        <v>0.24565519999999985</v>
      </c>
      <c r="P4" s="199">
        <f>'IPC-Tabla Dinámica'!R9/100</f>
        <v>0.12033747222257091</v>
      </c>
      <c r="Q4" s="199">
        <f t="array" aca="1" ref="Q4" ca="1">IF(ROW()=3,P4,(1+OFFSET(Q4:Q19,-1,0))*(1+OFFSET(P4:P19,0,0))-1)</f>
        <v>0.25477733875163455</v>
      </c>
    </row>
    <row r="5" spans="2:17">
      <c r="B5" s="201"/>
      <c r="C5" s="202"/>
      <c r="D5" s="203"/>
      <c r="E5" s="202"/>
      <c r="F5" s="203"/>
      <c r="G5" s="202"/>
      <c r="H5" s="203"/>
      <c r="I5" s="202"/>
      <c r="J5" s="204"/>
      <c r="M5" s="209">
        <v>1997</v>
      </c>
      <c r="N5" s="198">
        <f>'IPC-Tabla Dinámica'!Q10/100</f>
        <v>7.2499999999999995E-2</v>
      </c>
      <c r="O5" s="198">
        <f t="array" aca="1" ref="O5" ca="1">IF(ROW()=3,N5,(1+OFFSET(O5:O20,-1,0))*(1+OFFSET(N5:N20,0,0))-1)</f>
        <v>0.33596520199999991</v>
      </c>
      <c r="P5" s="199">
        <f>'IPC-Tabla Dinámica'!R10/100</f>
        <v>0.11999641400331697</v>
      </c>
      <c r="Q5" s="199">
        <f t="array" aca="1" ref="Q5" ca="1">IF(ROW()=3,P5,(1+OFFSET(Q5:Q20,-1,0))*(1+OFFSET(P5:P20,0,0))-1)</f>
        <v>0.40534611977445589</v>
      </c>
    </row>
    <row r="6" spans="2:17">
      <c r="B6" s="201"/>
      <c r="C6" s="202"/>
      <c r="D6" s="203"/>
      <c r="E6" s="202"/>
      <c r="F6" s="203"/>
      <c r="G6" s="202"/>
      <c r="H6" s="203"/>
      <c r="I6" s="202"/>
      <c r="J6" s="204"/>
      <c r="M6" s="209">
        <v>1998</v>
      </c>
      <c r="N6" s="198">
        <f>'IPC-Tabla Dinámica'!Q11/100</f>
        <v>0.18460000000000001</v>
      </c>
      <c r="O6" s="198">
        <f t="array" aca="1" ref="O6" ca="1">IF(ROW()=3,N6,(1+OFFSET(O6:O21,-1,0))*(1+OFFSET(N6:N21,0,0))-1)</f>
        <v>0.58258437828919996</v>
      </c>
      <c r="P6" s="199">
        <f>'IPC-Tabla Dinámica'!R11/100</f>
        <v>0.12000720403425902</v>
      </c>
      <c r="Q6" s="199">
        <f t="array" aca="1" ref="Q6" ca="1">IF(ROW()=3,P6,(1+OFFSET(Q6:Q21,-1,0))*(1+OFFSET(P6:P21,0,0))-1)</f>
        <v>0.57399777830898313</v>
      </c>
    </row>
    <row r="7" spans="2:17">
      <c r="B7" s="201"/>
      <c r="C7" s="202"/>
      <c r="D7" s="203"/>
      <c r="E7" s="202"/>
      <c r="F7" s="203"/>
      <c r="G7" s="202"/>
      <c r="H7" s="203"/>
      <c r="I7" s="202"/>
      <c r="J7" s="204"/>
      <c r="M7" s="209">
        <v>1999</v>
      </c>
      <c r="N7" s="198">
        <f>'IPC-Tabla Dinámica'!Q12/100</f>
        <v>7.1900000000000006E-2</v>
      </c>
      <c r="O7" s="198">
        <f t="array" aca="1" ref="O7" ca="1">IF(ROW()=3,N7,(1+OFFSET(O7:O22,-1,0))*(1+OFFSET(N7:N22,0,0))-1)</f>
        <v>0.69637219508819359</v>
      </c>
      <c r="P7" s="199">
        <f>'IPC-Tabla Dinámica'!R12/100</f>
        <v>0.10045228739493012</v>
      </c>
      <c r="Q7" s="199">
        <f t="array" aca="1" ref="Q7" ca="1">IF(ROW()=3,P7,(1+OFFSET(Q7:Q22,-1,0))*(1+OFFSET(P7:P22,0,0))-1)</f>
        <v>0.73210945549465856</v>
      </c>
    </row>
    <row r="8" spans="2:17">
      <c r="B8" s="201"/>
      <c r="C8" s="202"/>
      <c r="D8" s="203"/>
      <c r="E8" s="202"/>
      <c r="F8" s="203"/>
      <c r="G8" s="202"/>
      <c r="H8" s="203"/>
      <c r="I8" s="202"/>
      <c r="J8" s="204"/>
      <c r="M8" s="209">
        <v>2000</v>
      </c>
      <c r="N8" s="198">
        <f>'IPC-Tabla Dinámica'!Q13/100</f>
        <v>9.8699999999999996E-2</v>
      </c>
      <c r="O8" s="198">
        <f t="array" aca="1" ref="O8" ca="1">IF(ROW()=3,N8,(1+OFFSET(O8:O23,-1,0))*(1+OFFSET(N8:N23,0,0))-1)</f>
        <v>0.86380413074339835</v>
      </c>
      <c r="P8" s="199">
        <f>'IPC-Tabla Dinámica'!R13/100</f>
        <v>6.0000000000008241E-2</v>
      </c>
      <c r="Q8" s="199">
        <f t="array" aca="1" ref="Q8" ca="1">IF(ROW()=3,P8,(1+OFFSET(Q8:Q23,-1,0))*(1+OFFSET(P8:P23,0,0))-1)</f>
        <v>0.83603602282435241</v>
      </c>
    </row>
    <row r="9" spans="2:17">
      <c r="B9" s="201"/>
      <c r="C9" s="202"/>
      <c r="D9" s="203"/>
      <c r="E9" s="202"/>
      <c r="F9" s="203"/>
      <c r="G9" s="202"/>
      <c r="H9" s="203"/>
      <c r="I9" s="202"/>
      <c r="J9" s="204"/>
      <c r="M9" s="209">
        <v>2001</v>
      </c>
      <c r="N9" s="198">
        <f>'IPC-Tabla Dinámica'!Q14/100</f>
        <v>4.8375435321355693E-2</v>
      </c>
      <c r="O9" s="198">
        <f t="array" aca="1" ref="O9" ca="1">IF(ROW()=3,N9,(1+OFFSET(O9:O24,-1,0))*(1+OFFSET(N9:N24,0,0))-1)</f>
        <v>0.95396646692185127</v>
      </c>
      <c r="P9" s="199">
        <f>'IPC-Tabla Dinámica'!R14/100</f>
        <v>6.0000775456825438E-2</v>
      </c>
      <c r="Q9" s="199">
        <f t="array" aca="1" ref="Q9" ca="1">IF(ROW()=3,P9,(1+OFFSET(Q9:Q24,-1,0))*(1+OFFSET(P9:P24,0,0))-1)</f>
        <v>0.94619960796047931</v>
      </c>
    </row>
    <row r="10" spans="2:17">
      <c r="B10" s="201"/>
      <c r="C10" s="202"/>
      <c r="D10" s="203"/>
      <c r="E10" s="202"/>
      <c r="F10" s="203"/>
      <c r="G10" s="202"/>
      <c r="H10" s="203"/>
      <c r="I10" s="202"/>
      <c r="J10" s="204"/>
      <c r="M10" s="209">
        <v>2002</v>
      </c>
      <c r="N10" s="198">
        <f>'IPC-Tabla Dinámica'!Q15/100</f>
        <v>3.8725914779933673E-2</v>
      </c>
      <c r="O10" s="198">
        <f t="array" aca="1" ref="O10" ca="1">IF(ROW()=3,N10,(1+OFFSET(O10:O25,-1,0))*(1+OFFSET(N10:N25,0,0))-1)</f>
        <v>1.029635605802715</v>
      </c>
      <c r="P10" s="199">
        <f>'IPC-Tabla Dinámica'!R15/100</f>
        <v>5.9999999999960349E-2</v>
      </c>
      <c r="Q10" s="199">
        <f t="array" aca="1" ref="Q10" ca="1">IF(ROW()=3,P10,(1+OFFSET(Q10:Q25,-1,0))*(1+OFFSET(P10:P25,0,0))-1)</f>
        <v>1.062971584438031</v>
      </c>
    </row>
    <row r="11" spans="2:17">
      <c r="B11" s="201"/>
      <c r="C11" s="202"/>
      <c r="D11" s="203"/>
      <c r="E11" s="202"/>
      <c r="F11" s="203"/>
      <c r="G11" s="202"/>
      <c r="H11" s="203"/>
      <c r="I11" s="202"/>
      <c r="J11" s="204"/>
      <c r="M11" s="209">
        <v>2003</v>
      </c>
      <c r="N11" s="198">
        <f>'IPC-Tabla Dinámica'!Q16/100</f>
        <v>6.4799516081410366E-2</v>
      </c>
      <c r="O11" s="198">
        <f t="array" aca="1" ref="O11" ca="1">IF(ROW()=3,N11,(1+OFFSET(O11:O26,-1,0))*(1+OFFSET(N11:N26,0,0))-1)</f>
        <v>1.1611550108803308</v>
      </c>
      <c r="P11" s="199">
        <f>'IPC-Tabla Dinámica'!R16/100</f>
        <v>5.9999999999961202E-2</v>
      </c>
      <c r="Q11" s="199">
        <f t="array" aca="1" ref="Q11" ca="1">IF(ROW()=3,P11,(1+OFFSET(Q11:Q26,-1,0))*(1+OFFSET(P11:P26,0,0))-1)</f>
        <v>1.1867498795042328</v>
      </c>
    </row>
    <row r="12" spans="2:17">
      <c r="B12" s="201"/>
      <c r="C12" s="202"/>
      <c r="D12" s="203"/>
      <c r="E12" s="202"/>
      <c r="F12" s="203"/>
      <c r="G12" s="202"/>
      <c r="H12" s="203"/>
      <c r="I12" s="202"/>
      <c r="J12" s="204"/>
      <c r="M12" s="209">
        <v>2004</v>
      </c>
      <c r="N12" s="198">
        <f>'IPC-Tabla Dinámica'!Q17/100</f>
        <v>9.2560885400273921E-2</v>
      </c>
      <c r="O12" s="198">
        <f t="array" aca="1" ref="O12" ca="1">IF(ROW()=3,N12,(1+OFFSET(O12:O27,-1,0))*(1+OFFSET(N12:N27,0,0))-1)</f>
        <v>1.3611934321746531</v>
      </c>
      <c r="P12" s="199">
        <f>'IPC-Tabla Dinámica'!R17/100</f>
        <v>0.05</v>
      </c>
      <c r="Q12" s="199">
        <f t="array" aca="1" ref="Q12" ca="1">IF(ROW()=3,P12,(1+OFFSET(Q12:Q27,-1,0))*(1+OFFSET(P12:P27,0,0))-1)</f>
        <v>1.2960873734794447</v>
      </c>
    </row>
    <row r="13" spans="2:17">
      <c r="B13" s="201"/>
      <c r="C13" s="202"/>
      <c r="D13" s="203"/>
      <c r="E13" s="202"/>
      <c r="F13" s="203"/>
      <c r="G13" s="202"/>
      <c r="H13" s="203"/>
      <c r="I13" s="202"/>
      <c r="J13" s="204"/>
      <c r="M13" s="209">
        <v>2005</v>
      </c>
      <c r="N13" s="198">
        <f>'IPC-Tabla Dinámica'!Q18/100</f>
        <v>9.5832765339356737E-2</v>
      </c>
      <c r="O13" s="198">
        <f t="array" aca="1" ref="O13" ca="1">IF(ROW()=3,N13,(1+OFFSET(O13:O28,-1,0))*(1+OFFSET(N13:N28,0,0))-1)</f>
        <v>1.587473128281077</v>
      </c>
      <c r="P13" s="199">
        <f>'IPC-Tabla Dinámica'!R18/100</f>
        <v>4.9999999999983231E-2</v>
      </c>
      <c r="Q13" s="199">
        <f t="array" aca="1" ref="Q13" ca="1">IF(ROW()=3,P13,(1+OFFSET(Q13:Q28,-1,0))*(1+OFFSET(P13:P28,0,0))-1)</f>
        <v>1.4108917421533782</v>
      </c>
    </row>
    <row r="14" spans="2:17">
      <c r="B14" s="201"/>
      <c r="C14" s="202"/>
      <c r="D14" s="203"/>
      <c r="E14" s="202"/>
      <c r="F14" s="203"/>
      <c r="G14" s="202"/>
      <c r="H14" s="203"/>
      <c r="I14" s="202"/>
      <c r="J14" s="204"/>
      <c r="M14" s="209">
        <v>2006</v>
      </c>
      <c r="N14" s="198">
        <f>'IPC-Tabla Dinámica'!Q19/100</f>
        <v>9.4471577594832754E-2</v>
      </c>
      <c r="O14" s="198">
        <f t="array" aca="1" ref="O14" ca="1">IF(ROW()=3,N14,(1+OFFSET(O14:O29,-1,0))*(1+OFFSET(N14:N29,0,0))-1)</f>
        <v>1.8319157966940276</v>
      </c>
      <c r="P14" s="199">
        <f>'IPC-Tabla Dinámica'!R19/100</f>
        <v>4.9999999999983231E-2</v>
      </c>
      <c r="Q14" s="199">
        <f t="array" aca="1" ref="Q14" ca="1">IF(ROW()=3,P14,(1+OFFSET(Q14:Q29,-1,0))*(1+OFFSET(P14:P29,0,0))-1)</f>
        <v>1.5314363292610067</v>
      </c>
    </row>
    <row r="15" spans="2:17">
      <c r="B15" s="201"/>
      <c r="C15" s="202"/>
      <c r="D15" s="203"/>
      <c r="E15" s="202"/>
      <c r="F15" s="203"/>
      <c r="G15" s="202"/>
      <c r="H15" s="203"/>
      <c r="I15" s="202"/>
      <c r="J15" s="204"/>
      <c r="M15" s="210">
        <v>2007</v>
      </c>
      <c r="N15" s="198">
        <f>'IPC-Tabla Dinámica'!Q20/100</f>
        <v>0.16876851704157997</v>
      </c>
      <c r="O15" s="198">
        <f t="array" aca="1" ref="O15" ca="1">IF(ROW()=3,N15,(1+OFFSET(O15:O30,-1,0))*(1+OFFSET(N15:N30,0,0))-1)</f>
        <v>2.3098540260887033</v>
      </c>
      <c r="P15" s="199">
        <f>'IPC-Tabla Dinámica'!R20/100</f>
        <v>5.0000000000020889E-2</v>
      </c>
      <c r="Q15" s="199">
        <f t="array" aca="1" ref="Q15" ca="1">IF(ROW()=3,P15,(1+OFFSET(Q15:Q30,-1,0))*(1+OFFSET(P15:P30,0,0))-1)</f>
        <v>1.6580081457241098</v>
      </c>
    </row>
    <row r="16" spans="2:17">
      <c r="B16" s="201"/>
      <c r="C16" s="202"/>
      <c r="D16" s="203"/>
      <c r="E16" s="202"/>
      <c r="F16" s="203"/>
      <c r="G16" s="202"/>
      <c r="H16" s="203"/>
      <c r="I16" s="202"/>
      <c r="J16" s="204"/>
      <c r="M16" s="211">
        <v>2008</v>
      </c>
      <c r="N16" s="198">
        <f>'IPC-Tabla Dinámica'!Q21/100</f>
        <v>0.13774347577408336</v>
      </c>
      <c r="O16" s="198">
        <f t="array" aca="1" ref="O16" ca="1">IF(ROW()=3,N16,(1+OFFSET(O16:O31,-1,0))*(1+OFFSET(N16:N31,0,0))-1)</f>
        <v>2.7657648239470052</v>
      </c>
      <c r="P16" s="199">
        <f>'IPC-Tabla Dinámica'!R21/100</f>
        <v>0.05</v>
      </c>
      <c r="Q16" s="199">
        <f t="array" aca="1" ref="Q16" ca="1">IF(ROW()=3,P16,(1+OFFSET(Q16:Q31,-1,0))*(1+OFFSET(P16:P31,0,0))-1)</f>
        <v>1.7909085530103153</v>
      </c>
    </row>
    <row r="17" spans="2:17">
      <c r="B17" s="201"/>
      <c r="C17" s="202"/>
      <c r="D17" s="203"/>
      <c r="E17" s="202"/>
      <c r="F17" s="203"/>
      <c r="G17" s="202"/>
      <c r="H17" s="203"/>
      <c r="I17" s="202"/>
      <c r="J17" s="204"/>
      <c r="M17" s="212">
        <v>2009</v>
      </c>
      <c r="N17" s="198">
        <f>'IPC-Tabla Dinámica'!Q22/100</f>
        <v>9.300000000000001E-3</v>
      </c>
      <c r="O17" s="198">
        <f t="array" aca="1" ref="O17" ca="1">IF(ROW()=3,N17,(1+OFFSET(O17:O32,-1,0))*(1+OFFSET(N17:N32,0,0))-1)</f>
        <v>2.8007864368097128</v>
      </c>
      <c r="P17" s="199">
        <f>'IPC-Tabla Dinámica'!R22/100</f>
        <v>0.05</v>
      </c>
      <c r="Q17" s="199">
        <f t="array" aca="1" ref="Q17" ca="1">IF(ROW()=3,P17,(1+OFFSET(Q17:Q32,-1,0))*(1+OFFSET(P17:P32,0,0))-1)</f>
        <v>1.9304539806608312</v>
      </c>
    </row>
    <row r="18" spans="2:17">
      <c r="B18" s="201"/>
      <c r="C18" s="202"/>
      <c r="D18" s="203"/>
      <c r="E18" s="202"/>
      <c r="F18" s="203"/>
      <c r="G18" s="202"/>
      <c r="H18" s="203"/>
      <c r="I18" s="202"/>
      <c r="J18" s="204"/>
      <c r="M18" s="212">
        <v>2010</v>
      </c>
      <c r="N18" s="198">
        <f>'IPC-Tabla Dinámica'!Q23/100</f>
        <v>9.6000000000000002E-2</v>
      </c>
      <c r="O18" s="198">
        <f t="array" aca="1" ref="O18" ca="1">IF(ROW()=3,N18,(1+OFFSET(O18:O33,-1,0))*(1+OFFSET(N18:N33,0,0))-1)</f>
        <v>3.1656619347434454</v>
      </c>
      <c r="P18" s="199">
        <f>'IPC-Tabla Dinámica'!R23/100</f>
        <v>0.05</v>
      </c>
      <c r="Q18" s="199">
        <f t="array" aca="1" ref="Q18" ca="1">IF(ROW()=3,P18,(1+OFFSET(Q18:Q33,-1,0))*(1+OFFSET(P18:P33,0,0))-1)</f>
        <v>2.0769766796938729</v>
      </c>
    </row>
    <row r="19" spans="2:17">
      <c r="B19" s="201"/>
      <c r="C19" s="202"/>
      <c r="D19" s="203"/>
      <c r="E19" s="202"/>
      <c r="F19" s="203"/>
      <c r="G19" s="202"/>
      <c r="H19" s="203"/>
      <c r="I19" s="202"/>
      <c r="J19" s="204"/>
      <c r="M19" s="204" t="s">
        <v>106</v>
      </c>
    </row>
    <row r="20" spans="2:17">
      <c r="B20" s="201"/>
      <c r="C20" s="202"/>
      <c r="D20" s="203"/>
      <c r="E20" s="202"/>
      <c r="F20" s="203"/>
      <c r="G20" s="202"/>
      <c r="H20" s="203"/>
      <c r="I20" s="202"/>
      <c r="J20" s="204"/>
    </row>
    <row r="21" spans="2:17">
      <c r="B21" s="201"/>
      <c r="C21" s="202"/>
      <c r="D21" s="203"/>
      <c r="E21" s="202"/>
      <c r="F21" s="203"/>
      <c r="G21" s="202"/>
      <c r="H21" s="203"/>
      <c r="I21" s="202"/>
      <c r="J21" s="204"/>
    </row>
    <row r="22" spans="2:17">
      <c r="B22" s="201"/>
      <c r="C22" s="202"/>
      <c r="D22" s="203"/>
      <c r="E22" s="202"/>
      <c r="F22" s="203"/>
      <c r="G22" s="202"/>
      <c r="H22" s="203"/>
      <c r="I22" s="202"/>
      <c r="J22" s="204"/>
    </row>
    <row r="23" spans="2:17">
      <c r="B23" s="201"/>
      <c r="C23" s="202"/>
      <c r="D23" s="203"/>
      <c r="E23" s="202"/>
      <c r="F23" s="203"/>
      <c r="G23" s="202"/>
      <c r="H23" s="203"/>
      <c r="I23" s="202"/>
      <c r="J23" s="204"/>
    </row>
    <row r="24" spans="2:17">
      <c r="B24" s="213" t="s">
        <v>28</v>
      </c>
      <c r="D24" s="214"/>
      <c r="E24" s="214"/>
      <c r="F24" s="214"/>
      <c r="G24" s="214"/>
      <c r="H24" s="214"/>
      <c r="I24" s="214"/>
    </row>
    <row r="25" spans="2:17">
      <c r="B25" s="215" t="s">
        <v>27</v>
      </c>
      <c r="C25" s="213"/>
      <c r="D25" s="214"/>
      <c r="E25" s="214"/>
      <c r="F25" s="214"/>
      <c r="G25" s="214"/>
      <c r="H25" s="214"/>
      <c r="I25" s="214"/>
    </row>
    <row r="26" spans="2:17">
      <c r="B26" s="216" t="s">
        <v>23</v>
      </c>
      <c r="C26" s="213"/>
      <c r="D26" s="214"/>
      <c r="E26" s="214"/>
      <c r="F26" s="214"/>
      <c r="G26" s="214"/>
      <c r="H26" s="214"/>
      <c r="I26" s="214"/>
    </row>
  </sheetData>
  <sheetProtection password="8DB0" sheet="1" scenarios="1"/>
  <mergeCells count="2">
    <mergeCell ref="M1:O1"/>
    <mergeCell ref="P1:Q1"/>
  </mergeCells>
  <pageMargins left="0.7" right="0.7" top="0.75" bottom="0.75" header="0.3" footer="0.3"/>
  <pageSetup paperSize="9" orientation="portrait" r:id="rId1"/>
  <ignoredErrors>
    <ignoredError sqref="P3:P14 P15:P18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 filterMode="1"/>
  <dimension ref="A1:O100"/>
  <sheetViews>
    <sheetView zoomScaleNormal="100" workbookViewId="0">
      <selection activeCell="O87" sqref="O87"/>
    </sheetView>
  </sheetViews>
  <sheetFormatPr baseColWidth="10" defaultRowHeight="12"/>
  <cols>
    <col min="1" max="16384" width="11.42578125" style="108"/>
  </cols>
  <sheetData>
    <row r="1" spans="1:14" ht="15">
      <c r="A1" s="223" t="s">
        <v>130</v>
      </c>
      <c r="B1" s="223"/>
      <c r="C1" s="223"/>
      <c r="D1" s="223"/>
      <c r="E1" s="223"/>
      <c r="F1" s="223"/>
      <c r="G1" s="223"/>
      <c r="H1" s="223"/>
      <c r="I1" s="107"/>
      <c r="J1" s="107"/>
      <c r="K1" s="107"/>
      <c r="L1" s="107"/>
      <c r="M1" s="107"/>
      <c r="N1" s="107"/>
    </row>
    <row r="2" spans="1:14" ht="12.75">
      <c r="A2" s="224" t="s">
        <v>11</v>
      </c>
      <c r="B2" s="224"/>
      <c r="C2" s="224"/>
      <c r="D2" s="109"/>
      <c r="E2" s="109"/>
      <c r="F2" s="109"/>
      <c r="G2" s="109"/>
      <c r="H2" s="109"/>
      <c r="I2" s="107"/>
      <c r="J2" s="107"/>
      <c r="K2" s="107"/>
      <c r="L2" s="107"/>
      <c r="M2" s="107"/>
      <c r="N2" s="107"/>
    </row>
    <row r="3" spans="1:14">
      <c r="A3" s="107"/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</row>
    <row r="4" spans="1:14" ht="72">
      <c r="A4" s="110" t="str">
        <f>'Datos Brutos IPC'!A4:B5</f>
        <v>Año y mes</v>
      </c>
      <c r="B4" s="110" t="str">
        <f>'Datos Brutos IPC'!C4:C5</f>
        <v>IPC nacional</v>
      </c>
      <c r="C4" s="110" t="str">
        <f>'Datos Brutos IPC'!D4:D5</f>
        <v>Alimentos y bebidas no alcohólicas</v>
      </c>
      <c r="D4" s="110" t="str">
        <f>'Datos Brutos IPC'!E4:E5</f>
        <v>Bebidas alcohólicas y tabaco</v>
      </c>
      <c r="E4" s="110" t="str">
        <f>'Datos Brutos IPC'!F4:F5</f>
        <v>Prendas de vestir y calzado</v>
      </c>
      <c r="F4" s="110" t="str">
        <f>'Datos Brutos IPC'!G4:G5</f>
        <v>Alojamiento, agua, electricidad, gas y otros combustibles</v>
      </c>
      <c r="G4" s="110" t="str">
        <f>'Datos Brutos IPC'!H4:H5</f>
        <v>Muebles, art p/ el hogar y  conservación del hogar</v>
      </c>
      <c r="H4" s="110" t="str">
        <f>'Datos Brutos IPC'!I4:I5</f>
        <v>Salud</v>
      </c>
      <c r="I4" s="110" t="str">
        <f>'Datos Brutos IPC'!J4:J5</f>
        <v>Transporte</v>
      </c>
      <c r="J4" s="110" t="str">
        <f>'Datos Brutos IPC'!K4:K5</f>
        <v>Comuni</v>
      </c>
      <c r="K4" s="110" t="str">
        <f>'Datos Brutos IPC'!L4:L5</f>
        <v>Recreación y cultura</v>
      </c>
      <c r="L4" s="110" t="str">
        <f>'Datos Brutos IPC'!M4:M5</f>
        <v>Educación</v>
      </c>
      <c r="M4" s="110" t="str">
        <f>'Datos Brutos IPC'!N4:N5</f>
        <v>Restaurantes y hoteles</v>
      </c>
      <c r="N4" s="110" t="str">
        <f>'Datos Brutos IPC'!O4:O5</f>
        <v>Bienes y servicios diversos</v>
      </c>
    </row>
    <row r="5" spans="1:14" customFormat="1" ht="15" hidden="1">
      <c r="A5" s="104">
        <v>38717</v>
      </c>
      <c r="B5" s="105">
        <f>'Datos Brutos IPC'!C23</f>
        <v>82.5</v>
      </c>
      <c r="C5" s="105">
        <f>'Datos Brutos IPC'!D23</f>
        <v>82.9</v>
      </c>
      <c r="D5" s="105">
        <f>'Datos Brutos IPC'!E23</f>
        <v>90.5</v>
      </c>
      <c r="E5" s="105">
        <f>'Datos Brutos IPC'!F23</f>
        <v>97.4</v>
      </c>
      <c r="F5" s="105">
        <f>'Datos Brutos IPC'!G23</f>
        <v>84.1</v>
      </c>
      <c r="G5" s="105">
        <f>'Datos Brutos IPC'!H23</f>
        <v>83.2</v>
      </c>
      <c r="H5" s="105">
        <f>'Datos Brutos IPC'!I23</f>
        <v>85.6</v>
      </c>
      <c r="I5" s="105">
        <f>'Datos Brutos IPC'!J23</f>
        <v>72.8</v>
      </c>
      <c r="J5" s="105">
        <f>'Datos Brutos IPC'!K23</f>
        <v>84.9</v>
      </c>
      <c r="K5" s="105">
        <f>'Datos Brutos IPC'!L23</f>
        <v>96.2</v>
      </c>
      <c r="L5" s="105">
        <f>'Datos Brutos IPC'!M23</f>
        <v>84.7</v>
      </c>
      <c r="M5" s="105">
        <f>'Datos Brutos IPC'!N23</f>
        <v>74.599999999999994</v>
      </c>
      <c r="N5" s="105">
        <f>'Datos Brutos IPC'!O23</f>
        <v>88.1</v>
      </c>
    </row>
    <row r="6" spans="1:14" customFormat="1" ht="15" hidden="1">
      <c r="A6" s="103">
        <v>38748</v>
      </c>
      <c r="B6" s="105">
        <f>'Datos Brutos IPC'!C42</f>
        <v>91.5</v>
      </c>
      <c r="C6" s="105">
        <f>'Datos Brutos IPC'!D42</f>
        <v>91.9</v>
      </c>
      <c r="D6" s="105">
        <f>'Datos Brutos IPC'!E42</f>
        <v>95.7</v>
      </c>
      <c r="E6" s="105">
        <f>'Datos Brutos IPC'!F42</f>
        <v>100.5</v>
      </c>
      <c r="F6" s="105">
        <f>'Datos Brutos IPC'!G42</f>
        <v>94.4</v>
      </c>
      <c r="G6" s="105">
        <f>'Datos Brutos IPC'!H42</f>
        <v>90.5</v>
      </c>
      <c r="H6" s="105">
        <f>'Datos Brutos IPC'!I42</f>
        <v>95</v>
      </c>
      <c r="I6" s="105">
        <f>'Datos Brutos IPC'!J42</f>
        <v>90.6</v>
      </c>
      <c r="J6" s="105">
        <f>'Datos Brutos IPC'!K42</f>
        <v>90.8</v>
      </c>
      <c r="K6" s="105">
        <f>'Datos Brutos IPC'!L42</f>
        <v>99.9</v>
      </c>
      <c r="L6" s="105">
        <f>'Datos Brutos IPC'!M42</f>
        <v>90.7</v>
      </c>
      <c r="M6" s="105">
        <f>'Datos Brutos IPC'!N42</f>
        <v>85.3</v>
      </c>
      <c r="N6" s="105">
        <f>'Datos Brutos IPC'!O42</f>
        <v>94</v>
      </c>
    </row>
    <row r="7" spans="1:14" customFormat="1" ht="15" hidden="1">
      <c r="A7" s="104">
        <v>38776</v>
      </c>
      <c r="B7" s="105">
        <f>'Datos Brutos IPC'!C43</f>
        <v>92.8</v>
      </c>
      <c r="C7" s="105">
        <f>'Datos Brutos IPC'!D43</f>
        <v>93.1</v>
      </c>
      <c r="D7" s="105">
        <f>'Datos Brutos IPC'!E43</f>
        <v>96.8</v>
      </c>
      <c r="E7" s="105">
        <f>'Datos Brutos IPC'!F43</f>
        <v>100.8</v>
      </c>
      <c r="F7" s="105">
        <f>'Datos Brutos IPC'!G43</f>
        <v>94.6</v>
      </c>
      <c r="G7" s="105">
        <f>'Datos Brutos IPC'!H43</f>
        <v>91.2</v>
      </c>
      <c r="H7" s="105">
        <f>'Datos Brutos IPC'!I43</f>
        <v>95.7</v>
      </c>
      <c r="I7" s="105">
        <f>'Datos Brutos IPC'!J43</f>
        <v>91</v>
      </c>
      <c r="J7" s="105">
        <f>'Datos Brutos IPC'!K43</f>
        <v>90.9</v>
      </c>
      <c r="K7" s="105">
        <f>'Datos Brutos IPC'!L43</f>
        <v>100</v>
      </c>
      <c r="L7" s="105">
        <f>'Datos Brutos IPC'!M43</f>
        <v>98.2</v>
      </c>
      <c r="M7" s="105">
        <f>'Datos Brutos IPC'!N43</f>
        <v>85.9</v>
      </c>
      <c r="N7" s="105">
        <f>'Datos Brutos IPC'!O43</f>
        <v>94.6</v>
      </c>
    </row>
    <row r="8" spans="1:14" customFormat="1" ht="15" hidden="1">
      <c r="A8" s="103">
        <v>38807</v>
      </c>
      <c r="B8" s="105">
        <f>'Datos Brutos IPC'!C44</f>
        <v>93.4</v>
      </c>
      <c r="C8" s="105">
        <f>'Datos Brutos IPC'!D44</f>
        <v>93.6</v>
      </c>
      <c r="D8" s="105">
        <f>'Datos Brutos IPC'!E44</f>
        <v>97.1</v>
      </c>
      <c r="E8" s="105">
        <f>'Datos Brutos IPC'!F44</f>
        <v>101.1</v>
      </c>
      <c r="F8" s="105">
        <f>'Datos Brutos IPC'!G44</f>
        <v>94.9</v>
      </c>
      <c r="G8" s="105">
        <f>'Datos Brutos IPC'!H44</f>
        <v>91.6</v>
      </c>
      <c r="H8" s="105">
        <f>'Datos Brutos IPC'!I44</f>
        <v>96</v>
      </c>
      <c r="I8" s="105">
        <f>'Datos Brutos IPC'!J44</f>
        <v>92.8</v>
      </c>
      <c r="J8" s="105">
        <f>'Datos Brutos IPC'!K44</f>
        <v>91.4</v>
      </c>
      <c r="K8" s="105">
        <f>'Datos Brutos IPC'!L44</f>
        <v>100.6</v>
      </c>
      <c r="L8" s="105">
        <f>'Datos Brutos IPC'!M44</f>
        <v>98.3</v>
      </c>
      <c r="M8" s="105">
        <f>'Datos Brutos IPC'!N44</f>
        <v>86.9</v>
      </c>
      <c r="N8" s="105">
        <f>'Datos Brutos IPC'!O44</f>
        <v>95</v>
      </c>
    </row>
    <row r="9" spans="1:14" customFormat="1" ht="15" hidden="1">
      <c r="A9" s="104">
        <v>38837</v>
      </c>
      <c r="B9" s="105">
        <f>'Datos Brutos IPC'!C45</f>
        <v>94.7</v>
      </c>
      <c r="C9" s="105">
        <f>'Datos Brutos IPC'!D45</f>
        <v>94.7</v>
      </c>
      <c r="D9" s="105">
        <f>'Datos Brutos IPC'!E45</f>
        <v>97.6</v>
      </c>
      <c r="E9" s="105">
        <f>'Datos Brutos IPC'!F45</f>
        <v>101.4</v>
      </c>
      <c r="F9" s="105">
        <f>'Datos Brutos IPC'!G45</f>
        <v>95.4</v>
      </c>
      <c r="G9" s="105">
        <f>'Datos Brutos IPC'!H45</f>
        <v>92.2</v>
      </c>
      <c r="H9" s="105">
        <f>'Datos Brutos IPC'!I45</f>
        <v>96.5</v>
      </c>
      <c r="I9" s="105">
        <f>'Datos Brutos IPC'!J45</f>
        <v>100</v>
      </c>
      <c r="J9" s="105">
        <f>'Datos Brutos IPC'!K45</f>
        <v>91.6</v>
      </c>
      <c r="K9" s="105">
        <f>'Datos Brutos IPC'!L45</f>
        <v>101</v>
      </c>
      <c r="L9" s="105">
        <f>'Datos Brutos IPC'!M45</f>
        <v>98.5</v>
      </c>
      <c r="M9" s="105">
        <f>'Datos Brutos IPC'!N45</f>
        <v>87.8</v>
      </c>
      <c r="N9" s="105">
        <f>'Datos Brutos IPC'!O45</f>
        <v>95.3</v>
      </c>
    </row>
    <row r="10" spans="1:14" customFormat="1" ht="15" hidden="1">
      <c r="A10" s="103">
        <v>38868</v>
      </c>
      <c r="B10" s="105">
        <f>'Datos Brutos IPC'!C46</f>
        <v>95.6</v>
      </c>
      <c r="C10" s="105">
        <f>'Datos Brutos IPC'!D46</f>
        <v>95.2</v>
      </c>
      <c r="D10" s="105">
        <f>'Datos Brutos IPC'!E46</f>
        <v>97.6</v>
      </c>
      <c r="E10" s="105">
        <f>'Datos Brutos IPC'!F46</f>
        <v>101.6</v>
      </c>
      <c r="F10" s="105">
        <f>'Datos Brutos IPC'!G46</f>
        <v>96.8</v>
      </c>
      <c r="G10" s="105">
        <f>'Datos Brutos IPC'!H46</f>
        <v>93.2</v>
      </c>
      <c r="H10" s="105">
        <f>'Datos Brutos IPC'!I46</f>
        <v>97.9</v>
      </c>
      <c r="I10" s="105">
        <f>'Datos Brutos IPC'!J46</f>
        <v>102.2</v>
      </c>
      <c r="J10" s="105">
        <f>'Datos Brutos IPC'!K46</f>
        <v>92.1</v>
      </c>
      <c r="K10" s="105">
        <f>'Datos Brutos IPC'!L46</f>
        <v>100.2</v>
      </c>
      <c r="L10" s="105">
        <f>'Datos Brutos IPC'!M46</f>
        <v>98.9</v>
      </c>
      <c r="M10" s="105">
        <f>'Datos Brutos IPC'!N46</f>
        <v>88.9</v>
      </c>
      <c r="N10" s="105">
        <f>'Datos Brutos IPC'!O46</f>
        <v>96.2</v>
      </c>
    </row>
    <row r="11" spans="1:14" customFormat="1" ht="15" hidden="1">
      <c r="A11" s="104">
        <v>38898</v>
      </c>
      <c r="B11" s="105">
        <f>'Datos Brutos IPC'!C47</f>
        <v>95.9</v>
      </c>
      <c r="C11" s="105">
        <f>'Datos Brutos IPC'!D47</f>
        <v>95.3</v>
      </c>
      <c r="D11" s="105">
        <f>'Datos Brutos IPC'!E47</f>
        <v>97.9</v>
      </c>
      <c r="E11" s="105">
        <f>'Datos Brutos IPC'!F47</f>
        <v>102</v>
      </c>
      <c r="F11" s="105">
        <f>'Datos Brutos IPC'!G47</f>
        <v>98.4</v>
      </c>
      <c r="G11" s="105">
        <f>'Datos Brutos IPC'!H47</f>
        <v>94.1</v>
      </c>
      <c r="H11" s="105">
        <f>'Datos Brutos IPC'!I47</f>
        <v>98.6</v>
      </c>
      <c r="I11" s="105">
        <f>'Datos Brutos IPC'!J47</f>
        <v>100.6</v>
      </c>
      <c r="J11" s="105">
        <f>'Datos Brutos IPC'!K47</f>
        <v>92.5</v>
      </c>
      <c r="K11" s="105">
        <f>'Datos Brutos IPC'!L47</f>
        <v>102</v>
      </c>
      <c r="L11" s="105">
        <f>'Datos Brutos IPC'!M47</f>
        <v>98</v>
      </c>
      <c r="M11" s="105">
        <f>'Datos Brutos IPC'!N47</f>
        <v>90.3</v>
      </c>
      <c r="N11" s="105">
        <f>'Datos Brutos IPC'!O47</f>
        <v>96.7</v>
      </c>
    </row>
    <row r="12" spans="1:14" customFormat="1" ht="15" hidden="1">
      <c r="A12" s="103">
        <v>38929</v>
      </c>
      <c r="B12" s="105">
        <f>'Datos Brutos IPC'!C48</f>
        <v>96.4</v>
      </c>
      <c r="C12" s="105">
        <f>'Datos Brutos IPC'!D48</f>
        <v>95.1</v>
      </c>
      <c r="D12" s="105">
        <f>'Datos Brutos IPC'!E48</f>
        <v>97.9</v>
      </c>
      <c r="E12" s="105">
        <f>'Datos Brutos IPC'!F48</f>
        <v>102.3</v>
      </c>
      <c r="F12" s="105">
        <f>'Datos Brutos IPC'!G48</f>
        <v>99.7</v>
      </c>
      <c r="G12" s="105">
        <f>'Datos Brutos IPC'!H48</f>
        <v>94.8</v>
      </c>
      <c r="H12" s="105">
        <f>'Datos Brutos IPC'!I48</f>
        <v>99.1</v>
      </c>
      <c r="I12" s="105">
        <f>'Datos Brutos IPC'!J48</f>
        <v>103.5</v>
      </c>
      <c r="J12" s="105">
        <f>'Datos Brutos IPC'!K48</f>
        <v>92.8</v>
      </c>
      <c r="K12" s="105">
        <f>'Datos Brutos IPC'!L48</f>
        <v>101.4</v>
      </c>
      <c r="L12" s="105">
        <f>'Datos Brutos IPC'!M48</f>
        <v>98.2</v>
      </c>
      <c r="M12" s="105">
        <f>'Datos Brutos IPC'!N48</f>
        <v>90.9</v>
      </c>
      <c r="N12" s="105">
        <f>'Datos Brutos IPC'!O48</f>
        <v>97</v>
      </c>
    </row>
    <row r="13" spans="1:14" customFormat="1" ht="15" hidden="1">
      <c r="A13" s="104">
        <v>38960</v>
      </c>
      <c r="B13" s="105">
        <f>'Datos Brutos IPC'!C49</f>
        <v>96.6</v>
      </c>
      <c r="C13" s="105">
        <f>'Datos Brutos IPC'!D49</f>
        <v>95</v>
      </c>
      <c r="D13" s="105">
        <f>'Datos Brutos IPC'!E49</f>
        <v>98</v>
      </c>
      <c r="E13" s="105">
        <f>'Datos Brutos IPC'!F49</f>
        <v>103</v>
      </c>
      <c r="F13" s="105">
        <f>'Datos Brutos IPC'!G49</f>
        <v>101.1</v>
      </c>
      <c r="G13" s="105">
        <f>'Datos Brutos IPC'!H49</f>
        <v>95.6</v>
      </c>
      <c r="H13" s="105">
        <f>'Datos Brutos IPC'!I49</f>
        <v>99.5</v>
      </c>
      <c r="I13" s="105">
        <f>'Datos Brutos IPC'!J49</f>
        <v>102.2</v>
      </c>
      <c r="J13" s="105">
        <f>'Datos Brutos IPC'!K49</f>
        <v>93.2</v>
      </c>
      <c r="K13" s="105">
        <f>'Datos Brutos IPC'!L49</f>
        <v>101.9</v>
      </c>
      <c r="L13" s="105">
        <f>'Datos Brutos IPC'!M49</f>
        <v>98.3</v>
      </c>
      <c r="M13" s="105">
        <f>'Datos Brutos IPC'!N49</f>
        <v>91.3</v>
      </c>
      <c r="N13" s="105">
        <f>'Datos Brutos IPC'!O49</f>
        <v>97.4</v>
      </c>
    </row>
    <row r="14" spans="1:14" customFormat="1" ht="15" hidden="1">
      <c r="A14" s="103">
        <v>38990</v>
      </c>
      <c r="B14" s="105">
        <f>'Datos Brutos IPC'!C50</f>
        <v>96.2</v>
      </c>
      <c r="C14" s="105">
        <f>'Datos Brutos IPC'!D50</f>
        <v>94.9</v>
      </c>
      <c r="D14" s="105">
        <f>'Datos Brutos IPC'!E50</f>
        <v>98.1</v>
      </c>
      <c r="E14" s="105">
        <f>'Datos Brutos IPC'!F50</f>
        <v>103.5</v>
      </c>
      <c r="F14" s="105">
        <f>'Datos Brutos IPC'!G50</f>
        <v>101.5</v>
      </c>
      <c r="G14" s="105">
        <f>'Datos Brutos IPC'!H50</f>
        <v>96.3</v>
      </c>
      <c r="H14" s="105">
        <f>'Datos Brutos IPC'!I50</f>
        <v>100</v>
      </c>
      <c r="I14" s="105">
        <f>'Datos Brutos IPC'!J50</f>
        <v>96.5</v>
      </c>
      <c r="J14" s="105">
        <f>'Datos Brutos IPC'!K50</f>
        <v>91.3</v>
      </c>
      <c r="K14" s="105">
        <f>'Datos Brutos IPC'!L50</f>
        <v>102.3</v>
      </c>
      <c r="L14" s="105">
        <f>'Datos Brutos IPC'!M50</f>
        <v>98.5</v>
      </c>
      <c r="M14" s="105">
        <f>'Datos Brutos IPC'!N50</f>
        <v>91.8</v>
      </c>
      <c r="N14" s="105">
        <f>'Datos Brutos IPC'!O50</f>
        <v>97.7</v>
      </c>
    </row>
    <row r="15" spans="1:14" customFormat="1" ht="15" hidden="1">
      <c r="A15" s="104">
        <v>39021</v>
      </c>
      <c r="B15" s="105">
        <f>'Datos Brutos IPC'!C51</f>
        <v>96.6</v>
      </c>
      <c r="C15" s="105">
        <f>'Datos Brutos IPC'!D51</f>
        <v>95.9</v>
      </c>
      <c r="D15" s="105">
        <f>'Datos Brutos IPC'!E51</f>
        <v>99.3</v>
      </c>
      <c r="E15" s="105">
        <f>'Datos Brutos IPC'!F51</f>
        <v>103.7</v>
      </c>
      <c r="F15" s="105">
        <f>'Datos Brutos IPC'!G51</f>
        <v>101.2</v>
      </c>
      <c r="G15" s="105">
        <f>'Datos Brutos IPC'!H51</f>
        <v>96.6</v>
      </c>
      <c r="H15" s="105">
        <f>'Datos Brutos IPC'!I51</f>
        <v>100.5</v>
      </c>
      <c r="I15" s="105">
        <f>'Datos Brutos IPC'!J51</f>
        <v>95.9</v>
      </c>
      <c r="J15" s="105">
        <f>'Datos Brutos IPC'!K51</f>
        <v>91.7</v>
      </c>
      <c r="K15" s="105">
        <f>'Datos Brutos IPC'!L51</f>
        <v>103.6</v>
      </c>
      <c r="L15" s="105">
        <f>'Datos Brutos IPC'!M51</f>
        <v>98.7</v>
      </c>
      <c r="M15" s="105">
        <f>'Datos Brutos IPC'!N51</f>
        <v>92.3</v>
      </c>
      <c r="N15" s="105">
        <f>'Datos Brutos IPC'!O51</f>
        <v>98.1</v>
      </c>
    </row>
    <row r="16" spans="1:14" customFormat="1" ht="15" hidden="1">
      <c r="A16" s="103">
        <v>39051</v>
      </c>
      <c r="B16" s="105">
        <f>'Datos Brutos IPC'!C52</f>
        <v>97.4</v>
      </c>
      <c r="C16" s="105">
        <f>'Datos Brutos IPC'!D52</f>
        <v>97.7</v>
      </c>
      <c r="D16" s="105">
        <f>'Datos Brutos IPC'!E52</f>
        <v>99.8</v>
      </c>
      <c r="E16" s="105">
        <f>'Datos Brutos IPC'!F52</f>
        <v>104.3</v>
      </c>
      <c r="F16" s="105">
        <f>'Datos Brutos IPC'!G52</f>
        <v>101.5</v>
      </c>
      <c r="G16" s="105">
        <f>'Datos Brutos IPC'!H52</f>
        <v>97.2</v>
      </c>
      <c r="H16" s="105">
        <f>'Datos Brutos IPC'!I52</f>
        <v>100.9</v>
      </c>
      <c r="I16" s="105">
        <f>'Datos Brutos IPC'!J52</f>
        <v>94.7</v>
      </c>
      <c r="J16" s="105">
        <f>'Datos Brutos IPC'!K52</f>
        <v>91.9</v>
      </c>
      <c r="K16" s="105">
        <f>'Datos Brutos IPC'!L52</f>
        <v>103.4</v>
      </c>
      <c r="L16" s="105">
        <f>'Datos Brutos IPC'!M52</f>
        <v>98.9</v>
      </c>
      <c r="M16" s="105">
        <f>'Datos Brutos IPC'!N52</f>
        <v>93.2</v>
      </c>
      <c r="N16" s="105">
        <f>'Datos Brutos IPC'!O52</f>
        <v>98.5</v>
      </c>
    </row>
    <row r="17" spans="1:14" customFormat="1" ht="15" hidden="1">
      <c r="A17" s="104">
        <v>39082</v>
      </c>
      <c r="B17" s="105">
        <f>'Datos Brutos IPC'!C53</f>
        <v>98.9</v>
      </c>
      <c r="C17" s="105">
        <f>'Datos Brutos IPC'!D53</f>
        <v>101.2</v>
      </c>
      <c r="D17" s="105">
        <f>'Datos Brutos IPC'!E53</f>
        <v>101.1</v>
      </c>
      <c r="E17" s="105">
        <f>'Datos Brutos IPC'!F53</f>
        <v>105.1</v>
      </c>
      <c r="F17" s="105">
        <f>'Datos Brutos IPC'!G53</f>
        <v>101.9</v>
      </c>
      <c r="G17" s="105">
        <f>'Datos Brutos IPC'!H53</f>
        <v>97.8</v>
      </c>
      <c r="H17" s="105">
        <f>'Datos Brutos IPC'!I53</f>
        <v>101</v>
      </c>
      <c r="I17" s="105">
        <f>'Datos Brutos IPC'!J53</f>
        <v>95.7</v>
      </c>
      <c r="J17" s="105">
        <f>'Datos Brutos IPC'!K53</f>
        <v>91.9</v>
      </c>
      <c r="K17" s="105">
        <f>'Datos Brutos IPC'!L53</f>
        <v>104.5</v>
      </c>
      <c r="L17" s="105">
        <f>'Datos Brutos IPC'!M53</f>
        <v>99</v>
      </c>
      <c r="M17" s="105">
        <f>'Datos Brutos IPC'!N53</f>
        <v>94.3</v>
      </c>
      <c r="N17" s="105">
        <f>'Datos Brutos IPC'!O53</f>
        <v>99.2</v>
      </c>
    </row>
    <row r="18" spans="1:14" customFormat="1" ht="15" hidden="1">
      <c r="A18" s="103">
        <v>39113</v>
      </c>
      <c r="B18" s="105">
        <f>'Datos Brutos IPC'!C57</f>
        <v>99.8</v>
      </c>
      <c r="C18" s="105">
        <f>'Datos Brutos IPC'!D57</f>
        <v>103</v>
      </c>
      <c r="D18" s="105">
        <f>'Datos Brutos IPC'!E57</f>
        <v>102.6</v>
      </c>
      <c r="E18" s="105">
        <f>'Datos Brutos IPC'!F57</f>
        <v>105.6</v>
      </c>
      <c r="F18" s="105">
        <f>'Datos Brutos IPC'!G57</f>
        <v>102.1</v>
      </c>
      <c r="G18" s="105">
        <f>'Datos Brutos IPC'!H57</f>
        <v>98.9</v>
      </c>
      <c r="H18" s="105">
        <f>'Datos Brutos IPC'!I57</f>
        <v>101.8</v>
      </c>
      <c r="I18" s="105">
        <f>'Datos Brutos IPC'!J57</f>
        <v>94.9</v>
      </c>
      <c r="J18" s="105">
        <f>'Datos Brutos IPC'!K57</f>
        <v>92.6</v>
      </c>
      <c r="K18" s="105">
        <f>'Datos Brutos IPC'!L57</f>
        <v>103.9</v>
      </c>
      <c r="L18" s="105">
        <f>'Datos Brutos IPC'!M57</f>
        <v>99.1</v>
      </c>
      <c r="M18" s="105">
        <f>'Datos Brutos IPC'!N57</f>
        <v>95.6</v>
      </c>
      <c r="N18" s="105">
        <f>'Datos Brutos IPC'!O57</f>
        <v>99.9</v>
      </c>
    </row>
    <row r="19" spans="1:14" customFormat="1" ht="15" hidden="1">
      <c r="A19" s="104">
        <v>39141</v>
      </c>
      <c r="B19" s="106">
        <f>'Datos Brutos IPC'!C58</f>
        <v>101</v>
      </c>
      <c r="C19" s="106">
        <f>'Datos Brutos IPC'!D58</f>
        <v>104.2</v>
      </c>
      <c r="D19" s="106">
        <f>'Datos Brutos IPC'!E58</f>
        <v>103.4</v>
      </c>
      <c r="E19" s="106">
        <f>'Datos Brutos IPC'!F58</f>
        <v>106.2</v>
      </c>
      <c r="F19" s="106">
        <f>'Datos Brutos IPC'!G58</f>
        <v>102.1</v>
      </c>
      <c r="G19" s="106">
        <f>'Datos Brutos IPC'!H58</f>
        <v>99.7</v>
      </c>
      <c r="H19" s="106">
        <f>'Datos Brutos IPC'!I58</f>
        <v>102.1</v>
      </c>
      <c r="I19" s="106">
        <f>'Datos Brutos IPC'!J58</f>
        <v>94.8</v>
      </c>
      <c r="J19" s="106">
        <f>'Datos Brutos IPC'!K58</f>
        <v>93.9</v>
      </c>
      <c r="K19" s="106">
        <f>'Datos Brutos IPC'!L58</f>
        <v>105.9</v>
      </c>
      <c r="L19" s="106">
        <f>'Datos Brutos IPC'!M58</f>
        <v>105</v>
      </c>
      <c r="M19" s="106">
        <f>'Datos Brutos IPC'!N58</f>
        <v>96.3</v>
      </c>
      <c r="N19" s="106">
        <f>'Datos Brutos IPC'!O58</f>
        <v>100.5</v>
      </c>
    </row>
    <row r="20" spans="1:14" customFormat="1" ht="15" hidden="1">
      <c r="A20" s="103">
        <v>39172</v>
      </c>
      <c r="B20" s="106">
        <f>'Datos Brutos IPC'!C59</f>
        <v>102.1</v>
      </c>
      <c r="C20" s="106">
        <f>'Datos Brutos IPC'!D59</f>
        <v>105.3</v>
      </c>
      <c r="D20" s="106">
        <f>'Datos Brutos IPC'!E59</f>
        <v>103.8</v>
      </c>
      <c r="E20" s="106">
        <f>'Datos Brutos IPC'!F59</f>
        <v>106.8</v>
      </c>
      <c r="F20" s="106">
        <f>'Datos Brutos IPC'!G59</f>
        <v>103</v>
      </c>
      <c r="G20" s="106">
        <f>'Datos Brutos IPC'!H59</f>
        <v>100.6</v>
      </c>
      <c r="H20" s="106">
        <f>'Datos Brutos IPC'!I59</f>
        <v>102.5</v>
      </c>
      <c r="I20" s="106">
        <f>'Datos Brutos IPC'!J59</f>
        <v>99.1</v>
      </c>
      <c r="J20" s="106">
        <f>'Datos Brutos IPC'!K59</f>
        <v>94.2</v>
      </c>
      <c r="K20" s="106">
        <f>'Datos Brutos IPC'!L59</f>
        <v>106.8</v>
      </c>
      <c r="L20" s="106">
        <f>'Datos Brutos IPC'!M59</f>
        <v>105.2</v>
      </c>
      <c r="M20" s="106">
        <f>'Datos Brutos IPC'!N59</f>
        <v>97.1</v>
      </c>
      <c r="N20" s="106">
        <f>'Datos Brutos IPC'!O59</f>
        <v>101</v>
      </c>
    </row>
    <row r="21" spans="1:14" customFormat="1" ht="15" hidden="1">
      <c r="A21" s="104">
        <v>39202</v>
      </c>
      <c r="B21" s="106">
        <f>'Datos Brutos IPC'!C60</f>
        <v>103.1</v>
      </c>
      <c r="C21" s="106">
        <f>'Datos Brutos IPC'!D60</f>
        <v>106.6</v>
      </c>
      <c r="D21" s="106">
        <f>'Datos Brutos IPC'!E60</f>
        <v>106.8</v>
      </c>
      <c r="E21" s="106">
        <f>'Datos Brutos IPC'!F60</f>
        <v>107.1</v>
      </c>
      <c r="F21" s="106">
        <f>'Datos Brutos IPC'!G60</f>
        <v>104</v>
      </c>
      <c r="G21" s="106">
        <f>'Datos Brutos IPC'!H60</f>
        <v>101.2</v>
      </c>
      <c r="H21" s="106">
        <f>'Datos Brutos IPC'!I60</f>
        <v>103</v>
      </c>
      <c r="I21" s="106">
        <f>'Datos Brutos IPC'!J60</f>
        <v>102.1</v>
      </c>
      <c r="J21" s="106">
        <f>'Datos Brutos IPC'!K60</f>
        <v>94.9</v>
      </c>
      <c r="K21" s="106">
        <f>'Datos Brutos IPC'!L60</f>
        <v>106.7</v>
      </c>
      <c r="L21" s="106">
        <f>'Datos Brutos IPC'!M60</f>
        <v>105.3</v>
      </c>
      <c r="M21" s="106">
        <f>'Datos Brutos IPC'!N60</f>
        <v>97.6</v>
      </c>
      <c r="N21" s="106">
        <f>'Datos Brutos IPC'!O60</f>
        <v>101.4</v>
      </c>
    </row>
    <row r="22" spans="1:14" customFormat="1" ht="15" hidden="1">
      <c r="A22" s="103">
        <v>39233</v>
      </c>
      <c r="B22" s="106">
        <f>'Datos Brutos IPC'!C61</f>
        <v>103.9</v>
      </c>
      <c r="C22" s="106">
        <f>'Datos Brutos IPC'!D61</f>
        <v>106.8</v>
      </c>
      <c r="D22" s="106">
        <f>'Datos Brutos IPC'!E61</f>
        <v>109.4</v>
      </c>
      <c r="E22" s="106">
        <f>'Datos Brutos IPC'!F61</f>
        <v>107.7</v>
      </c>
      <c r="F22" s="106">
        <f>'Datos Brutos IPC'!G61</f>
        <v>105</v>
      </c>
      <c r="G22" s="106">
        <f>'Datos Brutos IPC'!H61</f>
        <v>102.3</v>
      </c>
      <c r="H22" s="106">
        <f>'Datos Brutos IPC'!I61</f>
        <v>103.4</v>
      </c>
      <c r="I22" s="106">
        <f>'Datos Brutos IPC'!J61</f>
        <v>105.5</v>
      </c>
      <c r="J22" s="106">
        <f>'Datos Brutos IPC'!K61</f>
        <v>94.3</v>
      </c>
      <c r="K22" s="106">
        <f>'Datos Brutos IPC'!L61</f>
        <v>107</v>
      </c>
      <c r="L22" s="106">
        <f>'Datos Brutos IPC'!M61</f>
        <v>105.5</v>
      </c>
      <c r="M22" s="106">
        <f>'Datos Brutos IPC'!N61</f>
        <v>98.4</v>
      </c>
      <c r="N22" s="106">
        <f>'Datos Brutos IPC'!O61</f>
        <v>101.9</v>
      </c>
    </row>
    <row r="23" spans="1:14" customFormat="1" ht="15" hidden="1">
      <c r="A23" s="104">
        <v>39263</v>
      </c>
      <c r="B23" s="106">
        <f>'Datos Brutos IPC'!C62</f>
        <v>105</v>
      </c>
      <c r="C23" s="106">
        <f>'Datos Brutos IPC'!D62</f>
        <v>108.9</v>
      </c>
      <c r="D23" s="106">
        <f>'Datos Brutos IPC'!E62</f>
        <v>110</v>
      </c>
      <c r="E23" s="106">
        <f>'Datos Brutos IPC'!F62</f>
        <v>108.1</v>
      </c>
      <c r="F23" s="106">
        <f>'Datos Brutos IPC'!G62</f>
        <v>106.2</v>
      </c>
      <c r="G23" s="106">
        <f>'Datos Brutos IPC'!H62</f>
        <v>103</v>
      </c>
      <c r="H23" s="106">
        <f>'Datos Brutos IPC'!I62</f>
        <v>104.1</v>
      </c>
      <c r="I23" s="106">
        <f>'Datos Brutos IPC'!J62</f>
        <v>105</v>
      </c>
      <c r="J23" s="106">
        <f>'Datos Brutos IPC'!K62</f>
        <v>94</v>
      </c>
      <c r="K23" s="106">
        <f>'Datos Brutos IPC'!L62</f>
        <v>107.4</v>
      </c>
      <c r="L23" s="106">
        <f>'Datos Brutos IPC'!M62</f>
        <v>105.7</v>
      </c>
      <c r="M23" s="106">
        <f>'Datos Brutos IPC'!N62</f>
        <v>99.6</v>
      </c>
      <c r="N23" s="106">
        <f>'Datos Brutos IPC'!O62</f>
        <v>102.5</v>
      </c>
    </row>
    <row r="24" spans="1:14" customFormat="1" ht="15" hidden="1">
      <c r="A24" s="103">
        <v>39294</v>
      </c>
      <c r="B24" s="106">
        <f>'Datos Brutos IPC'!C63</f>
        <v>105.8</v>
      </c>
      <c r="C24" s="106">
        <f>'Datos Brutos IPC'!D63</f>
        <v>110.3</v>
      </c>
      <c r="D24" s="106">
        <f>'Datos Brutos IPC'!E63</f>
        <v>111.1</v>
      </c>
      <c r="E24" s="106">
        <f>'Datos Brutos IPC'!F63</f>
        <v>108.5</v>
      </c>
      <c r="F24" s="106">
        <f>'Datos Brutos IPC'!G63</f>
        <v>106.7</v>
      </c>
      <c r="G24" s="106">
        <f>'Datos Brutos IPC'!H63</f>
        <v>103.8</v>
      </c>
      <c r="H24" s="106">
        <f>'Datos Brutos IPC'!I63</f>
        <v>104.4</v>
      </c>
      <c r="I24" s="106">
        <f>'Datos Brutos IPC'!J63</f>
        <v>105.2</v>
      </c>
      <c r="J24" s="106">
        <f>'Datos Brutos IPC'!K63</f>
        <v>93.7</v>
      </c>
      <c r="K24" s="106">
        <f>'Datos Brutos IPC'!L63</f>
        <v>108.3</v>
      </c>
      <c r="L24" s="106">
        <f>'Datos Brutos IPC'!M63</f>
        <v>105.8</v>
      </c>
      <c r="M24" s="106">
        <f>'Datos Brutos IPC'!N63</f>
        <v>101.4</v>
      </c>
      <c r="N24" s="106">
        <f>'Datos Brutos IPC'!O63</f>
        <v>102.9</v>
      </c>
    </row>
    <row r="25" spans="1:14" customFormat="1" ht="15" hidden="1">
      <c r="A25" s="104">
        <v>39325</v>
      </c>
      <c r="B25" s="106">
        <f>'Datos Brutos IPC'!C64</f>
        <v>106.1</v>
      </c>
      <c r="C25" s="106">
        <f>'Datos Brutos IPC'!D64</f>
        <v>111</v>
      </c>
      <c r="D25" s="106">
        <f>'Datos Brutos IPC'!E64</f>
        <v>112.7</v>
      </c>
      <c r="E25" s="106">
        <f>'Datos Brutos IPC'!F64</f>
        <v>109</v>
      </c>
      <c r="F25" s="106">
        <f>'Datos Brutos IPC'!G64</f>
        <v>107.3</v>
      </c>
      <c r="G25" s="106">
        <f>'Datos Brutos IPC'!H64</f>
        <v>104.7</v>
      </c>
      <c r="H25" s="106">
        <f>'Datos Brutos IPC'!I64</f>
        <v>104.8</v>
      </c>
      <c r="I25" s="106">
        <f>'Datos Brutos IPC'!J64</f>
        <v>103</v>
      </c>
      <c r="J25" s="106">
        <f>'Datos Brutos IPC'!K64</f>
        <v>93.1</v>
      </c>
      <c r="K25" s="106">
        <f>'Datos Brutos IPC'!L64</f>
        <v>108.5</v>
      </c>
      <c r="L25" s="106">
        <f>'Datos Brutos IPC'!M64</f>
        <v>106</v>
      </c>
      <c r="M25" s="106">
        <f>'Datos Brutos IPC'!N64</f>
        <v>102</v>
      </c>
      <c r="N25" s="106">
        <f>'Datos Brutos IPC'!O64</f>
        <v>103.3</v>
      </c>
    </row>
    <row r="26" spans="1:14" customFormat="1" ht="15" hidden="1">
      <c r="A26" s="103">
        <v>39355</v>
      </c>
      <c r="B26" s="106">
        <f>'Datos Brutos IPC'!C65</f>
        <v>107.3</v>
      </c>
      <c r="C26" s="106">
        <f>'Datos Brutos IPC'!D65</f>
        <v>113.1</v>
      </c>
      <c r="D26" s="106">
        <f>'Datos Brutos IPC'!E65</f>
        <v>113.6</v>
      </c>
      <c r="E26" s="106">
        <f>'Datos Brutos IPC'!F65</f>
        <v>109.6</v>
      </c>
      <c r="F26" s="106">
        <f>'Datos Brutos IPC'!G65</f>
        <v>108.2</v>
      </c>
      <c r="G26" s="106">
        <f>'Datos Brutos IPC'!H65</f>
        <v>105.7</v>
      </c>
      <c r="H26" s="106">
        <f>'Datos Brutos IPC'!I65</f>
        <v>105.6</v>
      </c>
      <c r="I26" s="106">
        <f>'Datos Brutos IPC'!J65</f>
        <v>104.1</v>
      </c>
      <c r="J26" s="106">
        <f>'Datos Brutos IPC'!K65</f>
        <v>93.6</v>
      </c>
      <c r="K26" s="106">
        <f>'Datos Brutos IPC'!L65</f>
        <v>108.6</v>
      </c>
      <c r="L26" s="106">
        <f>'Datos Brutos IPC'!M65</f>
        <v>106.2</v>
      </c>
      <c r="M26" s="106">
        <f>'Datos Brutos IPC'!N65</f>
        <v>103.4</v>
      </c>
      <c r="N26" s="106">
        <f>'Datos Brutos IPC'!O65</f>
        <v>103.8</v>
      </c>
    </row>
    <row r="27" spans="1:14" customFormat="1" ht="15" hidden="1">
      <c r="A27" s="104">
        <v>39386</v>
      </c>
      <c r="B27" s="106">
        <f>'Datos Brutos IPC'!C66</f>
        <v>109.5</v>
      </c>
      <c r="C27" s="106">
        <f>'Datos Brutos IPC'!D66</f>
        <v>117.2</v>
      </c>
      <c r="D27" s="106">
        <f>'Datos Brutos IPC'!E66</f>
        <v>114</v>
      </c>
      <c r="E27" s="106">
        <f>'Datos Brutos IPC'!F66</f>
        <v>110.1</v>
      </c>
      <c r="F27" s="106">
        <f>'Datos Brutos IPC'!G66</f>
        <v>109.3</v>
      </c>
      <c r="G27" s="106">
        <f>'Datos Brutos IPC'!H66</f>
        <v>106.5</v>
      </c>
      <c r="H27" s="106">
        <f>'Datos Brutos IPC'!I66</f>
        <v>106.2</v>
      </c>
      <c r="I27" s="106">
        <f>'Datos Brutos IPC'!J66</f>
        <v>106</v>
      </c>
      <c r="J27" s="106">
        <f>'Datos Brutos IPC'!K66</f>
        <v>93.8</v>
      </c>
      <c r="K27" s="106">
        <f>'Datos Brutos IPC'!L66</f>
        <v>108.7</v>
      </c>
      <c r="L27" s="106">
        <f>'Datos Brutos IPC'!M66</f>
        <v>106.3</v>
      </c>
      <c r="M27" s="106">
        <f>'Datos Brutos IPC'!N66</f>
        <v>107.4</v>
      </c>
      <c r="N27" s="106">
        <f>'Datos Brutos IPC'!O66</f>
        <v>104.4</v>
      </c>
    </row>
    <row r="28" spans="1:14" customFormat="1" ht="15" hidden="1">
      <c r="A28" s="103">
        <v>39416</v>
      </c>
      <c r="B28" s="106">
        <f>'Datos Brutos IPC'!C67</f>
        <v>114.2</v>
      </c>
      <c r="C28" s="106">
        <f>'Datos Brutos IPC'!D67</f>
        <v>126.2</v>
      </c>
      <c r="D28" s="106">
        <f>'Datos Brutos IPC'!E67</f>
        <v>114.7</v>
      </c>
      <c r="E28" s="106">
        <f>'Datos Brutos IPC'!F67</f>
        <v>111.2</v>
      </c>
      <c r="F28" s="106">
        <f>'Datos Brutos IPC'!G67</f>
        <v>112</v>
      </c>
      <c r="G28" s="106">
        <f>'Datos Brutos IPC'!H67</f>
        <v>107.9</v>
      </c>
      <c r="H28" s="106">
        <f>'Datos Brutos IPC'!I67</f>
        <v>106.8</v>
      </c>
      <c r="I28" s="106">
        <f>'Datos Brutos IPC'!J67</f>
        <v>113.3</v>
      </c>
      <c r="J28" s="106">
        <f>'Datos Brutos IPC'!K67</f>
        <v>93.2</v>
      </c>
      <c r="K28" s="106">
        <f>'Datos Brutos IPC'!L67</f>
        <v>110.1</v>
      </c>
      <c r="L28" s="106">
        <f>'Datos Brutos IPC'!M67</f>
        <v>106.7</v>
      </c>
      <c r="M28" s="106">
        <f>'Datos Brutos IPC'!N67</f>
        <v>112.6</v>
      </c>
      <c r="N28" s="106">
        <f>'Datos Brutos IPC'!O67</f>
        <v>105.4</v>
      </c>
    </row>
    <row r="29" spans="1:14" customFormat="1" ht="15" hidden="1">
      <c r="A29" s="104">
        <v>39447</v>
      </c>
      <c r="B29" s="106">
        <f>'Datos Brutos IPC'!C68</f>
        <v>115.6</v>
      </c>
      <c r="C29" s="106">
        <f>'Datos Brutos IPC'!D68</f>
        <v>127.3</v>
      </c>
      <c r="D29" s="106">
        <f>'Datos Brutos IPC'!E68</f>
        <v>118</v>
      </c>
      <c r="E29" s="106">
        <f>'Datos Brutos IPC'!F68</f>
        <v>112.3</v>
      </c>
      <c r="F29" s="106">
        <f>'Datos Brutos IPC'!G68</f>
        <v>113.9</v>
      </c>
      <c r="G29" s="106">
        <f>'Datos Brutos IPC'!H68</f>
        <v>110.7</v>
      </c>
      <c r="H29" s="106">
        <f>'Datos Brutos IPC'!I68</f>
        <v>107.5</v>
      </c>
      <c r="I29" s="106">
        <f>'Datos Brutos IPC'!J68</f>
        <v>114.1</v>
      </c>
      <c r="J29" s="106">
        <f>'Datos Brutos IPC'!K68</f>
        <v>93.3</v>
      </c>
      <c r="K29" s="106">
        <f>'Datos Brutos IPC'!L68</f>
        <v>112.5</v>
      </c>
      <c r="L29" s="106">
        <f>'Datos Brutos IPC'!M68</f>
        <v>106.8</v>
      </c>
      <c r="M29" s="106">
        <f>'Datos Brutos IPC'!N68</f>
        <v>115.3</v>
      </c>
      <c r="N29" s="106">
        <f>'Datos Brutos IPC'!O68</f>
        <v>106.6</v>
      </c>
    </row>
    <row r="30" spans="1:14" customFormat="1" ht="15" hidden="1">
      <c r="A30" s="103">
        <v>39478</v>
      </c>
      <c r="B30" s="106">
        <f>'Datos Brutos IPC'!C72</f>
        <v>117.1</v>
      </c>
      <c r="C30" s="106">
        <f>'Datos Brutos IPC'!D72</f>
        <v>128.9</v>
      </c>
      <c r="D30" s="106">
        <f>'Datos Brutos IPC'!E72</f>
        <v>120.3</v>
      </c>
      <c r="E30" s="106">
        <f>'Datos Brutos IPC'!F72</f>
        <v>113.2</v>
      </c>
      <c r="F30" s="106">
        <f>'Datos Brutos IPC'!G72</f>
        <v>115.5</v>
      </c>
      <c r="G30" s="106">
        <f>'Datos Brutos IPC'!H72</f>
        <v>112.8</v>
      </c>
      <c r="H30" s="106">
        <f>'Datos Brutos IPC'!I72</f>
        <v>107.9</v>
      </c>
      <c r="I30" s="106">
        <f>'Datos Brutos IPC'!J72</f>
        <v>115.6</v>
      </c>
      <c r="J30" s="106">
        <f>'Datos Brutos IPC'!K72</f>
        <v>93.1</v>
      </c>
      <c r="K30" s="106">
        <f>'Datos Brutos IPC'!L72</f>
        <v>113.4</v>
      </c>
      <c r="L30" s="106">
        <f>'Datos Brutos IPC'!M72</f>
        <v>107</v>
      </c>
      <c r="M30" s="106">
        <f>'Datos Brutos IPC'!N72</f>
        <v>118.2</v>
      </c>
      <c r="N30" s="106">
        <f>'Datos Brutos IPC'!O72</f>
        <v>107.7</v>
      </c>
    </row>
    <row r="31" spans="1:14" customFormat="1" ht="15" hidden="1">
      <c r="A31" s="104">
        <v>39507</v>
      </c>
      <c r="B31" s="106">
        <f>'Datos Brutos IPC'!C73</f>
        <v>119.5</v>
      </c>
      <c r="C31" s="106">
        <f>'Datos Brutos IPC'!D73</f>
        <v>131.5</v>
      </c>
      <c r="D31" s="106">
        <f>'Datos Brutos IPC'!E73</f>
        <v>121.8</v>
      </c>
      <c r="E31" s="106">
        <f>'Datos Brutos IPC'!F73</f>
        <v>114.1</v>
      </c>
      <c r="F31" s="106">
        <f>'Datos Brutos IPC'!G73</f>
        <v>117.8</v>
      </c>
      <c r="G31" s="106">
        <f>'Datos Brutos IPC'!H73</f>
        <v>115.3</v>
      </c>
      <c r="H31" s="106">
        <f>'Datos Brutos IPC'!I73</f>
        <v>108.8</v>
      </c>
      <c r="I31" s="106">
        <f>'Datos Brutos IPC'!J73</f>
        <v>116.3</v>
      </c>
      <c r="J31" s="106">
        <f>'Datos Brutos IPC'!K73</f>
        <v>94.4</v>
      </c>
      <c r="K31" s="106">
        <f>'Datos Brutos IPC'!L73</f>
        <v>114.3</v>
      </c>
      <c r="L31" s="106">
        <f>'Datos Brutos IPC'!M73</f>
        <v>115.3</v>
      </c>
      <c r="M31" s="106">
        <f>'Datos Brutos IPC'!N73</f>
        <v>119.6</v>
      </c>
      <c r="N31" s="106">
        <f>'Datos Brutos IPC'!O73</f>
        <v>109.6</v>
      </c>
    </row>
    <row r="32" spans="1:14" customFormat="1" ht="15" hidden="1">
      <c r="A32" s="103">
        <v>39538</v>
      </c>
      <c r="B32" s="106">
        <f>'Datos Brutos IPC'!C74</f>
        <v>121.4</v>
      </c>
      <c r="C32" s="106">
        <f>'Datos Brutos IPC'!D74</f>
        <v>134</v>
      </c>
      <c r="D32" s="106">
        <f>'Datos Brutos IPC'!E74</f>
        <v>122.4</v>
      </c>
      <c r="E32" s="106">
        <f>'Datos Brutos IPC'!F74</f>
        <v>114.6</v>
      </c>
      <c r="F32" s="106">
        <f>'Datos Brutos IPC'!G74</f>
        <v>118.5</v>
      </c>
      <c r="G32" s="106">
        <f>'Datos Brutos IPC'!H74</f>
        <v>117.6</v>
      </c>
      <c r="H32" s="106">
        <f>'Datos Brutos IPC'!I74</f>
        <v>109.6</v>
      </c>
      <c r="I32" s="106">
        <f>'Datos Brutos IPC'!J74</f>
        <v>121.7</v>
      </c>
      <c r="J32" s="106">
        <f>'Datos Brutos IPC'!K74</f>
        <v>94.6</v>
      </c>
      <c r="K32" s="106">
        <f>'Datos Brutos IPC'!L74</f>
        <v>115.7</v>
      </c>
      <c r="L32" s="106">
        <f>'Datos Brutos IPC'!M74</f>
        <v>115.5</v>
      </c>
      <c r="M32" s="106">
        <f>'Datos Brutos IPC'!N74</f>
        <v>121.2</v>
      </c>
      <c r="N32" s="106">
        <f>'Datos Brutos IPC'!O74</f>
        <v>110.6</v>
      </c>
    </row>
    <row r="33" spans="1:14" customFormat="1" ht="15" hidden="1">
      <c r="A33" s="104">
        <v>39568</v>
      </c>
      <c r="B33" s="106">
        <f>'Datos Brutos IPC'!C75</f>
        <v>123.1</v>
      </c>
      <c r="C33" s="106">
        <f>'Datos Brutos IPC'!D75</f>
        <v>136.19999999999999</v>
      </c>
      <c r="D33" s="106">
        <f>'Datos Brutos IPC'!E75</f>
        <v>122.9</v>
      </c>
      <c r="E33" s="106">
        <f>'Datos Brutos IPC'!F75</f>
        <v>115.1</v>
      </c>
      <c r="F33" s="106">
        <f>'Datos Brutos IPC'!G75</f>
        <v>120.5</v>
      </c>
      <c r="G33" s="106">
        <f>'Datos Brutos IPC'!H75</f>
        <v>119.1</v>
      </c>
      <c r="H33" s="106">
        <f>'Datos Brutos IPC'!I75</f>
        <v>110.5</v>
      </c>
      <c r="I33" s="106">
        <f>'Datos Brutos IPC'!J75</f>
        <v>123.8</v>
      </c>
      <c r="J33" s="106">
        <f>'Datos Brutos IPC'!K75</f>
        <v>94.6</v>
      </c>
      <c r="K33" s="106">
        <f>'Datos Brutos IPC'!L75</f>
        <v>115.9</v>
      </c>
      <c r="L33" s="106">
        <f>'Datos Brutos IPC'!M75</f>
        <v>115.8</v>
      </c>
      <c r="M33" s="106">
        <f>'Datos Brutos IPC'!N75</f>
        <v>123.9</v>
      </c>
      <c r="N33" s="106">
        <f>'Datos Brutos IPC'!O75</f>
        <v>111.5</v>
      </c>
    </row>
    <row r="34" spans="1:14" customFormat="1" ht="15" hidden="1">
      <c r="A34" s="103">
        <v>39599</v>
      </c>
      <c r="B34" s="106">
        <f>'Datos Brutos IPC'!C76</f>
        <v>126.5</v>
      </c>
      <c r="C34" s="106">
        <f>'Datos Brutos IPC'!D76</f>
        <v>142.4</v>
      </c>
      <c r="D34" s="106">
        <f>'Datos Brutos IPC'!E76</f>
        <v>123.4</v>
      </c>
      <c r="E34" s="106">
        <f>'Datos Brutos IPC'!F76</f>
        <v>115.9</v>
      </c>
      <c r="F34" s="106">
        <f>'Datos Brutos IPC'!G76</f>
        <v>123.1</v>
      </c>
      <c r="G34" s="106">
        <f>'Datos Brutos IPC'!H76</f>
        <v>120</v>
      </c>
      <c r="H34" s="106">
        <f>'Datos Brutos IPC'!I76</f>
        <v>111.3</v>
      </c>
      <c r="I34" s="106">
        <f>'Datos Brutos IPC'!J76</f>
        <v>130.19999999999999</v>
      </c>
      <c r="J34" s="106">
        <f>'Datos Brutos IPC'!K76</f>
        <v>94.8</v>
      </c>
      <c r="K34" s="106">
        <f>'Datos Brutos IPC'!L76</f>
        <v>116.3</v>
      </c>
      <c r="L34" s="106">
        <f>'Datos Brutos IPC'!M76</f>
        <v>116.2</v>
      </c>
      <c r="M34" s="106">
        <f>'Datos Brutos IPC'!N76</f>
        <v>126.7</v>
      </c>
      <c r="N34" s="106">
        <f>'Datos Brutos IPC'!O76</f>
        <v>112.8</v>
      </c>
    </row>
    <row r="35" spans="1:14" customFormat="1" ht="15" hidden="1">
      <c r="A35" s="104">
        <v>39629</v>
      </c>
      <c r="B35" s="106">
        <f>'Datos Brutos IPC'!C77</f>
        <v>129.19999999999999</v>
      </c>
      <c r="C35" s="106">
        <f>'Datos Brutos IPC'!D77</f>
        <v>146.5</v>
      </c>
      <c r="D35" s="106">
        <f>'Datos Brutos IPC'!E77</f>
        <v>125.8</v>
      </c>
      <c r="E35" s="106">
        <f>'Datos Brutos IPC'!F77</f>
        <v>116.8</v>
      </c>
      <c r="F35" s="106">
        <f>'Datos Brutos IPC'!G77</f>
        <v>125.4</v>
      </c>
      <c r="G35" s="106">
        <f>'Datos Brutos IPC'!H77</f>
        <v>121.7</v>
      </c>
      <c r="H35" s="106">
        <f>'Datos Brutos IPC'!I77</f>
        <v>112</v>
      </c>
      <c r="I35" s="106">
        <f>'Datos Brutos IPC'!J77</f>
        <v>135.30000000000001</v>
      </c>
      <c r="J35" s="106">
        <f>'Datos Brutos IPC'!K77</f>
        <v>95.2</v>
      </c>
      <c r="K35" s="106">
        <f>'Datos Brutos IPC'!L77</f>
        <v>116.7</v>
      </c>
      <c r="L35" s="106">
        <f>'Datos Brutos IPC'!M77</f>
        <v>116.3</v>
      </c>
      <c r="M35" s="106">
        <f>'Datos Brutos IPC'!N77</f>
        <v>129.5</v>
      </c>
      <c r="N35" s="106">
        <f>'Datos Brutos IPC'!O77</f>
        <v>114.2</v>
      </c>
    </row>
    <row r="36" spans="1:14" customFormat="1" ht="15" hidden="1">
      <c r="A36" s="103">
        <v>39660</v>
      </c>
      <c r="B36" s="106">
        <f>'Datos Brutos IPC'!C78</f>
        <v>130.80000000000001</v>
      </c>
      <c r="C36" s="106">
        <f>'Datos Brutos IPC'!D78</f>
        <v>148.5</v>
      </c>
      <c r="D36" s="106">
        <f>'Datos Brutos IPC'!E78</f>
        <v>125.9</v>
      </c>
      <c r="E36" s="106">
        <f>'Datos Brutos IPC'!F78</f>
        <v>117.6</v>
      </c>
      <c r="F36" s="106">
        <f>'Datos Brutos IPC'!G78</f>
        <v>128.19999999999999</v>
      </c>
      <c r="G36" s="106">
        <f>'Datos Brutos IPC'!H78</f>
        <v>123.9</v>
      </c>
      <c r="H36" s="106">
        <f>'Datos Brutos IPC'!I78</f>
        <v>113.3</v>
      </c>
      <c r="I36" s="106">
        <f>'Datos Brutos IPC'!J78</f>
        <v>136.4</v>
      </c>
      <c r="J36" s="106">
        <f>'Datos Brutos IPC'!K78</f>
        <v>95.5</v>
      </c>
      <c r="K36" s="106">
        <f>'Datos Brutos IPC'!L78</f>
        <v>116.9</v>
      </c>
      <c r="L36" s="106">
        <f>'Datos Brutos IPC'!M78</f>
        <v>116.5</v>
      </c>
      <c r="M36" s="106">
        <f>'Datos Brutos IPC'!N78</f>
        <v>131.80000000000001</v>
      </c>
      <c r="N36" s="106">
        <f>'Datos Brutos IPC'!O78</f>
        <v>115.6</v>
      </c>
    </row>
    <row r="37" spans="1:14" customFormat="1" ht="15" hidden="1">
      <c r="A37" s="104">
        <v>39691</v>
      </c>
      <c r="B37" s="106">
        <f>'Datos Brutos IPC'!C79</f>
        <v>131.5</v>
      </c>
      <c r="C37" s="106">
        <f>'Datos Brutos IPC'!D79</f>
        <v>150.1</v>
      </c>
      <c r="D37" s="106">
        <f>'Datos Brutos IPC'!E79</f>
        <v>127.4</v>
      </c>
      <c r="E37" s="106">
        <f>'Datos Brutos IPC'!F79</f>
        <v>118.5</v>
      </c>
      <c r="F37" s="106">
        <f>'Datos Brutos IPC'!G79</f>
        <v>129.4</v>
      </c>
      <c r="G37" s="106">
        <f>'Datos Brutos IPC'!H79</f>
        <v>125.5</v>
      </c>
      <c r="H37" s="106">
        <f>'Datos Brutos IPC'!I79</f>
        <v>113.8</v>
      </c>
      <c r="I37" s="106">
        <f>'Datos Brutos IPC'!J79</f>
        <v>130.19999999999999</v>
      </c>
      <c r="J37" s="106">
        <f>'Datos Brutos IPC'!K79</f>
        <v>96</v>
      </c>
      <c r="K37" s="106">
        <f>'Datos Brutos IPC'!L79</f>
        <v>118.3</v>
      </c>
      <c r="L37" s="106">
        <f>'Datos Brutos IPC'!M79</f>
        <v>116.7</v>
      </c>
      <c r="M37" s="106">
        <f>'Datos Brutos IPC'!N79</f>
        <v>134.4</v>
      </c>
      <c r="N37" s="106">
        <f>'Datos Brutos IPC'!O79</f>
        <v>117.3</v>
      </c>
    </row>
    <row r="38" spans="1:14" customFormat="1" ht="15" hidden="1">
      <c r="A38" s="103">
        <v>39721</v>
      </c>
      <c r="B38" s="106">
        <f>'Datos Brutos IPC'!C80</f>
        <v>131.80000000000001</v>
      </c>
      <c r="C38" s="106">
        <f>'Datos Brutos IPC'!D80</f>
        <v>149.9</v>
      </c>
      <c r="D38" s="106">
        <f>'Datos Brutos IPC'!E80</f>
        <v>127.8</v>
      </c>
      <c r="E38" s="106">
        <f>'Datos Brutos IPC'!F80</f>
        <v>119.2</v>
      </c>
      <c r="F38" s="106">
        <f>'Datos Brutos IPC'!G80</f>
        <v>128.9</v>
      </c>
      <c r="G38" s="106">
        <f>'Datos Brutos IPC'!H80</f>
        <v>127.3</v>
      </c>
      <c r="H38" s="106">
        <f>'Datos Brutos IPC'!I80</f>
        <v>114.4</v>
      </c>
      <c r="I38" s="106">
        <f>'Datos Brutos IPC'!J80</f>
        <v>130.9</v>
      </c>
      <c r="J38" s="106">
        <f>'Datos Brutos IPC'!K80</f>
        <v>96.3</v>
      </c>
      <c r="K38" s="106">
        <f>'Datos Brutos IPC'!L80</f>
        <v>118.9</v>
      </c>
      <c r="L38" s="106">
        <f>'Datos Brutos IPC'!M80</f>
        <v>117</v>
      </c>
      <c r="M38" s="106">
        <f>'Datos Brutos IPC'!N80</f>
        <v>134.9</v>
      </c>
      <c r="N38" s="106">
        <f>'Datos Brutos IPC'!O80</f>
        <v>118.7</v>
      </c>
    </row>
    <row r="39" spans="1:14" customFormat="1" ht="15" hidden="1">
      <c r="A39" s="104">
        <v>39752</v>
      </c>
      <c r="B39" s="106">
        <f>'Datos Brutos IPC'!C81</f>
        <v>131.80000000000001</v>
      </c>
      <c r="C39" s="106">
        <f>'Datos Brutos IPC'!D81</f>
        <v>152</v>
      </c>
      <c r="D39" s="106">
        <f>'Datos Brutos IPC'!E81</f>
        <v>128.80000000000001</v>
      </c>
      <c r="E39" s="106">
        <f>'Datos Brutos IPC'!F81</f>
        <v>119.7</v>
      </c>
      <c r="F39" s="106">
        <f>'Datos Brutos IPC'!G81</f>
        <v>127.9</v>
      </c>
      <c r="G39" s="106">
        <f>'Datos Brutos IPC'!H81</f>
        <v>128.80000000000001</v>
      </c>
      <c r="H39" s="106">
        <f>'Datos Brutos IPC'!I81</f>
        <v>115.2</v>
      </c>
      <c r="I39" s="106">
        <f>'Datos Brutos IPC'!J81</f>
        <v>120.7</v>
      </c>
      <c r="J39" s="106">
        <f>'Datos Brutos IPC'!K81</f>
        <v>96.8</v>
      </c>
      <c r="K39" s="106">
        <f>'Datos Brutos IPC'!L81</f>
        <v>119.7</v>
      </c>
      <c r="L39" s="106">
        <f>'Datos Brutos IPC'!M81</f>
        <v>117.1</v>
      </c>
      <c r="M39" s="106">
        <f>'Datos Brutos IPC'!N81</f>
        <v>135.6</v>
      </c>
      <c r="N39" s="106">
        <f>'Datos Brutos IPC'!O81</f>
        <v>120</v>
      </c>
    </row>
    <row r="40" spans="1:14" customFormat="1" ht="15" hidden="1">
      <c r="A40" s="103">
        <v>39782</v>
      </c>
      <c r="B40" s="106">
        <f>'Datos Brutos IPC'!C82</f>
        <v>131.9</v>
      </c>
      <c r="C40" s="106">
        <f>'Datos Brutos IPC'!D82</f>
        <v>156.1</v>
      </c>
      <c r="D40" s="106">
        <f>'Datos Brutos IPC'!E82</f>
        <v>133.30000000000001</v>
      </c>
      <c r="E40" s="106">
        <f>'Datos Brutos IPC'!F82</f>
        <v>120.9</v>
      </c>
      <c r="F40" s="106">
        <f>'Datos Brutos IPC'!G82</f>
        <v>123.2</v>
      </c>
      <c r="G40" s="106">
        <f>'Datos Brutos IPC'!H82</f>
        <v>130.30000000000001</v>
      </c>
      <c r="H40" s="106">
        <f>'Datos Brutos IPC'!I82</f>
        <v>116.5</v>
      </c>
      <c r="I40" s="106">
        <f>'Datos Brutos IPC'!J82</f>
        <v>108.6</v>
      </c>
      <c r="J40" s="106">
        <f>'Datos Brutos IPC'!K82</f>
        <v>97.3</v>
      </c>
      <c r="K40" s="106">
        <f>'Datos Brutos IPC'!L82</f>
        <v>120.3</v>
      </c>
      <c r="L40" s="106">
        <f>'Datos Brutos IPC'!M82</f>
        <v>117.4</v>
      </c>
      <c r="M40" s="106">
        <f>'Datos Brutos IPC'!N82</f>
        <v>136.6</v>
      </c>
      <c r="N40" s="106">
        <f>'Datos Brutos IPC'!O82</f>
        <v>121</v>
      </c>
    </row>
    <row r="41" spans="1:14" customFormat="1" ht="15" hidden="1">
      <c r="A41" s="104">
        <v>39813</v>
      </c>
      <c r="B41" s="106">
        <f>'Datos Brutos IPC'!C83</f>
        <v>131.6</v>
      </c>
      <c r="C41" s="106">
        <f>'Datos Brutos IPC'!D83</f>
        <v>157.30000000000001</v>
      </c>
      <c r="D41" s="106">
        <f>'Datos Brutos IPC'!E83</f>
        <v>134.30000000000001</v>
      </c>
      <c r="E41" s="106">
        <f>'Datos Brutos IPC'!F83</f>
        <v>121.9</v>
      </c>
      <c r="F41" s="106">
        <f>'Datos Brutos IPC'!G83</f>
        <v>119</v>
      </c>
      <c r="G41" s="106">
        <f>'Datos Brutos IPC'!H83</f>
        <v>131.30000000000001</v>
      </c>
      <c r="H41" s="106">
        <f>'Datos Brutos IPC'!I83</f>
        <v>116.8</v>
      </c>
      <c r="I41" s="106">
        <f>'Datos Brutos IPC'!J83</f>
        <v>102.7</v>
      </c>
      <c r="J41" s="106">
        <f>'Datos Brutos IPC'!K83</f>
        <v>97.6</v>
      </c>
      <c r="K41" s="106">
        <f>'Datos Brutos IPC'!L83</f>
        <v>121.4</v>
      </c>
      <c r="L41" s="106">
        <f>'Datos Brutos IPC'!M83</f>
        <v>117.5</v>
      </c>
      <c r="M41" s="106">
        <f>'Datos Brutos IPC'!N83</f>
        <v>137.5</v>
      </c>
      <c r="N41" s="106">
        <f>'Datos Brutos IPC'!O83</f>
        <v>121.4</v>
      </c>
    </row>
    <row r="42" spans="1:14" customFormat="1" ht="15" hidden="1">
      <c r="A42" s="103">
        <v>39844</v>
      </c>
      <c r="B42" s="106">
        <f>'Datos Brutos IPC'!C87</f>
        <v>131.6</v>
      </c>
      <c r="C42" s="106">
        <f>'Datos Brutos IPC'!D87</f>
        <v>156.69999999999999</v>
      </c>
      <c r="D42" s="106">
        <f>'Datos Brutos IPC'!E87</f>
        <v>135.19999999999999</v>
      </c>
      <c r="E42" s="106">
        <f>'Datos Brutos IPC'!F87</f>
        <v>122.5</v>
      </c>
      <c r="F42" s="106">
        <f>'Datos Brutos IPC'!G87</f>
        <v>117.7</v>
      </c>
      <c r="G42" s="106">
        <f>'Datos Brutos IPC'!H87</f>
        <v>132.5</v>
      </c>
      <c r="H42" s="106">
        <f>'Datos Brutos IPC'!I87</f>
        <v>117.2</v>
      </c>
      <c r="I42" s="106">
        <f>'Datos Brutos IPC'!J87</f>
        <v>103.3</v>
      </c>
      <c r="J42" s="106">
        <f>'Datos Brutos IPC'!K87</f>
        <v>98</v>
      </c>
      <c r="K42" s="106">
        <f>'Datos Brutos IPC'!L87</f>
        <v>121.9</v>
      </c>
      <c r="L42" s="106">
        <f>'Datos Brutos IPC'!M87</f>
        <v>117.7</v>
      </c>
      <c r="M42" s="106">
        <f>'Datos Brutos IPC'!N87</f>
        <v>138.69999999999999</v>
      </c>
      <c r="N42" s="106">
        <f>'Datos Brutos IPC'!O87</f>
        <v>122.3</v>
      </c>
    </row>
    <row r="43" spans="1:14" customFormat="1" ht="15" hidden="1">
      <c r="A43" s="104">
        <v>39872</v>
      </c>
      <c r="B43" s="106">
        <f>'Datos Brutos IPC'!C88</f>
        <v>132.4</v>
      </c>
      <c r="C43" s="106">
        <f>'Datos Brutos IPC'!D88</f>
        <v>154.4</v>
      </c>
      <c r="D43" s="106">
        <f>'Datos Brutos IPC'!E88</f>
        <v>136.30000000000001</v>
      </c>
      <c r="E43" s="106">
        <f>'Datos Brutos IPC'!F88</f>
        <v>123.4</v>
      </c>
      <c r="F43" s="106">
        <f>'Datos Brutos IPC'!G88</f>
        <v>118.5</v>
      </c>
      <c r="G43" s="106">
        <f>'Datos Brutos IPC'!H88</f>
        <v>133.30000000000001</v>
      </c>
      <c r="H43" s="106">
        <f>'Datos Brutos IPC'!I88</f>
        <v>118</v>
      </c>
      <c r="I43" s="106">
        <f>'Datos Brutos IPC'!J88</f>
        <v>104.6</v>
      </c>
      <c r="J43" s="106">
        <f>'Datos Brutos IPC'!K88</f>
        <v>98.4</v>
      </c>
      <c r="K43" s="106">
        <f>'Datos Brutos IPC'!L88</f>
        <v>122.9</v>
      </c>
      <c r="L43" s="106">
        <f>'Datos Brutos IPC'!M88</f>
        <v>129.19999999999999</v>
      </c>
      <c r="M43" s="106">
        <f>'Datos Brutos IPC'!N88</f>
        <v>139.30000000000001</v>
      </c>
      <c r="N43" s="106">
        <f>'Datos Brutos IPC'!O88</f>
        <v>123.2</v>
      </c>
    </row>
    <row r="44" spans="1:14" customFormat="1" ht="15" hidden="1">
      <c r="A44" s="104">
        <v>39903</v>
      </c>
      <c r="B44" s="106">
        <f>'Datos Brutos IPC'!C89</f>
        <v>131.69999999999999</v>
      </c>
      <c r="C44" s="106">
        <f>'Datos Brutos IPC'!D89</f>
        <v>152.5</v>
      </c>
      <c r="D44" s="106">
        <f>'Datos Brutos IPC'!E89</f>
        <v>136.80000000000001</v>
      </c>
      <c r="E44" s="106">
        <f>'Datos Brutos IPC'!F89</f>
        <v>123.8</v>
      </c>
      <c r="F44" s="106">
        <f>'Datos Brutos IPC'!G89</f>
        <v>116.9</v>
      </c>
      <c r="G44" s="106">
        <f>'Datos Brutos IPC'!H89</f>
        <v>134.1</v>
      </c>
      <c r="H44" s="106">
        <f>'Datos Brutos IPC'!I89</f>
        <v>118.5</v>
      </c>
      <c r="I44" s="106">
        <f>'Datos Brutos IPC'!J89</f>
        <v>103.6</v>
      </c>
      <c r="J44" s="106">
        <f>'Datos Brutos IPC'!K89</f>
        <v>98.7</v>
      </c>
      <c r="K44" s="106">
        <f>'Datos Brutos IPC'!L89</f>
        <v>123.1</v>
      </c>
      <c r="L44" s="106">
        <f>'Datos Brutos IPC'!M89</f>
        <v>129.4</v>
      </c>
      <c r="M44" s="106">
        <f>'Datos Brutos IPC'!N89</f>
        <v>139.6</v>
      </c>
      <c r="N44" s="106">
        <f>'Datos Brutos IPC'!O89</f>
        <v>123.7</v>
      </c>
    </row>
    <row r="45" spans="1:14" customFormat="1" ht="15" hidden="1">
      <c r="A45" s="103">
        <v>39933</v>
      </c>
      <c r="B45" s="106">
        <f>'Datos Brutos IPC'!C90</f>
        <v>131.6</v>
      </c>
      <c r="C45" s="106">
        <f>'Datos Brutos IPC'!D90</f>
        <v>150.9</v>
      </c>
      <c r="D45" s="106">
        <f>'Datos Brutos IPC'!E90</f>
        <v>136.6</v>
      </c>
      <c r="E45" s="106">
        <f>'Datos Brutos IPC'!F90</f>
        <v>124.1</v>
      </c>
      <c r="F45" s="106">
        <f>'Datos Brutos IPC'!G90</f>
        <v>116.9</v>
      </c>
      <c r="G45" s="106">
        <f>'Datos Brutos IPC'!H90</f>
        <v>134.69999999999999</v>
      </c>
      <c r="H45" s="106">
        <f>'Datos Brutos IPC'!I90</f>
        <v>119</v>
      </c>
      <c r="I45" s="106">
        <f>'Datos Brutos IPC'!J90</f>
        <v>106.4</v>
      </c>
      <c r="J45" s="106">
        <f>'Datos Brutos IPC'!K90</f>
        <v>99.2</v>
      </c>
      <c r="K45" s="106">
        <f>'Datos Brutos IPC'!L90</f>
        <v>123.1</v>
      </c>
      <c r="L45" s="106">
        <f>'Datos Brutos IPC'!M90</f>
        <v>129.6</v>
      </c>
      <c r="M45" s="106">
        <f>'Datos Brutos IPC'!N90</f>
        <v>139.6</v>
      </c>
      <c r="N45" s="106">
        <f>'Datos Brutos IPC'!O90</f>
        <v>124</v>
      </c>
    </row>
    <row r="46" spans="1:14" customFormat="1" ht="15" hidden="1">
      <c r="A46" s="104">
        <v>39964</v>
      </c>
      <c r="B46" s="106">
        <f>'Datos Brutos IPC'!C91</f>
        <v>131.69999999999999</v>
      </c>
      <c r="C46" s="106">
        <f>'Datos Brutos IPC'!D91</f>
        <v>150.1</v>
      </c>
      <c r="D46" s="106">
        <f>'Datos Brutos IPC'!E91</f>
        <v>136</v>
      </c>
      <c r="E46" s="106">
        <f>'Datos Brutos IPC'!F91</f>
        <v>124.4</v>
      </c>
      <c r="F46" s="106">
        <f>'Datos Brutos IPC'!G91</f>
        <v>117.1</v>
      </c>
      <c r="G46" s="106">
        <f>'Datos Brutos IPC'!H91</f>
        <v>134.69999999999999</v>
      </c>
      <c r="H46" s="106">
        <f>'Datos Brutos IPC'!I91</f>
        <v>119.3</v>
      </c>
      <c r="I46" s="106">
        <f>'Datos Brutos IPC'!J91</f>
        <v>109.1</v>
      </c>
      <c r="J46" s="106">
        <f>'Datos Brutos IPC'!K91</f>
        <v>99.4</v>
      </c>
      <c r="K46" s="106">
        <f>'Datos Brutos IPC'!L91</f>
        <v>123.6</v>
      </c>
      <c r="L46" s="106">
        <f>'Datos Brutos IPC'!M91</f>
        <v>130.1</v>
      </c>
      <c r="M46" s="106">
        <f>'Datos Brutos IPC'!N91</f>
        <v>139.80000000000001</v>
      </c>
      <c r="N46" s="106">
        <f>'Datos Brutos IPC'!O91</f>
        <v>124.4</v>
      </c>
    </row>
    <row r="47" spans="1:14" customFormat="1" ht="15" hidden="1">
      <c r="A47" s="103">
        <v>39994</v>
      </c>
      <c r="B47" s="106">
        <f>'Datos Brutos IPC'!C92</f>
        <v>131.69999999999999</v>
      </c>
      <c r="C47" s="106">
        <f>'Datos Brutos IPC'!D92</f>
        <v>147.30000000000001</v>
      </c>
      <c r="D47" s="106">
        <f>'Datos Brutos IPC'!E92</f>
        <v>136</v>
      </c>
      <c r="E47" s="106">
        <f>'Datos Brutos IPC'!F92</f>
        <v>125</v>
      </c>
      <c r="F47" s="106">
        <f>'Datos Brutos IPC'!G92</f>
        <v>118.5</v>
      </c>
      <c r="G47" s="106">
        <f>'Datos Brutos IPC'!H92</f>
        <v>135.30000000000001</v>
      </c>
      <c r="H47" s="106">
        <f>'Datos Brutos IPC'!I92</f>
        <v>119.8</v>
      </c>
      <c r="I47" s="106">
        <f>'Datos Brutos IPC'!J92</f>
        <v>114.7</v>
      </c>
      <c r="J47" s="106">
        <f>'Datos Brutos IPC'!K92</f>
        <v>99.7</v>
      </c>
      <c r="K47" s="106">
        <f>'Datos Brutos IPC'!L92</f>
        <v>125</v>
      </c>
      <c r="L47" s="106">
        <f>'Datos Brutos IPC'!M92</f>
        <v>130.19999999999999</v>
      </c>
      <c r="M47" s="106">
        <f>'Datos Brutos IPC'!N92</f>
        <v>140.6</v>
      </c>
      <c r="N47" s="106">
        <f>'Datos Brutos IPC'!O92</f>
        <v>124.6</v>
      </c>
    </row>
    <row r="48" spans="1:14" customFormat="1" ht="15" hidden="1">
      <c r="A48" s="104">
        <v>40025</v>
      </c>
      <c r="B48" s="106">
        <f>'Datos Brutos IPC'!C93</f>
        <v>130.9</v>
      </c>
      <c r="C48" s="106">
        <f>'Datos Brutos IPC'!D93</f>
        <v>144.4</v>
      </c>
      <c r="D48" s="106">
        <f>'Datos Brutos IPC'!E93</f>
        <v>136.4</v>
      </c>
      <c r="E48" s="106">
        <f>'Datos Brutos IPC'!F93</f>
        <v>125.3</v>
      </c>
      <c r="F48" s="106">
        <f>'Datos Brutos IPC'!G93</f>
        <v>120.2</v>
      </c>
      <c r="G48" s="106">
        <f>'Datos Brutos IPC'!H93</f>
        <v>136</v>
      </c>
      <c r="H48" s="106">
        <f>'Datos Brutos IPC'!I93</f>
        <v>121.3</v>
      </c>
      <c r="I48" s="106">
        <f>'Datos Brutos IPC'!J93</f>
        <v>112.1</v>
      </c>
      <c r="J48" s="106">
        <f>'Datos Brutos IPC'!K93</f>
        <v>100.8</v>
      </c>
      <c r="K48" s="106">
        <f>'Datos Brutos IPC'!L93</f>
        <v>124.9</v>
      </c>
      <c r="L48" s="106">
        <f>'Datos Brutos IPC'!M93</f>
        <v>130.5</v>
      </c>
      <c r="M48" s="106">
        <f>'Datos Brutos IPC'!N93</f>
        <v>140.69999999999999</v>
      </c>
      <c r="N48" s="106">
        <f>'Datos Brutos IPC'!O93</f>
        <v>124.9</v>
      </c>
    </row>
    <row r="49" spans="1:14" customFormat="1" ht="15" hidden="1">
      <c r="A49" s="103">
        <v>40056</v>
      </c>
      <c r="B49" s="106">
        <f>'Datos Brutos IPC'!C94</f>
        <v>131.30000000000001</v>
      </c>
      <c r="C49" s="106">
        <f>'Datos Brutos IPC'!D94</f>
        <v>143.9</v>
      </c>
      <c r="D49" s="106">
        <f>'Datos Brutos IPC'!E94</f>
        <v>136.30000000000001</v>
      </c>
      <c r="E49" s="106">
        <f>'Datos Brutos IPC'!F94</f>
        <v>125.7</v>
      </c>
      <c r="F49" s="106">
        <f>'Datos Brutos IPC'!G94</f>
        <v>120.2</v>
      </c>
      <c r="G49" s="106">
        <f>'Datos Brutos IPC'!H94</f>
        <v>136.19999999999999</v>
      </c>
      <c r="H49" s="106">
        <f>'Datos Brutos IPC'!I94</f>
        <v>122.1</v>
      </c>
      <c r="I49" s="106">
        <f>'Datos Brutos IPC'!J94</f>
        <v>115.9</v>
      </c>
      <c r="J49" s="106">
        <f>'Datos Brutos IPC'!K94</f>
        <v>101.5</v>
      </c>
      <c r="K49" s="106">
        <f>'Datos Brutos IPC'!L94</f>
        <v>125.8</v>
      </c>
      <c r="L49" s="106">
        <f>'Datos Brutos IPC'!M94</f>
        <v>130.6</v>
      </c>
      <c r="M49" s="106">
        <f>'Datos Brutos IPC'!N94</f>
        <v>141.4</v>
      </c>
      <c r="N49" s="106">
        <f>'Datos Brutos IPC'!O94</f>
        <v>125</v>
      </c>
    </row>
    <row r="50" spans="1:14" customFormat="1" ht="15" hidden="1">
      <c r="A50" s="104">
        <v>40086</v>
      </c>
      <c r="B50" s="106">
        <f>'Datos Brutos IPC'!C95</f>
        <v>131.80000000000001</v>
      </c>
      <c r="C50" s="106">
        <f>'Datos Brutos IPC'!D95</f>
        <v>144.4</v>
      </c>
      <c r="D50" s="106">
        <f>'Datos Brutos IPC'!E95</f>
        <v>136.30000000000001</v>
      </c>
      <c r="E50" s="106">
        <f>'Datos Brutos IPC'!F95</f>
        <v>126.3</v>
      </c>
      <c r="F50" s="106">
        <f>'Datos Brutos IPC'!G95</f>
        <v>122.3</v>
      </c>
      <c r="G50" s="106">
        <f>'Datos Brutos IPC'!H95</f>
        <v>136.5</v>
      </c>
      <c r="H50" s="106">
        <f>'Datos Brutos IPC'!I95</f>
        <v>122.9</v>
      </c>
      <c r="I50" s="106">
        <f>'Datos Brutos IPC'!J95</f>
        <v>114.8</v>
      </c>
      <c r="J50" s="106">
        <f>'Datos Brutos IPC'!K95</f>
        <v>102.1</v>
      </c>
      <c r="K50" s="106">
        <f>'Datos Brutos IPC'!L95</f>
        <v>126.3</v>
      </c>
      <c r="L50" s="106">
        <f>'Datos Brutos IPC'!M95</f>
        <v>130.80000000000001</v>
      </c>
      <c r="M50" s="106">
        <f>'Datos Brutos IPC'!N95</f>
        <v>141.4</v>
      </c>
      <c r="N50" s="106">
        <f>'Datos Brutos IPC'!O95</f>
        <v>125.5</v>
      </c>
    </row>
    <row r="51" spans="1:14" customFormat="1" ht="15" hidden="1">
      <c r="A51" s="103">
        <v>40117</v>
      </c>
      <c r="B51" s="106">
        <f>'Datos Brutos IPC'!C96</f>
        <v>132.30000000000001</v>
      </c>
      <c r="C51" s="106">
        <f>'Datos Brutos IPC'!D96</f>
        <v>144.9</v>
      </c>
      <c r="D51" s="106">
        <f>'Datos Brutos IPC'!E96</f>
        <v>135.9</v>
      </c>
      <c r="E51" s="106">
        <f>'Datos Brutos IPC'!F96</f>
        <v>126.8</v>
      </c>
      <c r="F51" s="106">
        <f>'Datos Brutos IPC'!G96</f>
        <v>123.7</v>
      </c>
      <c r="G51" s="106">
        <f>'Datos Brutos IPC'!H96</f>
        <v>136.80000000000001</v>
      </c>
      <c r="H51" s="106">
        <f>'Datos Brutos IPC'!I96</f>
        <v>123.1</v>
      </c>
      <c r="I51" s="106">
        <f>'Datos Brutos IPC'!J96</f>
        <v>115.6</v>
      </c>
      <c r="J51" s="106">
        <f>'Datos Brutos IPC'!K96</f>
        <v>102.2</v>
      </c>
      <c r="K51" s="106">
        <f>'Datos Brutos IPC'!L96</f>
        <v>125.5</v>
      </c>
      <c r="L51" s="106">
        <f>'Datos Brutos IPC'!M96</f>
        <v>131</v>
      </c>
      <c r="M51" s="106">
        <f>'Datos Brutos IPC'!N96</f>
        <v>142.4</v>
      </c>
      <c r="N51" s="106">
        <f>'Datos Brutos IPC'!O96</f>
        <v>125.7</v>
      </c>
    </row>
    <row r="52" spans="1:14" customFormat="1" ht="15" hidden="1">
      <c r="A52" s="104">
        <v>40147</v>
      </c>
      <c r="B52" s="106">
        <f>'Datos Brutos IPC'!C97</f>
        <v>132.5</v>
      </c>
      <c r="C52" s="106">
        <f>'Datos Brutos IPC'!D97</f>
        <v>143.5</v>
      </c>
      <c r="D52" s="106">
        <f>'Datos Brutos IPC'!E97</f>
        <v>135.69999999999999</v>
      </c>
      <c r="E52" s="106">
        <f>'Datos Brutos IPC'!F97</f>
        <v>127.2</v>
      </c>
      <c r="F52" s="106">
        <f>'Datos Brutos IPC'!G97</f>
        <v>124.8</v>
      </c>
      <c r="G52" s="106">
        <f>'Datos Brutos IPC'!H97</f>
        <v>136.9</v>
      </c>
      <c r="H52" s="106">
        <f>'Datos Brutos IPC'!I97</f>
        <v>123.7</v>
      </c>
      <c r="I52" s="106">
        <f>'Datos Brutos IPC'!J97</f>
        <v>119.2</v>
      </c>
      <c r="J52" s="106">
        <f>'Datos Brutos IPC'!K97</f>
        <v>102.7</v>
      </c>
      <c r="K52" s="106">
        <f>'Datos Brutos IPC'!L97</f>
        <v>126.3</v>
      </c>
      <c r="L52" s="106">
        <f>'Datos Brutos IPC'!M97</f>
        <v>131.19999999999999</v>
      </c>
      <c r="M52" s="106">
        <f>'Datos Brutos IPC'!N97</f>
        <v>143</v>
      </c>
      <c r="N52" s="106">
        <f>'Datos Brutos IPC'!O97</f>
        <v>125.9</v>
      </c>
    </row>
    <row r="53" spans="1:14" hidden="1">
      <c r="A53" s="111">
        <v>40178</v>
      </c>
      <c r="B53" s="118">
        <f>'Datos Brutos IPC'!C98</f>
        <v>132.80000000000001</v>
      </c>
      <c r="C53" s="112">
        <f>'Datos Brutos IPC'!D98</f>
        <v>143.5</v>
      </c>
      <c r="D53" s="112">
        <f>'Datos Brutos IPC'!E98</f>
        <v>137</v>
      </c>
      <c r="E53" s="112">
        <f>'Datos Brutos IPC'!F98</f>
        <v>127.9</v>
      </c>
      <c r="F53" s="112">
        <f>'Datos Brutos IPC'!G98</f>
        <v>125.7</v>
      </c>
      <c r="G53" s="112">
        <f>'Datos Brutos IPC'!H98</f>
        <v>137.1</v>
      </c>
      <c r="H53" s="112">
        <f>'Datos Brutos IPC'!I98</f>
        <v>123.9</v>
      </c>
      <c r="I53" s="112">
        <f>'Datos Brutos IPC'!J98</f>
        <v>120</v>
      </c>
      <c r="J53" s="112">
        <f>'Datos Brutos IPC'!K98</f>
        <v>103</v>
      </c>
      <c r="K53" s="112">
        <f>'Datos Brutos IPC'!L98</f>
        <v>126.3</v>
      </c>
      <c r="L53" s="112">
        <f>'Datos Brutos IPC'!M98</f>
        <v>131.5</v>
      </c>
      <c r="M53" s="112">
        <f>'Datos Brutos IPC'!N98</f>
        <v>142.9</v>
      </c>
      <c r="N53" s="112">
        <f>'Datos Brutos IPC'!O98</f>
        <v>126.2</v>
      </c>
    </row>
    <row r="54" spans="1:14">
      <c r="A54" s="188">
        <v>40209</v>
      </c>
      <c r="B54" s="190">
        <f>'Datos Brutos IPC'!C102</f>
        <v>134.1</v>
      </c>
      <c r="C54" s="112">
        <f>'Datos Brutos IPC'!D102</f>
        <v>146.30000000000001</v>
      </c>
      <c r="D54" s="112">
        <f>'Datos Brutos IPC'!E102</f>
        <v>142.9</v>
      </c>
      <c r="E54" s="112">
        <f>'Datos Brutos IPC'!F102</f>
        <v>128.30000000000001</v>
      </c>
      <c r="F54" s="112">
        <f>'Datos Brutos IPC'!G102</f>
        <v>127.6</v>
      </c>
      <c r="G54" s="112">
        <f>'Datos Brutos IPC'!H102</f>
        <v>137.9</v>
      </c>
      <c r="H54" s="112">
        <f>'Datos Brutos IPC'!I102</f>
        <v>123.9</v>
      </c>
      <c r="I54" s="112">
        <f>'Datos Brutos IPC'!J102</f>
        <v>122.3</v>
      </c>
      <c r="J54" s="112">
        <f>'Datos Brutos IPC'!K102</f>
        <v>103.2</v>
      </c>
      <c r="K54" s="112">
        <f>'Datos Brutos IPC'!L102</f>
        <v>121.5</v>
      </c>
      <c r="L54" s="112">
        <f>'Datos Brutos IPC'!M102</f>
        <v>132.9</v>
      </c>
      <c r="M54" s="112">
        <f>'Datos Brutos IPC'!N102</f>
        <v>143.1</v>
      </c>
      <c r="N54" s="112">
        <f>'Datos Brutos IPC'!O102</f>
        <v>127</v>
      </c>
    </row>
    <row r="55" spans="1:14">
      <c r="A55" s="189">
        <v>40237</v>
      </c>
      <c r="B55" s="190">
        <f>'Datos Brutos IPC'!C103</f>
        <v>136</v>
      </c>
      <c r="C55" s="112">
        <f>'Datos Brutos IPC'!D103</f>
        <v>150.30000000000001</v>
      </c>
      <c r="D55" s="112">
        <f>'Datos Brutos IPC'!E103</f>
        <v>145</v>
      </c>
      <c r="E55" s="112">
        <f>'Datos Brutos IPC'!F103</f>
        <v>128.80000000000001</v>
      </c>
      <c r="F55" s="112">
        <f>'Datos Brutos IPC'!G103</f>
        <v>128.80000000000001</v>
      </c>
      <c r="G55" s="112">
        <f>'Datos Brutos IPC'!H103</f>
        <v>138.80000000000001</v>
      </c>
      <c r="H55" s="112">
        <f>'Datos Brutos IPC'!I103</f>
        <v>124.4</v>
      </c>
      <c r="I55" s="112">
        <f>'Datos Brutos IPC'!J103</f>
        <v>121.7</v>
      </c>
      <c r="J55" s="112">
        <f>'Datos Brutos IPC'!K103</f>
        <v>104.6</v>
      </c>
      <c r="K55" s="112">
        <f>'Datos Brutos IPC'!L103</f>
        <v>121.6</v>
      </c>
      <c r="L55" s="112">
        <f>'Datos Brutos IPC'!M103</f>
        <v>139</v>
      </c>
      <c r="M55" s="112">
        <f>'Datos Brutos IPC'!N103</f>
        <v>143.4</v>
      </c>
      <c r="N55" s="112">
        <f>'Datos Brutos IPC'!O103</f>
        <v>128</v>
      </c>
    </row>
    <row r="56" spans="1:14">
      <c r="A56" s="188">
        <v>40268</v>
      </c>
      <c r="B56" s="190">
        <f>'Datos Brutos IPC'!C104</f>
        <v>137.5</v>
      </c>
      <c r="C56" s="112">
        <f>'Datos Brutos IPC'!D104</f>
        <v>153.69999999999999</v>
      </c>
      <c r="D56" s="112">
        <f>'Datos Brutos IPC'!E104</f>
        <v>145</v>
      </c>
      <c r="E56" s="112">
        <f>'Datos Brutos IPC'!F104</f>
        <v>129.19999999999999</v>
      </c>
      <c r="F56" s="112">
        <f>'Datos Brutos IPC'!G104</f>
        <v>129.19999999999999</v>
      </c>
      <c r="G56" s="112">
        <f>'Datos Brutos IPC'!H104</f>
        <v>139.5</v>
      </c>
      <c r="H56" s="112">
        <f>'Datos Brutos IPC'!I104</f>
        <v>124.9</v>
      </c>
      <c r="I56" s="112">
        <f>'Datos Brutos IPC'!J104</f>
        <v>123.7</v>
      </c>
      <c r="J56" s="112">
        <f>'Datos Brutos IPC'!K104</f>
        <v>104.6</v>
      </c>
      <c r="K56" s="112">
        <f>'Datos Brutos IPC'!L104</f>
        <v>121.5</v>
      </c>
      <c r="L56" s="112">
        <f>'Datos Brutos IPC'!M104</f>
        <v>139.30000000000001</v>
      </c>
      <c r="M56" s="112">
        <f>'Datos Brutos IPC'!N104</f>
        <v>144.19999999999999</v>
      </c>
      <c r="N56" s="112">
        <f>'Datos Brutos IPC'!O104</f>
        <v>128.80000000000001</v>
      </c>
    </row>
    <row r="57" spans="1:14">
      <c r="A57" s="189">
        <v>40298</v>
      </c>
      <c r="B57" s="190">
        <f>'Datos Brutos IPC'!C105</f>
        <v>137.9</v>
      </c>
      <c r="C57" s="112">
        <f>'Datos Brutos IPC'!D105</f>
        <v>154.19999999999999</v>
      </c>
      <c r="D57" s="112">
        <f>'Datos Brutos IPC'!E105</f>
        <v>145.9</v>
      </c>
      <c r="E57" s="112">
        <f>'Datos Brutos IPC'!F105</f>
        <v>129.6</v>
      </c>
      <c r="F57" s="112">
        <f>'Datos Brutos IPC'!G105</f>
        <v>129</v>
      </c>
      <c r="G57" s="112">
        <f>'Datos Brutos IPC'!H105</f>
        <v>139.9</v>
      </c>
      <c r="H57" s="112">
        <f>'Datos Brutos IPC'!I105</f>
        <v>125.8</v>
      </c>
      <c r="I57" s="112">
        <f>'Datos Brutos IPC'!J105</f>
        <v>125.5</v>
      </c>
      <c r="J57" s="112">
        <f>'Datos Brutos IPC'!K105</f>
        <v>105.5</v>
      </c>
      <c r="K57" s="112">
        <f>'Datos Brutos IPC'!L105</f>
        <v>121.6</v>
      </c>
      <c r="L57" s="112">
        <f>'Datos Brutos IPC'!M105</f>
        <v>139.6</v>
      </c>
      <c r="M57" s="112">
        <f>'Datos Brutos IPC'!N105</f>
        <v>144.1</v>
      </c>
      <c r="N57" s="112">
        <f>'Datos Brutos IPC'!O105</f>
        <v>128.69999999999999</v>
      </c>
    </row>
    <row r="58" spans="1:14">
      <c r="A58" s="188">
        <v>40329</v>
      </c>
      <c r="B58" s="190">
        <f>'Datos Brutos IPC'!C106</f>
        <v>137.9</v>
      </c>
      <c r="C58" s="112">
        <f>'Datos Brutos IPC'!D106</f>
        <v>152.5</v>
      </c>
      <c r="D58" s="112">
        <f>'Datos Brutos IPC'!E106</f>
        <v>146.4</v>
      </c>
      <c r="E58" s="112">
        <f>'Datos Brutos IPC'!F106</f>
        <v>130</v>
      </c>
      <c r="F58" s="112">
        <f>'Datos Brutos IPC'!G106</f>
        <v>131</v>
      </c>
      <c r="G58" s="112">
        <f>'Datos Brutos IPC'!H106</f>
        <v>140.19999999999999</v>
      </c>
      <c r="H58" s="112">
        <f>'Datos Brutos IPC'!I106</f>
        <v>126.3</v>
      </c>
      <c r="I58" s="112">
        <f>'Datos Brutos IPC'!J106</f>
        <v>125.1</v>
      </c>
      <c r="J58" s="112">
        <f>'Datos Brutos IPC'!K106</f>
        <v>105.9</v>
      </c>
      <c r="K58" s="112">
        <f>'Datos Brutos IPC'!L106</f>
        <v>123.5</v>
      </c>
      <c r="L58" s="112">
        <f>'Datos Brutos IPC'!M106</f>
        <v>139.9</v>
      </c>
      <c r="M58" s="112">
        <f>'Datos Brutos IPC'!N106</f>
        <v>144.9</v>
      </c>
      <c r="N58" s="112">
        <f>'Datos Brutos IPC'!O106</f>
        <v>128.9</v>
      </c>
    </row>
    <row r="59" spans="1:14">
      <c r="A59" s="189">
        <v>40359</v>
      </c>
      <c r="B59" s="190">
        <f>'Datos Brutos IPC'!C107</f>
        <v>137.9</v>
      </c>
      <c r="C59" s="112">
        <f>'Datos Brutos IPC'!D107</f>
        <v>152.1</v>
      </c>
      <c r="D59" s="112">
        <f>'Datos Brutos IPC'!E107</f>
        <v>147.30000000000001</v>
      </c>
      <c r="E59" s="112">
        <f>'Datos Brutos IPC'!F107</f>
        <v>130.19999999999999</v>
      </c>
      <c r="F59" s="112">
        <f>'Datos Brutos IPC'!G107</f>
        <v>130.9</v>
      </c>
      <c r="G59" s="112">
        <f>'Datos Brutos IPC'!H107</f>
        <v>140.5</v>
      </c>
      <c r="H59" s="112">
        <f>'Datos Brutos IPC'!I107</f>
        <v>126.8</v>
      </c>
      <c r="I59" s="112">
        <f>'Datos Brutos IPC'!J107</f>
        <v>123.2</v>
      </c>
      <c r="J59" s="112">
        <f>'Datos Brutos IPC'!K107</f>
        <v>105.5</v>
      </c>
      <c r="K59" s="112">
        <f>'Datos Brutos IPC'!L107</f>
        <v>126.1</v>
      </c>
      <c r="L59" s="112">
        <f>'Datos Brutos IPC'!M107</f>
        <v>140.19999999999999</v>
      </c>
      <c r="M59" s="112">
        <f>'Datos Brutos IPC'!N107</f>
        <v>145.5</v>
      </c>
      <c r="N59" s="112">
        <f>'Datos Brutos IPC'!O107</f>
        <v>129.19999999999999</v>
      </c>
    </row>
    <row r="60" spans="1:14">
      <c r="A60" s="188">
        <v>40390</v>
      </c>
      <c r="B60" s="190">
        <f>'Datos Brutos IPC'!C108</f>
        <v>139.1</v>
      </c>
      <c r="C60" s="112">
        <f>'Datos Brutos IPC'!D108</f>
        <v>155.5</v>
      </c>
      <c r="D60" s="112">
        <f>'Datos Brutos IPC'!E108</f>
        <v>148.1</v>
      </c>
      <c r="E60" s="112">
        <f>'Datos Brutos IPC'!F108</f>
        <v>130.6</v>
      </c>
      <c r="F60" s="112">
        <f>'Datos Brutos IPC'!G108</f>
        <v>131.1</v>
      </c>
      <c r="G60" s="112">
        <f>'Datos Brutos IPC'!H108</f>
        <v>141</v>
      </c>
      <c r="H60" s="112">
        <f>'Datos Brutos IPC'!I108</f>
        <v>127.2</v>
      </c>
      <c r="I60" s="112">
        <f>'Datos Brutos IPC'!J108</f>
        <v>124.5</v>
      </c>
      <c r="J60" s="112">
        <f>'Datos Brutos IPC'!K108</f>
        <v>105.5</v>
      </c>
      <c r="K60" s="112">
        <f>'Datos Brutos IPC'!L108</f>
        <v>122.9</v>
      </c>
      <c r="L60" s="112">
        <f>'Datos Brutos IPC'!M108</f>
        <v>140.5</v>
      </c>
      <c r="M60" s="112">
        <f>'Datos Brutos IPC'!N108</f>
        <v>145.4</v>
      </c>
      <c r="N60" s="112">
        <f>'Datos Brutos IPC'!O108</f>
        <v>130.30000000000001</v>
      </c>
    </row>
    <row r="61" spans="1:14">
      <c r="A61" s="189">
        <v>40421</v>
      </c>
      <c r="B61" s="190">
        <f>'Datos Brutos IPC'!C109</f>
        <v>138.4</v>
      </c>
      <c r="C61" s="112">
        <f>'Datos Brutos IPC'!D109</f>
        <v>152</v>
      </c>
      <c r="D61" s="112">
        <f>'Datos Brutos IPC'!E109</f>
        <v>148.80000000000001</v>
      </c>
      <c r="E61" s="112">
        <f>'Datos Brutos IPC'!F109</f>
        <v>130.9</v>
      </c>
      <c r="F61" s="112">
        <f>'Datos Brutos IPC'!G109</f>
        <v>131.5</v>
      </c>
      <c r="G61" s="112">
        <f>'Datos Brutos IPC'!H109</f>
        <v>141.80000000000001</v>
      </c>
      <c r="H61" s="112">
        <f>'Datos Brutos IPC'!I109</f>
        <v>127.7</v>
      </c>
      <c r="I61" s="112">
        <f>'Datos Brutos IPC'!J109</f>
        <v>125.4</v>
      </c>
      <c r="J61" s="112">
        <f>'Datos Brutos IPC'!K109</f>
        <v>106.1</v>
      </c>
      <c r="K61" s="112">
        <f>'Datos Brutos IPC'!L109</f>
        <v>123</v>
      </c>
      <c r="L61" s="112">
        <f>'Datos Brutos IPC'!M109</f>
        <v>140.80000000000001</v>
      </c>
      <c r="M61" s="112">
        <f>'Datos Brutos IPC'!N109</f>
        <v>146</v>
      </c>
      <c r="N61" s="112">
        <f>'Datos Brutos IPC'!O109</f>
        <v>130.69999999999999</v>
      </c>
    </row>
    <row r="62" spans="1:14">
      <c r="A62" s="188">
        <v>40451</v>
      </c>
      <c r="B62" s="190">
        <f>'Datos Brutos IPC'!C110</f>
        <v>138.9</v>
      </c>
      <c r="C62" s="112">
        <f>'Datos Brutos IPC'!D110</f>
        <v>152.4</v>
      </c>
      <c r="D62" s="112">
        <f>'Datos Brutos IPC'!E110</f>
        <v>148.69999999999999</v>
      </c>
      <c r="E62" s="112">
        <f>'Datos Brutos IPC'!F110</f>
        <v>131.30000000000001</v>
      </c>
      <c r="F62" s="112">
        <f>'Datos Brutos IPC'!G110</f>
        <v>132.30000000000001</v>
      </c>
      <c r="G62" s="112">
        <f>'Datos Brutos IPC'!H110</f>
        <v>142.30000000000001</v>
      </c>
      <c r="H62" s="112">
        <f>'Datos Brutos IPC'!I110</f>
        <v>129</v>
      </c>
      <c r="I62" s="112">
        <f>'Datos Brutos IPC'!J110</f>
        <v>124.9</v>
      </c>
      <c r="J62" s="112">
        <f>'Datos Brutos IPC'!K110</f>
        <v>106.3</v>
      </c>
      <c r="K62" s="112">
        <f>'Datos Brutos IPC'!L110</f>
        <v>123.8</v>
      </c>
      <c r="L62" s="112">
        <f>'Datos Brutos IPC'!M110</f>
        <v>141.1</v>
      </c>
      <c r="M62" s="112">
        <f>'Datos Brutos IPC'!N110</f>
        <v>148.5</v>
      </c>
      <c r="N62" s="112">
        <f>'Datos Brutos IPC'!O110</f>
        <v>130.80000000000001</v>
      </c>
    </row>
    <row r="63" spans="1:14">
      <c r="A63" s="189">
        <v>40482</v>
      </c>
      <c r="B63" s="190">
        <f>'Datos Brutos IPC'!C111</f>
        <v>141.9</v>
      </c>
      <c r="C63" s="112">
        <f>'Datos Brutos IPC'!D111</f>
        <v>159.5</v>
      </c>
      <c r="D63" s="112">
        <f>'Datos Brutos IPC'!E111</f>
        <v>148.69999999999999</v>
      </c>
      <c r="E63" s="112">
        <f>'Datos Brutos IPC'!F111</f>
        <v>131.69999999999999</v>
      </c>
      <c r="F63" s="112">
        <f>'Datos Brutos IPC'!G111</f>
        <v>133.9</v>
      </c>
      <c r="G63" s="112">
        <f>'Datos Brutos IPC'!H111</f>
        <v>142.9</v>
      </c>
      <c r="H63" s="112">
        <f>'Datos Brutos IPC'!I111</f>
        <v>131</v>
      </c>
      <c r="I63" s="112">
        <f>'Datos Brutos IPC'!J111</f>
        <v>126.9</v>
      </c>
      <c r="J63" s="112">
        <f>'Datos Brutos IPC'!K111</f>
        <v>106.3</v>
      </c>
      <c r="K63" s="112">
        <f>'Datos Brutos IPC'!L111</f>
        <v>123.4</v>
      </c>
      <c r="L63" s="112">
        <f>'Datos Brutos IPC'!M111</f>
        <v>141.4</v>
      </c>
      <c r="M63" s="112">
        <f>'Datos Brutos IPC'!N111</f>
        <v>150.80000000000001</v>
      </c>
      <c r="N63" s="112">
        <f>'Datos Brutos IPC'!O111</f>
        <v>131.5</v>
      </c>
    </row>
    <row r="64" spans="1:14">
      <c r="A64" s="188">
        <v>40512</v>
      </c>
      <c r="B64" s="191">
        <f>'Datos Brutos IPC'!C112</f>
        <v>144.1</v>
      </c>
      <c r="C64" s="112">
        <f>'Datos Brutos IPC'!D112</f>
        <v>164.6</v>
      </c>
      <c r="D64" s="112">
        <f>'Datos Brutos IPC'!E112</f>
        <v>152.5</v>
      </c>
      <c r="E64" s="112">
        <f>'Datos Brutos IPC'!F112</f>
        <v>132.6</v>
      </c>
      <c r="F64" s="112">
        <f>'Datos Brutos IPC'!G112</f>
        <v>135.19999999999999</v>
      </c>
      <c r="G64" s="112">
        <f>'Datos Brutos IPC'!H112</f>
        <v>143.5</v>
      </c>
      <c r="H64" s="112">
        <f>'Datos Brutos IPC'!I112</f>
        <v>131.30000000000001</v>
      </c>
      <c r="I64" s="112">
        <f>'Datos Brutos IPC'!J112</f>
        <v>128</v>
      </c>
      <c r="J64" s="112">
        <f>'Datos Brutos IPC'!K112</f>
        <v>105.3</v>
      </c>
      <c r="K64" s="112">
        <f>'Datos Brutos IPC'!L112</f>
        <v>123.9</v>
      </c>
      <c r="L64" s="112">
        <f>'Datos Brutos IPC'!M112</f>
        <v>141.6</v>
      </c>
      <c r="M64" s="112">
        <f>'Datos Brutos IPC'!N112</f>
        <v>152.9</v>
      </c>
      <c r="N64" s="112">
        <f>'Datos Brutos IPC'!O112</f>
        <v>132.30000000000001</v>
      </c>
    </row>
    <row r="65" spans="1:15">
      <c r="A65" s="189">
        <v>40543</v>
      </c>
      <c r="B65" s="192">
        <f>'Datos Brutos IPC'!C113</f>
        <v>0</v>
      </c>
      <c r="C65" s="186">
        <f>'Datos Brutos IPC'!D113</f>
        <v>0</v>
      </c>
      <c r="D65" s="186">
        <f>'Datos Brutos IPC'!E113</f>
        <v>0</v>
      </c>
      <c r="E65" s="186">
        <f>'Datos Brutos IPC'!F113</f>
        <v>0</v>
      </c>
      <c r="F65" s="186">
        <f>'Datos Brutos IPC'!G113</f>
        <v>0</v>
      </c>
      <c r="G65" s="186">
        <f>'Datos Brutos IPC'!H113</f>
        <v>0</v>
      </c>
      <c r="H65" s="186">
        <f>'Datos Brutos IPC'!I113</f>
        <v>0</v>
      </c>
      <c r="I65" s="186">
        <f>'Datos Brutos IPC'!J113</f>
        <v>0</v>
      </c>
      <c r="J65" s="186">
        <f>'Datos Brutos IPC'!K113</f>
        <v>0</v>
      </c>
      <c r="K65" s="186">
        <f>'Datos Brutos IPC'!L113</f>
        <v>0</v>
      </c>
      <c r="L65" s="186">
        <f>'Datos Brutos IPC'!M113</f>
        <v>0</v>
      </c>
      <c r="M65" s="186">
        <f>'Datos Brutos IPC'!N113</f>
        <v>0</v>
      </c>
      <c r="N65" s="186">
        <f>'Datos Brutos IPC'!O113</f>
        <v>0</v>
      </c>
    </row>
    <row r="67" spans="1:15">
      <c r="A67" s="116" t="s">
        <v>93</v>
      </c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</row>
    <row r="69" spans="1:15">
      <c r="A69" s="225" t="s">
        <v>91</v>
      </c>
      <c r="B69" s="225"/>
      <c r="C69" s="225"/>
      <c r="D69" s="225"/>
      <c r="E69" s="225"/>
      <c r="F69" s="225"/>
      <c r="G69" s="225"/>
      <c r="H69" s="225"/>
      <c r="I69" s="107"/>
      <c r="J69" s="107"/>
      <c r="K69" s="107"/>
      <c r="L69" s="107"/>
      <c r="M69" s="107"/>
      <c r="N69" s="107"/>
    </row>
    <row r="70" spans="1:15">
      <c r="A70" s="193">
        <f>A54</f>
        <v>40209</v>
      </c>
      <c r="B70" s="184">
        <f>B54/B53-1</f>
        <v>9.7891566265058128E-3</v>
      </c>
      <c r="C70" s="184">
        <f t="shared" ref="C70:N70" si="0">C54/C53-1</f>
        <v>1.9512195121951237E-2</v>
      </c>
      <c r="D70" s="184">
        <f t="shared" si="0"/>
        <v>4.3065693430657026E-2</v>
      </c>
      <c r="E70" s="184">
        <f t="shared" si="0"/>
        <v>3.1274433150898506E-3</v>
      </c>
      <c r="F70" s="184">
        <f t="shared" si="0"/>
        <v>1.511535401750197E-2</v>
      </c>
      <c r="G70" s="184">
        <f t="shared" si="0"/>
        <v>5.8351568198395931E-3</v>
      </c>
      <c r="H70" s="184">
        <f t="shared" si="0"/>
        <v>0</v>
      </c>
      <c r="I70" s="184">
        <f t="shared" si="0"/>
        <v>1.9166666666666554E-2</v>
      </c>
      <c r="J70" s="184">
        <f t="shared" si="0"/>
        <v>1.9417475728156219E-3</v>
      </c>
      <c r="K70" s="184">
        <f t="shared" si="0"/>
        <v>-3.8004750593824244E-2</v>
      </c>
      <c r="L70" s="184">
        <f t="shared" si="0"/>
        <v>1.0646387832699666E-2</v>
      </c>
      <c r="M70" s="184">
        <f t="shared" si="0"/>
        <v>1.3995801259620855E-3</v>
      </c>
      <c r="N70" s="184">
        <f t="shared" si="0"/>
        <v>6.3391442155309452E-3</v>
      </c>
      <c r="O70" s="136">
        <v>1</v>
      </c>
    </row>
    <row r="71" spans="1:15">
      <c r="A71" s="193">
        <f t="shared" ref="A71:A81" si="1">A55</f>
        <v>40237</v>
      </c>
      <c r="B71" s="184">
        <f t="shared" ref="B71:B80" si="2">B55/B54-1</f>
        <v>1.4168530947054503E-2</v>
      </c>
      <c r="C71" s="184">
        <f t="shared" ref="C71:N71" si="3">C55/C54-1</f>
        <v>2.7341079972658999E-2</v>
      </c>
      <c r="D71" s="184">
        <f t="shared" si="3"/>
        <v>1.469559132260323E-2</v>
      </c>
      <c r="E71" s="184">
        <f t="shared" si="3"/>
        <v>3.8971161340608518E-3</v>
      </c>
      <c r="F71" s="184">
        <f t="shared" si="3"/>
        <v>9.4043887147337024E-3</v>
      </c>
      <c r="G71" s="184">
        <f t="shared" si="3"/>
        <v>6.526468455402501E-3</v>
      </c>
      <c r="H71" s="184">
        <f t="shared" si="3"/>
        <v>4.0355125100888234E-3</v>
      </c>
      <c r="I71" s="184">
        <f t="shared" si="3"/>
        <v>-4.9059689288634134E-3</v>
      </c>
      <c r="J71" s="184">
        <f t="shared" si="3"/>
        <v>1.3565891472868241E-2</v>
      </c>
      <c r="K71" s="184">
        <f t="shared" si="3"/>
        <v>8.230452674897748E-4</v>
      </c>
      <c r="L71" s="184">
        <f t="shared" si="3"/>
        <v>4.5899172310007508E-2</v>
      </c>
      <c r="M71" s="184">
        <f t="shared" si="3"/>
        <v>2.0964360587003572E-3</v>
      </c>
      <c r="N71" s="184">
        <f t="shared" si="3"/>
        <v>7.8740157480314821E-3</v>
      </c>
      <c r="O71" s="136">
        <v>2</v>
      </c>
    </row>
    <row r="72" spans="1:15">
      <c r="A72" s="193">
        <f t="shared" si="1"/>
        <v>40268</v>
      </c>
      <c r="B72" s="184">
        <f t="shared" si="2"/>
        <v>1.1029411764705843E-2</v>
      </c>
      <c r="C72" s="184">
        <f t="shared" ref="C72:N72" si="4">C56/C55-1</f>
        <v>2.2621423819028541E-2</v>
      </c>
      <c r="D72" s="184">
        <f t="shared" si="4"/>
        <v>0</v>
      </c>
      <c r="E72" s="184">
        <f t="shared" si="4"/>
        <v>3.1055900621115295E-3</v>
      </c>
      <c r="F72" s="184">
        <f t="shared" si="4"/>
        <v>3.1055900621115295E-3</v>
      </c>
      <c r="G72" s="184">
        <f t="shared" si="4"/>
        <v>5.0432276657059738E-3</v>
      </c>
      <c r="H72" s="184">
        <f t="shared" si="4"/>
        <v>4.019292604501512E-3</v>
      </c>
      <c r="I72" s="184">
        <f t="shared" si="4"/>
        <v>1.6433853738701654E-2</v>
      </c>
      <c r="J72" s="184">
        <f t="shared" si="4"/>
        <v>0</v>
      </c>
      <c r="K72" s="184">
        <f t="shared" si="4"/>
        <v>-8.2236842105254393E-4</v>
      </c>
      <c r="L72" s="184">
        <f t="shared" si="4"/>
        <v>2.1582733812950394E-3</v>
      </c>
      <c r="M72" s="184">
        <f t="shared" si="4"/>
        <v>5.5788005578798483E-3</v>
      </c>
      <c r="N72" s="184">
        <f t="shared" si="4"/>
        <v>6.2500000000000888E-3</v>
      </c>
      <c r="O72" s="136">
        <v>3</v>
      </c>
    </row>
    <row r="73" spans="1:15">
      <c r="A73" s="193">
        <f t="shared" si="1"/>
        <v>40298</v>
      </c>
      <c r="B73" s="184">
        <f t="shared" si="2"/>
        <v>2.9090909090909722E-3</v>
      </c>
      <c r="C73" s="184">
        <f t="shared" ref="C73:N73" si="5">C57/C56-1</f>
        <v>3.2530904359140411E-3</v>
      </c>
      <c r="D73" s="184">
        <f t="shared" si="5"/>
        <v>6.2068965517241281E-3</v>
      </c>
      <c r="E73" s="184">
        <f t="shared" si="5"/>
        <v>3.0959752321981782E-3</v>
      </c>
      <c r="F73" s="184">
        <f t="shared" si="5"/>
        <v>-1.5479876160989781E-3</v>
      </c>
      <c r="G73" s="184">
        <f t="shared" si="5"/>
        <v>2.8673835125447855E-3</v>
      </c>
      <c r="H73" s="184">
        <f t="shared" si="5"/>
        <v>7.2057646116892027E-3</v>
      </c>
      <c r="I73" s="184">
        <f t="shared" si="5"/>
        <v>1.4551333872271588E-2</v>
      </c>
      <c r="J73" s="184">
        <f t="shared" si="5"/>
        <v>8.6042065009561686E-3</v>
      </c>
      <c r="K73" s="184">
        <f t="shared" si="5"/>
        <v>8.230452674897748E-4</v>
      </c>
      <c r="L73" s="184">
        <f t="shared" si="5"/>
        <v>2.1536252692029301E-3</v>
      </c>
      <c r="M73" s="184">
        <f t="shared" si="5"/>
        <v>-6.9348127600554754E-4</v>
      </c>
      <c r="N73" s="184">
        <f t="shared" si="5"/>
        <v>-7.7639751552815994E-4</v>
      </c>
      <c r="O73" s="136">
        <v>4</v>
      </c>
    </row>
    <row r="74" spans="1:15">
      <c r="A74" s="193">
        <f t="shared" si="1"/>
        <v>40329</v>
      </c>
      <c r="B74" s="184">
        <f t="shared" si="2"/>
        <v>0</v>
      </c>
      <c r="C74" s="184">
        <f t="shared" ref="C74:N74" si="6">C58/C57-1</f>
        <v>-1.1024643320363126E-2</v>
      </c>
      <c r="D74" s="184">
        <f t="shared" si="6"/>
        <v>3.4270047978066653E-3</v>
      </c>
      <c r="E74" s="184">
        <f t="shared" si="6"/>
        <v>3.0864197530864335E-3</v>
      </c>
      <c r="F74" s="184">
        <f t="shared" si="6"/>
        <v>1.5503875968992276E-2</v>
      </c>
      <c r="G74" s="184">
        <f t="shared" si="6"/>
        <v>2.1443888491778917E-3</v>
      </c>
      <c r="H74" s="184">
        <f t="shared" si="6"/>
        <v>3.9745627980922738E-3</v>
      </c>
      <c r="I74" s="184">
        <f t="shared" si="6"/>
        <v>-3.1872509960160222E-3</v>
      </c>
      <c r="J74" s="184">
        <f t="shared" si="6"/>
        <v>3.7914691943128354E-3</v>
      </c>
      <c r="K74" s="184">
        <f t="shared" si="6"/>
        <v>1.5625E-2</v>
      </c>
      <c r="L74" s="184">
        <f t="shared" si="6"/>
        <v>2.1489971346706493E-3</v>
      </c>
      <c r="M74" s="184">
        <f t="shared" si="6"/>
        <v>5.5517002081888478E-3</v>
      </c>
      <c r="N74" s="184">
        <f t="shared" si="6"/>
        <v>1.5540015540016494E-3</v>
      </c>
      <c r="O74" s="136">
        <v>5</v>
      </c>
    </row>
    <row r="75" spans="1:15">
      <c r="A75" s="193">
        <f t="shared" si="1"/>
        <v>40359</v>
      </c>
      <c r="B75" s="184">
        <f t="shared" si="2"/>
        <v>0</v>
      </c>
      <c r="C75" s="184">
        <f t="shared" ref="C75:N75" si="7">C59/C58-1</f>
        <v>-2.6229508196721207E-3</v>
      </c>
      <c r="D75" s="184">
        <f t="shared" si="7"/>
        <v>6.147540983606703E-3</v>
      </c>
      <c r="E75" s="184">
        <f t="shared" si="7"/>
        <v>1.5384615384614886E-3</v>
      </c>
      <c r="F75" s="184">
        <f t="shared" si="7"/>
        <v>-7.6335877862587775E-4</v>
      </c>
      <c r="G75" s="184">
        <f t="shared" si="7"/>
        <v>2.1398002853068032E-3</v>
      </c>
      <c r="H75" s="184">
        <f t="shared" si="7"/>
        <v>3.9588281868567776E-3</v>
      </c>
      <c r="I75" s="184">
        <f t="shared" si="7"/>
        <v>-1.5187849720223801E-2</v>
      </c>
      <c r="J75" s="184">
        <f t="shared" si="7"/>
        <v>-3.7771482530689626E-3</v>
      </c>
      <c r="K75" s="184">
        <f t="shared" si="7"/>
        <v>2.1052631578947212E-2</v>
      </c>
      <c r="L75" s="184">
        <f t="shared" si="7"/>
        <v>2.1443888491778917E-3</v>
      </c>
      <c r="M75" s="184">
        <f t="shared" si="7"/>
        <v>4.1407867494822614E-3</v>
      </c>
      <c r="N75" s="184">
        <f t="shared" si="7"/>
        <v>2.3273855702092838E-3</v>
      </c>
      <c r="O75" s="136">
        <v>6</v>
      </c>
    </row>
    <row r="76" spans="1:15">
      <c r="A76" s="193">
        <f t="shared" si="1"/>
        <v>40390</v>
      </c>
      <c r="B76" s="184">
        <f t="shared" si="2"/>
        <v>8.7019579405365199E-3</v>
      </c>
      <c r="C76" s="184">
        <f t="shared" ref="C76:N76" si="8">C60/C59-1</f>
        <v>2.2353714661407009E-2</v>
      </c>
      <c r="D76" s="184">
        <f t="shared" si="8"/>
        <v>5.4310930074676911E-3</v>
      </c>
      <c r="E76" s="184">
        <f t="shared" si="8"/>
        <v>3.0721966205837781E-3</v>
      </c>
      <c r="F76" s="184">
        <f t="shared" si="8"/>
        <v>1.5278838808250317E-3</v>
      </c>
      <c r="G76" s="184">
        <f t="shared" si="8"/>
        <v>3.558718861210064E-3</v>
      </c>
      <c r="H76" s="184">
        <f t="shared" si="8"/>
        <v>3.154574132492094E-3</v>
      </c>
      <c r="I76" s="184">
        <f t="shared" si="8"/>
        <v>1.0551948051948035E-2</v>
      </c>
      <c r="J76" s="184">
        <f t="shared" si="8"/>
        <v>0</v>
      </c>
      <c r="K76" s="184">
        <f t="shared" si="8"/>
        <v>-2.5376685170499513E-2</v>
      </c>
      <c r="L76" s="184">
        <f t="shared" si="8"/>
        <v>2.1398002853068032E-3</v>
      </c>
      <c r="M76" s="184">
        <f t="shared" si="8"/>
        <v>-6.8728522336769515E-4</v>
      </c>
      <c r="N76" s="184">
        <f t="shared" si="8"/>
        <v>8.5139318885449899E-3</v>
      </c>
      <c r="O76" s="136">
        <v>7</v>
      </c>
    </row>
    <row r="77" spans="1:15">
      <c r="A77" s="193">
        <f t="shared" si="1"/>
        <v>40421</v>
      </c>
      <c r="B77" s="184">
        <f t="shared" si="2"/>
        <v>-5.0323508267432482E-3</v>
      </c>
      <c r="C77" s="184">
        <f t="shared" ref="C77:N77" si="9">C61/C60-1</f>
        <v>-2.2508038585209E-2</v>
      </c>
      <c r="D77" s="184">
        <f t="shared" si="9"/>
        <v>4.7265361242405657E-3</v>
      </c>
      <c r="E77" s="184">
        <f t="shared" si="9"/>
        <v>2.2970903522205877E-3</v>
      </c>
      <c r="F77" s="184">
        <f t="shared" si="9"/>
        <v>3.0511060259343914E-3</v>
      </c>
      <c r="G77" s="184">
        <f t="shared" si="9"/>
        <v>5.6737588652482351E-3</v>
      </c>
      <c r="H77" s="184">
        <f t="shared" si="9"/>
        <v>3.9308176100629755E-3</v>
      </c>
      <c r="I77" s="184">
        <f t="shared" si="9"/>
        <v>7.2289156626506035E-3</v>
      </c>
      <c r="J77" s="184">
        <f t="shared" si="9"/>
        <v>5.687203791469031E-3</v>
      </c>
      <c r="K77" s="184">
        <f t="shared" si="9"/>
        <v>8.1366965012197312E-4</v>
      </c>
      <c r="L77" s="184">
        <f t="shared" si="9"/>
        <v>2.135231316725994E-3</v>
      </c>
      <c r="M77" s="184">
        <f t="shared" si="9"/>
        <v>4.126547455295615E-3</v>
      </c>
      <c r="N77" s="184">
        <f t="shared" si="9"/>
        <v>3.0698388334611248E-3</v>
      </c>
      <c r="O77" s="136">
        <v>8</v>
      </c>
    </row>
    <row r="78" spans="1:15">
      <c r="A78" s="193">
        <f t="shared" si="1"/>
        <v>40451</v>
      </c>
      <c r="B78" s="184">
        <f t="shared" si="2"/>
        <v>3.6127167630057855E-3</v>
      </c>
      <c r="C78" s="184">
        <f t="shared" ref="C78:N78" si="10">C62/C61-1</f>
        <v>2.6315789473685403E-3</v>
      </c>
      <c r="D78" s="184">
        <f t="shared" si="10"/>
        <v>-6.7204301075285411E-4</v>
      </c>
      <c r="E78" s="184">
        <f t="shared" si="10"/>
        <v>3.0557677616500634E-3</v>
      </c>
      <c r="F78" s="184">
        <f t="shared" si="10"/>
        <v>6.0836501901142537E-3</v>
      </c>
      <c r="G78" s="184">
        <f t="shared" si="10"/>
        <v>3.5260930888576514E-3</v>
      </c>
      <c r="H78" s="184">
        <f t="shared" si="10"/>
        <v>1.0180109631949819E-2</v>
      </c>
      <c r="I78" s="184">
        <f t="shared" si="10"/>
        <v>-3.9872408293460948E-3</v>
      </c>
      <c r="J78" s="184">
        <f t="shared" si="10"/>
        <v>1.8850141376061114E-3</v>
      </c>
      <c r="K78" s="184">
        <f t="shared" si="10"/>
        <v>6.5040650406504863E-3</v>
      </c>
      <c r="L78" s="184">
        <f t="shared" si="10"/>
        <v>2.1306818181816567E-3</v>
      </c>
      <c r="M78" s="184">
        <f t="shared" si="10"/>
        <v>1.7123287671232834E-2</v>
      </c>
      <c r="N78" s="184">
        <f t="shared" si="10"/>
        <v>7.6511094108666633E-4</v>
      </c>
      <c r="O78" s="136">
        <v>9</v>
      </c>
    </row>
    <row r="79" spans="1:15">
      <c r="A79" s="193">
        <f t="shared" si="1"/>
        <v>40482</v>
      </c>
      <c r="B79" s="184">
        <f t="shared" si="2"/>
        <v>2.1598272138228847E-2</v>
      </c>
      <c r="C79" s="184">
        <f t="shared" ref="C79:N79" si="11">C63/C62-1</f>
        <v>4.6587926509186417E-2</v>
      </c>
      <c r="D79" s="184">
        <f t="shared" si="11"/>
        <v>0</v>
      </c>
      <c r="E79" s="184">
        <f t="shared" si="11"/>
        <v>3.0464584920029125E-3</v>
      </c>
      <c r="F79" s="184">
        <f t="shared" si="11"/>
        <v>1.2093726379440728E-2</v>
      </c>
      <c r="G79" s="184">
        <f t="shared" si="11"/>
        <v>4.2164441321153046E-3</v>
      </c>
      <c r="H79" s="184">
        <f t="shared" si="11"/>
        <v>1.5503875968992276E-2</v>
      </c>
      <c r="I79" s="184">
        <f t="shared" si="11"/>
        <v>1.601281024819845E-2</v>
      </c>
      <c r="J79" s="184">
        <f t="shared" si="11"/>
        <v>0</v>
      </c>
      <c r="K79" s="184">
        <f t="shared" si="11"/>
        <v>-3.2310177705976439E-3</v>
      </c>
      <c r="L79" s="184">
        <f t="shared" si="11"/>
        <v>2.1261516654855761E-3</v>
      </c>
      <c r="M79" s="184">
        <f t="shared" si="11"/>
        <v>1.5488215488215662E-2</v>
      </c>
      <c r="N79" s="184">
        <f t="shared" si="11"/>
        <v>5.3516819571863827E-3</v>
      </c>
      <c r="O79" s="136">
        <v>10</v>
      </c>
    </row>
    <row r="80" spans="1:15">
      <c r="A80" s="193">
        <f t="shared" si="1"/>
        <v>40512</v>
      </c>
      <c r="B80" s="184">
        <f t="shared" si="2"/>
        <v>1.5503875968992276E-2</v>
      </c>
      <c r="C80" s="184">
        <f t="shared" ref="C80:N80" si="12">C64/C63-1</f>
        <v>3.1974921630093966E-2</v>
      </c>
      <c r="D80" s="184">
        <f t="shared" si="12"/>
        <v>2.555480833893764E-2</v>
      </c>
      <c r="E80" s="184">
        <f t="shared" si="12"/>
        <v>6.8337129840547739E-3</v>
      </c>
      <c r="F80" s="184">
        <f t="shared" si="12"/>
        <v>9.7087378640774435E-3</v>
      </c>
      <c r="G80" s="184">
        <f t="shared" si="12"/>
        <v>4.1987403778867005E-3</v>
      </c>
      <c r="H80" s="184">
        <f t="shared" si="12"/>
        <v>2.2900763358779663E-3</v>
      </c>
      <c r="I80" s="184">
        <f t="shared" si="12"/>
        <v>8.6682427107958038E-3</v>
      </c>
      <c r="J80" s="184">
        <f t="shared" si="12"/>
        <v>-9.4073377234242805E-3</v>
      </c>
      <c r="K80" s="184">
        <f t="shared" si="12"/>
        <v>4.0518638573743271E-3</v>
      </c>
      <c r="L80" s="184">
        <f t="shared" si="12"/>
        <v>1.4144271570013522E-3</v>
      </c>
      <c r="M80" s="184">
        <f t="shared" si="12"/>
        <v>1.392572944297088E-2</v>
      </c>
      <c r="N80" s="184">
        <f t="shared" si="12"/>
        <v>6.0836501901142537E-3</v>
      </c>
      <c r="O80" s="136">
        <v>11</v>
      </c>
    </row>
    <row r="81" spans="1:15">
      <c r="A81" s="194">
        <f t="shared" si="1"/>
        <v>40543</v>
      </c>
      <c r="B81" s="185">
        <f>TREND(B71:B80,O70:O79,O80)</f>
        <v>1.0019922645219878E-2</v>
      </c>
      <c r="C81" s="185">
        <f>TREND(C70:C80,O70:O80,O81)</f>
        <v>1.6075713525380449E-2</v>
      </c>
      <c r="D81" s="185">
        <f>TREND(D70:D80,O70:O80,O81)</f>
        <v>1.7270354627587359E-3</v>
      </c>
      <c r="E81" s="185">
        <f>TREND(E70:E80,O70:O80,O81)</f>
        <v>4.0160533668337113E-3</v>
      </c>
      <c r="F81" s="185">
        <f>TREND(F70:F80,O70:O80,O81)</f>
        <v>6.0010321810885781E-3</v>
      </c>
      <c r="G81" s="185">
        <f>TREND(G70:G80,O70:O80,O81)</f>
        <v>3.3420254003349104E-3</v>
      </c>
      <c r="H81" s="185">
        <f>TREND(H70:H80,O70:O80,O81)</f>
        <v>9.0286597043364794E-3</v>
      </c>
      <c r="I81" s="185">
        <f>TREND(I70:I80,O70:O80,O81)</f>
        <v>4.2503550898969908E-3</v>
      </c>
      <c r="J81" s="185">
        <f>TREND(J70:J80,O70:O80,O81)</f>
        <v>-4.2451461863954529E-3</v>
      </c>
      <c r="K81" s="185">
        <f>TREND(K70:K80,O70:O80,O81)</f>
        <v>7.9339917414736269E-3</v>
      </c>
      <c r="L81" s="185">
        <f>TREND(L70:L80,O70:O80,O81)</f>
        <v>-5.2482954745806665E-3</v>
      </c>
      <c r="M81" s="185">
        <f>TREND(M70:M80,O70:O80,O81)</f>
        <v>1.4599068714825554E-2</v>
      </c>
      <c r="N81" s="185">
        <f>TREND(N70:N80,O70:O80,O81)</f>
        <v>3.5864474292572157E-3</v>
      </c>
      <c r="O81" s="136">
        <v>12</v>
      </c>
    </row>
    <row r="82" spans="1:15">
      <c r="A82" s="113"/>
      <c r="B82" s="114"/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115"/>
    </row>
    <row r="83" spans="1:15" ht="34.5" customHeight="1">
      <c r="A83" s="156" t="s">
        <v>123</v>
      </c>
      <c r="B83" s="157" t="e">
        <f ca="1">[1]!linechart(B70:B80)</f>
        <v>#NAME?</v>
      </c>
      <c r="C83" s="157" t="e">
        <f ca="1">[1]!linechart(C70:C80)</f>
        <v>#NAME?</v>
      </c>
      <c r="D83" s="157" t="e">
        <f ca="1">[1]!linechart(D70:D80)</f>
        <v>#NAME?</v>
      </c>
      <c r="E83" s="157" t="e">
        <f ca="1">[1]!linechart(E70:E80)</f>
        <v>#NAME?</v>
      </c>
      <c r="F83" s="157" t="e">
        <f ca="1">[1]!linechart(F70:F80)</f>
        <v>#NAME?</v>
      </c>
      <c r="G83" s="157" t="e">
        <f ca="1">[1]!linechart(G70:G80)</f>
        <v>#NAME?</v>
      </c>
      <c r="H83" s="157" t="e">
        <f ca="1">[1]!linechart(H70:H80)</f>
        <v>#NAME?</v>
      </c>
      <c r="I83" s="157" t="e">
        <f ca="1">[1]!linechart(I70:I80)</f>
        <v>#NAME?</v>
      </c>
      <c r="J83" s="157"/>
      <c r="K83" s="157"/>
      <c r="L83" s="157" t="e">
        <f ca="1">[1]!linechart(L70:L80)</f>
        <v>#NAME?</v>
      </c>
      <c r="M83" s="157"/>
      <c r="N83" s="157" t="e">
        <f ca="1">[1]!linechart(N70:N80)</f>
        <v>#NAME?</v>
      </c>
    </row>
    <row r="84" spans="1:15">
      <c r="A84" s="225" t="s">
        <v>92</v>
      </c>
      <c r="B84" s="225"/>
      <c r="C84" s="225"/>
      <c r="D84" s="225"/>
      <c r="E84" s="225"/>
      <c r="F84" s="225"/>
      <c r="G84" s="225"/>
      <c r="H84" s="225"/>
      <c r="I84" s="107"/>
      <c r="J84" s="107"/>
      <c r="K84" s="107"/>
      <c r="L84" s="107"/>
      <c r="M84" s="107"/>
      <c r="N84" s="107"/>
    </row>
    <row r="85" spans="1:15">
      <c r="A85" s="195">
        <f t="shared" ref="A85:A96" si="13">A70</f>
        <v>40209</v>
      </c>
      <c r="B85" s="187">
        <f>B54/$B$53-1</f>
        <v>9.7891566265058128E-3</v>
      </c>
      <c r="C85" s="187">
        <f>C54/$C$53-1</f>
        <v>1.9512195121951237E-2</v>
      </c>
      <c r="D85" s="187">
        <f>D54/$D$53-1</f>
        <v>4.3065693430657026E-2</v>
      </c>
      <c r="E85" s="187">
        <f>E54/$E$53-1</f>
        <v>3.1274433150898506E-3</v>
      </c>
      <c r="F85" s="187">
        <f>F54/$F$53-1</f>
        <v>1.511535401750197E-2</v>
      </c>
      <c r="G85" s="187">
        <f>G54/$G$53-1</f>
        <v>5.8351568198395931E-3</v>
      </c>
      <c r="H85" s="187">
        <f>H54/$H$53-1</f>
        <v>0</v>
      </c>
      <c r="I85" s="187">
        <f>I54/$I$53-1</f>
        <v>1.9166666666666554E-2</v>
      </c>
      <c r="J85" s="187">
        <f>J54/$J$53-1</f>
        <v>1.9417475728156219E-3</v>
      </c>
      <c r="K85" s="187">
        <f>K54/$K$53-1</f>
        <v>-3.8004750593824244E-2</v>
      </c>
      <c r="L85" s="187">
        <f>L54/$L$53-1</f>
        <v>1.0646387832699666E-2</v>
      </c>
      <c r="M85" s="187">
        <f>M54/$M$53-1</f>
        <v>1.3995801259620855E-3</v>
      </c>
      <c r="N85" s="187">
        <f>N54/$N$53-1</f>
        <v>6.3391442155309452E-3</v>
      </c>
    </row>
    <row r="86" spans="1:15">
      <c r="A86" s="195">
        <f t="shared" si="13"/>
        <v>40237</v>
      </c>
      <c r="B86" s="187">
        <f>B55/$B$53-1</f>
        <v>2.409638554216853E-2</v>
      </c>
      <c r="C86" s="187">
        <f t="shared" ref="C86:C94" si="14">C55/$C$53-1</f>
        <v>4.7386759581881543E-2</v>
      </c>
      <c r="D86" s="187">
        <f t="shared" ref="D86:D95" si="15">D55/$D$53-1</f>
        <v>5.8394160583941535E-2</v>
      </c>
      <c r="E86" s="187">
        <f t="shared" ref="E86:E95" si="16">E55/$E$53-1</f>
        <v>7.0367474589523304E-3</v>
      </c>
      <c r="F86" s="187">
        <f t="shared" ref="F86:F95" si="17">F55/$F$53-1</f>
        <v>2.4661893396976886E-2</v>
      </c>
      <c r="G86" s="187">
        <f t="shared" ref="G86:G95" si="18">G55/$G$53-1</f>
        <v>1.2399708242159191E-2</v>
      </c>
      <c r="H86" s="187">
        <f t="shared" ref="H86:H95" si="19">H55/$H$53-1</f>
        <v>4.0355125100888234E-3</v>
      </c>
      <c r="I86" s="187">
        <f t="shared" ref="I86:I95" si="20">I55/$I$53-1</f>
        <v>1.4166666666666661E-2</v>
      </c>
      <c r="J86" s="187">
        <f t="shared" ref="J86:J95" si="21">J55/$J$53-1</f>
        <v>1.5533980582524309E-2</v>
      </c>
      <c r="K86" s="187">
        <f t="shared" ref="K86:K95" si="22">K55/$K$53-1</f>
        <v>-3.7212984956452866E-2</v>
      </c>
      <c r="L86" s="187">
        <f t="shared" ref="L86:L95" si="23">L55/$L$53-1</f>
        <v>5.7034220532319324E-2</v>
      </c>
      <c r="M86" s="187">
        <f t="shared" ref="M86:M95" si="24">M55/$M$53-1</f>
        <v>3.4989503149054357E-3</v>
      </c>
      <c r="N86" s="187">
        <f t="shared" ref="N86:N95" si="25">N55/$N$53-1</f>
        <v>1.4263074484944571E-2</v>
      </c>
    </row>
    <row r="87" spans="1:15">
      <c r="A87" s="195">
        <f t="shared" si="13"/>
        <v>40268</v>
      </c>
      <c r="B87" s="187">
        <f t="shared" ref="B87:B95" si="26">B56/$B$53-1</f>
        <v>3.5391566265060126E-2</v>
      </c>
      <c r="C87" s="187">
        <f t="shared" si="14"/>
        <v>7.1080139372822204E-2</v>
      </c>
      <c r="D87" s="187">
        <f t="shared" si="15"/>
        <v>5.8394160583941535E-2</v>
      </c>
      <c r="E87" s="187">
        <f t="shared" si="16"/>
        <v>1.0164190774042181E-2</v>
      </c>
      <c r="F87" s="187">
        <f t="shared" si="17"/>
        <v>2.7844073190135044E-2</v>
      </c>
      <c r="G87" s="187">
        <f t="shared" si="18"/>
        <v>1.7505470459518557E-2</v>
      </c>
      <c r="H87" s="187">
        <f t="shared" si="19"/>
        <v>8.0710250201776468E-3</v>
      </c>
      <c r="I87" s="187">
        <f t="shared" si="20"/>
        <v>3.0833333333333268E-2</v>
      </c>
      <c r="J87" s="187">
        <f t="shared" si="21"/>
        <v>1.5533980582524309E-2</v>
      </c>
      <c r="K87" s="187">
        <f t="shared" si="22"/>
        <v>-3.8004750593824244E-2</v>
      </c>
      <c r="L87" s="187">
        <f t="shared" si="23"/>
        <v>5.9315589353612364E-2</v>
      </c>
      <c r="M87" s="187">
        <f t="shared" si="24"/>
        <v>9.0972708187542217E-3</v>
      </c>
      <c r="N87" s="187">
        <f t="shared" si="25"/>
        <v>2.0602218700475516E-2</v>
      </c>
    </row>
    <row r="88" spans="1:15">
      <c r="A88" s="195">
        <f t="shared" si="13"/>
        <v>40298</v>
      </c>
      <c r="B88" s="187">
        <f t="shared" si="26"/>
        <v>3.8403614457831248E-2</v>
      </c>
      <c r="C88" s="187">
        <f t="shared" si="14"/>
        <v>7.4564459930313465E-2</v>
      </c>
      <c r="D88" s="187">
        <f t="shared" si="15"/>
        <v>6.496350364963499E-2</v>
      </c>
      <c r="E88" s="187">
        <f t="shared" si="16"/>
        <v>1.3291634089132032E-2</v>
      </c>
      <c r="F88" s="187">
        <f t="shared" si="17"/>
        <v>2.6252983293556076E-2</v>
      </c>
      <c r="G88" s="187">
        <f t="shared" si="18"/>
        <v>2.0423048869438354E-2</v>
      </c>
      <c r="H88" s="187">
        <f t="shared" si="19"/>
        <v>1.5334947538337307E-2</v>
      </c>
      <c r="I88" s="187">
        <f t="shared" si="20"/>
        <v>4.5833333333333393E-2</v>
      </c>
      <c r="J88" s="187">
        <f t="shared" si="21"/>
        <v>2.4271844660194164E-2</v>
      </c>
      <c r="K88" s="187">
        <f t="shared" si="22"/>
        <v>-3.7212984956452866E-2</v>
      </c>
      <c r="L88" s="187">
        <f t="shared" si="23"/>
        <v>6.1596958174904959E-2</v>
      </c>
      <c r="M88" s="187">
        <f t="shared" si="24"/>
        <v>8.397480755773179E-3</v>
      </c>
      <c r="N88" s="187">
        <f t="shared" si="25"/>
        <v>1.9809825673533954E-2</v>
      </c>
    </row>
    <row r="89" spans="1:15">
      <c r="A89" s="195">
        <f t="shared" si="13"/>
        <v>40329</v>
      </c>
      <c r="B89" s="187">
        <f t="shared" si="26"/>
        <v>3.8403614457831248E-2</v>
      </c>
      <c r="C89" s="187">
        <f t="shared" si="14"/>
        <v>6.2717770034843134E-2</v>
      </c>
      <c r="D89" s="187">
        <f t="shared" si="15"/>
        <v>6.8613138686131503E-2</v>
      </c>
      <c r="E89" s="187">
        <f t="shared" si="16"/>
        <v>1.6419077404222104E-2</v>
      </c>
      <c r="F89" s="187">
        <f t="shared" si="17"/>
        <v>4.2163882259347529E-2</v>
      </c>
      <c r="G89" s="187">
        <f t="shared" si="18"/>
        <v>2.2611232676878146E-2</v>
      </c>
      <c r="H89" s="187">
        <f t="shared" si="19"/>
        <v>1.937046004842613E-2</v>
      </c>
      <c r="I89" s="187">
        <f t="shared" si="20"/>
        <v>4.2499999999999982E-2</v>
      </c>
      <c r="J89" s="187">
        <f t="shared" si="21"/>
        <v>2.8155339805825408E-2</v>
      </c>
      <c r="K89" s="187">
        <f t="shared" si="22"/>
        <v>-2.2169437846397466E-2</v>
      </c>
      <c r="L89" s="187">
        <f t="shared" si="23"/>
        <v>6.3878326996197776E-2</v>
      </c>
      <c r="M89" s="187">
        <f t="shared" si="24"/>
        <v>1.3995801259622187E-2</v>
      </c>
      <c r="N89" s="187">
        <f t="shared" si="25"/>
        <v>2.1394611727416857E-2</v>
      </c>
    </row>
    <row r="90" spans="1:15">
      <c r="A90" s="195">
        <f t="shared" si="13"/>
        <v>40359</v>
      </c>
      <c r="B90" s="187">
        <f t="shared" si="26"/>
        <v>3.8403614457831248E-2</v>
      </c>
      <c r="C90" s="187">
        <f t="shared" si="14"/>
        <v>5.9930313588850037E-2</v>
      </c>
      <c r="D90" s="187">
        <f t="shared" si="15"/>
        <v>7.5182481751824959E-2</v>
      </c>
      <c r="E90" s="187">
        <f t="shared" si="16"/>
        <v>1.7982799061766919E-2</v>
      </c>
      <c r="F90" s="187">
        <f t="shared" si="17"/>
        <v>4.1368337311058045E-2</v>
      </c>
      <c r="G90" s="187">
        <f t="shared" si="18"/>
        <v>2.479941648431816E-2</v>
      </c>
      <c r="H90" s="187">
        <f t="shared" si="19"/>
        <v>2.3405972558514954E-2</v>
      </c>
      <c r="I90" s="187">
        <f t="shared" si="20"/>
        <v>2.6666666666666616E-2</v>
      </c>
      <c r="J90" s="187">
        <f t="shared" si="21"/>
        <v>2.4271844660194164E-2</v>
      </c>
      <c r="K90" s="187">
        <f t="shared" si="22"/>
        <v>-1.5835312747426444E-3</v>
      </c>
      <c r="L90" s="187">
        <f t="shared" si="23"/>
        <v>6.6159695817490372E-2</v>
      </c>
      <c r="M90" s="187">
        <f t="shared" si="24"/>
        <v>1.8194541637508665E-2</v>
      </c>
      <c r="N90" s="187">
        <f t="shared" si="25"/>
        <v>2.3771790808240878E-2</v>
      </c>
    </row>
    <row r="91" spans="1:15">
      <c r="A91" s="195">
        <f t="shared" si="13"/>
        <v>40390</v>
      </c>
      <c r="B91" s="187">
        <f t="shared" si="26"/>
        <v>4.7439759036144391E-2</v>
      </c>
      <c r="C91" s="187">
        <f t="shared" si="14"/>
        <v>8.362369337979092E-2</v>
      </c>
      <c r="D91" s="187">
        <f t="shared" si="15"/>
        <v>8.1021897810218846E-2</v>
      </c>
      <c r="E91" s="187">
        <f t="shared" si="16"/>
        <v>2.1110242376856769E-2</v>
      </c>
      <c r="F91" s="187">
        <f t="shared" si="17"/>
        <v>4.2959427207637235E-2</v>
      </c>
      <c r="G91" s="187">
        <f t="shared" si="18"/>
        <v>2.8446389496717739E-2</v>
      </c>
      <c r="H91" s="187">
        <f t="shared" si="19"/>
        <v>2.6634382566586012E-2</v>
      </c>
      <c r="I91" s="187">
        <f t="shared" si="20"/>
        <v>3.7500000000000089E-2</v>
      </c>
      <c r="J91" s="187">
        <f t="shared" si="21"/>
        <v>2.4271844660194164E-2</v>
      </c>
      <c r="K91" s="187">
        <f t="shared" si="22"/>
        <v>-2.6920031670625399E-2</v>
      </c>
      <c r="L91" s="187">
        <f t="shared" si="23"/>
        <v>6.8441064638783189E-2</v>
      </c>
      <c r="M91" s="187">
        <f t="shared" si="24"/>
        <v>1.7494751574527623E-2</v>
      </c>
      <c r="N91" s="187">
        <f t="shared" si="25"/>
        <v>3.2488114104595844E-2</v>
      </c>
    </row>
    <row r="92" spans="1:15">
      <c r="A92" s="195">
        <f t="shared" si="13"/>
        <v>40421</v>
      </c>
      <c r="B92" s="187">
        <f t="shared" si="26"/>
        <v>4.2168674698795039E-2</v>
      </c>
      <c r="C92" s="187">
        <f t="shared" si="14"/>
        <v>5.9233449477351874E-2</v>
      </c>
      <c r="D92" s="187">
        <f t="shared" si="15"/>
        <v>8.6131386861314052E-2</v>
      </c>
      <c r="E92" s="187">
        <f t="shared" si="16"/>
        <v>2.3455824863174435E-2</v>
      </c>
      <c r="F92" s="187">
        <f t="shared" si="17"/>
        <v>4.6141607000795615E-2</v>
      </c>
      <c r="G92" s="187">
        <f t="shared" si="18"/>
        <v>3.4281546316557332E-2</v>
      </c>
      <c r="H92" s="187">
        <f t="shared" si="19"/>
        <v>3.0669895076674614E-2</v>
      </c>
      <c r="I92" s="187">
        <f t="shared" si="20"/>
        <v>4.5000000000000151E-2</v>
      </c>
      <c r="J92" s="187">
        <f t="shared" si="21"/>
        <v>3.0097087378640808E-2</v>
      </c>
      <c r="K92" s="187">
        <f t="shared" si="22"/>
        <v>-2.6128266033254133E-2</v>
      </c>
      <c r="L92" s="187">
        <f t="shared" si="23"/>
        <v>7.0722433460076228E-2</v>
      </c>
      <c r="M92" s="187">
        <f t="shared" si="24"/>
        <v>2.1693491952414323E-2</v>
      </c>
      <c r="N92" s="187">
        <f t="shared" si="25"/>
        <v>3.5657686212361206E-2</v>
      </c>
    </row>
    <row r="93" spans="1:15">
      <c r="A93" s="195">
        <f t="shared" si="13"/>
        <v>40451</v>
      </c>
      <c r="B93" s="187">
        <f t="shared" si="26"/>
        <v>4.5933734939759052E-2</v>
      </c>
      <c r="C93" s="187">
        <f t="shared" si="14"/>
        <v>6.2020905923344971E-2</v>
      </c>
      <c r="D93" s="187">
        <f t="shared" si="15"/>
        <v>8.5401459854014483E-2</v>
      </c>
      <c r="E93" s="187">
        <f t="shared" si="16"/>
        <v>2.6583268178264285E-2</v>
      </c>
      <c r="F93" s="187">
        <f t="shared" si="17"/>
        <v>5.2505966587112152E-2</v>
      </c>
      <c r="G93" s="187">
        <f t="shared" si="18"/>
        <v>3.7928519328957133E-2</v>
      </c>
      <c r="H93" s="187">
        <f t="shared" si="19"/>
        <v>4.1162227602905554E-2</v>
      </c>
      <c r="I93" s="187">
        <f t="shared" si="20"/>
        <v>4.0833333333333277E-2</v>
      </c>
      <c r="J93" s="187">
        <f t="shared" si="21"/>
        <v>3.2038834951456208E-2</v>
      </c>
      <c r="K93" s="187">
        <f t="shared" si="22"/>
        <v>-1.9794140934283444E-2</v>
      </c>
      <c r="L93" s="187">
        <f t="shared" si="23"/>
        <v>7.3003802281368824E-2</v>
      </c>
      <c r="M93" s="187">
        <f t="shared" si="24"/>
        <v>3.9188243526941946E-2</v>
      </c>
      <c r="N93" s="187">
        <f t="shared" si="25"/>
        <v>3.6450079239302768E-2</v>
      </c>
    </row>
    <row r="94" spans="1:15">
      <c r="A94" s="195">
        <f t="shared" si="13"/>
        <v>40482</v>
      </c>
      <c r="B94" s="187">
        <f t="shared" si="26"/>
        <v>6.8524096385542022E-2</v>
      </c>
      <c r="C94" s="187">
        <f t="shared" si="14"/>
        <v>0.11149825783972123</v>
      </c>
      <c r="D94" s="187">
        <f t="shared" si="15"/>
        <v>8.5401459854014483E-2</v>
      </c>
      <c r="E94" s="187">
        <f t="shared" si="16"/>
        <v>2.9710711493354136E-2</v>
      </c>
      <c r="F94" s="187">
        <f t="shared" si="17"/>
        <v>6.5234685759745448E-2</v>
      </c>
      <c r="G94" s="187">
        <f t="shared" si="18"/>
        <v>4.2304886943836717E-2</v>
      </c>
      <c r="H94" s="187">
        <f t="shared" si="19"/>
        <v>5.7304277643260626E-2</v>
      </c>
      <c r="I94" s="187">
        <f t="shared" si="20"/>
        <v>5.7500000000000107E-2</v>
      </c>
      <c r="J94" s="187">
        <f t="shared" si="21"/>
        <v>3.2038834951456208E-2</v>
      </c>
      <c r="K94" s="187">
        <f t="shared" si="22"/>
        <v>-2.2961203483768733E-2</v>
      </c>
      <c r="L94" s="187">
        <f t="shared" si="23"/>
        <v>7.5285171102661641E-2</v>
      </c>
      <c r="M94" s="187">
        <f t="shared" si="24"/>
        <v>5.5283414975507483E-2</v>
      </c>
      <c r="N94" s="187">
        <f t="shared" si="25"/>
        <v>4.1996830427892151E-2</v>
      </c>
    </row>
    <row r="95" spans="1:15">
      <c r="A95" s="195">
        <f t="shared" si="13"/>
        <v>40512</v>
      </c>
      <c r="B95" s="187">
        <f t="shared" si="26"/>
        <v>8.5090361445782969E-2</v>
      </c>
      <c r="C95" s="187">
        <f t="shared" ref="C95" si="27">C64/$C$53-1</f>
        <v>0.14703832752613244</v>
      </c>
      <c r="D95" s="187">
        <f t="shared" si="15"/>
        <v>0.11313868613138678</v>
      </c>
      <c r="E95" s="187">
        <f t="shared" si="16"/>
        <v>3.6747458952306467E-2</v>
      </c>
      <c r="F95" s="187">
        <f t="shared" si="17"/>
        <v>7.5576770087509848E-2</v>
      </c>
      <c r="G95" s="187">
        <f t="shared" si="18"/>
        <v>4.6681254558716301E-2</v>
      </c>
      <c r="H95" s="187">
        <f t="shared" si="19"/>
        <v>5.972558514931392E-2</v>
      </c>
      <c r="I95" s="187">
        <f t="shared" si="20"/>
        <v>6.6666666666666652E-2</v>
      </c>
      <c r="J95" s="187">
        <f t="shared" si="21"/>
        <v>2.2330097087378542E-2</v>
      </c>
      <c r="K95" s="187">
        <f t="shared" si="22"/>
        <v>-1.9002375296912066E-2</v>
      </c>
      <c r="L95" s="187">
        <f t="shared" si="23"/>
        <v>7.6806083650190038E-2</v>
      </c>
      <c r="M95" s="187">
        <f t="shared" si="24"/>
        <v>6.9979006298110491E-2</v>
      </c>
      <c r="N95" s="187">
        <f t="shared" si="25"/>
        <v>4.8335974643423096E-2</v>
      </c>
    </row>
    <row r="96" spans="1:15">
      <c r="A96" s="195">
        <f t="shared" si="13"/>
        <v>40543</v>
      </c>
      <c r="B96" s="187">
        <v>9.6000000000000002E-2</v>
      </c>
      <c r="C96" s="187">
        <f>(1.0161*1.147)-1</f>
        <v>0.16546670000000008</v>
      </c>
      <c r="D96" s="187">
        <f>1.1131*1.0017-1</f>
        <v>0.11499227000000012</v>
      </c>
      <c r="E96" s="187">
        <v>0.04</v>
      </c>
      <c r="F96" s="187">
        <v>8.2000000000000003E-2</v>
      </c>
      <c r="G96" s="187">
        <v>0.05</v>
      </c>
      <c r="H96" s="187">
        <v>6.5000000000000002E-2</v>
      </c>
      <c r="I96" s="187">
        <v>7.0000000000000007E-2</v>
      </c>
      <c r="J96" s="187">
        <v>1.9E-2</v>
      </c>
      <c r="K96" s="187">
        <v>-1.2E-2</v>
      </c>
      <c r="L96" s="187">
        <v>7.1999999999999995E-2</v>
      </c>
      <c r="M96" s="187">
        <v>8.4500000000000006E-2</v>
      </c>
      <c r="N96" s="187">
        <v>5.0999999999999997E-2</v>
      </c>
    </row>
    <row r="97" spans="1:14" ht="34.5" customHeight="1">
      <c r="A97" s="155" t="s">
        <v>124</v>
      </c>
      <c r="B97" s="134" t="e">
        <f ca="1">[1]!linechart(B85:B96)</f>
        <v>#NAME?</v>
      </c>
      <c r="C97" s="176" t="e">
        <f ca="1">[1]!linechart(C85:C95)</f>
        <v>#NAME?</v>
      </c>
      <c r="D97" s="135" t="e">
        <f ca="1">[1]!linechart(D85:D95)</f>
        <v>#NAME?</v>
      </c>
      <c r="E97" s="135" t="e">
        <f ca="1">[1]!linechart(E85:E95)</f>
        <v>#NAME?</v>
      </c>
      <c r="F97" s="135" t="e">
        <f ca="1">[1]!linechart(F85:F95)</f>
        <v>#NAME?</v>
      </c>
      <c r="G97" s="135" t="e">
        <f ca="1">[1]!linechart(G85:G95)</f>
        <v>#NAME?</v>
      </c>
      <c r="H97" s="135" t="e">
        <f ca="1">[1]!linechart(H85:H95)</f>
        <v>#NAME?</v>
      </c>
      <c r="I97" s="135" t="e">
        <f ca="1">[1]!linechart(I85:I95)</f>
        <v>#NAME?</v>
      </c>
      <c r="J97" s="135" t="e">
        <f ca="1">[1]!linechart(J85:J95)</f>
        <v>#NAME?</v>
      </c>
      <c r="K97" s="135" t="e">
        <f ca="1">[1]!linechart(K85:K95)</f>
        <v>#NAME?</v>
      </c>
      <c r="L97" s="135" t="e">
        <f ca="1">[1]!linechart(L85:L95)</f>
        <v>#NAME?</v>
      </c>
      <c r="M97" s="135" t="e">
        <f ca="1">[1]!linechart(M85:M95)</f>
        <v>#NAME?</v>
      </c>
      <c r="N97" s="135" t="e">
        <f ca="1">[1]!linechart(N85:N95)</f>
        <v>#NAME?</v>
      </c>
    </row>
    <row r="98" spans="1:14">
      <c r="A98" s="113"/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</row>
    <row r="100" spans="1:14">
      <c r="A100" s="177"/>
      <c r="B100" s="178"/>
    </row>
  </sheetData>
  <autoFilter ref="A4:N65" xr:uid="{00000000-0009-0000-0000-000005000000}">
    <filterColumn colId="0">
      <filters>
        <dateGroupItem year="2010" dateTimeGrouping="year"/>
      </filters>
    </filterColumn>
  </autoFilter>
  <mergeCells count="4">
    <mergeCell ref="A1:H1"/>
    <mergeCell ref="A2:C2"/>
    <mergeCell ref="A69:H69"/>
    <mergeCell ref="A84:H84"/>
  </mergeCells>
  <conditionalFormatting sqref="B70:N80 B81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B85:N95 B96:B97">
    <cfRule type="iconSet" priority="2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/>
  <dimension ref="A1:S72"/>
  <sheetViews>
    <sheetView topLeftCell="A24" zoomScale="90" zoomScaleNormal="90" workbookViewId="0">
      <selection activeCell="B45" sqref="B45"/>
    </sheetView>
  </sheetViews>
  <sheetFormatPr baseColWidth="10" defaultColWidth="9.7109375" defaultRowHeight="15"/>
  <cols>
    <col min="15" max="15" width="9.7109375" style="138"/>
    <col min="17" max="17" width="11" customWidth="1"/>
    <col min="18" max="18" width="11.28515625" customWidth="1"/>
  </cols>
  <sheetData>
    <row r="1" spans="1:19" ht="20.25">
      <c r="A1" s="180" t="s">
        <v>129</v>
      </c>
      <c r="B1" s="180"/>
      <c r="C1" s="180"/>
      <c r="D1" s="180"/>
      <c r="E1" s="180"/>
      <c r="F1" s="180"/>
      <c r="G1" s="180"/>
      <c r="H1" s="181"/>
      <c r="I1" s="30"/>
      <c r="J1" s="30"/>
      <c r="K1" s="30"/>
      <c r="L1" s="30"/>
      <c r="M1" s="30"/>
      <c r="N1" s="30"/>
    </row>
    <row r="2" spans="1:19" ht="23.25" customHeight="1">
      <c r="A2" s="227" t="s">
        <v>11</v>
      </c>
      <c r="B2" s="227"/>
      <c r="C2" s="227"/>
      <c r="D2" s="109"/>
      <c r="E2" s="109"/>
      <c r="F2" s="109"/>
      <c r="G2" s="109"/>
      <c r="H2" s="182"/>
      <c r="I2" s="30"/>
      <c r="J2" s="30"/>
      <c r="K2" s="30"/>
      <c r="L2" s="30"/>
      <c r="M2" s="30"/>
      <c r="N2" s="30"/>
    </row>
    <row r="3" spans="1:19" ht="20.25" customHeight="1">
      <c r="A3" s="139"/>
      <c r="B3" s="139" t="s">
        <v>14</v>
      </c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P3" s="229" t="s">
        <v>133</v>
      </c>
      <c r="Q3" s="229"/>
      <c r="R3" s="229"/>
      <c r="S3" s="229"/>
    </row>
    <row r="4" spans="1:19" ht="102">
      <c r="A4" s="140" t="s">
        <v>136</v>
      </c>
      <c r="B4" s="141" t="s">
        <v>107</v>
      </c>
      <c r="C4" s="141" t="s">
        <v>108</v>
      </c>
      <c r="D4" s="141" t="s">
        <v>109</v>
      </c>
      <c r="E4" s="141" t="s">
        <v>98</v>
      </c>
      <c r="F4" s="141" t="s">
        <v>110</v>
      </c>
      <c r="G4" s="141" t="s">
        <v>111</v>
      </c>
      <c r="H4" s="141" t="s">
        <v>112</v>
      </c>
      <c r="I4" s="141" t="s">
        <v>113</v>
      </c>
      <c r="J4" s="141" t="s">
        <v>114</v>
      </c>
      <c r="K4" s="141" t="s">
        <v>115</v>
      </c>
      <c r="L4" s="141" t="s">
        <v>116</v>
      </c>
      <c r="M4" s="141" t="s">
        <v>117</v>
      </c>
      <c r="N4" s="141" t="s">
        <v>118</v>
      </c>
      <c r="P4" s="228" t="s">
        <v>134</v>
      </c>
      <c r="Q4" s="228"/>
      <c r="R4" s="228"/>
      <c r="S4" s="228"/>
    </row>
    <row r="5" spans="1:19">
      <c r="A5" s="142" t="s">
        <v>17</v>
      </c>
      <c r="B5" s="217"/>
      <c r="C5" s="217"/>
      <c r="D5" s="217"/>
      <c r="E5" s="217"/>
      <c r="F5" s="217"/>
      <c r="G5" s="217"/>
      <c r="H5" s="217"/>
      <c r="I5" s="217"/>
      <c r="J5" s="217"/>
      <c r="K5" s="217"/>
      <c r="L5" s="217"/>
      <c r="M5" s="217"/>
      <c r="N5" s="217"/>
    </row>
    <row r="6" spans="1:19">
      <c r="A6" s="143" t="s">
        <v>137</v>
      </c>
      <c r="B6" s="179">
        <v>82.5</v>
      </c>
      <c r="C6" s="179">
        <v>82.9</v>
      </c>
      <c r="D6" s="179">
        <v>90.5</v>
      </c>
      <c r="E6" s="179">
        <v>97.4</v>
      </c>
      <c r="F6" s="179">
        <v>84.1</v>
      </c>
      <c r="G6" s="179">
        <v>83.2</v>
      </c>
      <c r="H6" s="179">
        <v>85.6</v>
      </c>
      <c r="I6" s="179">
        <v>72.8</v>
      </c>
      <c r="J6" s="179">
        <v>84.9</v>
      </c>
      <c r="K6" s="179">
        <v>96.2</v>
      </c>
      <c r="L6" s="179">
        <v>84.7</v>
      </c>
      <c r="M6" s="179">
        <v>74.599999999999994</v>
      </c>
      <c r="N6" s="179">
        <v>88.1</v>
      </c>
      <c r="P6" s="226" t="s">
        <v>102</v>
      </c>
      <c r="Q6" s="226"/>
      <c r="R6" s="226"/>
    </row>
    <row r="7" spans="1:19">
      <c r="A7" s="142" t="s">
        <v>18</v>
      </c>
      <c r="B7" s="179"/>
      <c r="C7" s="179"/>
      <c r="D7" s="179"/>
      <c r="E7" s="179"/>
      <c r="F7" s="179"/>
      <c r="G7" s="179"/>
      <c r="H7" s="179"/>
      <c r="I7" s="179"/>
      <c r="J7" s="179"/>
      <c r="K7" s="179"/>
      <c r="L7" s="179"/>
      <c r="M7" s="179"/>
      <c r="N7" s="179"/>
      <c r="P7" s="146" t="s">
        <v>99</v>
      </c>
      <c r="Q7" s="146" t="s">
        <v>101</v>
      </c>
      <c r="R7" s="146" t="s">
        <v>100</v>
      </c>
    </row>
    <row r="8" spans="1:19">
      <c r="A8" s="143" t="s">
        <v>138</v>
      </c>
      <c r="B8" s="179">
        <v>91.5</v>
      </c>
      <c r="C8" s="179">
        <v>91.9</v>
      </c>
      <c r="D8" s="179">
        <v>95.7</v>
      </c>
      <c r="E8" s="179">
        <v>100.5</v>
      </c>
      <c r="F8" s="179">
        <v>94.4</v>
      </c>
      <c r="G8" s="179">
        <v>90.5</v>
      </c>
      <c r="H8" s="179">
        <v>95</v>
      </c>
      <c r="I8" s="179">
        <v>90.6</v>
      </c>
      <c r="J8" s="179">
        <v>90.8</v>
      </c>
      <c r="K8" s="179">
        <v>99.9</v>
      </c>
      <c r="L8" s="179">
        <v>90.7</v>
      </c>
      <c r="M8" s="179">
        <v>85.3</v>
      </c>
      <c r="N8" s="179">
        <v>94</v>
      </c>
      <c r="P8" s="144">
        <v>1995</v>
      </c>
      <c r="Q8" s="145">
        <v>11.12</v>
      </c>
      <c r="R8" s="145">
        <v>11.999943754657806</v>
      </c>
    </row>
    <row r="9" spans="1:19">
      <c r="A9" s="143" t="s">
        <v>139</v>
      </c>
      <c r="B9" s="179">
        <v>92.8</v>
      </c>
      <c r="C9" s="179">
        <v>93.1</v>
      </c>
      <c r="D9" s="179">
        <v>96.8</v>
      </c>
      <c r="E9" s="179">
        <v>100.8</v>
      </c>
      <c r="F9" s="179">
        <v>94.6</v>
      </c>
      <c r="G9" s="179">
        <v>91.2</v>
      </c>
      <c r="H9" s="179">
        <v>95.7</v>
      </c>
      <c r="I9" s="179">
        <v>91</v>
      </c>
      <c r="J9" s="179">
        <v>90.9</v>
      </c>
      <c r="K9" s="179">
        <v>100</v>
      </c>
      <c r="L9" s="179">
        <v>98.2</v>
      </c>
      <c r="M9" s="179">
        <v>85.9</v>
      </c>
      <c r="N9" s="179">
        <v>94.6</v>
      </c>
      <c r="P9" s="144">
        <v>1996</v>
      </c>
      <c r="Q9" s="145">
        <v>12.1</v>
      </c>
      <c r="R9" s="145">
        <v>12.033747222257091</v>
      </c>
    </row>
    <row r="10" spans="1:19">
      <c r="A10" s="143" t="s">
        <v>140</v>
      </c>
      <c r="B10" s="179">
        <v>93.4</v>
      </c>
      <c r="C10" s="179">
        <v>93.6</v>
      </c>
      <c r="D10" s="179">
        <v>97.1</v>
      </c>
      <c r="E10" s="179">
        <v>101.1</v>
      </c>
      <c r="F10" s="179">
        <v>94.9</v>
      </c>
      <c r="G10" s="179">
        <v>91.6</v>
      </c>
      <c r="H10" s="179">
        <v>96</v>
      </c>
      <c r="I10" s="179">
        <v>92.8</v>
      </c>
      <c r="J10" s="179">
        <v>91.4</v>
      </c>
      <c r="K10" s="179">
        <v>100.6</v>
      </c>
      <c r="L10" s="179">
        <v>98.3</v>
      </c>
      <c r="M10" s="179">
        <v>86.9</v>
      </c>
      <c r="N10" s="179">
        <v>95</v>
      </c>
      <c r="P10" s="144">
        <v>1997</v>
      </c>
      <c r="Q10" s="145">
        <v>7.25</v>
      </c>
      <c r="R10" s="145">
        <v>11.999641400331697</v>
      </c>
    </row>
    <row r="11" spans="1:19">
      <c r="A11" s="143" t="s">
        <v>141</v>
      </c>
      <c r="B11" s="179">
        <v>94.7</v>
      </c>
      <c r="C11" s="179">
        <v>94.7</v>
      </c>
      <c r="D11" s="179">
        <v>97.6</v>
      </c>
      <c r="E11" s="179">
        <v>101.4</v>
      </c>
      <c r="F11" s="179">
        <v>95.4</v>
      </c>
      <c r="G11" s="179">
        <v>92.2</v>
      </c>
      <c r="H11" s="179">
        <v>96.5</v>
      </c>
      <c r="I11" s="179">
        <v>100</v>
      </c>
      <c r="J11" s="179">
        <v>91.6</v>
      </c>
      <c r="K11" s="179">
        <v>101</v>
      </c>
      <c r="L11" s="179">
        <v>98.5</v>
      </c>
      <c r="M11" s="179">
        <v>87.8</v>
      </c>
      <c r="N11" s="179">
        <v>95.3</v>
      </c>
      <c r="P11" s="144">
        <v>1998</v>
      </c>
      <c r="Q11" s="145">
        <v>18.46</v>
      </c>
      <c r="R11" s="145">
        <v>12.000720403425902</v>
      </c>
    </row>
    <row r="12" spans="1:19">
      <c r="A12" s="143" t="s">
        <v>142</v>
      </c>
      <c r="B12" s="179">
        <v>95.6</v>
      </c>
      <c r="C12" s="179">
        <v>95.2</v>
      </c>
      <c r="D12" s="179">
        <v>97.6</v>
      </c>
      <c r="E12" s="179">
        <v>101.6</v>
      </c>
      <c r="F12" s="179">
        <v>96.8</v>
      </c>
      <c r="G12" s="179">
        <v>93.2</v>
      </c>
      <c r="H12" s="179">
        <v>97.9</v>
      </c>
      <c r="I12" s="179">
        <v>102.2</v>
      </c>
      <c r="J12" s="179">
        <v>92.1</v>
      </c>
      <c r="K12" s="179">
        <v>100.2</v>
      </c>
      <c r="L12" s="179">
        <v>98.9</v>
      </c>
      <c r="M12" s="179">
        <v>88.9</v>
      </c>
      <c r="N12" s="179">
        <v>96.2</v>
      </c>
      <c r="P12" s="144">
        <v>1999</v>
      </c>
      <c r="Q12" s="145">
        <v>7.19</v>
      </c>
      <c r="R12" s="145">
        <v>10.045228739493012</v>
      </c>
    </row>
    <row r="13" spans="1:19">
      <c r="A13" s="143" t="s">
        <v>143</v>
      </c>
      <c r="B13" s="179">
        <v>95.9</v>
      </c>
      <c r="C13" s="179">
        <v>95.3</v>
      </c>
      <c r="D13" s="179">
        <v>97.9</v>
      </c>
      <c r="E13" s="179">
        <v>102</v>
      </c>
      <c r="F13" s="179">
        <v>98.4</v>
      </c>
      <c r="G13" s="179">
        <v>94.1</v>
      </c>
      <c r="H13" s="179">
        <v>98.6</v>
      </c>
      <c r="I13" s="179">
        <v>100.6</v>
      </c>
      <c r="J13" s="179">
        <v>92.5</v>
      </c>
      <c r="K13" s="179">
        <v>102</v>
      </c>
      <c r="L13" s="179">
        <v>98</v>
      </c>
      <c r="M13" s="179">
        <v>90.3</v>
      </c>
      <c r="N13" s="179">
        <v>96.7</v>
      </c>
      <c r="P13" s="144">
        <v>2000</v>
      </c>
      <c r="Q13" s="145">
        <v>9.8699999999999992</v>
      </c>
      <c r="R13" s="145">
        <v>6.0000000000008242</v>
      </c>
    </row>
    <row r="14" spans="1:19">
      <c r="A14" s="143" t="s">
        <v>144</v>
      </c>
      <c r="B14" s="179">
        <v>96.4</v>
      </c>
      <c r="C14" s="179">
        <v>95.1</v>
      </c>
      <c r="D14" s="179">
        <v>97.9</v>
      </c>
      <c r="E14" s="179">
        <v>102.3</v>
      </c>
      <c r="F14" s="179">
        <v>99.7</v>
      </c>
      <c r="G14" s="179">
        <v>94.8</v>
      </c>
      <c r="H14" s="179">
        <v>99.1</v>
      </c>
      <c r="I14" s="179">
        <v>103.5</v>
      </c>
      <c r="J14" s="179">
        <v>92.8</v>
      </c>
      <c r="K14" s="179">
        <v>101.4</v>
      </c>
      <c r="L14" s="179">
        <v>98.2</v>
      </c>
      <c r="M14" s="179">
        <v>90.9</v>
      </c>
      <c r="N14" s="179">
        <v>97</v>
      </c>
      <c r="P14" s="144">
        <v>2001</v>
      </c>
      <c r="Q14" s="145">
        <v>4.8375435321355695</v>
      </c>
      <c r="R14" s="145">
        <v>6.0000775456825437</v>
      </c>
    </row>
    <row r="15" spans="1:19">
      <c r="A15" s="143" t="s">
        <v>145</v>
      </c>
      <c r="B15" s="179">
        <v>96.6</v>
      </c>
      <c r="C15" s="179">
        <v>95</v>
      </c>
      <c r="D15" s="179">
        <v>98</v>
      </c>
      <c r="E15" s="179">
        <v>103</v>
      </c>
      <c r="F15" s="179">
        <v>101.1</v>
      </c>
      <c r="G15" s="179">
        <v>95.6</v>
      </c>
      <c r="H15" s="179">
        <v>99.5</v>
      </c>
      <c r="I15" s="179">
        <v>102.2</v>
      </c>
      <c r="J15" s="179">
        <v>93.2</v>
      </c>
      <c r="K15" s="179">
        <v>101.9</v>
      </c>
      <c r="L15" s="179">
        <v>98.3</v>
      </c>
      <c r="M15" s="179">
        <v>91.3</v>
      </c>
      <c r="N15" s="179">
        <v>97.4</v>
      </c>
      <c r="P15" s="144">
        <v>2002</v>
      </c>
      <c r="Q15" s="145">
        <v>3.8725914779933674</v>
      </c>
      <c r="R15" s="145">
        <v>5.9999999999960352</v>
      </c>
    </row>
    <row r="16" spans="1:19">
      <c r="A16" s="143" t="s">
        <v>146</v>
      </c>
      <c r="B16" s="179">
        <v>96.2</v>
      </c>
      <c r="C16" s="179">
        <v>94.9</v>
      </c>
      <c r="D16" s="179">
        <v>98.1</v>
      </c>
      <c r="E16" s="179">
        <v>103.5</v>
      </c>
      <c r="F16" s="179">
        <v>101.5</v>
      </c>
      <c r="G16" s="179">
        <v>96.3</v>
      </c>
      <c r="H16" s="179">
        <v>100</v>
      </c>
      <c r="I16" s="179">
        <v>96.5</v>
      </c>
      <c r="J16" s="179">
        <v>91.3</v>
      </c>
      <c r="K16" s="179">
        <v>102.3</v>
      </c>
      <c r="L16" s="179">
        <v>98.5</v>
      </c>
      <c r="M16" s="179">
        <v>91.8</v>
      </c>
      <c r="N16" s="179">
        <v>97.7</v>
      </c>
      <c r="P16" s="144">
        <v>2003</v>
      </c>
      <c r="Q16" s="145">
        <v>6.479951608141036</v>
      </c>
      <c r="R16" s="145">
        <v>5.9999999999961204</v>
      </c>
    </row>
    <row r="17" spans="1:18">
      <c r="A17" s="143" t="s">
        <v>147</v>
      </c>
      <c r="B17" s="179">
        <v>96.6</v>
      </c>
      <c r="C17" s="179">
        <v>95.9</v>
      </c>
      <c r="D17" s="179">
        <v>99.3</v>
      </c>
      <c r="E17" s="179">
        <v>103.7</v>
      </c>
      <c r="F17" s="179">
        <v>101.2</v>
      </c>
      <c r="G17" s="179">
        <v>96.6</v>
      </c>
      <c r="H17" s="179">
        <v>100.5</v>
      </c>
      <c r="I17" s="179">
        <v>95.9</v>
      </c>
      <c r="J17" s="179">
        <v>91.7</v>
      </c>
      <c r="K17" s="179">
        <v>103.6</v>
      </c>
      <c r="L17" s="179">
        <v>98.7</v>
      </c>
      <c r="M17" s="179">
        <v>92.3</v>
      </c>
      <c r="N17" s="179">
        <v>98.1</v>
      </c>
      <c r="P17" s="144">
        <v>2004</v>
      </c>
      <c r="Q17" s="145">
        <v>9.2560885400273918</v>
      </c>
      <c r="R17" s="145">
        <v>5</v>
      </c>
    </row>
    <row r="18" spans="1:18">
      <c r="A18" s="143" t="s">
        <v>148</v>
      </c>
      <c r="B18" s="179">
        <v>97.4</v>
      </c>
      <c r="C18" s="179">
        <v>97.7</v>
      </c>
      <c r="D18" s="179">
        <v>99.8</v>
      </c>
      <c r="E18" s="179">
        <v>104.3</v>
      </c>
      <c r="F18" s="179">
        <v>101.5</v>
      </c>
      <c r="G18" s="179">
        <v>97.2</v>
      </c>
      <c r="H18" s="179">
        <v>100.9</v>
      </c>
      <c r="I18" s="179">
        <v>94.7</v>
      </c>
      <c r="J18" s="179">
        <v>91.9</v>
      </c>
      <c r="K18" s="179">
        <v>103.4</v>
      </c>
      <c r="L18" s="179">
        <v>98.9</v>
      </c>
      <c r="M18" s="179">
        <v>93.2</v>
      </c>
      <c r="N18" s="179">
        <v>98.5</v>
      </c>
      <c r="P18" s="144">
        <v>2005</v>
      </c>
      <c r="Q18" s="145">
        <v>9.583276533935674</v>
      </c>
      <c r="R18" s="145">
        <v>4.9999999999983231</v>
      </c>
    </row>
    <row r="19" spans="1:18">
      <c r="A19" s="143" t="s">
        <v>137</v>
      </c>
      <c r="B19" s="179">
        <v>98.9</v>
      </c>
      <c r="C19" s="179">
        <v>101.2</v>
      </c>
      <c r="D19" s="179">
        <v>101.1</v>
      </c>
      <c r="E19" s="179">
        <v>105.1</v>
      </c>
      <c r="F19" s="179">
        <v>101.9</v>
      </c>
      <c r="G19" s="179">
        <v>97.8</v>
      </c>
      <c r="H19" s="179">
        <v>101</v>
      </c>
      <c r="I19" s="179">
        <v>95.7</v>
      </c>
      <c r="J19" s="179">
        <v>91.9</v>
      </c>
      <c r="K19" s="179">
        <v>104.5</v>
      </c>
      <c r="L19" s="179">
        <v>99</v>
      </c>
      <c r="M19" s="179">
        <v>94.3</v>
      </c>
      <c r="N19" s="179">
        <v>99.2</v>
      </c>
      <c r="P19" s="144">
        <v>2006</v>
      </c>
      <c r="Q19" s="145">
        <v>9.4471577594832752</v>
      </c>
      <c r="R19" s="145">
        <v>4.9999999999983231</v>
      </c>
    </row>
    <row r="20" spans="1:18">
      <c r="A20" s="142" t="s">
        <v>19</v>
      </c>
      <c r="B20" s="179"/>
      <c r="C20" s="179"/>
      <c r="D20" s="179"/>
      <c r="E20" s="179"/>
      <c r="F20" s="179"/>
      <c r="G20" s="179"/>
      <c r="H20" s="179"/>
      <c r="I20" s="179"/>
      <c r="J20" s="179"/>
      <c r="K20" s="179"/>
      <c r="L20" s="179"/>
      <c r="M20" s="179"/>
      <c r="N20" s="179"/>
      <c r="P20" s="144">
        <v>2007</v>
      </c>
      <c r="Q20" s="145">
        <v>16.876851704157996</v>
      </c>
      <c r="R20" s="145">
        <v>5.000000000002089</v>
      </c>
    </row>
    <row r="21" spans="1:18">
      <c r="A21" s="143" t="s">
        <v>138</v>
      </c>
      <c r="B21" s="179">
        <v>99.8</v>
      </c>
      <c r="C21" s="179">
        <v>103</v>
      </c>
      <c r="D21" s="179">
        <v>102.6</v>
      </c>
      <c r="E21" s="179">
        <v>105.6</v>
      </c>
      <c r="F21" s="179">
        <v>102.1</v>
      </c>
      <c r="G21" s="179">
        <v>98.9</v>
      </c>
      <c r="H21" s="179">
        <v>101.8</v>
      </c>
      <c r="I21" s="179">
        <v>94.9</v>
      </c>
      <c r="J21" s="179">
        <v>92.6</v>
      </c>
      <c r="K21" s="179">
        <v>103.9</v>
      </c>
      <c r="L21" s="179">
        <v>99.1</v>
      </c>
      <c r="M21" s="179">
        <v>95.6</v>
      </c>
      <c r="N21" s="179">
        <v>99.9</v>
      </c>
      <c r="P21" s="144">
        <v>2008</v>
      </c>
      <c r="Q21" s="145">
        <v>13.774347577408335</v>
      </c>
      <c r="R21" s="145">
        <v>5</v>
      </c>
    </row>
    <row r="22" spans="1:18">
      <c r="A22" s="143" t="s">
        <v>139</v>
      </c>
      <c r="B22" s="179">
        <v>101</v>
      </c>
      <c r="C22" s="179">
        <v>104.2</v>
      </c>
      <c r="D22" s="179">
        <v>103.4</v>
      </c>
      <c r="E22" s="179">
        <v>106.2</v>
      </c>
      <c r="F22" s="179">
        <v>102.1</v>
      </c>
      <c r="G22" s="179">
        <v>99.7</v>
      </c>
      <c r="H22" s="179">
        <v>102.1</v>
      </c>
      <c r="I22" s="179">
        <v>94.8</v>
      </c>
      <c r="J22" s="179">
        <v>93.9</v>
      </c>
      <c r="K22" s="179">
        <v>105.9</v>
      </c>
      <c r="L22" s="179">
        <v>105</v>
      </c>
      <c r="M22" s="179">
        <v>96.3</v>
      </c>
      <c r="N22" s="179">
        <v>100.5</v>
      </c>
      <c r="P22" s="144">
        <v>2009</v>
      </c>
      <c r="Q22" s="145">
        <v>0.93</v>
      </c>
      <c r="R22" s="145">
        <v>5</v>
      </c>
    </row>
    <row r="23" spans="1:18">
      <c r="A23" s="143" t="s">
        <v>140</v>
      </c>
      <c r="B23" s="179">
        <v>102.1</v>
      </c>
      <c r="C23" s="179">
        <v>105.3</v>
      </c>
      <c r="D23" s="179">
        <v>103.8</v>
      </c>
      <c r="E23" s="179">
        <v>106.8</v>
      </c>
      <c r="F23" s="179">
        <v>103</v>
      </c>
      <c r="G23" s="179">
        <v>100.6</v>
      </c>
      <c r="H23" s="179">
        <v>102.5</v>
      </c>
      <c r="I23" s="179">
        <v>99.1</v>
      </c>
      <c r="J23" s="179">
        <v>94.2</v>
      </c>
      <c r="K23" s="179">
        <v>106.8</v>
      </c>
      <c r="L23" s="179">
        <v>105.2</v>
      </c>
      <c r="M23" s="179">
        <v>97.1</v>
      </c>
      <c r="N23" s="179">
        <v>101</v>
      </c>
      <c r="P23" s="144">
        <v>2010</v>
      </c>
      <c r="Q23" s="145">
        <v>9.6</v>
      </c>
      <c r="R23" s="145">
        <v>5</v>
      </c>
    </row>
    <row r="24" spans="1:18">
      <c r="A24" s="143" t="s">
        <v>141</v>
      </c>
      <c r="B24" s="179">
        <v>103.1</v>
      </c>
      <c r="C24" s="179">
        <v>106.6</v>
      </c>
      <c r="D24" s="179">
        <v>106.8</v>
      </c>
      <c r="E24" s="179">
        <v>107.1</v>
      </c>
      <c r="F24" s="179">
        <v>104</v>
      </c>
      <c r="G24" s="179">
        <v>101.2</v>
      </c>
      <c r="H24" s="179">
        <v>103</v>
      </c>
      <c r="I24" s="179">
        <v>102.1</v>
      </c>
      <c r="J24" s="179">
        <v>94.9</v>
      </c>
      <c r="K24" s="179">
        <v>106.7</v>
      </c>
      <c r="L24" s="179">
        <v>105.3</v>
      </c>
      <c r="M24" s="179">
        <v>97.6</v>
      </c>
      <c r="N24" s="179">
        <v>101.4</v>
      </c>
    </row>
    <row r="25" spans="1:18">
      <c r="A25" s="143" t="s">
        <v>142</v>
      </c>
      <c r="B25" s="179">
        <v>103.9</v>
      </c>
      <c r="C25" s="179">
        <v>106.8</v>
      </c>
      <c r="D25" s="179">
        <v>109.4</v>
      </c>
      <c r="E25" s="179">
        <v>107.7</v>
      </c>
      <c r="F25" s="179">
        <v>105</v>
      </c>
      <c r="G25" s="179">
        <v>102.3</v>
      </c>
      <c r="H25" s="179">
        <v>103.4</v>
      </c>
      <c r="I25" s="179">
        <v>105.5</v>
      </c>
      <c r="J25" s="179">
        <v>94.3</v>
      </c>
      <c r="K25" s="179">
        <v>107</v>
      </c>
      <c r="L25" s="179">
        <v>105.5</v>
      </c>
      <c r="M25" s="179">
        <v>98.4</v>
      </c>
      <c r="N25" s="179">
        <v>101.9</v>
      </c>
    </row>
    <row r="26" spans="1:18">
      <c r="A26" s="143" t="s">
        <v>143</v>
      </c>
      <c r="B26" s="179">
        <v>105</v>
      </c>
      <c r="C26" s="179">
        <v>108.9</v>
      </c>
      <c r="D26" s="179">
        <v>110</v>
      </c>
      <c r="E26" s="179">
        <v>108.1</v>
      </c>
      <c r="F26" s="179">
        <v>106.2</v>
      </c>
      <c r="G26" s="179">
        <v>103</v>
      </c>
      <c r="H26" s="179">
        <v>104.1</v>
      </c>
      <c r="I26" s="179">
        <v>105</v>
      </c>
      <c r="J26" s="179">
        <v>94</v>
      </c>
      <c r="K26" s="179">
        <v>107.4</v>
      </c>
      <c r="L26" s="179">
        <v>105.7</v>
      </c>
      <c r="M26" s="179">
        <v>99.6</v>
      </c>
      <c r="N26" s="179">
        <v>102.5</v>
      </c>
    </row>
    <row r="27" spans="1:18">
      <c r="A27" s="143" t="s">
        <v>144</v>
      </c>
      <c r="B27" s="179">
        <v>105.8</v>
      </c>
      <c r="C27" s="179">
        <v>110.3</v>
      </c>
      <c r="D27" s="179">
        <v>111.1</v>
      </c>
      <c r="E27" s="179">
        <v>108.5</v>
      </c>
      <c r="F27" s="179">
        <v>106.7</v>
      </c>
      <c r="G27" s="179">
        <v>103.8</v>
      </c>
      <c r="H27" s="179">
        <v>104.4</v>
      </c>
      <c r="I27" s="179">
        <v>105.2</v>
      </c>
      <c r="J27" s="179">
        <v>93.7</v>
      </c>
      <c r="K27" s="179">
        <v>108.3</v>
      </c>
      <c r="L27" s="179">
        <v>105.8</v>
      </c>
      <c r="M27" s="179">
        <v>101.4</v>
      </c>
      <c r="N27" s="179">
        <v>102.9</v>
      </c>
    </row>
    <row r="28" spans="1:18">
      <c r="A28" s="143" t="s">
        <v>145</v>
      </c>
      <c r="B28" s="179">
        <v>106.1</v>
      </c>
      <c r="C28" s="179">
        <v>111</v>
      </c>
      <c r="D28" s="179">
        <v>112.7</v>
      </c>
      <c r="E28" s="179">
        <v>109</v>
      </c>
      <c r="F28" s="179">
        <v>107.3</v>
      </c>
      <c r="G28" s="179">
        <v>104.7</v>
      </c>
      <c r="H28" s="179">
        <v>104.8</v>
      </c>
      <c r="I28" s="179">
        <v>103</v>
      </c>
      <c r="J28" s="179">
        <v>93.1</v>
      </c>
      <c r="K28" s="179">
        <v>108.5</v>
      </c>
      <c r="L28" s="179">
        <v>106</v>
      </c>
      <c r="M28" s="179">
        <v>102</v>
      </c>
      <c r="N28" s="179">
        <v>103.3</v>
      </c>
    </row>
    <row r="29" spans="1:18">
      <c r="A29" s="143" t="s">
        <v>146</v>
      </c>
      <c r="B29" s="179">
        <v>107.3</v>
      </c>
      <c r="C29" s="179">
        <v>113.1</v>
      </c>
      <c r="D29" s="179">
        <v>113.6</v>
      </c>
      <c r="E29" s="179">
        <v>109.6</v>
      </c>
      <c r="F29" s="179">
        <v>108.2</v>
      </c>
      <c r="G29" s="179">
        <v>105.7</v>
      </c>
      <c r="H29" s="179">
        <v>105.6</v>
      </c>
      <c r="I29" s="179">
        <v>104.1</v>
      </c>
      <c r="J29" s="179">
        <v>93.6</v>
      </c>
      <c r="K29" s="179">
        <v>108.6</v>
      </c>
      <c r="L29" s="179">
        <v>106.2</v>
      </c>
      <c r="M29" s="179">
        <v>103.4</v>
      </c>
      <c r="N29" s="179">
        <v>103.8</v>
      </c>
    </row>
    <row r="30" spans="1:18">
      <c r="A30" s="143" t="s">
        <v>147</v>
      </c>
      <c r="B30" s="179">
        <v>109.5</v>
      </c>
      <c r="C30" s="179">
        <v>117.2</v>
      </c>
      <c r="D30" s="179">
        <v>114</v>
      </c>
      <c r="E30" s="179">
        <v>110.1</v>
      </c>
      <c r="F30" s="179">
        <v>109.3</v>
      </c>
      <c r="G30" s="179">
        <v>106.5</v>
      </c>
      <c r="H30" s="179">
        <v>106.2</v>
      </c>
      <c r="I30" s="179">
        <v>106</v>
      </c>
      <c r="J30" s="179">
        <v>93.8</v>
      </c>
      <c r="K30" s="179">
        <v>108.7</v>
      </c>
      <c r="L30" s="179">
        <v>106.3</v>
      </c>
      <c r="M30" s="179">
        <v>107.4</v>
      </c>
      <c r="N30" s="179">
        <v>104.4</v>
      </c>
    </row>
    <row r="31" spans="1:18">
      <c r="A31" s="143" t="s">
        <v>148</v>
      </c>
      <c r="B31" s="179">
        <v>114.2</v>
      </c>
      <c r="C31" s="179">
        <v>126.2</v>
      </c>
      <c r="D31" s="179">
        <v>114.7</v>
      </c>
      <c r="E31" s="179">
        <v>111.2</v>
      </c>
      <c r="F31" s="179">
        <v>112</v>
      </c>
      <c r="G31" s="179">
        <v>107.9</v>
      </c>
      <c r="H31" s="179">
        <v>106.8</v>
      </c>
      <c r="I31" s="179">
        <v>113.3</v>
      </c>
      <c r="J31" s="179">
        <v>93.2</v>
      </c>
      <c r="K31" s="179">
        <v>110.1</v>
      </c>
      <c r="L31" s="179">
        <v>106.7</v>
      </c>
      <c r="M31" s="179">
        <v>112.6</v>
      </c>
      <c r="N31" s="179">
        <v>105.4</v>
      </c>
    </row>
    <row r="32" spans="1:18">
      <c r="A32" s="143" t="s">
        <v>137</v>
      </c>
      <c r="B32" s="179">
        <v>115.6</v>
      </c>
      <c r="C32" s="179">
        <v>127.3</v>
      </c>
      <c r="D32" s="179">
        <v>118</v>
      </c>
      <c r="E32" s="179">
        <v>112.3</v>
      </c>
      <c r="F32" s="179">
        <v>113.9</v>
      </c>
      <c r="G32" s="179">
        <v>110.7</v>
      </c>
      <c r="H32" s="179">
        <v>107.5</v>
      </c>
      <c r="I32" s="179">
        <v>114.1</v>
      </c>
      <c r="J32" s="179">
        <v>93.3</v>
      </c>
      <c r="K32" s="179">
        <v>112.5</v>
      </c>
      <c r="L32" s="179">
        <v>106.8</v>
      </c>
      <c r="M32" s="179">
        <v>115.3</v>
      </c>
      <c r="N32" s="179">
        <v>106.6</v>
      </c>
    </row>
    <row r="33" spans="1:14">
      <c r="A33" s="142" t="s">
        <v>20</v>
      </c>
      <c r="B33" s="179"/>
      <c r="C33" s="179"/>
      <c r="D33" s="179"/>
      <c r="E33" s="179"/>
      <c r="F33" s="179"/>
      <c r="G33" s="179"/>
      <c r="H33" s="179"/>
      <c r="I33" s="179"/>
      <c r="J33" s="179"/>
      <c r="K33" s="179"/>
      <c r="L33" s="179"/>
      <c r="M33" s="179"/>
      <c r="N33" s="179"/>
    </row>
    <row r="34" spans="1:14">
      <c r="A34" s="143" t="s">
        <v>138</v>
      </c>
      <c r="B34" s="179">
        <v>117.1</v>
      </c>
      <c r="C34" s="179">
        <v>128.9</v>
      </c>
      <c r="D34" s="179">
        <v>120.3</v>
      </c>
      <c r="E34" s="179">
        <v>113.2</v>
      </c>
      <c r="F34" s="179">
        <v>115.5</v>
      </c>
      <c r="G34" s="179">
        <v>112.8</v>
      </c>
      <c r="H34" s="179">
        <v>107.9</v>
      </c>
      <c r="I34" s="179">
        <v>115.6</v>
      </c>
      <c r="J34" s="179">
        <v>93.1</v>
      </c>
      <c r="K34" s="179">
        <v>113.4</v>
      </c>
      <c r="L34" s="179">
        <v>107</v>
      </c>
      <c r="M34" s="179">
        <v>118.2</v>
      </c>
      <c r="N34" s="179">
        <v>107.7</v>
      </c>
    </row>
    <row r="35" spans="1:14">
      <c r="A35" s="143" t="s">
        <v>139</v>
      </c>
      <c r="B35" s="179">
        <v>119.5</v>
      </c>
      <c r="C35" s="179">
        <v>131.5</v>
      </c>
      <c r="D35" s="179">
        <v>121.8</v>
      </c>
      <c r="E35" s="179">
        <v>114.1</v>
      </c>
      <c r="F35" s="179">
        <v>117.8</v>
      </c>
      <c r="G35" s="179">
        <v>115.3</v>
      </c>
      <c r="H35" s="179">
        <v>108.8</v>
      </c>
      <c r="I35" s="179">
        <v>116.3</v>
      </c>
      <c r="J35" s="179">
        <v>94.4</v>
      </c>
      <c r="K35" s="179">
        <v>114.3</v>
      </c>
      <c r="L35" s="179">
        <v>115.3</v>
      </c>
      <c r="M35" s="179">
        <v>119.6</v>
      </c>
      <c r="N35" s="179">
        <v>109.6</v>
      </c>
    </row>
    <row r="36" spans="1:14">
      <c r="A36" s="143" t="s">
        <v>140</v>
      </c>
      <c r="B36" s="179">
        <v>121.4</v>
      </c>
      <c r="C36" s="179">
        <v>134</v>
      </c>
      <c r="D36" s="179">
        <v>122.4</v>
      </c>
      <c r="E36" s="179">
        <v>114.6</v>
      </c>
      <c r="F36" s="179">
        <v>118.5</v>
      </c>
      <c r="G36" s="179">
        <v>117.6</v>
      </c>
      <c r="H36" s="179">
        <v>109.6</v>
      </c>
      <c r="I36" s="179">
        <v>121.7</v>
      </c>
      <c r="J36" s="179">
        <v>94.6</v>
      </c>
      <c r="K36" s="179">
        <v>115.7</v>
      </c>
      <c r="L36" s="179">
        <v>115.5</v>
      </c>
      <c r="M36" s="179">
        <v>121.2</v>
      </c>
      <c r="N36" s="179">
        <v>110.6</v>
      </c>
    </row>
    <row r="37" spans="1:14">
      <c r="A37" s="143" t="s">
        <v>141</v>
      </c>
      <c r="B37" s="179">
        <v>123.1</v>
      </c>
      <c r="C37" s="179">
        <v>136.19999999999999</v>
      </c>
      <c r="D37" s="179">
        <v>122.9</v>
      </c>
      <c r="E37" s="179">
        <v>115.1</v>
      </c>
      <c r="F37" s="179">
        <v>120.5</v>
      </c>
      <c r="G37" s="179">
        <v>119.1</v>
      </c>
      <c r="H37" s="179">
        <v>110.5</v>
      </c>
      <c r="I37" s="179">
        <v>123.8</v>
      </c>
      <c r="J37" s="179">
        <v>94.6</v>
      </c>
      <c r="K37" s="179">
        <v>115.9</v>
      </c>
      <c r="L37" s="179">
        <v>115.8</v>
      </c>
      <c r="M37" s="179">
        <v>123.9</v>
      </c>
      <c r="N37" s="179">
        <v>111.5</v>
      </c>
    </row>
    <row r="38" spans="1:14">
      <c r="A38" s="143" t="s">
        <v>142</v>
      </c>
      <c r="B38" s="179">
        <v>126.5</v>
      </c>
      <c r="C38" s="179">
        <v>142.4</v>
      </c>
      <c r="D38" s="179">
        <v>123.4</v>
      </c>
      <c r="E38" s="179">
        <v>115.9</v>
      </c>
      <c r="F38" s="179">
        <v>123.1</v>
      </c>
      <c r="G38" s="179">
        <v>120</v>
      </c>
      <c r="H38" s="179">
        <v>111.3</v>
      </c>
      <c r="I38" s="179">
        <v>130.19999999999999</v>
      </c>
      <c r="J38" s="179">
        <v>94.8</v>
      </c>
      <c r="K38" s="179">
        <v>116.3</v>
      </c>
      <c r="L38" s="179">
        <v>116.2</v>
      </c>
      <c r="M38" s="179">
        <v>126.7</v>
      </c>
      <c r="N38" s="179">
        <v>112.8</v>
      </c>
    </row>
    <row r="39" spans="1:14">
      <c r="A39" s="143" t="s">
        <v>143</v>
      </c>
      <c r="B39" s="179">
        <v>129.19999999999999</v>
      </c>
      <c r="C39" s="179">
        <v>146.5</v>
      </c>
      <c r="D39" s="179">
        <v>125.8</v>
      </c>
      <c r="E39" s="179">
        <v>116.8</v>
      </c>
      <c r="F39" s="179">
        <v>125.4</v>
      </c>
      <c r="G39" s="179">
        <v>121.7</v>
      </c>
      <c r="H39" s="179">
        <v>112</v>
      </c>
      <c r="I39" s="179">
        <v>135.30000000000001</v>
      </c>
      <c r="J39" s="179">
        <v>95.2</v>
      </c>
      <c r="K39" s="179">
        <v>116.7</v>
      </c>
      <c r="L39" s="179">
        <v>116.3</v>
      </c>
      <c r="M39" s="179">
        <v>129.5</v>
      </c>
      <c r="N39" s="179">
        <v>114.2</v>
      </c>
    </row>
    <row r="40" spans="1:14">
      <c r="A40" s="143" t="s">
        <v>144</v>
      </c>
      <c r="B40" s="179">
        <v>130.80000000000001</v>
      </c>
      <c r="C40" s="179">
        <v>148.5</v>
      </c>
      <c r="D40" s="179">
        <v>125.9</v>
      </c>
      <c r="E40" s="179">
        <v>117.6</v>
      </c>
      <c r="F40" s="179">
        <v>128.19999999999999</v>
      </c>
      <c r="G40" s="179">
        <v>123.9</v>
      </c>
      <c r="H40" s="179">
        <v>113.3</v>
      </c>
      <c r="I40" s="179">
        <v>136.4</v>
      </c>
      <c r="J40" s="179">
        <v>95.5</v>
      </c>
      <c r="K40" s="179">
        <v>116.9</v>
      </c>
      <c r="L40" s="179">
        <v>116.5</v>
      </c>
      <c r="M40" s="179">
        <v>131.80000000000001</v>
      </c>
      <c r="N40" s="179">
        <v>115.6</v>
      </c>
    </row>
    <row r="41" spans="1:14">
      <c r="A41" s="143" t="s">
        <v>145</v>
      </c>
      <c r="B41" s="179">
        <v>131.5</v>
      </c>
      <c r="C41" s="179">
        <v>150.1</v>
      </c>
      <c r="D41" s="179">
        <v>127.4</v>
      </c>
      <c r="E41" s="179">
        <v>118.5</v>
      </c>
      <c r="F41" s="179">
        <v>129.4</v>
      </c>
      <c r="G41" s="179">
        <v>125.5</v>
      </c>
      <c r="H41" s="179">
        <v>113.8</v>
      </c>
      <c r="I41" s="179">
        <v>130.19999999999999</v>
      </c>
      <c r="J41" s="179">
        <v>96</v>
      </c>
      <c r="K41" s="179">
        <v>118.3</v>
      </c>
      <c r="L41" s="179">
        <v>116.7</v>
      </c>
      <c r="M41" s="179">
        <v>134.4</v>
      </c>
      <c r="N41" s="179">
        <v>117.3</v>
      </c>
    </row>
    <row r="42" spans="1:14">
      <c r="A42" s="143" t="s">
        <v>146</v>
      </c>
      <c r="B42" s="179">
        <v>131.80000000000001</v>
      </c>
      <c r="C42" s="179">
        <v>149.9</v>
      </c>
      <c r="D42" s="179">
        <v>127.8</v>
      </c>
      <c r="E42" s="179">
        <v>119.2</v>
      </c>
      <c r="F42" s="179">
        <v>128.9</v>
      </c>
      <c r="G42" s="179">
        <v>127.3</v>
      </c>
      <c r="H42" s="179">
        <v>114.4</v>
      </c>
      <c r="I42" s="179">
        <v>130.9</v>
      </c>
      <c r="J42" s="179">
        <v>96.3</v>
      </c>
      <c r="K42" s="179">
        <v>118.9</v>
      </c>
      <c r="L42" s="179">
        <v>117</v>
      </c>
      <c r="M42" s="179">
        <v>134.9</v>
      </c>
      <c r="N42" s="179">
        <v>118.7</v>
      </c>
    </row>
    <row r="43" spans="1:14">
      <c r="A43" s="143" t="s">
        <v>147</v>
      </c>
      <c r="B43" s="179">
        <v>131.80000000000001</v>
      </c>
      <c r="C43" s="179">
        <v>152</v>
      </c>
      <c r="D43" s="179">
        <v>128.80000000000001</v>
      </c>
      <c r="E43" s="179">
        <v>119.7</v>
      </c>
      <c r="F43" s="179">
        <v>127.9</v>
      </c>
      <c r="G43" s="179">
        <v>128.80000000000001</v>
      </c>
      <c r="H43" s="179">
        <v>115.2</v>
      </c>
      <c r="I43" s="179">
        <v>120.7</v>
      </c>
      <c r="J43" s="179">
        <v>96.8</v>
      </c>
      <c r="K43" s="179">
        <v>119.7</v>
      </c>
      <c r="L43" s="179">
        <v>117.1</v>
      </c>
      <c r="M43" s="179">
        <v>135.6</v>
      </c>
      <c r="N43" s="179">
        <v>120</v>
      </c>
    </row>
    <row r="44" spans="1:14">
      <c r="A44" s="143" t="s">
        <v>148</v>
      </c>
      <c r="B44" s="179">
        <v>131.9</v>
      </c>
      <c r="C44" s="179">
        <v>156.1</v>
      </c>
      <c r="D44" s="179">
        <v>133.30000000000001</v>
      </c>
      <c r="E44" s="179">
        <v>120.9</v>
      </c>
      <c r="F44" s="179">
        <v>123.2</v>
      </c>
      <c r="G44" s="179">
        <v>130.30000000000001</v>
      </c>
      <c r="H44" s="179">
        <v>116.5</v>
      </c>
      <c r="I44" s="179">
        <v>108.6</v>
      </c>
      <c r="J44" s="179">
        <v>97.3</v>
      </c>
      <c r="K44" s="179">
        <v>120.3</v>
      </c>
      <c r="L44" s="179">
        <v>117.4</v>
      </c>
      <c r="M44" s="179">
        <v>136.6</v>
      </c>
      <c r="N44" s="179">
        <v>121</v>
      </c>
    </row>
    <row r="45" spans="1:14">
      <c r="A45" s="143" t="s">
        <v>137</v>
      </c>
      <c r="B45" s="179">
        <v>131.6</v>
      </c>
      <c r="C45" s="179">
        <v>157.30000000000001</v>
      </c>
      <c r="D45" s="179">
        <v>134.30000000000001</v>
      </c>
      <c r="E45" s="179">
        <v>121.9</v>
      </c>
      <c r="F45" s="179">
        <v>119</v>
      </c>
      <c r="G45" s="179">
        <v>131.30000000000001</v>
      </c>
      <c r="H45" s="179">
        <v>116.8</v>
      </c>
      <c r="I45" s="179">
        <v>102.7</v>
      </c>
      <c r="J45" s="179">
        <v>97.6</v>
      </c>
      <c r="K45" s="179">
        <v>121.4</v>
      </c>
      <c r="L45" s="179">
        <v>117.5</v>
      </c>
      <c r="M45" s="179">
        <v>137.5</v>
      </c>
      <c r="N45" s="179">
        <v>121.4</v>
      </c>
    </row>
    <row r="46" spans="1:14">
      <c r="A46" s="142" t="s">
        <v>21</v>
      </c>
      <c r="B46" s="179"/>
      <c r="C46" s="179"/>
      <c r="D46" s="179"/>
      <c r="E46" s="179"/>
      <c r="F46" s="179"/>
      <c r="G46" s="179"/>
      <c r="H46" s="179"/>
      <c r="I46" s="179"/>
      <c r="J46" s="179"/>
      <c r="K46" s="179"/>
      <c r="L46" s="179"/>
      <c r="M46" s="179"/>
      <c r="N46" s="179"/>
    </row>
    <row r="47" spans="1:14">
      <c r="A47" s="143" t="s">
        <v>138</v>
      </c>
      <c r="B47" s="179">
        <v>131.6</v>
      </c>
      <c r="C47" s="179">
        <v>156.69999999999999</v>
      </c>
      <c r="D47" s="179">
        <v>135.19999999999999</v>
      </c>
      <c r="E47" s="179">
        <v>122.5</v>
      </c>
      <c r="F47" s="179">
        <v>117.7</v>
      </c>
      <c r="G47" s="179">
        <v>132.5</v>
      </c>
      <c r="H47" s="179">
        <v>117.2</v>
      </c>
      <c r="I47" s="179">
        <v>103.3</v>
      </c>
      <c r="J47" s="179">
        <v>98</v>
      </c>
      <c r="K47" s="179">
        <v>121.9</v>
      </c>
      <c r="L47" s="179">
        <v>117.7</v>
      </c>
      <c r="M47" s="179">
        <v>138.69999999999999</v>
      </c>
      <c r="N47" s="179">
        <v>122.3</v>
      </c>
    </row>
    <row r="48" spans="1:14">
      <c r="A48" s="143" t="s">
        <v>139</v>
      </c>
      <c r="B48" s="179">
        <v>132.4</v>
      </c>
      <c r="C48" s="179">
        <v>154.4</v>
      </c>
      <c r="D48" s="179">
        <v>136.30000000000001</v>
      </c>
      <c r="E48" s="179">
        <v>123.4</v>
      </c>
      <c r="F48" s="179">
        <v>118.5</v>
      </c>
      <c r="G48" s="179">
        <v>133.30000000000001</v>
      </c>
      <c r="H48" s="179">
        <v>118</v>
      </c>
      <c r="I48" s="179">
        <v>104.6</v>
      </c>
      <c r="J48" s="179">
        <v>98.4</v>
      </c>
      <c r="K48" s="179">
        <v>122.9</v>
      </c>
      <c r="L48" s="179">
        <v>129.19999999999999</v>
      </c>
      <c r="M48" s="179">
        <v>139.30000000000001</v>
      </c>
      <c r="N48" s="179">
        <v>123.2</v>
      </c>
    </row>
    <row r="49" spans="1:14">
      <c r="A49" s="143" t="s">
        <v>140</v>
      </c>
      <c r="B49" s="179">
        <v>131.69999999999999</v>
      </c>
      <c r="C49" s="179">
        <v>152.5</v>
      </c>
      <c r="D49" s="179">
        <v>136.80000000000001</v>
      </c>
      <c r="E49" s="179">
        <v>123.8</v>
      </c>
      <c r="F49" s="179">
        <v>116.9</v>
      </c>
      <c r="G49" s="179">
        <v>134.1</v>
      </c>
      <c r="H49" s="179">
        <v>118.5</v>
      </c>
      <c r="I49" s="179">
        <v>103.6</v>
      </c>
      <c r="J49" s="179">
        <v>98.7</v>
      </c>
      <c r="K49" s="179">
        <v>123.1</v>
      </c>
      <c r="L49" s="179">
        <v>129.4</v>
      </c>
      <c r="M49" s="179">
        <v>139.6</v>
      </c>
      <c r="N49" s="179">
        <v>123.7</v>
      </c>
    </row>
    <row r="50" spans="1:14">
      <c r="A50" s="143" t="s">
        <v>141</v>
      </c>
      <c r="B50" s="179">
        <v>131.6</v>
      </c>
      <c r="C50" s="179">
        <v>150.9</v>
      </c>
      <c r="D50" s="179">
        <v>136.6</v>
      </c>
      <c r="E50" s="179">
        <v>124.1</v>
      </c>
      <c r="F50" s="179">
        <v>116.9</v>
      </c>
      <c r="G50" s="179">
        <v>134.69999999999999</v>
      </c>
      <c r="H50" s="179">
        <v>119</v>
      </c>
      <c r="I50" s="179">
        <v>106.4</v>
      </c>
      <c r="J50" s="179">
        <v>99.2</v>
      </c>
      <c r="K50" s="179">
        <v>123.1</v>
      </c>
      <c r="L50" s="179">
        <v>129.6</v>
      </c>
      <c r="M50" s="179">
        <v>139.6</v>
      </c>
      <c r="N50" s="179">
        <v>124</v>
      </c>
    </row>
    <row r="51" spans="1:14">
      <c r="A51" s="143" t="s">
        <v>142</v>
      </c>
      <c r="B51" s="179">
        <v>131.69999999999999</v>
      </c>
      <c r="C51" s="179">
        <v>150.1</v>
      </c>
      <c r="D51" s="179">
        <v>136</v>
      </c>
      <c r="E51" s="179">
        <v>124.4</v>
      </c>
      <c r="F51" s="179">
        <v>117.1</v>
      </c>
      <c r="G51" s="179">
        <v>134.69999999999999</v>
      </c>
      <c r="H51" s="179">
        <v>119.3</v>
      </c>
      <c r="I51" s="179">
        <v>109.1</v>
      </c>
      <c r="J51" s="179">
        <v>99.4</v>
      </c>
      <c r="K51" s="179">
        <v>123.6</v>
      </c>
      <c r="L51" s="179">
        <v>130.1</v>
      </c>
      <c r="M51" s="179">
        <v>139.80000000000001</v>
      </c>
      <c r="N51" s="179">
        <v>124.4</v>
      </c>
    </row>
    <row r="52" spans="1:14">
      <c r="A52" s="143" t="s">
        <v>143</v>
      </c>
      <c r="B52" s="179">
        <v>131.69999999999999</v>
      </c>
      <c r="C52" s="179">
        <v>147.30000000000001</v>
      </c>
      <c r="D52" s="179">
        <v>136</v>
      </c>
      <c r="E52" s="179">
        <v>125</v>
      </c>
      <c r="F52" s="179">
        <v>118.5</v>
      </c>
      <c r="G52" s="179">
        <v>135.30000000000001</v>
      </c>
      <c r="H52" s="179">
        <v>119.8</v>
      </c>
      <c r="I52" s="179">
        <v>114.7</v>
      </c>
      <c r="J52" s="179">
        <v>99.7</v>
      </c>
      <c r="K52" s="179">
        <v>125</v>
      </c>
      <c r="L52" s="179">
        <v>130.19999999999999</v>
      </c>
      <c r="M52" s="179">
        <v>140.6</v>
      </c>
      <c r="N52" s="179">
        <v>124.6</v>
      </c>
    </row>
    <row r="53" spans="1:14">
      <c r="A53" s="143" t="s">
        <v>144</v>
      </c>
      <c r="B53" s="179">
        <v>130.9</v>
      </c>
      <c r="C53" s="179">
        <v>144.4</v>
      </c>
      <c r="D53" s="179">
        <v>136.4</v>
      </c>
      <c r="E53" s="179">
        <v>125.3</v>
      </c>
      <c r="F53" s="179">
        <v>120.2</v>
      </c>
      <c r="G53" s="179">
        <v>136</v>
      </c>
      <c r="H53" s="179">
        <v>121.3</v>
      </c>
      <c r="I53" s="179">
        <v>112.1</v>
      </c>
      <c r="J53" s="179">
        <v>100.8</v>
      </c>
      <c r="K53" s="179">
        <v>124.9</v>
      </c>
      <c r="L53" s="179">
        <v>130.5</v>
      </c>
      <c r="M53" s="179">
        <v>140.69999999999999</v>
      </c>
      <c r="N53" s="179">
        <v>124.9</v>
      </c>
    </row>
    <row r="54" spans="1:14">
      <c r="A54" s="143" t="s">
        <v>145</v>
      </c>
      <c r="B54" s="179">
        <v>131.30000000000001</v>
      </c>
      <c r="C54" s="179">
        <v>143.9</v>
      </c>
      <c r="D54" s="179">
        <v>136.30000000000001</v>
      </c>
      <c r="E54" s="179">
        <v>125.7</v>
      </c>
      <c r="F54" s="179">
        <v>120.2</v>
      </c>
      <c r="G54" s="179">
        <v>136.19999999999999</v>
      </c>
      <c r="H54" s="179">
        <v>122.1</v>
      </c>
      <c r="I54" s="179">
        <v>115.9</v>
      </c>
      <c r="J54" s="179">
        <v>101.5</v>
      </c>
      <c r="K54" s="179">
        <v>125.8</v>
      </c>
      <c r="L54" s="179">
        <v>130.6</v>
      </c>
      <c r="M54" s="179">
        <v>141.4</v>
      </c>
      <c r="N54" s="179">
        <v>125</v>
      </c>
    </row>
    <row r="55" spans="1:14">
      <c r="A55" s="143" t="s">
        <v>146</v>
      </c>
      <c r="B55" s="179">
        <v>131.80000000000001</v>
      </c>
      <c r="C55" s="179">
        <v>144.4</v>
      </c>
      <c r="D55" s="179">
        <v>136.30000000000001</v>
      </c>
      <c r="E55" s="179">
        <v>126.3</v>
      </c>
      <c r="F55" s="179">
        <v>122.3</v>
      </c>
      <c r="G55" s="179">
        <v>136.5</v>
      </c>
      <c r="H55" s="179">
        <v>122.9</v>
      </c>
      <c r="I55" s="179">
        <v>114.8</v>
      </c>
      <c r="J55" s="179">
        <v>102.1</v>
      </c>
      <c r="K55" s="179">
        <v>126.3</v>
      </c>
      <c r="L55" s="179">
        <v>130.80000000000001</v>
      </c>
      <c r="M55" s="179">
        <v>141.4</v>
      </c>
      <c r="N55" s="179">
        <v>125.5</v>
      </c>
    </row>
    <row r="56" spans="1:14">
      <c r="A56" s="143" t="s">
        <v>147</v>
      </c>
      <c r="B56" s="179">
        <v>132.30000000000001</v>
      </c>
      <c r="C56" s="179">
        <v>144.9</v>
      </c>
      <c r="D56" s="179">
        <v>135.9</v>
      </c>
      <c r="E56" s="179">
        <v>126.8</v>
      </c>
      <c r="F56" s="179">
        <v>123.7</v>
      </c>
      <c r="G56" s="179">
        <v>136.80000000000001</v>
      </c>
      <c r="H56" s="179">
        <v>123.1</v>
      </c>
      <c r="I56" s="179">
        <v>115.6</v>
      </c>
      <c r="J56" s="179">
        <v>102.2</v>
      </c>
      <c r="K56" s="179">
        <v>125.5</v>
      </c>
      <c r="L56" s="179">
        <v>131</v>
      </c>
      <c r="M56" s="179">
        <v>142.4</v>
      </c>
      <c r="N56" s="179">
        <v>125.7</v>
      </c>
    </row>
    <row r="57" spans="1:14">
      <c r="A57" s="143" t="s">
        <v>148</v>
      </c>
      <c r="B57" s="179">
        <v>132.5</v>
      </c>
      <c r="C57" s="179">
        <v>143.5</v>
      </c>
      <c r="D57" s="179">
        <v>135.69999999999999</v>
      </c>
      <c r="E57" s="179">
        <v>127.2</v>
      </c>
      <c r="F57" s="179">
        <v>124.8</v>
      </c>
      <c r="G57" s="179">
        <v>136.9</v>
      </c>
      <c r="H57" s="179">
        <v>123.7</v>
      </c>
      <c r="I57" s="179">
        <v>119.2</v>
      </c>
      <c r="J57" s="179">
        <v>102.7</v>
      </c>
      <c r="K57" s="179">
        <v>126.3</v>
      </c>
      <c r="L57" s="179">
        <v>131.19999999999999</v>
      </c>
      <c r="M57" s="179">
        <v>143</v>
      </c>
      <c r="N57" s="179">
        <v>125.9</v>
      </c>
    </row>
    <row r="58" spans="1:14">
      <c r="A58" s="143" t="s">
        <v>137</v>
      </c>
      <c r="B58" s="179">
        <v>132.80000000000001</v>
      </c>
      <c r="C58" s="179">
        <v>143.5</v>
      </c>
      <c r="D58" s="179">
        <v>137</v>
      </c>
      <c r="E58" s="179">
        <v>127.9</v>
      </c>
      <c r="F58" s="179">
        <v>125.7</v>
      </c>
      <c r="G58" s="179">
        <v>137.1</v>
      </c>
      <c r="H58" s="179">
        <v>123.9</v>
      </c>
      <c r="I58" s="179">
        <v>120</v>
      </c>
      <c r="J58" s="179">
        <v>103</v>
      </c>
      <c r="K58" s="179">
        <v>126.3</v>
      </c>
      <c r="L58" s="179">
        <v>131.5</v>
      </c>
      <c r="M58" s="179">
        <v>142.9</v>
      </c>
      <c r="N58" s="179">
        <v>126.2</v>
      </c>
    </row>
    <row r="59" spans="1:14">
      <c r="A59" s="142" t="s">
        <v>22</v>
      </c>
      <c r="B59" s="179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</row>
    <row r="60" spans="1:14">
      <c r="A60" s="143" t="s">
        <v>138</v>
      </c>
      <c r="B60" s="179">
        <v>134.1</v>
      </c>
      <c r="C60" s="179">
        <v>146.30000000000001</v>
      </c>
      <c r="D60" s="179">
        <v>142.9</v>
      </c>
      <c r="E60" s="179">
        <v>128.30000000000001</v>
      </c>
      <c r="F60" s="179">
        <v>127.6</v>
      </c>
      <c r="G60" s="179">
        <v>137.9</v>
      </c>
      <c r="H60" s="179">
        <v>123.9</v>
      </c>
      <c r="I60" s="179">
        <v>122.3</v>
      </c>
      <c r="J60" s="179">
        <v>103.2</v>
      </c>
      <c r="K60" s="179">
        <v>121.5</v>
      </c>
      <c r="L60" s="179">
        <v>132.9</v>
      </c>
      <c r="M60" s="179">
        <v>143.1</v>
      </c>
      <c r="N60" s="179">
        <v>127</v>
      </c>
    </row>
    <row r="61" spans="1:14">
      <c r="A61" s="143" t="s">
        <v>139</v>
      </c>
      <c r="B61" s="179">
        <v>136</v>
      </c>
      <c r="C61" s="179">
        <v>150.30000000000001</v>
      </c>
      <c r="D61" s="179">
        <v>145</v>
      </c>
      <c r="E61" s="179">
        <v>128.80000000000001</v>
      </c>
      <c r="F61" s="179">
        <v>128.80000000000001</v>
      </c>
      <c r="G61" s="179">
        <v>138.80000000000001</v>
      </c>
      <c r="H61" s="179">
        <v>124.4</v>
      </c>
      <c r="I61" s="179">
        <v>121.7</v>
      </c>
      <c r="J61" s="179">
        <v>104.6</v>
      </c>
      <c r="K61" s="179">
        <v>121.6</v>
      </c>
      <c r="L61" s="179">
        <v>139</v>
      </c>
      <c r="M61" s="179">
        <v>143.4</v>
      </c>
      <c r="N61" s="179">
        <v>128</v>
      </c>
    </row>
    <row r="62" spans="1:14">
      <c r="A62" s="143" t="s">
        <v>140</v>
      </c>
      <c r="B62" s="179">
        <v>137.5</v>
      </c>
      <c r="C62" s="179">
        <v>153.69999999999999</v>
      </c>
      <c r="D62" s="179">
        <v>145</v>
      </c>
      <c r="E62" s="179">
        <v>129.19999999999999</v>
      </c>
      <c r="F62" s="179">
        <v>129.19999999999999</v>
      </c>
      <c r="G62" s="179">
        <v>139.5</v>
      </c>
      <c r="H62" s="179">
        <v>124.9</v>
      </c>
      <c r="I62" s="179">
        <v>123.7</v>
      </c>
      <c r="J62" s="179">
        <v>104.6</v>
      </c>
      <c r="K62" s="179">
        <v>121.5</v>
      </c>
      <c r="L62" s="179">
        <v>139.30000000000001</v>
      </c>
      <c r="M62" s="179">
        <v>144.19999999999999</v>
      </c>
      <c r="N62" s="179">
        <v>128.80000000000001</v>
      </c>
    </row>
    <row r="63" spans="1:14">
      <c r="A63" s="143" t="s">
        <v>141</v>
      </c>
      <c r="B63" s="179">
        <v>137.9</v>
      </c>
      <c r="C63" s="179">
        <v>154.19999999999999</v>
      </c>
      <c r="D63" s="179">
        <v>145.9</v>
      </c>
      <c r="E63" s="179">
        <v>129.6</v>
      </c>
      <c r="F63" s="179">
        <v>129</v>
      </c>
      <c r="G63" s="179">
        <v>139.9</v>
      </c>
      <c r="H63" s="179">
        <v>125.8</v>
      </c>
      <c r="I63" s="179">
        <v>125.5</v>
      </c>
      <c r="J63" s="179">
        <v>105.5</v>
      </c>
      <c r="K63" s="179">
        <v>121.6</v>
      </c>
      <c r="L63" s="179">
        <v>139.6</v>
      </c>
      <c r="M63" s="179">
        <v>144.1</v>
      </c>
      <c r="N63" s="179">
        <v>128.69999999999999</v>
      </c>
    </row>
    <row r="64" spans="1:14">
      <c r="A64" s="143" t="s">
        <v>142</v>
      </c>
      <c r="B64" s="179">
        <v>137.9</v>
      </c>
      <c r="C64" s="179">
        <v>152.5</v>
      </c>
      <c r="D64" s="179">
        <v>146.4</v>
      </c>
      <c r="E64" s="179">
        <v>130</v>
      </c>
      <c r="F64" s="179">
        <v>131</v>
      </c>
      <c r="G64" s="179">
        <v>140.19999999999999</v>
      </c>
      <c r="H64" s="179">
        <v>126.3</v>
      </c>
      <c r="I64" s="179">
        <v>125.1</v>
      </c>
      <c r="J64" s="179">
        <v>105.9</v>
      </c>
      <c r="K64" s="179">
        <v>123.5</v>
      </c>
      <c r="L64" s="179">
        <v>139.9</v>
      </c>
      <c r="M64" s="179">
        <v>144.9</v>
      </c>
      <c r="N64" s="179">
        <v>128.9</v>
      </c>
    </row>
    <row r="65" spans="1:14">
      <c r="A65" s="143" t="s">
        <v>143</v>
      </c>
      <c r="B65" s="179">
        <v>137.9</v>
      </c>
      <c r="C65" s="179">
        <v>152.1</v>
      </c>
      <c r="D65" s="179">
        <v>147.30000000000001</v>
      </c>
      <c r="E65" s="179">
        <v>130.19999999999999</v>
      </c>
      <c r="F65" s="179">
        <v>130.9</v>
      </c>
      <c r="G65" s="179">
        <v>140.5</v>
      </c>
      <c r="H65" s="179">
        <v>126.8</v>
      </c>
      <c r="I65" s="179">
        <v>123.2</v>
      </c>
      <c r="J65" s="179">
        <v>105.5</v>
      </c>
      <c r="K65" s="179">
        <v>126.1</v>
      </c>
      <c r="L65" s="179">
        <v>140.19999999999999</v>
      </c>
      <c r="M65" s="179">
        <v>145.5</v>
      </c>
      <c r="N65" s="179">
        <v>129.19999999999999</v>
      </c>
    </row>
    <row r="66" spans="1:14">
      <c r="A66" s="143" t="s">
        <v>144</v>
      </c>
      <c r="B66" s="179">
        <v>139.1</v>
      </c>
      <c r="C66" s="179">
        <v>155.5</v>
      </c>
      <c r="D66" s="179">
        <v>148.1</v>
      </c>
      <c r="E66" s="179">
        <v>130.6</v>
      </c>
      <c r="F66" s="179">
        <v>131.1</v>
      </c>
      <c r="G66" s="179">
        <v>141</v>
      </c>
      <c r="H66" s="179">
        <v>127.2</v>
      </c>
      <c r="I66" s="179">
        <v>124.5</v>
      </c>
      <c r="J66" s="179">
        <v>105.5</v>
      </c>
      <c r="K66" s="179">
        <v>122.9</v>
      </c>
      <c r="L66" s="179">
        <v>140.5</v>
      </c>
      <c r="M66" s="179">
        <v>145.4</v>
      </c>
      <c r="N66" s="179">
        <v>130.30000000000001</v>
      </c>
    </row>
    <row r="67" spans="1:14">
      <c r="A67" s="143" t="s">
        <v>145</v>
      </c>
      <c r="B67" s="179">
        <v>138.4</v>
      </c>
      <c r="C67" s="179">
        <v>152</v>
      </c>
      <c r="D67" s="179">
        <v>148.80000000000001</v>
      </c>
      <c r="E67" s="179">
        <v>130.9</v>
      </c>
      <c r="F67" s="179">
        <v>131.5</v>
      </c>
      <c r="G67" s="179">
        <v>141.80000000000001</v>
      </c>
      <c r="H67" s="179">
        <v>127.7</v>
      </c>
      <c r="I67" s="179">
        <v>125.4</v>
      </c>
      <c r="J67" s="179">
        <v>106.1</v>
      </c>
      <c r="K67" s="179">
        <v>123</v>
      </c>
      <c r="L67" s="179">
        <v>140.80000000000001</v>
      </c>
      <c r="M67" s="179">
        <v>146</v>
      </c>
      <c r="N67" s="179">
        <v>130.69999999999999</v>
      </c>
    </row>
    <row r="68" spans="1:14">
      <c r="A68" s="143" t="s">
        <v>146</v>
      </c>
      <c r="B68" s="179">
        <v>138.9</v>
      </c>
      <c r="C68" s="179">
        <v>152.4</v>
      </c>
      <c r="D68" s="179">
        <v>148.69999999999999</v>
      </c>
      <c r="E68" s="179">
        <v>131.30000000000001</v>
      </c>
      <c r="F68" s="179">
        <v>132.30000000000001</v>
      </c>
      <c r="G68" s="179">
        <v>142.30000000000001</v>
      </c>
      <c r="H68" s="179">
        <v>129</v>
      </c>
      <c r="I68" s="179">
        <v>124.9</v>
      </c>
      <c r="J68" s="179">
        <v>106.3</v>
      </c>
      <c r="K68" s="179">
        <v>123.8</v>
      </c>
      <c r="L68" s="179">
        <v>141.1</v>
      </c>
      <c r="M68" s="179">
        <v>148.5</v>
      </c>
      <c r="N68" s="179">
        <v>130.80000000000001</v>
      </c>
    </row>
    <row r="69" spans="1:14">
      <c r="A69" s="143" t="s">
        <v>147</v>
      </c>
      <c r="B69" s="179">
        <v>141.9</v>
      </c>
      <c r="C69" s="179">
        <v>159.5</v>
      </c>
      <c r="D69" s="179">
        <v>148.69999999999999</v>
      </c>
      <c r="E69" s="179">
        <v>131.69999999999999</v>
      </c>
      <c r="F69" s="179">
        <v>133.9</v>
      </c>
      <c r="G69" s="179">
        <v>142.9</v>
      </c>
      <c r="H69" s="179">
        <v>131</v>
      </c>
      <c r="I69" s="179">
        <v>126.9</v>
      </c>
      <c r="J69" s="179">
        <v>106.3</v>
      </c>
      <c r="K69" s="179">
        <v>123.4</v>
      </c>
      <c r="L69" s="179">
        <v>141.4</v>
      </c>
      <c r="M69" s="179">
        <v>150.80000000000001</v>
      </c>
      <c r="N69" s="179">
        <v>131.5</v>
      </c>
    </row>
    <row r="70" spans="1:14">
      <c r="A70" s="143" t="s">
        <v>148</v>
      </c>
      <c r="B70" s="179">
        <v>144.1</v>
      </c>
      <c r="C70" s="179">
        <v>164.6</v>
      </c>
      <c r="D70" s="179">
        <v>152.5</v>
      </c>
      <c r="E70" s="179">
        <v>132.6</v>
      </c>
      <c r="F70" s="179">
        <v>135.19999999999999</v>
      </c>
      <c r="G70" s="179">
        <v>143.5</v>
      </c>
      <c r="H70" s="179">
        <v>131.30000000000001</v>
      </c>
      <c r="I70" s="179">
        <v>128</v>
      </c>
      <c r="J70" s="179">
        <v>105.3</v>
      </c>
      <c r="K70" s="179">
        <v>123.9</v>
      </c>
      <c r="L70" s="179">
        <v>141.6</v>
      </c>
      <c r="M70" s="179">
        <v>152.9</v>
      </c>
      <c r="N70" s="179">
        <v>132.30000000000001</v>
      </c>
    </row>
    <row r="72" spans="1:14">
      <c r="A72" s="147" t="s">
        <v>119</v>
      </c>
    </row>
  </sheetData>
  <mergeCells count="4">
    <mergeCell ref="P6:R6"/>
    <mergeCell ref="A2:C2"/>
    <mergeCell ref="P4:S4"/>
    <mergeCell ref="P3:S3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G109"/>
  <sheetViews>
    <sheetView topLeftCell="A69" workbookViewId="0">
      <selection sqref="A1:F5"/>
    </sheetView>
  </sheetViews>
  <sheetFormatPr baseColWidth="10" defaultRowHeight="12.75"/>
  <cols>
    <col min="1" max="1" width="10.7109375" style="119" customWidth="1"/>
    <col min="2" max="2" width="3.5703125" style="119" customWidth="1"/>
    <col min="3" max="3" width="25.140625" style="119" customWidth="1"/>
    <col min="4" max="4" width="26" style="119" customWidth="1"/>
    <col min="5" max="5" width="24.140625" style="119" customWidth="1"/>
    <col min="6" max="6" width="25" style="119" customWidth="1"/>
    <col min="7" max="7" width="9.42578125" style="119" customWidth="1"/>
    <col min="8" max="16384" width="11.42578125" style="119"/>
  </cols>
  <sheetData>
    <row r="1" spans="1:7">
      <c r="A1" s="233" t="s">
        <v>57</v>
      </c>
      <c r="B1" s="233"/>
      <c r="C1" s="233"/>
      <c r="D1" s="233"/>
      <c r="E1" s="49"/>
      <c r="F1" s="49"/>
      <c r="G1" s="40"/>
    </row>
    <row r="2" spans="1:7">
      <c r="A2" s="234" t="s">
        <v>58</v>
      </c>
      <c r="B2" s="234"/>
      <c r="C2" s="234"/>
      <c r="D2" s="120"/>
      <c r="E2" s="120"/>
      <c r="F2" s="121" t="s">
        <v>59</v>
      </c>
      <c r="G2" s="40"/>
    </row>
    <row r="3" spans="1:7">
      <c r="A3" s="49"/>
      <c r="B3" s="49"/>
      <c r="C3" s="49"/>
      <c r="D3" s="49"/>
      <c r="E3" s="49"/>
      <c r="F3" s="49"/>
      <c r="G3" s="40"/>
    </row>
    <row r="4" spans="1:7">
      <c r="A4" s="235" t="s">
        <v>10</v>
      </c>
      <c r="B4" s="235"/>
      <c r="C4" s="122" t="s">
        <v>60</v>
      </c>
      <c r="D4" s="122" t="s">
        <v>61</v>
      </c>
      <c r="E4" s="122" t="s">
        <v>62</v>
      </c>
      <c r="F4" s="122" t="s">
        <v>63</v>
      </c>
      <c r="G4" s="40"/>
    </row>
    <row r="5" spans="1:7">
      <c r="A5" s="236"/>
      <c r="B5" s="236"/>
      <c r="C5" s="58" t="s">
        <v>64</v>
      </c>
      <c r="D5" s="58" t="s">
        <v>65</v>
      </c>
      <c r="E5" s="58" t="s">
        <v>66</v>
      </c>
      <c r="F5" s="58" t="s">
        <v>67</v>
      </c>
      <c r="G5" s="40"/>
    </row>
    <row r="6" spans="1:7">
      <c r="A6" s="49"/>
      <c r="B6" s="49"/>
      <c r="C6" s="123"/>
      <c r="D6" s="123"/>
      <c r="E6" s="123"/>
      <c r="F6" s="123"/>
      <c r="G6" s="40"/>
    </row>
    <row r="7" spans="1:7">
      <c r="A7" s="124">
        <v>1994</v>
      </c>
      <c r="B7" s="124"/>
      <c r="C7" s="125">
        <v>635.70000000000005</v>
      </c>
      <c r="D7" s="125">
        <v>249</v>
      </c>
      <c r="E7" s="125">
        <v>86</v>
      </c>
      <c r="F7" s="125">
        <v>970.6</v>
      </c>
      <c r="G7" s="126"/>
    </row>
    <row r="8" spans="1:7">
      <c r="A8" s="124">
        <v>1995</v>
      </c>
      <c r="B8" s="124"/>
      <c r="C8" s="125">
        <v>711.4</v>
      </c>
      <c r="D8" s="125">
        <v>279.3</v>
      </c>
      <c r="E8" s="125">
        <v>88.2</v>
      </c>
      <c r="F8" s="125">
        <v>1078.9000000000001</v>
      </c>
      <c r="G8" s="126"/>
    </row>
    <row r="9" spans="1:7">
      <c r="A9" s="127">
        <v>1996</v>
      </c>
      <c r="B9" s="127"/>
      <c r="C9" s="128">
        <v>809.7</v>
      </c>
      <c r="D9" s="128">
        <v>330.7</v>
      </c>
      <c r="E9" s="128">
        <v>85.1</v>
      </c>
      <c r="F9" s="128">
        <v>1225.5999999999999</v>
      </c>
      <c r="G9" s="129"/>
    </row>
    <row r="10" spans="1:7">
      <c r="A10" s="127">
        <v>1997</v>
      </c>
      <c r="B10" s="127"/>
      <c r="C10" s="128">
        <v>896.2</v>
      </c>
      <c r="D10" s="128">
        <v>433.8</v>
      </c>
      <c r="E10" s="128">
        <v>72.900000000000006</v>
      </c>
      <c r="F10" s="128">
        <v>1402.8</v>
      </c>
      <c r="G10" s="129"/>
    </row>
    <row r="11" spans="1:7">
      <c r="A11" s="124">
        <v>1998</v>
      </c>
      <c r="B11" s="124"/>
      <c r="C11" s="125">
        <v>1004.4</v>
      </c>
      <c r="D11" s="125">
        <v>496.5</v>
      </c>
      <c r="E11" s="125">
        <v>77.3</v>
      </c>
      <c r="F11" s="125">
        <v>1578.2</v>
      </c>
      <c r="G11" s="129"/>
    </row>
    <row r="12" spans="1:7">
      <c r="A12" s="124">
        <v>1999</v>
      </c>
      <c r="B12" s="124"/>
      <c r="C12" s="125">
        <v>1043.0999999999999</v>
      </c>
      <c r="D12" s="125">
        <v>563.6</v>
      </c>
      <c r="E12" s="125">
        <v>87.4</v>
      </c>
      <c r="F12" s="125">
        <v>1694.1</v>
      </c>
      <c r="G12" s="129"/>
    </row>
    <row r="13" spans="1:7">
      <c r="A13" s="127">
        <v>2000</v>
      </c>
      <c r="B13" s="127"/>
      <c r="C13" s="128">
        <v>1076.3</v>
      </c>
      <c r="D13" s="128">
        <v>683.5</v>
      </c>
      <c r="E13" s="128">
        <v>92.6</v>
      </c>
      <c r="F13" s="128">
        <v>1852.4</v>
      </c>
      <c r="G13" s="129"/>
    </row>
    <row r="14" spans="1:7">
      <c r="A14" s="127">
        <v>2001</v>
      </c>
      <c r="B14" s="127"/>
      <c r="C14" s="128">
        <v>1170.2</v>
      </c>
      <c r="D14" s="128">
        <v>710</v>
      </c>
      <c r="E14" s="128">
        <v>100</v>
      </c>
      <c r="F14" s="128">
        <v>1980.1</v>
      </c>
      <c r="G14" s="129"/>
    </row>
    <row r="15" spans="1:7">
      <c r="A15" s="124">
        <v>2002</v>
      </c>
      <c r="B15" s="124"/>
      <c r="C15" s="125">
        <v>1242.0999999999999</v>
      </c>
      <c r="D15" s="125">
        <v>725.1</v>
      </c>
      <c r="E15" s="125">
        <v>110.9</v>
      </c>
      <c r="F15" s="125">
        <v>2078.1</v>
      </c>
      <c r="G15" s="129"/>
    </row>
    <row r="16" spans="1:7">
      <c r="A16" s="124">
        <v>2003</v>
      </c>
      <c r="B16" s="124"/>
      <c r="C16" s="125">
        <v>1274.5999999999999</v>
      </c>
      <c r="D16" s="125">
        <v>807.6</v>
      </c>
      <c r="E16" s="125">
        <v>126.8</v>
      </c>
      <c r="F16" s="125">
        <v>2208.9</v>
      </c>
      <c r="G16" s="126"/>
    </row>
    <row r="17" spans="1:7">
      <c r="A17" s="127">
        <v>2004</v>
      </c>
      <c r="B17" s="127"/>
      <c r="C17" s="128">
        <v>1429</v>
      </c>
      <c r="D17" s="128">
        <v>899.6</v>
      </c>
      <c r="E17" s="128">
        <v>136</v>
      </c>
      <c r="F17" s="128">
        <v>2464.6</v>
      </c>
      <c r="G17" s="49"/>
    </row>
    <row r="18" spans="1:7">
      <c r="A18" s="127">
        <v>2005</v>
      </c>
      <c r="B18" s="127"/>
      <c r="C18" s="128">
        <v>1590.8</v>
      </c>
      <c r="D18" s="128">
        <v>944.7</v>
      </c>
      <c r="E18" s="128">
        <v>147.1</v>
      </c>
      <c r="F18" s="128">
        <v>2682.7</v>
      </c>
      <c r="G18" s="49"/>
    </row>
    <row r="19" spans="1:7">
      <c r="A19" s="120"/>
      <c r="B19" s="120"/>
      <c r="C19" s="130"/>
      <c r="D19" s="130"/>
      <c r="E19" s="130"/>
      <c r="F19" s="130"/>
      <c r="G19" s="40"/>
    </row>
    <row r="20" spans="1:7">
      <c r="A20" s="40" t="s">
        <v>30</v>
      </c>
      <c r="B20" s="40"/>
      <c r="C20" s="131">
        <v>1504.1</v>
      </c>
      <c r="D20" s="131">
        <v>916.9</v>
      </c>
      <c r="E20" s="131">
        <v>142.80000000000001</v>
      </c>
      <c r="F20" s="131">
        <v>2563.6999999999998</v>
      </c>
      <c r="G20" s="40"/>
    </row>
    <row r="21" spans="1:7">
      <c r="A21" s="40" t="s">
        <v>31</v>
      </c>
      <c r="B21" s="40"/>
      <c r="C21" s="131">
        <v>1508.8</v>
      </c>
      <c r="D21" s="131">
        <v>913</v>
      </c>
      <c r="E21" s="131">
        <v>143.80000000000001</v>
      </c>
      <c r="F21" s="131">
        <v>2565.6</v>
      </c>
      <c r="G21" s="40"/>
    </row>
    <row r="22" spans="1:7">
      <c r="A22" s="132" t="s">
        <v>32</v>
      </c>
      <c r="B22" s="132"/>
      <c r="C22" s="128">
        <v>1514.5</v>
      </c>
      <c r="D22" s="128">
        <v>919.3</v>
      </c>
      <c r="E22" s="128">
        <v>144.30000000000001</v>
      </c>
      <c r="F22" s="128">
        <v>2578.1999999999998</v>
      </c>
      <c r="G22" s="40"/>
    </row>
    <row r="23" spans="1:7">
      <c r="A23" s="132" t="s">
        <v>33</v>
      </c>
      <c r="B23" s="132"/>
      <c r="C23" s="128">
        <v>1556.3</v>
      </c>
      <c r="D23" s="128">
        <v>1003.9</v>
      </c>
      <c r="E23" s="128">
        <v>146.19999999999999</v>
      </c>
      <c r="F23" s="128">
        <v>2706.4</v>
      </c>
      <c r="G23" s="40"/>
    </row>
    <row r="24" spans="1:7">
      <c r="A24" s="40" t="s">
        <v>34</v>
      </c>
      <c r="B24" s="40"/>
      <c r="C24" s="131">
        <v>1592.6</v>
      </c>
      <c r="D24" s="131">
        <v>927.1</v>
      </c>
      <c r="E24" s="131">
        <v>146.6</v>
      </c>
      <c r="F24" s="131">
        <v>2666.3</v>
      </c>
      <c r="G24" s="40"/>
    </row>
    <row r="25" spans="1:7">
      <c r="A25" s="40" t="s">
        <v>35</v>
      </c>
      <c r="B25" s="40"/>
      <c r="C25" s="131">
        <v>1597</v>
      </c>
      <c r="D25" s="131">
        <v>925.4</v>
      </c>
      <c r="E25" s="131">
        <v>147.1</v>
      </c>
      <c r="F25" s="131">
        <v>2669.5</v>
      </c>
      <c r="G25" s="40"/>
    </row>
    <row r="26" spans="1:7">
      <c r="A26" s="132" t="s">
        <v>36</v>
      </c>
      <c r="B26" s="132"/>
      <c r="C26" s="128">
        <v>1611.1</v>
      </c>
      <c r="D26" s="128">
        <v>931.8</v>
      </c>
      <c r="E26" s="128">
        <v>147.9</v>
      </c>
      <c r="F26" s="128">
        <v>2690.8</v>
      </c>
      <c r="G26" s="40"/>
    </row>
    <row r="27" spans="1:7">
      <c r="A27" s="132" t="s">
        <v>37</v>
      </c>
      <c r="B27" s="132"/>
      <c r="C27" s="128">
        <v>1605.2</v>
      </c>
      <c r="D27" s="128">
        <v>946</v>
      </c>
      <c r="E27" s="128">
        <v>148.19999999999999</v>
      </c>
      <c r="F27" s="128">
        <v>2699.4</v>
      </c>
      <c r="G27" s="40"/>
    </row>
    <row r="28" spans="1:7">
      <c r="A28" s="230" t="s">
        <v>38</v>
      </c>
      <c r="B28" s="230"/>
      <c r="C28" s="131">
        <v>1608.7</v>
      </c>
      <c r="D28" s="131">
        <v>952</v>
      </c>
      <c r="E28" s="131">
        <v>148.69999999999999</v>
      </c>
      <c r="F28" s="131">
        <v>2709.3</v>
      </c>
      <c r="G28" s="40"/>
    </row>
    <row r="29" spans="1:7">
      <c r="A29" s="40" t="s">
        <v>39</v>
      </c>
      <c r="B29" s="40"/>
      <c r="C29" s="131">
        <v>1631.2</v>
      </c>
      <c r="D29" s="131">
        <v>969.2</v>
      </c>
      <c r="E29" s="131">
        <v>149.19999999999999</v>
      </c>
      <c r="F29" s="131">
        <v>2749.6</v>
      </c>
      <c r="G29" s="40"/>
    </row>
    <row r="30" spans="1:7">
      <c r="A30" s="231" t="s">
        <v>40</v>
      </c>
      <c r="B30" s="231"/>
      <c r="C30" s="128">
        <v>1680.8</v>
      </c>
      <c r="D30" s="128">
        <v>968.1</v>
      </c>
      <c r="E30" s="128">
        <v>149.30000000000001</v>
      </c>
      <c r="F30" s="128">
        <v>2798.2</v>
      </c>
      <c r="G30" s="40"/>
    </row>
    <row r="31" spans="1:7">
      <c r="A31" s="231" t="s">
        <v>41</v>
      </c>
      <c r="B31" s="231"/>
      <c r="C31" s="128">
        <v>1679.3</v>
      </c>
      <c r="D31" s="128">
        <v>964.1</v>
      </c>
      <c r="E31" s="128">
        <v>151.4</v>
      </c>
      <c r="F31" s="128">
        <v>2794.8</v>
      </c>
      <c r="G31" s="40"/>
    </row>
    <row r="32" spans="1:7">
      <c r="A32" s="40"/>
      <c r="B32" s="40"/>
      <c r="C32" s="125"/>
      <c r="D32" s="125"/>
      <c r="E32" s="125"/>
      <c r="F32" s="125"/>
      <c r="G32" s="129"/>
    </row>
    <row r="33" spans="1:7">
      <c r="A33" s="124">
        <v>2006</v>
      </c>
      <c r="B33" s="124"/>
      <c r="C33" s="125">
        <v>1744</v>
      </c>
      <c r="D33" s="125">
        <v>1034.3</v>
      </c>
      <c r="E33" s="125">
        <v>159.4</v>
      </c>
      <c r="F33" s="125">
        <v>2937.7</v>
      </c>
      <c r="G33" s="49"/>
    </row>
    <row r="34" spans="1:7">
      <c r="A34" s="120"/>
      <c r="B34" s="120"/>
      <c r="C34" s="125"/>
      <c r="D34" s="125"/>
      <c r="E34" s="125"/>
      <c r="F34" s="125"/>
      <c r="G34" s="40"/>
    </row>
    <row r="35" spans="1:7">
      <c r="A35" s="40" t="s">
        <v>30</v>
      </c>
      <c r="B35" s="40"/>
      <c r="C35" s="131">
        <v>1687.2</v>
      </c>
      <c r="D35" s="131">
        <v>970.3</v>
      </c>
      <c r="E35" s="131">
        <v>152.6</v>
      </c>
      <c r="F35" s="131">
        <v>2810.1</v>
      </c>
      <c r="G35" s="40"/>
    </row>
    <row r="36" spans="1:7">
      <c r="A36" s="40" t="s">
        <v>31</v>
      </c>
      <c r="B36" s="40"/>
      <c r="C36" s="131">
        <v>1691.6</v>
      </c>
      <c r="D36" s="131">
        <v>967.4</v>
      </c>
      <c r="E36" s="131">
        <v>153.4</v>
      </c>
      <c r="F36" s="131">
        <v>2812.4</v>
      </c>
      <c r="G36" s="40"/>
    </row>
    <row r="37" spans="1:7">
      <c r="A37" s="132" t="s">
        <v>32</v>
      </c>
      <c r="B37" s="132"/>
      <c r="C37" s="128">
        <v>1719</v>
      </c>
      <c r="D37" s="128">
        <v>960</v>
      </c>
      <c r="E37" s="128">
        <v>154.6</v>
      </c>
      <c r="F37" s="128">
        <v>2833.7</v>
      </c>
      <c r="G37" s="40"/>
    </row>
    <row r="38" spans="1:7">
      <c r="A38" s="132" t="s">
        <v>33</v>
      </c>
      <c r="B38" s="132"/>
      <c r="C38" s="128">
        <v>1728</v>
      </c>
      <c r="D38" s="128">
        <v>964.4</v>
      </c>
      <c r="E38" s="128">
        <v>154.80000000000001</v>
      </c>
      <c r="F38" s="128">
        <v>2847.2</v>
      </c>
      <c r="G38" s="40"/>
    </row>
    <row r="39" spans="1:7">
      <c r="A39" s="40" t="s">
        <v>34</v>
      </c>
      <c r="B39" s="40"/>
      <c r="C39" s="131">
        <v>1733.9</v>
      </c>
      <c r="D39" s="131">
        <v>1063.8</v>
      </c>
      <c r="E39" s="131">
        <v>157.1</v>
      </c>
      <c r="F39" s="131">
        <v>2954.7</v>
      </c>
      <c r="G39" s="40"/>
    </row>
    <row r="40" spans="1:7">
      <c r="A40" s="40" t="s">
        <v>35</v>
      </c>
      <c r="B40" s="40"/>
      <c r="C40" s="131">
        <v>1740.3</v>
      </c>
      <c r="D40" s="131">
        <v>1069.5999999999999</v>
      </c>
      <c r="E40" s="131">
        <v>158.80000000000001</v>
      </c>
      <c r="F40" s="131">
        <v>2968.7</v>
      </c>
      <c r="G40" s="40"/>
    </row>
    <row r="41" spans="1:7">
      <c r="A41" s="132" t="s">
        <v>36</v>
      </c>
      <c r="B41" s="132"/>
      <c r="C41" s="128">
        <v>1732.8</v>
      </c>
      <c r="D41" s="128">
        <v>1077.8</v>
      </c>
      <c r="E41" s="128">
        <v>160.1</v>
      </c>
      <c r="F41" s="128">
        <v>2970.7</v>
      </c>
      <c r="G41" s="40"/>
    </row>
    <row r="42" spans="1:7">
      <c r="A42" s="132" t="s">
        <v>37</v>
      </c>
      <c r="B42" s="132"/>
      <c r="C42" s="128">
        <v>1740.8</v>
      </c>
      <c r="D42" s="128">
        <v>1085.8</v>
      </c>
      <c r="E42" s="128">
        <v>161.1</v>
      </c>
      <c r="F42" s="128">
        <v>2987.7</v>
      </c>
      <c r="G42" s="40"/>
    </row>
    <row r="43" spans="1:7">
      <c r="A43" s="230" t="s">
        <v>38</v>
      </c>
      <c r="B43" s="230"/>
      <c r="C43" s="131">
        <v>1745.5</v>
      </c>
      <c r="D43" s="131">
        <v>1083.7</v>
      </c>
      <c r="E43" s="131">
        <v>163.4</v>
      </c>
      <c r="F43" s="131">
        <v>2992.5</v>
      </c>
      <c r="G43" s="40"/>
    </row>
    <row r="44" spans="1:7">
      <c r="A44" s="40" t="s">
        <v>39</v>
      </c>
      <c r="B44" s="40"/>
      <c r="C44" s="131">
        <v>1758.6</v>
      </c>
      <c r="D44" s="131">
        <v>1076.5</v>
      </c>
      <c r="E44" s="131">
        <v>163.9</v>
      </c>
      <c r="F44" s="131">
        <v>2999</v>
      </c>
      <c r="G44" s="40"/>
    </row>
    <row r="45" spans="1:7">
      <c r="A45" s="231" t="s">
        <v>40</v>
      </c>
      <c r="B45" s="231"/>
      <c r="C45" s="128">
        <v>1797</v>
      </c>
      <c r="D45" s="128">
        <v>1066.0999999999999</v>
      </c>
      <c r="E45" s="128">
        <v>166.1</v>
      </c>
      <c r="F45" s="128">
        <v>3029.1</v>
      </c>
      <c r="G45" s="40"/>
    </row>
    <row r="46" spans="1:7">
      <c r="A46" s="231" t="s">
        <v>41</v>
      </c>
      <c r="B46" s="231"/>
      <c r="C46" s="128">
        <v>1852.7</v>
      </c>
      <c r="D46" s="128">
        <v>1026.8</v>
      </c>
      <c r="E46" s="128">
        <v>166.9</v>
      </c>
      <c r="F46" s="128">
        <v>3046.4</v>
      </c>
      <c r="G46" s="40"/>
    </row>
    <row r="47" spans="1:7">
      <c r="A47" s="40"/>
      <c r="B47" s="40"/>
      <c r="C47" s="125"/>
      <c r="D47" s="125"/>
      <c r="E47" s="125"/>
      <c r="F47" s="125"/>
      <c r="G47" s="40"/>
    </row>
    <row r="48" spans="1:7">
      <c r="A48" s="124" t="s">
        <v>68</v>
      </c>
      <c r="B48" s="124"/>
      <c r="C48" s="125">
        <v>4493.7</v>
      </c>
      <c r="D48" s="125">
        <v>2349.1999999999998</v>
      </c>
      <c r="E48" s="125">
        <v>696.1</v>
      </c>
      <c r="F48" s="125">
        <v>7539</v>
      </c>
      <c r="G48" s="40"/>
    </row>
    <row r="49" spans="1:7">
      <c r="A49" s="40"/>
      <c r="B49" s="40"/>
      <c r="C49" s="125"/>
      <c r="D49" s="125"/>
      <c r="E49" s="125"/>
      <c r="F49" s="125"/>
      <c r="G49" s="40"/>
    </row>
    <row r="50" spans="1:7">
      <c r="A50" s="40" t="s">
        <v>30</v>
      </c>
      <c r="B50" s="40"/>
      <c r="C50" s="131">
        <v>1876.2</v>
      </c>
      <c r="D50" s="131">
        <v>1001.4</v>
      </c>
      <c r="E50" s="131">
        <v>168.4</v>
      </c>
      <c r="F50" s="131">
        <v>3046.1</v>
      </c>
      <c r="G50" s="40"/>
    </row>
    <row r="51" spans="1:7">
      <c r="A51" s="40" t="s">
        <v>31</v>
      </c>
      <c r="B51" s="40"/>
      <c r="C51" s="131">
        <v>1909</v>
      </c>
      <c r="D51" s="131">
        <v>1002.6</v>
      </c>
      <c r="E51" s="131">
        <v>169.5</v>
      </c>
      <c r="F51" s="131">
        <v>3081</v>
      </c>
      <c r="G51" s="40"/>
    </row>
    <row r="52" spans="1:7">
      <c r="A52" s="132" t="s">
        <v>32</v>
      </c>
      <c r="B52" s="132"/>
      <c r="C52" s="128">
        <v>1910.6</v>
      </c>
      <c r="D52" s="128">
        <v>1010.4</v>
      </c>
      <c r="E52" s="128">
        <v>172.3</v>
      </c>
      <c r="F52" s="128">
        <v>3093.3</v>
      </c>
      <c r="G52" s="40"/>
    </row>
    <row r="53" spans="1:7">
      <c r="A53" s="132" t="s">
        <v>33</v>
      </c>
      <c r="B53" s="132"/>
      <c r="C53" s="128">
        <v>1925.3</v>
      </c>
      <c r="D53" s="128">
        <v>1019.3</v>
      </c>
      <c r="E53" s="128">
        <v>174.5</v>
      </c>
      <c r="F53" s="128">
        <v>3119</v>
      </c>
      <c r="G53" s="40"/>
    </row>
    <row r="54" spans="1:7">
      <c r="A54" s="40" t="s">
        <v>34</v>
      </c>
      <c r="B54" s="40"/>
      <c r="C54" s="131">
        <v>1909.4</v>
      </c>
      <c r="D54" s="131">
        <v>1030.8</v>
      </c>
      <c r="E54" s="131">
        <v>174.8</v>
      </c>
      <c r="F54" s="131">
        <v>3115</v>
      </c>
      <c r="G54" s="40"/>
    </row>
    <row r="55" spans="1:7">
      <c r="A55" s="40" t="s">
        <v>35</v>
      </c>
      <c r="B55" s="40"/>
      <c r="C55" s="131">
        <v>1967.8</v>
      </c>
      <c r="D55" s="131">
        <v>1038.3</v>
      </c>
      <c r="E55" s="131">
        <v>175.6</v>
      </c>
      <c r="F55" s="131">
        <v>3181.7</v>
      </c>
      <c r="G55" s="40"/>
    </row>
    <row r="56" spans="1:7">
      <c r="A56" s="132" t="s">
        <v>36</v>
      </c>
      <c r="B56" s="132"/>
      <c r="C56" s="128">
        <v>2001.6</v>
      </c>
      <c r="D56" s="128">
        <v>1039.8</v>
      </c>
      <c r="E56" s="128">
        <v>176.8</v>
      </c>
      <c r="F56" s="128">
        <v>3218.2</v>
      </c>
      <c r="G56" s="40"/>
    </row>
    <row r="57" spans="1:7">
      <c r="A57" s="132" t="s">
        <v>37</v>
      </c>
      <c r="B57" s="132"/>
      <c r="C57" s="128">
        <v>2030.2</v>
      </c>
      <c r="D57" s="128">
        <v>1045.8</v>
      </c>
      <c r="E57" s="128">
        <v>178.6</v>
      </c>
      <c r="F57" s="128">
        <v>3254.6</v>
      </c>
      <c r="G57" s="40"/>
    </row>
    <row r="58" spans="1:7">
      <c r="A58" s="230" t="s">
        <v>38</v>
      </c>
      <c r="B58" s="230"/>
      <c r="C58" s="131">
        <v>4198.5</v>
      </c>
      <c r="D58" s="131">
        <v>2331.3000000000002</v>
      </c>
      <c r="E58" s="131">
        <v>687.5</v>
      </c>
      <c r="F58" s="131">
        <v>7217.3</v>
      </c>
      <c r="G58" s="59"/>
    </row>
    <row r="59" spans="1:7">
      <c r="A59" s="40" t="s">
        <v>39</v>
      </c>
      <c r="B59" s="40"/>
      <c r="C59" s="131">
        <v>4398.6000000000004</v>
      </c>
      <c r="D59" s="131">
        <v>2347.8000000000002</v>
      </c>
      <c r="E59" s="131">
        <v>692.1</v>
      </c>
      <c r="F59" s="131">
        <v>7438.5</v>
      </c>
      <c r="G59" s="40"/>
    </row>
    <row r="60" spans="1:7">
      <c r="A60" s="231" t="s">
        <v>40</v>
      </c>
      <c r="B60" s="231"/>
      <c r="C60" s="128">
        <v>4730.6000000000004</v>
      </c>
      <c r="D60" s="128">
        <v>2351.4</v>
      </c>
      <c r="E60" s="128">
        <v>704.5</v>
      </c>
      <c r="F60" s="128">
        <v>7786.5</v>
      </c>
      <c r="G60" s="40"/>
    </row>
    <row r="61" spans="1:7">
      <c r="A61" s="231" t="s">
        <v>41</v>
      </c>
      <c r="B61" s="231"/>
      <c r="C61" s="128">
        <v>4647.2</v>
      </c>
      <c r="D61" s="128">
        <v>2366.3000000000002</v>
      </c>
      <c r="E61" s="128">
        <v>700.4</v>
      </c>
      <c r="F61" s="128">
        <v>7713.9</v>
      </c>
      <c r="G61" s="40"/>
    </row>
    <row r="62" spans="1:7">
      <c r="A62" s="40"/>
      <c r="B62" s="40"/>
      <c r="C62" s="125"/>
      <c r="D62" s="125"/>
      <c r="E62" s="125"/>
      <c r="F62" s="125"/>
      <c r="G62" s="40"/>
    </row>
    <row r="63" spans="1:7">
      <c r="A63" s="120">
        <v>2008</v>
      </c>
      <c r="B63" s="120"/>
      <c r="C63" s="130">
        <v>5246.6</v>
      </c>
      <c r="D63" s="130">
        <v>2420.1</v>
      </c>
      <c r="E63" s="130">
        <v>746.5</v>
      </c>
      <c r="F63" s="130">
        <v>8413.1</v>
      </c>
      <c r="G63" s="40"/>
    </row>
    <row r="64" spans="1:7">
      <c r="A64" s="120"/>
      <c r="B64" s="40"/>
      <c r="C64" s="130"/>
      <c r="D64" s="130"/>
      <c r="E64" s="130"/>
      <c r="F64" s="130"/>
      <c r="G64" s="40"/>
    </row>
    <row r="65" spans="1:7">
      <c r="A65" s="40" t="s">
        <v>30</v>
      </c>
      <c r="B65" s="40"/>
      <c r="C65" s="131">
        <v>4690.5</v>
      </c>
      <c r="D65" s="131">
        <v>2375.3000000000002</v>
      </c>
      <c r="E65" s="131">
        <v>711.1</v>
      </c>
      <c r="F65" s="131">
        <v>7776.9</v>
      </c>
      <c r="G65" s="40"/>
    </row>
    <row r="66" spans="1:7">
      <c r="A66" s="40" t="s">
        <v>31</v>
      </c>
      <c r="B66" s="40"/>
      <c r="C66" s="131">
        <v>4775.5</v>
      </c>
      <c r="D66" s="131">
        <v>2380.5</v>
      </c>
      <c r="E66" s="131">
        <v>718.4</v>
      </c>
      <c r="F66" s="131">
        <v>7874.4</v>
      </c>
      <c r="G66" s="40"/>
    </row>
    <row r="67" spans="1:7">
      <c r="A67" s="132" t="s">
        <v>32</v>
      </c>
      <c r="B67" s="132"/>
      <c r="C67" s="128">
        <v>4820.7</v>
      </c>
      <c r="D67" s="128">
        <v>2384.8000000000002</v>
      </c>
      <c r="E67" s="128">
        <v>721.3</v>
      </c>
      <c r="F67" s="128">
        <v>7926.8</v>
      </c>
      <c r="G67" s="40"/>
    </row>
    <row r="68" spans="1:7">
      <c r="A68" s="132" t="s">
        <v>33</v>
      </c>
      <c r="B68" s="132"/>
      <c r="C68" s="128">
        <v>4903.3999999999996</v>
      </c>
      <c r="D68" s="128">
        <v>2400.1999999999998</v>
      </c>
      <c r="E68" s="128">
        <v>726</v>
      </c>
      <c r="F68" s="128">
        <v>8029.6</v>
      </c>
      <c r="G68" s="40"/>
    </row>
    <row r="69" spans="1:7">
      <c r="A69" s="40" t="s">
        <v>34</v>
      </c>
      <c r="B69" s="40"/>
      <c r="C69" s="131">
        <v>5179.3</v>
      </c>
      <c r="D69" s="131">
        <v>2420.1</v>
      </c>
      <c r="E69" s="131">
        <v>731.9</v>
      </c>
      <c r="F69" s="131">
        <v>8331.2999999999993</v>
      </c>
      <c r="G69" s="40"/>
    </row>
    <row r="70" spans="1:7">
      <c r="A70" s="40" t="s">
        <v>35</v>
      </c>
      <c r="B70" s="40"/>
      <c r="C70" s="131">
        <v>5452</v>
      </c>
      <c r="D70" s="131">
        <v>2442.5</v>
      </c>
      <c r="E70" s="131">
        <v>741.9</v>
      </c>
      <c r="F70" s="131">
        <v>8636.4</v>
      </c>
      <c r="G70" s="40"/>
    </row>
    <row r="71" spans="1:7">
      <c r="A71" s="132" t="s">
        <v>36</v>
      </c>
      <c r="B71" s="132"/>
      <c r="C71" s="128">
        <v>5469.6</v>
      </c>
      <c r="D71" s="128">
        <v>2470.1999999999998</v>
      </c>
      <c r="E71" s="128">
        <v>747.7</v>
      </c>
      <c r="F71" s="128">
        <v>8687.4</v>
      </c>
      <c r="G71" s="40"/>
    </row>
    <row r="72" spans="1:7">
      <c r="A72" s="132" t="s">
        <v>37</v>
      </c>
      <c r="B72" s="132"/>
      <c r="C72" s="128">
        <v>5444</v>
      </c>
      <c r="D72" s="128">
        <v>2472.9</v>
      </c>
      <c r="E72" s="128">
        <v>758</v>
      </c>
      <c r="F72" s="128">
        <v>8674.9</v>
      </c>
      <c r="G72" s="40"/>
    </row>
    <row r="73" spans="1:7">
      <c r="A73" s="230" t="s">
        <v>38</v>
      </c>
      <c r="B73" s="230"/>
      <c r="C73" s="131">
        <v>5391.4</v>
      </c>
      <c r="D73" s="131">
        <v>2464.4</v>
      </c>
      <c r="E73" s="131">
        <v>761.6</v>
      </c>
      <c r="F73" s="131">
        <v>8617.4</v>
      </c>
      <c r="G73" s="40"/>
    </row>
    <row r="74" spans="1:7">
      <c r="A74" s="40" t="s">
        <v>39</v>
      </c>
      <c r="B74" s="40"/>
      <c r="C74" s="131">
        <v>5509.2</v>
      </c>
      <c r="D74" s="131">
        <v>2451.1999999999998</v>
      </c>
      <c r="E74" s="131">
        <v>766.2</v>
      </c>
      <c r="F74" s="131">
        <v>8726.5</v>
      </c>
      <c r="G74" s="40"/>
    </row>
    <row r="75" spans="1:7">
      <c r="A75" s="231" t="s">
        <v>40</v>
      </c>
      <c r="B75" s="231"/>
      <c r="C75" s="128">
        <v>5672.6</v>
      </c>
      <c r="D75" s="128">
        <v>2403.3000000000002</v>
      </c>
      <c r="E75" s="128">
        <v>781.5</v>
      </c>
      <c r="F75" s="128">
        <v>8857.4</v>
      </c>
      <c r="G75" s="40"/>
    </row>
    <row r="76" spans="1:7">
      <c r="A76" s="231" t="s">
        <v>41</v>
      </c>
      <c r="B76" s="231"/>
      <c r="C76" s="128">
        <v>5650.7</v>
      </c>
      <c r="D76" s="128">
        <v>2375.3000000000002</v>
      </c>
      <c r="E76" s="128">
        <v>792.4</v>
      </c>
      <c r="F76" s="128">
        <v>8818.4</v>
      </c>
      <c r="G76" s="40"/>
    </row>
    <row r="77" spans="1:7">
      <c r="A77" s="40"/>
      <c r="B77" s="40"/>
      <c r="C77" s="125"/>
      <c r="D77" s="125"/>
      <c r="E77" s="125"/>
      <c r="F77" s="125"/>
      <c r="G77" s="40"/>
    </row>
    <row r="78" spans="1:7">
      <c r="A78" s="120">
        <v>2009</v>
      </c>
      <c r="B78" s="40"/>
      <c r="C78" s="130">
        <v>5190.6000000000004</v>
      </c>
      <c r="D78" s="130">
        <v>2415.1999999999998</v>
      </c>
      <c r="E78" s="130">
        <v>824.5</v>
      </c>
      <c r="F78" s="130">
        <v>8430.2999999999993</v>
      </c>
      <c r="G78" s="40"/>
    </row>
    <row r="79" spans="1:7">
      <c r="A79" s="120"/>
      <c r="B79" s="40"/>
      <c r="C79" s="130"/>
      <c r="D79" s="130"/>
      <c r="E79" s="130"/>
      <c r="F79" s="130"/>
      <c r="G79" s="40"/>
    </row>
    <row r="80" spans="1:7">
      <c r="A80" s="40" t="s">
        <v>30</v>
      </c>
      <c r="B80" s="40"/>
      <c r="C80" s="131">
        <v>5532.6</v>
      </c>
      <c r="D80" s="131">
        <v>2373</v>
      </c>
      <c r="E80" s="131">
        <v>796.9</v>
      </c>
      <c r="F80" s="131">
        <v>8702.5</v>
      </c>
      <c r="G80" s="40"/>
    </row>
    <row r="81" spans="1:7">
      <c r="A81" s="40" t="s">
        <v>31</v>
      </c>
      <c r="B81" s="40"/>
      <c r="C81" s="131">
        <v>5424.3</v>
      </c>
      <c r="D81" s="131">
        <v>2391.5</v>
      </c>
      <c r="E81" s="131">
        <v>807.7</v>
      </c>
      <c r="F81" s="131">
        <v>8623.5</v>
      </c>
      <c r="G81" s="60"/>
    </row>
    <row r="82" spans="1:7">
      <c r="A82" s="132" t="s">
        <v>32</v>
      </c>
      <c r="B82" s="132"/>
      <c r="C82" s="128">
        <v>5352.4</v>
      </c>
      <c r="D82" s="128">
        <v>2385.8000000000002</v>
      </c>
      <c r="E82" s="128">
        <v>809.5</v>
      </c>
      <c r="F82" s="128">
        <v>8547.7000000000007</v>
      </c>
      <c r="G82" s="60"/>
    </row>
    <row r="83" spans="1:7">
      <c r="A83" s="132" t="s">
        <v>33</v>
      </c>
      <c r="B83" s="132"/>
      <c r="C83" s="128">
        <v>5186.1000000000004</v>
      </c>
      <c r="D83" s="128">
        <v>2390.5</v>
      </c>
      <c r="E83" s="128">
        <v>815.2</v>
      </c>
      <c r="F83" s="128">
        <v>8391.7999999999993</v>
      </c>
      <c r="G83" s="60"/>
    </row>
    <row r="84" spans="1:7">
      <c r="A84" s="40" t="s">
        <v>34</v>
      </c>
      <c r="B84" s="40"/>
      <c r="C84" s="131">
        <v>5273.6</v>
      </c>
      <c r="D84" s="131">
        <v>2393.5</v>
      </c>
      <c r="E84" s="131">
        <v>818.5</v>
      </c>
      <c r="F84" s="131">
        <v>8485.7000000000007</v>
      </c>
      <c r="G84" s="60"/>
    </row>
    <row r="85" spans="1:7">
      <c r="A85" s="40" t="s">
        <v>35</v>
      </c>
      <c r="B85" s="40"/>
      <c r="C85" s="131">
        <v>5193.6000000000004</v>
      </c>
      <c r="D85" s="131">
        <v>2407</v>
      </c>
      <c r="E85" s="131">
        <v>823.1</v>
      </c>
      <c r="F85" s="131">
        <v>8423.7000000000007</v>
      </c>
      <c r="G85" s="60"/>
    </row>
    <row r="86" spans="1:7">
      <c r="A86" s="132" t="s">
        <v>36</v>
      </c>
      <c r="B86" s="132"/>
      <c r="C86" s="128">
        <v>5019.1000000000004</v>
      </c>
      <c r="D86" s="128">
        <v>2422.3000000000002</v>
      </c>
      <c r="E86" s="128">
        <v>824.4</v>
      </c>
      <c r="F86" s="128">
        <v>8265.7000000000007</v>
      </c>
      <c r="G86" s="60"/>
    </row>
    <row r="87" spans="1:7">
      <c r="A87" s="132" t="s">
        <v>37</v>
      </c>
      <c r="B87" s="132"/>
      <c r="C87" s="128">
        <v>5085.6000000000004</v>
      </c>
      <c r="D87" s="128">
        <v>2419.8000000000002</v>
      </c>
      <c r="E87" s="128">
        <v>831.6</v>
      </c>
      <c r="F87" s="128">
        <v>8337.1</v>
      </c>
      <c r="G87" s="60"/>
    </row>
    <row r="88" spans="1:7">
      <c r="A88" s="230" t="s">
        <v>38</v>
      </c>
      <c r="B88" s="230"/>
      <c r="C88" s="131">
        <v>5056.3</v>
      </c>
      <c r="D88" s="131">
        <v>2435.8000000000002</v>
      </c>
      <c r="E88" s="131">
        <v>837</v>
      </c>
      <c r="F88" s="131">
        <v>8329.1</v>
      </c>
      <c r="G88" s="60"/>
    </row>
    <row r="89" spans="1:7">
      <c r="A89" s="40" t="s">
        <v>39</v>
      </c>
      <c r="B89" s="40"/>
      <c r="C89" s="131">
        <v>5117.1000000000004</v>
      </c>
      <c r="D89" s="131">
        <v>2441.8000000000002</v>
      </c>
      <c r="E89" s="131">
        <v>839.2</v>
      </c>
      <c r="F89" s="131">
        <v>8398.1</v>
      </c>
      <c r="G89" s="60"/>
    </row>
    <row r="90" spans="1:7">
      <c r="A90" s="231" t="s">
        <v>40</v>
      </c>
      <c r="B90" s="231"/>
      <c r="C90" s="128">
        <v>5029.8</v>
      </c>
      <c r="D90" s="128">
        <v>2455.3000000000002</v>
      </c>
      <c r="E90" s="128">
        <v>844</v>
      </c>
      <c r="F90" s="128">
        <v>8329.1</v>
      </c>
      <c r="G90" s="60"/>
    </row>
    <row r="91" spans="1:7">
      <c r="A91" s="231" t="s">
        <v>41</v>
      </c>
      <c r="B91" s="231"/>
      <c r="C91" s="128">
        <v>5016.7</v>
      </c>
      <c r="D91" s="128">
        <v>2466.1</v>
      </c>
      <c r="E91" s="128">
        <v>846.7</v>
      </c>
      <c r="F91" s="128">
        <v>8329.5</v>
      </c>
      <c r="G91" s="60"/>
    </row>
    <row r="92" spans="1:7">
      <c r="A92" s="40"/>
      <c r="B92" s="40"/>
      <c r="C92" s="125"/>
      <c r="D92" s="125"/>
      <c r="E92" s="125"/>
      <c r="F92" s="125"/>
      <c r="G92" s="60"/>
    </row>
    <row r="93" spans="1:7">
      <c r="A93" s="120">
        <v>2010</v>
      </c>
      <c r="B93" s="40"/>
      <c r="C93" s="130">
        <v>5427.6</v>
      </c>
      <c r="D93" s="130">
        <v>2510.6999999999998</v>
      </c>
      <c r="E93" s="130">
        <v>873.7</v>
      </c>
      <c r="F93" s="130">
        <v>8812</v>
      </c>
      <c r="G93" s="60"/>
    </row>
    <row r="94" spans="1:7">
      <c r="A94" s="120"/>
      <c r="B94" s="40"/>
      <c r="C94" s="130"/>
      <c r="D94" s="130"/>
      <c r="E94" s="130"/>
      <c r="F94" s="130"/>
      <c r="G94" s="60"/>
    </row>
    <row r="95" spans="1:7">
      <c r="A95" s="40" t="s">
        <v>30</v>
      </c>
      <c r="B95" s="40"/>
      <c r="C95" s="131">
        <v>5037.6000000000004</v>
      </c>
      <c r="D95" s="131">
        <v>2497.3000000000002</v>
      </c>
      <c r="E95" s="131">
        <v>856.7</v>
      </c>
      <c r="F95" s="131">
        <v>8391.6</v>
      </c>
      <c r="G95" s="60"/>
    </row>
    <row r="96" spans="1:7">
      <c r="A96" s="40" t="s">
        <v>31</v>
      </c>
      <c r="B96" s="40"/>
      <c r="C96" s="131">
        <v>5225</v>
      </c>
      <c r="D96" s="131">
        <v>2511.1999999999998</v>
      </c>
      <c r="E96" s="131">
        <v>862.6</v>
      </c>
      <c r="F96" s="131">
        <v>8598.7999999999993</v>
      </c>
      <c r="G96" s="60"/>
    </row>
    <row r="97" spans="1:7">
      <c r="A97" s="132" t="s">
        <v>32</v>
      </c>
      <c r="B97" s="132"/>
      <c r="C97" s="128">
        <v>5279.6</v>
      </c>
      <c r="D97" s="128">
        <v>2511.6999999999998</v>
      </c>
      <c r="E97" s="128">
        <v>867.1</v>
      </c>
      <c r="F97" s="128">
        <v>8658.5</v>
      </c>
      <c r="G97" s="60"/>
    </row>
    <row r="98" spans="1:7">
      <c r="A98" s="132" t="s">
        <v>33</v>
      </c>
      <c r="B98" s="132"/>
      <c r="C98" s="128">
        <v>5294.2</v>
      </c>
      <c r="D98" s="128">
        <v>2507.3000000000002</v>
      </c>
      <c r="E98" s="128">
        <v>868.7</v>
      </c>
      <c r="F98" s="128">
        <v>8670.2999999999993</v>
      </c>
      <c r="G98" s="60"/>
    </row>
    <row r="99" spans="1:7">
      <c r="A99" s="40" t="s">
        <v>34</v>
      </c>
      <c r="B99" s="40"/>
      <c r="C99" s="125">
        <v>5298</v>
      </c>
      <c r="D99" s="125">
        <v>2507.4</v>
      </c>
      <c r="E99" s="125">
        <v>870.7</v>
      </c>
      <c r="F99" s="125">
        <v>8676</v>
      </c>
      <c r="G99" s="60"/>
    </row>
    <row r="100" spans="1:7">
      <c r="A100" s="40" t="s">
        <v>35</v>
      </c>
      <c r="B100" s="40"/>
      <c r="C100" s="125">
        <v>5411.3</v>
      </c>
      <c r="D100" s="125">
        <v>2503.5</v>
      </c>
      <c r="E100" s="125">
        <v>871.2</v>
      </c>
      <c r="F100" s="125">
        <v>8786</v>
      </c>
      <c r="G100" s="60"/>
    </row>
    <row r="101" spans="1:7">
      <c r="A101" s="132" t="s">
        <v>36</v>
      </c>
      <c r="B101" s="132"/>
      <c r="C101" s="128">
        <v>5629.8</v>
      </c>
      <c r="D101" s="128">
        <v>2499.5</v>
      </c>
      <c r="E101" s="128">
        <v>872.7</v>
      </c>
      <c r="F101" s="128">
        <v>9002</v>
      </c>
      <c r="G101" s="60"/>
    </row>
    <row r="102" spans="1:7">
      <c r="A102" s="132" t="s">
        <v>37</v>
      </c>
      <c r="B102" s="132"/>
      <c r="C102" s="128">
        <v>5276.5</v>
      </c>
      <c r="D102" s="128">
        <v>2502.1999999999998</v>
      </c>
      <c r="E102" s="128">
        <v>876.4</v>
      </c>
      <c r="F102" s="128">
        <v>8655.2000000000007</v>
      </c>
      <c r="G102" s="60"/>
    </row>
    <row r="103" spans="1:7">
      <c r="A103" s="230" t="s">
        <v>38</v>
      </c>
      <c r="B103" s="230"/>
      <c r="C103" s="125">
        <v>5327.3</v>
      </c>
      <c r="D103" s="125">
        <v>2510.1</v>
      </c>
      <c r="E103" s="125">
        <v>881.1</v>
      </c>
      <c r="F103" s="125">
        <v>8718.5</v>
      </c>
      <c r="G103" s="60"/>
    </row>
    <row r="104" spans="1:7">
      <c r="A104" s="40" t="s">
        <v>39</v>
      </c>
      <c r="B104" s="40"/>
      <c r="C104" s="125">
        <v>5856.9</v>
      </c>
      <c r="D104" s="125">
        <v>2524.6</v>
      </c>
      <c r="E104" s="125">
        <v>885.6</v>
      </c>
      <c r="F104" s="125">
        <v>9267.1</v>
      </c>
      <c r="G104" s="60"/>
    </row>
    <row r="105" spans="1:7">
      <c r="A105" s="231" t="s">
        <v>40</v>
      </c>
      <c r="B105" s="231"/>
      <c r="C105" s="128">
        <v>6067.8</v>
      </c>
      <c r="D105" s="128">
        <v>2542.6</v>
      </c>
      <c r="E105" s="128">
        <v>897.4</v>
      </c>
      <c r="F105" s="128">
        <v>9507.7000000000007</v>
      </c>
      <c r="G105" s="137">
        <f>F105/F91</f>
        <v>1.1414490665706225</v>
      </c>
    </row>
    <row r="106" spans="1:7">
      <c r="A106" s="133"/>
      <c r="B106" s="133"/>
      <c r="C106" s="133"/>
      <c r="D106" s="133"/>
      <c r="E106" s="133"/>
      <c r="F106" s="133"/>
      <c r="G106" s="40"/>
    </row>
    <row r="107" spans="1:7">
      <c r="A107" s="40" t="s">
        <v>51</v>
      </c>
      <c r="B107" s="232" t="s">
        <v>69</v>
      </c>
      <c r="C107" s="232"/>
      <c r="D107" s="232"/>
      <c r="E107" s="232"/>
      <c r="F107" s="40"/>
      <c r="G107" s="40"/>
    </row>
    <row r="108" spans="1:7">
      <c r="A108" s="40" t="s">
        <v>55</v>
      </c>
      <c r="B108" s="230" t="s">
        <v>70</v>
      </c>
      <c r="C108" s="230"/>
      <c r="D108" s="230"/>
      <c r="E108" s="230"/>
      <c r="F108" s="230"/>
      <c r="G108" s="230"/>
    </row>
    <row r="109" spans="1:7">
      <c r="A109" s="40"/>
      <c r="B109" s="40"/>
      <c r="C109" s="40"/>
      <c r="D109" s="40"/>
      <c r="E109" s="40"/>
      <c r="F109" s="40"/>
      <c r="G109" s="40"/>
    </row>
  </sheetData>
  <mergeCells count="22">
    <mergeCell ref="A61:B61"/>
    <mergeCell ref="A1:D1"/>
    <mergeCell ref="A2:C2"/>
    <mergeCell ref="A4:B5"/>
    <mergeCell ref="A28:B28"/>
    <mergeCell ref="A30:B30"/>
    <mergeCell ref="A31:B31"/>
    <mergeCell ref="A43:B43"/>
    <mergeCell ref="A45:B45"/>
    <mergeCell ref="A46:B46"/>
    <mergeCell ref="A58:B58"/>
    <mergeCell ref="A60:B60"/>
    <mergeCell ref="A103:B103"/>
    <mergeCell ref="A105:B105"/>
    <mergeCell ref="B107:E107"/>
    <mergeCell ref="B108:G108"/>
    <mergeCell ref="A73:B73"/>
    <mergeCell ref="A75:B75"/>
    <mergeCell ref="A76:B76"/>
    <mergeCell ref="A88:B88"/>
    <mergeCell ref="A90:B90"/>
    <mergeCell ref="A91:B9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O14"/>
  <sheetViews>
    <sheetView zoomScale="90" zoomScaleNormal="90" workbookViewId="0">
      <selection activeCell="J14" sqref="J14:N14"/>
    </sheetView>
  </sheetViews>
  <sheetFormatPr baseColWidth="10" defaultColWidth="9.7109375" defaultRowHeight="15"/>
  <cols>
    <col min="1" max="1" width="14" customWidth="1"/>
  </cols>
  <sheetData>
    <row r="1" spans="1:15" ht="75">
      <c r="A1" s="18" t="s">
        <v>10</v>
      </c>
      <c r="B1" s="18" t="s">
        <v>16</v>
      </c>
      <c r="C1" s="18" t="s">
        <v>24</v>
      </c>
      <c r="D1" s="18" t="s">
        <v>8</v>
      </c>
      <c r="E1" s="18" t="s">
        <v>7</v>
      </c>
      <c r="F1" s="18" t="s">
        <v>25</v>
      </c>
      <c r="G1" s="18" t="s">
        <v>26</v>
      </c>
      <c r="H1" s="18" t="s">
        <v>6</v>
      </c>
      <c r="I1" s="18" t="s">
        <v>5</v>
      </c>
      <c r="J1" s="18" t="s">
        <v>12</v>
      </c>
      <c r="K1" s="18" t="s">
        <v>15</v>
      </c>
      <c r="L1" s="18" t="s">
        <v>4</v>
      </c>
      <c r="M1" s="18" t="s">
        <v>13</v>
      </c>
      <c r="N1" s="18" t="s">
        <v>3</v>
      </c>
    </row>
    <row r="2" spans="1:15">
      <c r="A2" s="14">
        <f>'indicadores de precios'!A70</f>
        <v>40209</v>
      </c>
      <c r="B2" s="15">
        <f>'indicadores de precios'!B70</f>
        <v>9.7891566265058128E-3</v>
      </c>
      <c r="C2" s="15">
        <f>'indicadores de precios'!C70</f>
        <v>1.9512195121951237E-2</v>
      </c>
      <c r="D2" s="15">
        <f>'indicadores de precios'!D70</f>
        <v>4.3065693430657026E-2</v>
      </c>
      <c r="E2" s="15">
        <f>'indicadores de precios'!E70</f>
        <v>3.1274433150898506E-3</v>
      </c>
      <c r="F2" s="15">
        <f>'indicadores de precios'!F70</f>
        <v>1.511535401750197E-2</v>
      </c>
      <c r="G2" s="15">
        <f>'indicadores de precios'!G70</f>
        <v>5.8351568198395931E-3</v>
      </c>
      <c r="H2" s="15">
        <f>'indicadores de precios'!H70</f>
        <v>0</v>
      </c>
      <c r="I2" s="15">
        <f>'indicadores de precios'!I70</f>
        <v>1.9166666666666554E-2</v>
      </c>
      <c r="J2" s="15">
        <f>'indicadores de precios'!J70</f>
        <v>1.9417475728156219E-3</v>
      </c>
      <c r="K2" s="15">
        <f>'indicadores de precios'!K70</f>
        <v>-3.8004750593824244E-2</v>
      </c>
      <c r="L2" s="15">
        <f>'indicadores de precios'!L70</f>
        <v>1.0646387832699666E-2</v>
      </c>
      <c r="M2" s="15">
        <f>'indicadores de precios'!M70</f>
        <v>1.3995801259620855E-3</v>
      </c>
      <c r="N2" s="15">
        <f>'indicadores de precios'!N70</f>
        <v>6.3391442155309452E-3</v>
      </c>
      <c r="O2" s="16">
        <v>12</v>
      </c>
    </row>
    <row r="3" spans="1:15">
      <c r="A3" s="14">
        <f>'indicadores de precios'!A71</f>
        <v>40237</v>
      </c>
      <c r="B3" s="15">
        <f>'indicadores de precios'!B71</f>
        <v>1.4168530947054503E-2</v>
      </c>
      <c r="C3" s="15">
        <f>'indicadores de precios'!C71</f>
        <v>2.7341079972658999E-2</v>
      </c>
      <c r="D3" s="15">
        <f>'indicadores de precios'!D71</f>
        <v>1.469559132260323E-2</v>
      </c>
      <c r="E3" s="15">
        <f>'indicadores de precios'!E71</f>
        <v>3.8971161340608518E-3</v>
      </c>
      <c r="F3" s="15">
        <f>'indicadores de precios'!F71</f>
        <v>9.4043887147337024E-3</v>
      </c>
      <c r="G3" s="15">
        <f>'indicadores de precios'!G71</f>
        <v>6.526468455402501E-3</v>
      </c>
      <c r="H3" s="15">
        <f>'indicadores de precios'!H71</f>
        <v>4.0355125100888234E-3</v>
      </c>
      <c r="I3" s="15">
        <f>'indicadores de precios'!I71</f>
        <v>-4.9059689288634134E-3</v>
      </c>
      <c r="J3" s="15">
        <f>'indicadores de precios'!J71</f>
        <v>1.3565891472868241E-2</v>
      </c>
      <c r="K3" s="15">
        <f>'indicadores de precios'!K71</f>
        <v>8.230452674897748E-4</v>
      </c>
      <c r="L3" s="15">
        <f>'indicadores de precios'!L71</f>
        <v>4.5899172310007508E-2</v>
      </c>
      <c r="M3" s="15">
        <f>'indicadores de precios'!M71</f>
        <v>2.0964360587003572E-3</v>
      </c>
      <c r="N3" s="15">
        <f>'indicadores de precios'!N71</f>
        <v>7.8740157480314821E-3</v>
      </c>
    </row>
    <row r="4" spans="1:15">
      <c r="A4" s="14">
        <f>'indicadores de precios'!A72</f>
        <v>40268</v>
      </c>
      <c r="B4" s="15">
        <f>'indicadores de precios'!B72</f>
        <v>1.1029411764705843E-2</v>
      </c>
      <c r="C4" s="15">
        <f>'indicadores de precios'!C72</f>
        <v>2.2621423819028541E-2</v>
      </c>
      <c r="D4" s="15">
        <f>'indicadores de precios'!D72</f>
        <v>0</v>
      </c>
      <c r="E4" s="15">
        <f>'indicadores de precios'!E72</f>
        <v>3.1055900621115295E-3</v>
      </c>
      <c r="F4" s="15">
        <f>'indicadores de precios'!F72</f>
        <v>3.1055900621115295E-3</v>
      </c>
      <c r="G4" s="15">
        <f>'indicadores de precios'!G72</f>
        <v>5.0432276657059738E-3</v>
      </c>
      <c r="H4" s="15">
        <f>'indicadores de precios'!H72</f>
        <v>4.019292604501512E-3</v>
      </c>
      <c r="I4" s="15">
        <f>'indicadores de precios'!I72</f>
        <v>1.6433853738701654E-2</v>
      </c>
      <c r="J4" s="15">
        <f>'indicadores de precios'!J72</f>
        <v>0</v>
      </c>
      <c r="K4" s="15">
        <f>'indicadores de precios'!K72</f>
        <v>-8.2236842105254393E-4</v>
      </c>
      <c r="L4" s="15">
        <f>'indicadores de precios'!L72</f>
        <v>2.1582733812950394E-3</v>
      </c>
      <c r="M4" s="15">
        <f>'indicadores de precios'!M72</f>
        <v>5.5788005578798483E-3</v>
      </c>
      <c r="N4" s="15">
        <f>'indicadores de precios'!N72</f>
        <v>6.2500000000000888E-3</v>
      </c>
    </row>
    <row r="5" spans="1:15">
      <c r="A5" s="14">
        <f>'indicadores de precios'!A73</f>
        <v>40298</v>
      </c>
      <c r="B5" s="15">
        <f>'indicadores de precios'!B73</f>
        <v>2.9090909090909722E-3</v>
      </c>
      <c r="C5" s="15">
        <f>'indicadores de precios'!C73</f>
        <v>3.2530904359140411E-3</v>
      </c>
      <c r="D5" s="15">
        <f>'indicadores de precios'!D73</f>
        <v>6.2068965517241281E-3</v>
      </c>
      <c r="E5" s="15">
        <f>'indicadores de precios'!E73</f>
        <v>3.0959752321981782E-3</v>
      </c>
      <c r="F5" s="15">
        <f>'indicadores de precios'!F73</f>
        <v>-1.5479876160989781E-3</v>
      </c>
      <c r="G5" s="15">
        <f>'indicadores de precios'!G73</f>
        <v>2.8673835125447855E-3</v>
      </c>
      <c r="H5" s="15">
        <f>'indicadores de precios'!H73</f>
        <v>7.2057646116892027E-3</v>
      </c>
      <c r="I5" s="15">
        <f>'indicadores de precios'!I73</f>
        <v>1.4551333872271588E-2</v>
      </c>
      <c r="J5" s="15">
        <f>'indicadores de precios'!J73</f>
        <v>8.6042065009561686E-3</v>
      </c>
      <c r="K5" s="15">
        <f>'indicadores de precios'!K73</f>
        <v>8.230452674897748E-4</v>
      </c>
      <c r="L5" s="15">
        <f>'indicadores de precios'!L73</f>
        <v>2.1536252692029301E-3</v>
      </c>
      <c r="M5" s="15">
        <f>'indicadores de precios'!M73</f>
        <v>-6.9348127600554754E-4</v>
      </c>
      <c r="N5" s="15">
        <f>'indicadores de precios'!N73</f>
        <v>-7.7639751552815994E-4</v>
      </c>
    </row>
    <row r="6" spans="1:15">
      <c r="A6" s="14">
        <f>'indicadores de precios'!A74</f>
        <v>40329</v>
      </c>
      <c r="B6" s="15">
        <f>'indicadores de precios'!B74</f>
        <v>0</v>
      </c>
      <c r="C6" s="15">
        <f>'indicadores de precios'!C74</f>
        <v>-1.1024643320363126E-2</v>
      </c>
      <c r="D6" s="15">
        <f>'indicadores de precios'!D74</f>
        <v>3.4270047978066653E-3</v>
      </c>
      <c r="E6" s="15">
        <f>'indicadores de precios'!E74</f>
        <v>3.0864197530864335E-3</v>
      </c>
      <c r="F6" s="15">
        <f>'indicadores de precios'!F74</f>
        <v>1.5503875968992276E-2</v>
      </c>
      <c r="G6" s="15">
        <f>'indicadores de precios'!G74</f>
        <v>2.1443888491778917E-3</v>
      </c>
      <c r="H6" s="15">
        <f>'indicadores de precios'!H74</f>
        <v>3.9745627980922738E-3</v>
      </c>
      <c r="I6" s="15">
        <f>'indicadores de precios'!I74</f>
        <v>-3.1872509960160222E-3</v>
      </c>
      <c r="J6" s="15">
        <f>'indicadores de precios'!J74</f>
        <v>3.7914691943128354E-3</v>
      </c>
      <c r="K6" s="15">
        <f>'indicadores de precios'!K74</f>
        <v>1.5625E-2</v>
      </c>
      <c r="L6" s="15">
        <f>'indicadores de precios'!L74</f>
        <v>2.1489971346706493E-3</v>
      </c>
      <c r="M6" s="15">
        <f>'indicadores de precios'!M74</f>
        <v>5.5517002081888478E-3</v>
      </c>
      <c r="N6" s="15">
        <f>'indicadores de precios'!N74</f>
        <v>1.5540015540016494E-3</v>
      </c>
    </row>
    <row r="7" spans="1:15">
      <c r="A7" s="14">
        <f>'indicadores de precios'!A75</f>
        <v>40359</v>
      </c>
      <c r="B7" s="15">
        <f>'indicadores de precios'!B75</f>
        <v>0</v>
      </c>
      <c r="C7" s="15">
        <f>'indicadores de precios'!C75</f>
        <v>-2.6229508196721207E-3</v>
      </c>
      <c r="D7" s="15">
        <f>'indicadores de precios'!D75</f>
        <v>6.147540983606703E-3</v>
      </c>
      <c r="E7" s="15">
        <f>'indicadores de precios'!E75</f>
        <v>1.5384615384614886E-3</v>
      </c>
      <c r="F7" s="15">
        <f>'indicadores de precios'!F75</f>
        <v>-7.6335877862587775E-4</v>
      </c>
      <c r="G7" s="15">
        <f>'indicadores de precios'!G75</f>
        <v>2.1398002853068032E-3</v>
      </c>
      <c r="H7" s="15">
        <f>'indicadores de precios'!H75</f>
        <v>3.9588281868567776E-3</v>
      </c>
      <c r="I7" s="15">
        <f>'indicadores de precios'!I75</f>
        <v>-1.5187849720223801E-2</v>
      </c>
      <c r="J7" s="15">
        <f>'indicadores de precios'!J75</f>
        <v>-3.7771482530689626E-3</v>
      </c>
      <c r="K7" s="15">
        <f>'indicadores de precios'!K75</f>
        <v>2.1052631578947212E-2</v>
      </c>
      <c r="L7" s="15">
        <f>'indicadores de precios'!L75</f>
        <v>2.1443888491778917E-3</v>
      </c>
      <c r="M7" s="15">
        <f>'indicadores de precios'!M75</f>
        <v>4.1407867494822614E-3</v>
      </c>
      <c r="N7" s="15">
        <f>'indicadores de precios'!N75</f>
        <v>2.3273855702092838E-3</v>
      </c>
    </row>
    <row r="8" spans="1:15">
      <c r="A8" s="14">
        <f>'indicadores de precios'!A76</f>
        <v>40390</v>
      </c>
      <c r="B8" s="15">
        <f>'indicadores de precios'!B76</f>
        <v>8.7019579405365199E-3</v>
      </c>
      <c r="C8" s="15">
        <f>'indicadores de precios'!C76</f>
        <v>2.2353714661407009E-2</v>
      </c>
      <c r="D8" s="15">
        <f>'indicadores de precios'!D76</f>
        <v>5.4310930074676911E-3</v>
      </c>
      <c r="E8" s="15">
        <f>'indicadores de precios'!E76</f>
        <v>3.0721966205837781E-3</v>
      </c>
      <c r="F8" s="15">
        <f>'indicadores de precios'!F76</f>
        <v>1.5278838808250317E-3</v>
      </c>
      <c r="G8" s="15">
        <f>'indicadores de precios'!G76</f>
        <v>3.558718861210064E-3</v>
      </c>
      <c r="H8" s="15">
        <f>'indicadores de precios'!H76</f>
        <v>3.154574132492094E-3</v>
      </c>
      <c r="I8" s="15">
        <f>'indicadores de precios'!I76</f>
        <v>1.0551948051948035E-2</v>
      </c>
      <c r="J8" s="15">
        <f>'indicadores de precios'!J76</f>
        <v>0</v>
      </c>
      <c r="K8" s="15">
        <f>'indicadores de precios'!K76</f>
        <v>-2.5376685170499513E-2</v>
      </c>
      <c r="L8" s="15">
        <f>'indicadores de precios'!L76</f>
        <v>2.1398002853068032E-3</v>
      </c>
      <c r="M8" s="15">
        <f>'indicadores de precios'!M76</f>
        <v>-6.8728522336769515E-4</v>
      </c>
      <c r="N8" s="15">
        <f>'indicadores de precios'!N76</f>
        <v>8.5139318885449899E-3</v>
      </c>
    </row>
    <row r="9" spans="1:15">
      <c r="A9" s="14">
        <f>'indicadores de precios'!A77</f>
        <v>40421</v>
      </c>
      <c r="B9" s="15">
        <f>'indicadores de precios'!B77</f>
        <v>-5.0323508267432482E-3</v>
      </c>
      <c r="C9" s="15">
        <f>'indicadores de precios'!C77</f>
        <v>-2.2508038585209E-2</v>
      </c>
      <c r="D9" s="15">
        <f>'indicadores de precios'!D77</f>
        <v>4.7265361242405657E-3</v>
      </c>
      <c r="E9" s="15">
        <f>'indicadores de precios'!E77</f>
        <v>2.2970903522205877E-3</v>
      </c>
      <c r="F9" s="15">
        <f>'indicadores de precios'!F77</f>
        <v>3.0511060259343914E-3</v>
      </c>
      <c r="G9" s="15">
        <f>'indicadores de precios'!G77</f>
        <v>5.6737588652482351E-3</v>
      </c>
      <c r="H9" s="15">
        <f>'indicadores de precios'!H77</f>
        <v>3.9308176100629755E-3</v>
      </c>
      <c r="I9" s="15">
        <f>'indicadores de precios'!I77</f>
        <v>7.2289156626506035E-3</v>
      </c>
      <c r="J9" s="15">
        <f>'indicadores de precios'!J77</f>
        <v>5.687203791469031E-3</v>
      </c>
      <c r="K9" s="15">
        <f>'indicadores de precios'!K77</f>
        <v>8.1366965012197312E-4</v>
      </c>
      <c r="L9" s="15">
        <f>'indicadores de precios'!L77</f>
        <v>2.135231316725994E-3</v>
      </c>
      <c r="M9" s="15">
        <f>'indicadores de precios'!M77</f>
        <v>4.126547455295615E-3</v>
      </c>
      <c r="N9" s="15">
        <f>'indicadores de precios'!N77</f>
        <v>3.0698388334611248E-3</v>
      </c>
    </row>
    <row r="10" spans="1:15">
      <c r="A10" s="14">
        <f>'indicadores de precios'!A78</f>
        <v>40451</v>
      </c>
      <c r="B10" s="15">
        <f>'indicadores de precios'!B78</f>
        <v>3.6127167630057855E-3</v>
      </c>
      <c r="C10" s="15">
        <f>'indicadores de precios'!C78</f>
        <v>2.6315789473685403E-3</v>
      </c>
      <c r="D10" s="15">
        <f>'indicadores de precios'!D78</f>
        <v>-6.7204301075285411E-4</v>
      </c>
      <c r="E10" s="15">
        <f>'indicadores de precios'!E78</f>
        <v>3.0557677616500634E-3</v>
      </c>
      <c r="F10" s="15">
        <f>'indicadores de precios'!F78</f>
        <v>6.0836501901142537E-3</v>
      </c>
      <c r="G10" s="15">
        <f>'indicadores de precios'!G78</f>
        <v>3.5260930888576514E-3</v>
      </c>
      <c r="H10" s="15">
        <f>'indicadores de precios'!H78</f>
        <v>1.0180109631949819E-2</v>
      </c>
      <c r="I10" s="15">
        <f>'indicadores de precios'!I78</f>
        <v>-3.9872408293460948E-3</v>
      </c>
      <c r="J10" s="15">
        <f>'indicadores de precios'!J78</f>
        <v>1.8850141376061114E-3</v>
      </c>
      <c r="K10" s="15">
        <f>'indicadores de precios'!K78</f>
        <v>6.5040650406504863E-3</v>
      </c>
      <c r="L10" s="15">
        <f>'indicadores de precios'!L78</f>
        <v>2.1306818181816567E-3</v>
      </c>
      <c r="M10" s="15">
        <f>'indicadores de precios'!M78</f>
        <v>1.7123287671232834E-2</v>
      </c>
      <c r="N10" s="15">
        <f>'indicadores de precios'!N78</f>
        <v>7.6511094108666633E-4</v>
      </c>
    </row>
    <row r="11" spans="1:15">
      <c r="A11" s="14">
        <f>'indicadores de precios'!A79</f>
        <v>40482</v>
      </c>
      <c r="B11" s="15">
        <f>'indicadores de precios'!B79</f>
        <v>2.1598272138228847E-2</v>
      </c>
      <c r="C11" s="15">
        <f>'indicadores de precios'!C79</f>
        <v>4.6587926509186417E-2</v>
      </c>
      <c r="D11" s="15">
        <f>'indicadores de precios'!D79</f>
        <v>0</v>
      </c>
      <c r="E11" s="15">
        <f>'indicadores de precios'!E79</f>
        <v>3.0464584920029125E-3</v>
      </c>
      <c r="F11" s="15">
        <f>'indicadores de precios'!F79</f>
        <v>1.2093726379440728E-2</v>
      </c>
      <c r="G11" s="15">
        <f>'indicadores de precios'!G79</f>
        <v>4.2164441321153046E-3</v>
      </c>
      <c r="H11" s="15">
        <f>'indicadores de precios'!H79</f>
        <v>1.5503875968992276E-2</v>
      </c>
      <c r="I11" s="15">
        <f>'indicadores de precios'!I79</f>
        <v>1.601281024819845E-2</v>
      </c>
      <c r="J11" s="15">
        <f>'indicadores de precios'!J79</f>
        <v>0</v>
      </c>
      <c r="K11" s="15">
        <f>'indicadores de precios'!K79</f>
        <v>-3.2310177705976439E-3</v>
      </c>
      <c r="L11" s="15">
        <f>'indicadores de precios'!L79</f>
        <v>2.1261516654855761E-3</v>
      </c>
      <c r="M11" s="15">
        <f>'indicadores de precios'!M79</f>
        <v>1.5488215488215662E-2</v>
      </c>
      <c r="N11" s="15">
        <f>'indicadores de precios'!N79</f>
        <v>5.3516819571863827E-3</v>
      </c>
    </row>
    <row r="12" spans="1:15">
      <c r="A12" s="14">
        <f>'indicadores de precios'!A80</f>
        <v>40512</v>
      </c>
      <c r="B12" s="15">
        <f>'indicadores de precios'!B80</f>
        <v>1.5503875968992276E-2</v>
      </c>
      <c r="C12" s="15">
        <f>'indicadores de precios'!C80</f>
        <v>3.1974921630093966E-2</v>
      </c>
      <c r="D12" s="15">
        <f>'indicadores de precios'!D80</f>
        <v>2.555480833893764E-2</v>
      </c>
      <c r="E12" s="15">
        <f>'indicadores de precios'!E80</f>
        <v>6.8337129840547739E-3</v>
      </c>
      <c r="F12" s="15">
        <f>'indicadores de precios'!F80</f>
        <v>9.7087378640774435E-3</v>
      </c>
      <c r="G12" s="15">
        <f>'indicadores de precios'!G80</f>
        <v>4.1987403778867005E-3</v>
      </c>
      <c r="H12" s="15">
        <f>'indicadores de precios'!H80</f>
        <v>2.2900763358779663E-3</v>
      </c>
      <c r="I12" s="15">
        <f>'indicadores de precios'!I80</f>
        <v>8.6682427107958038E-3</v>
      </c>
      <c r="J12" s="15">
        <f>'indicadores de precios'!J80</f>
        <v>-9.4073377234242805E-3</v>
      </c>
      <c r="K12" s="15">
        <f>'indicadores de precios'!K80</f>
        <v>4.0518638573743271E-3</v>
      </c>
      <c r="L12" s="15">
        <f>'indicadores de precios'!L80</f>
        <v>1.4144271570013522E-3</v>
      </c>
      <c r="M12" s="15">
        <f>'indicadores de precios'!M80</f>
        <v>1.392572944297088E-2</v>
      </c>
      <c r="N12" s="15">
        <f>'indicadores de precios'!N80</f>
        <v>6.0836501901142537E-3</v>
      </c>
    </row>
    <row r="13" spans="1:15">
      <c r="A13" s="14">
        <f>'indicadores de precios'!A81</f>
        <v>40543</v>
      </c>
      <c r="B13" s="15">
        <f>'indicadores de precios'!B81</f>
        <v>1.0019922645219878E-2</v>
      </c>
      <c r="C13" s="15">
        <f>'indicadores de precios'!C81</f>
        <v>1.6075713525380449E-2</v>
      </c>
      <c r="D13" s="15">
        <f>'indicadores de precios'!D81</f>
        <v>1.7270354627587359E-3</v>
      </c>
      <c r="E13" s="15">
        <f>'indicadores de precios'!E81</f>
        <v>4.0160533668337113E-3</v>
      </c>
      <c r="F13" s="15">
        <f>'indicadores de precios'!F81</f>
        <v>6.0010321810885781E-3</v>
      </c>
      <c r="G13" s="15">
        <f>'indicadores de precios'!G81</f>
        <v>3.3420254003349104E-3</v>
      </c>
      <c r="H13" s="15">
        <f>'indicadores de precios'!H81</f>
        <v>9.0286597043364794E-3</v>
      </c>
      <c r="I13" s="15">
        <f>'indicadores de precios'!I81</f>
        <v>4.2503550898969908E-3</v>
      </c>
      <c r="J13" s="15">
        <f>'indicadores de precios'!J81</f>
        <v>-4.2451461863954529E-3</v>
      </c>
      <c r="K13" s="15">
        <f>'indicadores de precios'!K81</f>
        <v>7.9339917414736269E-3</v>
      </c>
      <c r="L13" s="15">
        <f>'indicadores de precios'!L81</f>
        <v>-5.2482954745806665E-3</v>
      </c>
      <c r="M13" s="15">
        <f>'indicadores de precios'!M81</f>
        <v>1.4599068714825554E-2</v>
      </c>
      <c r="N13" s="15">
        <f>'indicadores de precios'!N81</f>
        <v>3.5864474292572157E-3</v>
      </c>
    </row>
    <row r="14" spans="1:15" ht="30">
      <c r="A14" s="17" t="s">
        <v>128</v>
      </c>
      <c r="B14" s="19">
        <f>'indicadores de precios'!B96</f>
        <v>9.6000000000000002E-2</v>
      </c>
      <c r="C14" s="19">
        <f>'indicadores de precios'!C96</f>
        <v>0.16546670000000008</v>
      </c>
      <c r="D14" s="19">
        <f>'indicadores de precios'!D96</f>
        <v>0.11499227000000012</v>
      </c>
      <c r="E14" s="19">
        <f>'indicadores de precios'!E96</f>
        <v>0.04</v>
      </c>
      <c r="F14" s="19">
        <f>'indicadores de precios'!F96</f>
        <v>8.2000000000000003E-2</v>
      </c>
      <c r="G14" s="19">
        <f>'indicadores de precios'!G96</f>
        <v>0.05</v>
      </c>
      <c r="H14" s="19">
        <f>'indicadores de precios'!H96</f>
        <v>6.5000000000000002E-2</v>
      </c>
      <c r="I14" s="19">
        <f>'indicadores de precios'!I96</f>
        <v>7.0000000000000007E-2</v>
      </c>
      <c r="J14" s="19">
        <f>'indicadores de precios'!J96</f>
        <v>1.9E-2</v>
      </c>
      <c r="K14" s="19">
        <f>'indicadores de precios'!K96</f>
        <v>-1.2E-2</v>
      </c>
      <c r="L14" s="19">
        <f>'indicadores de precios'!L96</f>
        <v>7.1999999999999995E-2</v>
      </c>
      <c r="M14" s="19">
        <f>'indicadores de precios'!M96</f>
        <v>8.4500000000000006E-2</v>
      </c>
      <c r="N14" s="19">
        <f>'indicadores de precios'!N96</f>
        <v>5.0999999999999997E-2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O116"/>
  <sheetViews>
    <sheetView topLeftCell="A38" zoomScale="90" zoomScaleNormal="90" workbookViewId="0">
      <selection activeCell="P61" sqref="P61"/>
    </sheetView>
  </sheetViews>
  <sheetFormatPr baseColWidth="10" defaultColWidth="10.7109375" defaultRowHeight="15"/>
  <sheetData>
    <row r="1" spans="1:15" ht="19.5">
      <c r="A1" s="240" t="s">
        <v>42</v>
      </c>
      <c r="B1" s="240"/>
      <c r="C1" s="240"/>
      <c r="D1" s="240"/>
      <c r="E1" s="240"/>
      <c r="F1" s="240"/>
      <c r="G1" s="240"/>
      <c r="H1" s="240"/>
      <c r="I1" s="240"/>
      <c r="J1" s="240"/>
      <c r="K1" s="38"/>
      <c r="L1" s="38"/>
      <c r="M1" s="38"/>
      <c r="N1" s="38"/>
      <c r="O1" s="38"/>
    </row>
    <row r="2" spans="1:15" ht="18">
      <c r="A2" s="241" t="s">
        <v>11</v>
      </c>
      <c r="B2" s="241"/>
      <c r="C2" s="241"/>
      <c r="D2" s="39"/>
      <c r="E2" s="39"/>
      <c r="F2" s="39"/>
      <c r="G2" s="39"/>
      <c r="H2" s="39"/>
      <c r="I2" s="39"/>
      <c r="J2" s="39"/>
      <c r="K2" s="244"/>
      <c r="L2" s="244"/>
      <c r="M2" s="40"/>
      <c r="N2" s="244" t="s">
        <v>43</v>
      </c>
      <c r="O2" s="244"/>
    </row>
    <row r="3" spans="1:15" ht="18">
      <c r="A3" s="39"/>
      <c r="B3" s="39"/>
      <c r="C3" s="39"/>
      <c r="D3" s="39"/>
      <c r="E3" s="39"/>
      <c r="F3" s="39"/>
      <c r="G3" s="39"/>
      <c r="H3" s="39"/>
      <c r="I3" s="39"/>
      <c r="J3" s="39"/>
      <c r="K3" s="41"/>
      <c r="L3" s="41"/>
      <c r="M3" s="40"/>
      <c r="N3" s="40"/>
      <c r="O3" s="40"/>
    </row>
    <row r="4" spans="1:15" ht="56.25" customHeight="1">
      <c r="A4" s="245" t="s">
        <v>10</v>
      </c>
      <c r="B4" s="245"/>
      <c r="C4" s="245" t="s">
        <v>44</v>
      </c>
      <c r="D4" s="242" t="s">
        <v>9</v>
      </c>
      <c r="E4" s="242" t="s">
        <v>8</v>
      </c>
      <c r="F4" s="242" t="s">
        <v>7</v>
      </c>
      <c r="G4" s="242" t="s">
        <v>45</v>
      </c>
      <c r="H4" s="242" t="s">
        <v>46</v>
      </c>
      <c r="I4" s="242" t="s">
        <v>6</v>
      </c>
      <c r="J4" s="242" t="s">
        <v>5</v>
      </c>
      <c r="K4" s="56" t="s">
        <v>47</v>
      </c>
      <c r="L4" s="242" t="s">
        <v>48</v>
      </c>
      <c r="M4" s="242" t="s">
        <v>4</v>
      </c>
      <c r="N4" s="242" t="s">
        <v>49</v>
      </c>
      <c r="O4" s="242" t="s">
        <v>3</v>
      </c>
    </row>
    <row r="5" spans="1:15">
      <c r="A5" s="246"/>
      <c r="B5" s="246"/>
      <c r="C5" s="246"/>
      <c r="D5" s="243"/>
      <c r="E5" s="243"/>
      <c r="F5" s="243"/>
      <c r="G5" s="243"/>
      <c r="H5" s="243"/>
      <c r="I5" s="243"/>
      <c r="J5" s="243"/>
      <c r="K5" s="57" t="s">
        <v>50</v>
      </c>
      <c r="L5" s="243"/>
      <c r="M5" s="243"/>
      <c r="N5" s="243"/>
      <c r="O5" s="243"/>
    </row>
    <row r="6" spans="1:15">
      <c r="A6" s="42"/>
      <c r="B6" s="42"/>
      <c r="C6" s="44"/>
      <c r="D6" s="44"/>
      <c r="E6" s="44"/>
      <c r="F6" s="44"/>
      <c r="G6" s="44"/>
      <c r="H6" s="44"/>
      <c r="I6" s="44"/>
      <c r="J6" s="44"/>
      <c r="K6" s="44"/>
      <c r="L6" s="44"/>
      <c r="M6" s="40"/>
      <c r="N6" s="40"/>
      <c r="O6" s="40"/>
    </row>
    <row r="7" spans="1:15">
      <c r="A7" s="45">
        <v>2001</v>
      </c>
      <c r="B7" s="45"/>
      <c r="C7" s="46">
        <v>67.400000000000006</v>
      </c>
      <c r="D7" s="46">
        <v>66.099999999999994</v>
      </c>
      <c r="E7" s="46">
        <v>75.2</v>
      </c>
      <c r="F7" s="46">
        <v>89.9</v>
      </c>
      <c r="G7" s="46">
        <v>68</v>
      </c>
      <c r="H7" s="46">
        <v>72.099999999999994</v>
      </c>
      <c r="I7" s="46">
        <v>69.8</v>
      </c>
      <c r="J7" s="46">
        <v>53.9</v>
      </c>
      <c r="K7" s="46">
        <v>78.099999999999994</v>
      </c>
      <c r="L7" s="46">
        <v>81.8</v>
      </c>
      <c r="M7" s="46">
        <v>67.900000000000006</v>
      </c>
      <c r="N7" s="46">
        <v>60.1</v>
      </c>
      <c r="O7" s="46">
        <v>77.5</v>
      </c>
    </row>
    <row r="8" spans="1:15">
      <c r="A8" s="45">
        <v>2002</v>
      </c>
      <c r="B8" s="45"/>
      <c r="C8" s="46">
        <v>69.900000000000006</v>
      </c>
      <c r="D8" s="46">
        <v>68.099999999999994</v>
      </c>
      <c r="E8" s="46">
        <v>78.3</v>
      </c>
      <c r="F8" s="46">
        <v>91.7</v>
      </c>
      <c r="G8" s="46">
        <v>70.8</v>
      </c>
      <c r="H8" s="46">
        <v>74.2</v>
      </c>
      <c r="I8" s="46">
        <v>73.5</v>
      </c>
      <c r="J8" s="46">
        <v>54.7</v>
      </c>
      <c r="K8" s="46">
        <v>82.8</v>
      </c>
      <c r="L8" s="46">
        <v>84.5</v>
      </c>
      <c r="M8" s="46">
        <v>73.099999999999994</v>
      </c>
      <c r="N8" s="46">
        <v>62.3</v>
      </c>
      <c r="O8" s="46">
        <v>81.099999999999994</v>
      </c>
    </row>
    <row r="9" spans="1:15">
      <c r="A9" s="47">
        <v>2003</v>
      </c>
      <c r="B9" s="47"/>
      <c r="C9" s="48">
        <v>73.599999999999994</v>
      </c>
      <c r="D9" s="48">
        <v>71</v>
      </c>
      <c r="E9" s="48">
        <v>80.900000000000006</v>
      </c>
      <c r="F9" s="48">
        <v>93.8</v>
      </c>
      <c r="G9" s="48">
        <v>75.2</v>
      </c>
      <c r="H9" s="48">
        <v>77</v>
      </c>
      <c r="I9" s="48">
        <v>78.400000000000006</v>
      </c>
      <c r="J9" s="48">
        <v>62.1</v>
      </c>
      <c r="K9" s="48">
        <v>82.4</v>
      </c>
      <c r="L9" s="48">
        <v>88.9</v>
      </c>
      <c r="M9" s="48">
        <v>78.3</v>
      </c>
      <c r="N9" s="48">
        <v>65.3</v>
      </c>
      <c r="O9" s="48">
        <v>83.9</v>
      </c>
    </row>
    <row r="10" spans="1:15">
      <c r="A10" s="47">
        <v>2004</v>
      </c>
      <c r="B10" s="47"/>
      <c r="C10" s="48">
        <v>79.8</v>
      </c>
      <c r="D10" s="48">
        <v>79</v>
      </c>
      <c r="E10" s="48">
        <v>87.7</v>
      </c>
      <c r="F10" s="48">
        <v>96</v>
      </c>
      <c r="G10" s="48">
        <v>81.5</v>
      </c>
      <c r="H10" s="48">
        <v>81.2</v>
      </c>
      <c r="I10" s="48">
        <v>83.5</v>
      </c>
      <c r="J10" s="48">
        <v>71.099999999999994</v>
      </c>
      <c r="K10" s="48">
        <v>84.6</v>
      </c>
      <c r="L10" s="48">
        <v>94</v>
      </c>
      <c r="M10" s="48">
        <v>83.7</v>
      </c>
      <c r="N10" s="48">
        <v>71</v>
      </c>
      <c r="O10" s="48">
        <v>86.7</v>
      </c>
    </row>
    <row r="11" spans="1:15">
      <c r="A11" s="45"/>
      <c r="B11" s="45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9"/>
      <c r="N11" s="49"/>
      <c r="O11" s="49"/>
    </row>
    <row r="12" spans="1:15">
      <c r="A12" s="43" t="s">
        <v>30</v>
      </c>
      <c r="B12" s="43"/>
      <c r="C12" s="46">
        <v>76.7</v>
      </c>
      <c r="D12" s="46">
        <v>75.5</v>
      </c>
      <c r="E12" s="46">
        <v>84.7</v>
      </c>
      <c r="F12" s="46">
        <v>94.8</v>
      </c>
      <c r="G12" s="46">
        <v>78.5</v>
      </c>
      <c r="H12" s="46">
        <v>78.599999999999994</v>
      </c>
      <c r="I12" s="46">
        <v>80.599999999999994</v>
      </c>
      <c r="J12" s="46">
        <v>66.3</v>
      </c>
      <c r="K12" s="46">
        <v>84</v>
      </c>
      <c r="L12" s="46">
        <v>92.6</v>
      </c>
      <c r="M12" s="46">
        <v>79.7</v>
      </c>
      <c r="N12" s="46">
        <v>67.3</v>
      </c>
      <c r="O12" s="46">
        <v>85.4</v>
      </c>
    </row>
    <row r="13" spans="1:15">
      <c r="A13" s="43" t="s">
        <v>31</v>
      </c>
      <c r="B13" s="43"/>
      <c r="C13" s="46">
        <v>77.599999999999994</v>
      </c>
      <c r="D13" s="46">
        <v>76.3</v>
      </c>
      <c r="E13" s="46">
        <v>85</v>
      </c>
      <c r="F13" s="46">
        <v>95.1</v>
      </c>
      <c r="G13" s="46">
        <v>79.599999999999994</v>
      </c>
      <c r="H13" s="46">
        <v>79.2</v>
      </c>
      <c r="I13" s="46">
        <v>80.900000000000006</v>
      </c>
      <c r="J13" s="46">
        <v>67.099999999999994</v>
      </c>
      <c r="K13" s="46">
        <v>84.3</v>
      </c>
      <c r="L13" s="46">
        <v>92.3</v>
      </c>
      <c r="M13" s="46">
        <v>83.5</v>
      </c>
      <c r="N13" s="46">
        <v>68</v>
      </c>
      <c r="O13" s="46">
        <v>85.7</v>
      </c>
    </row>
    <row r="14" spans="1:15">
      <c r="A14" s="50" t="s">
        <v>32</v>
      </c>
      <c r="B14" s="50"/>
      <c r="C14" s="48">
        <v>78</v>
      </c>
      <c r="D14" s="48">
        <v>76.599999999999994</v>
      </c>
      <c r="E14" s="48">
        <v>85.1</v>
      </c>
      <c r="F14" s="48">
        <v>95.2</v>
      </c>
      <c r="G14" s="48">
        <v>79.900000000000006</v>
      </c>
      <c r="H14" s="48">
        <v>79.8</v>
      </c>
      <c r="I14" s="48">
        <v>81.2</v>
      </c>
      <c r="J14" s="48">
        <v>68.099999999999994</v>
      </c>
      <c r="K14" s="48">
        <v>84.6</v>
      </c>
      <c r="L14" s="48">
        <v>93.2</v>
      </c>
      <c r="M14" s="48">
        <v>83.6</v>
      </c>
      <c r="N14" s="48">
        <v>68.7</v>
      </c>
      <c r="O14" s="48">
        <v>85.7</v>
      </c>
    </row>
    <row r="15" spans="1:15">
      <c r="A15" s="50" t="s">
        <v>33</v>
      </c>
      <c r="B15" s="50"/>
      <c r="C15" s="48">
        <v>78.7</v>
      </c>
      <c r="D15" s="48">
        <v>77.5</v>
      </c>
      <c r="E15" s="48">
        <v>87</v>
      </c>
      <c r="F15" s="48">
        <v>95.3</v>
      </c>
      <c r="G15" s="48">
        <v>80.099999999999994</v>
      </c>
      <c r="H15" s="48">
        <v>80.2</v>
      </c>
      <c r="I15" s="48">
        <v>81.900000000000006</v>
      </c>
      <c r="J15" s="48">
        <v>69.8</v>
      </c>
      <c r="K15" s="48">
        <v>85</v>
      </c>
      <c r="L15" s="48">
        <v>92.9</v>
      </c>
      <c r="M15" s="48">
        <v>83.7</v>
      </c>
      <c r="N15" s="48">
        <v>69.400000000000006</v>
      </c>
      <c r="O15" s="48">
        <v>85.9</v>
      </c>
    </row>
    <row r="16" spans="1:15">
      <c r="A16" s="43" t="s">
        <v>34</v>
      </c>
      <c r="B16" s="43"/>
      <c r="C16" s="46">
        <v>79.400000000000006</v>
      </c>
      <c r="D16" s="46">
        <v>78.099999999999994</v>
      </c>
      <c r="E16" s="46">
        <v>88.3</v>
      </c>
      <c r="F16" s="46">
        <v>95.5</v>
      </c>
      <c r="G16" s="46">
        <v>80.5</v>
      </c>
      <c r="H16" s="46">
        <v>80.900000000000006</v>
      </c>
      <c r="I16" s="46">
        <v>83.1</v>
      </c>
      <c r="J16" s="46">
        <v>71.400000000000006</v>
      </c>
      <c r="K16" s="46">
        <v>85.3</v>
      </c>
      <c r="L16" s="46">
        <v>93.6</v>
      </c>
      <c r="M16" s="46">
        <v>83.9</v>
      </c>
      <c r="N16" s="46">
        <v>70.3</v>
      </c>
      <c r="O16" s="46">
        <v>86.3</v>
      </c>
    </row>
    <row r="17" spans="1:15">
      <c r="A17" s="43" t="s">
        <v>35</v>
      </c>
      <c r="B17" s="43"/>
      <c r="C17" s="46">
        <v>79.599999999999994</v>
      </c>
      <c r="D17" s="46">
        <v>78.400000000000006</v>
      </c>
      <c r="E17" s="46">
        <v>88.4</v>
      </c>
      <c r="F17" s="46">
        <v>95.9</v>
      </c>
      <c r="G17" s="46">
        <v>81.099999999999994</v>
      </c>
      <c r="H17" s="46">
        <v>81.400000000000006</v>
      </c>
      <c r="I17" s="46">
        <v>83.9</v>
      </c>
      <c r="J17" s="46">
        <v>70.7</v>
      </c>
      <c r="K17" s="46">
        <v>84.2</v>
      </c>
      <c r="L17" s="46">
        <v>93.7</v>
      </c>
      <c r="M17" s="46">
        <v>84</v>
      </c>
      <c r="N17" s="46">
        <v>70.900000000000006</v>
      </c>
      <c r="O17" s="46">
        <v>86.6</v>
      </c>
    </row>
    <row r="18" spans="1:15">
      <c r="A18" s="50" t="s">
        <v>36</v>
      </c>
      <c r="B18" s="50"/>
      <c r="C18" s="48">
        <v>80.099999999999994</v>
      </c>
      <c r="D18" s="48">
        <v>79</v>
      </c>
      <c r="E18" s="48">
        <v>88.6</v>
      </c>
      <c r="F18" s="48">
        <v>96</v>
      </c>
      <c r="G18" s="48">
        <v>81.400000000000006</v>
      </c>
      <c r="H18" s="48">
        <v>81.599999999999994</v>
      </c>
      <c r="I18" s="48">
        <v>84.3</v>
      </c>
      <c r="J18" s="48">
        <v>72.099999999999994</v>
      </c>
      <c r="K18" s="48">
        <v>84.5</v>
      </c>
      <c r="L18" s="48">
        <v>94.7</v>
      </c>
      <c r="M18" s="48">
        <v>84.2</v>
      </c>
      <c r="N18" s="48">
        <v>71.3</v>
      </c>
      <c r="O18" s="48">
        <v>86.8</v>
      </c>
    </row>
    <row r="19" spans="1:15">
      <c r="A19" s="50" t="s">
        <v>37</v>
      </c>
      <c r="B19" s="50"/>
      <c r="C19" s="48">
        <v>80.3</v>
      </c>
      <c r="D19" s="48">
        <v>79</v>
      </c>
      <c r="E19" s="48">
        <v>88.6</v>
      </c>
      <c r="F19" s="48">
        <v>96.4</v>
      </c>
      <c r="G19" s="48">
        <v>82.2</v>
      </c>
      <c r="H19" s="48">
        <v>81.900000000000006</v>
      </c>
      <c r="I19" s="48">
        <v>84.8</v>
      </c>
      <c r="J19" s="48">
        <v>72.3</v>
      </c>
      <c r="K19" s="48">
        <v>84.9</v>
      </c>
      <c r="L19" s="48">
        <v>93.5</v>
      </c>
      <c r="M19" s="48">
        <v>84.3</v>
      </c>
      <c r="N19" s="48">
        <v>71.599999999999994</v>
      </c>
      <c r="O19" s="48">
        <v>86.9</v>
      </c>
    </row>
    <row r="20" spans="1:15">
      <c r="A20" s="238" t="s">
        <v>38</v>
      </c>
      <c r="B20" s="238"/>
      <c r="C20" s="46">
        <v>80.8</v>
      </c>
      <c r="D20" s="46">
        <v>79.7</v>
      </c>
      <c r="E20" s="46">
        <v>88.8</v>
      </c>
      <c r="F20" s="46">
        <v>96.7</v>
      </c>
      <c r="G20" s="46">
        <v>82.9</v>
      </c>
      <c r="H20" s="46">
        <v>82.2</v>
      </c>
      <c r="I20" s="46">
        <v>85.1</v>
      </c>
      <c r="J20" s="46">
        <v>72.5</v>
      </c>
      <c r="K20" s="46">
        <v>85.2</v>
      </c>
      <c r="L20" s="46">
        <v>94.9</v>
      </c>
      <c r="M20" s="46">
        <v>84.3</v>
      </c>
      <c r="N20" s="46">
        <v>72</v>
      </c>
      <c r="O20" s="46">
        <v>87</v>
      </c>
    </row>
    <row r="21" spans="1:15">
      <c r="A21" s="43" t="s">
        <v>39</v>
      </c>
      <c r="B21" s="43"/>
      <c r="C21" s="46">
        <v>81.900000000000006</v>
      </c>
      <c r="D21" s="46">
        <v>81.7</v>
      </c>
      <c r="E21" s="46">
        <v>88.8</v>
      </c>
      <c r="F21" s="46">
        <v>96.9</v>
      </c>
      <c r="G21" s="46">
        <v>83.3</v>
      </c>
      <c r="H21" s="46">
        <v>82.5</v>
      </c>
      <c r="I21" s="46">
        <v>85</v>
      </c>
      <c r="J21" s="46">
        <v>75</v>
      </c>
      <c r="K21" s="46">
        <v>84.2</v>
      </c>
      <c r="L21" s="46">
        <v>94.9</v>
      </c>
      <c r="M21" s="46">
        <v>84.5</v>
      </c>
      <c r="N21" s="46">
        <v>73.2</v>
      </c>
      <c r="O21" s="46">
        <v>87.5</v>
      </c>
    </row>
    <row r="22" spans="1:15">
      <c r="A22" s="237" t="s">
        <v>40</v>
      </c>
      <c r="B22" s="237"/>
      <c r="C22" s="48">
        <v>82.6</v>
      </c>
      <c r="D22" s="48">
        <v>82.9</v>
      </c>
      <c r="E22" s="48">
        <v>88.8</v>
      </c>
      <c r="F22" s="48">
        <v>97.1</v>
      </c>
      <c r="G22" s="48">
        <v>84</v>
      </c>
      <c r="H22" s="48">
        <v>82.9</v>
      </c>
      <c r="I22" s="48">
        <v>85.4</v>
      </c>
      <c r="J22" s="48">
        <v>74.7</v>
      </c>
      <c r="K22" s="48">
        <v>84.6</v>
      </c>
      <c r="L22" s="48">
        <v>95.6</v>
      </c>
      <c r="M22" s="48">
        <v>84.6</v>
      </c>
      <c r="N22" s="48">
        <v>74.8</v>
      </c>
      <c r="O22" s="48">
        <v>87.8</v>
      </c>
    </row>
    <row r="23" spans="1:15">
      <c r="A23" s="237" t="s">
        <v>41</v>
      </c>
      <c r="B23" s="237"/>
      <c r="C23" s="48">
        <v>82.5</v>
      </c>
      <c r="D23" s="48">
        <v>82.9</v>
      </c>
      <c r="E23" s="48">
        <v>90.5</v>
      </c>
      <c r="F23" s="48">
        <v>97.4</v>
      </c>
      <c r="G23" s="48">
        <v>84.1</v>
      </c>
      <c r="H23" s="48">
        <v>83.2</v>
      </c>
      <c r="I23" s="48">
        <v>85.6</v>
      </c>
      <c r="J23" s="48">
        <v>72.8</v>
      </c>
      <c r="K23" s="48">
        <v>84.9</v>
      </c>
      <c r="L23" s="48">
        <v>96.2</v>
      </c>
      <c r="M23" s="48">
        <v>84.7</v>
      </c>
      <c r="N23" s="48">
        <v>74.599999999999994</v>
      </c>
      <c r="O23" s="48">
        <v>88.1</v>
      </c>
    </row>
    <row r="24" spans="1:15">
      <c r="A24" s="43"/>
      <c r="B24" s="43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</row>
    <row r="25" spans="1:15">
      <c r="A25" s="45">
        <v>2005</v>
      </c>
      <c r="B25" s="45"/>
      <c r="C25" s="46">
        <v>87.5</v>
      </c>
      <c r="D25" s="46">
        <v>88.1</v>
      </c>
      <c r="E25" s="46">
        <v>91.9</v>
      </c>
      <c r="F25" s="46">
        <v>98.7</v>
      </c>
      <c r="G25" s="46">
        <v>87.8</v>
      </c>
      <c r="H25" s="46">
        <v>87</v>
      </c>
      <c r="I25" s="46">
        <v>90.6</v>
      </c>
      <c r="J25" s="46">
        <v>84.8</v>
      </c>
      <c r="K25" s="46">
        <v>87.9</v>
      </c>
      <c r="L25" s="46">
        <v>97.8</v>
      </c>
      <c r="M25" s="46">
        <v>89.4</v>
      </c>
      <c r="N25" s="46">
        <v>79.7</v>
      </c>
      <c r="O25" s="46">
        <v>91.3</v>
      </c>
    </row>
    <row r="26" spans="1:15">
      <c r="A26" s="51"/>
      <c r="B26" s="51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</row>
    <row r="27" spans="1:15">
      <c r="A27" s="43" t="s">
        <v>30</v>
      </c>
      <c r="B27" s="43"/>
      <c r="C27" s="46">
        <v>83</v>
      </c>
      <c r="D27" s="46">
        <v>83.6</v>
      </c>
      <c r="E27" s="46">
        <v>91.1</v>
      </c>
      <c r="F27" s="46">
        <v>97.5</v>
      </c>
      <c r="G27" s="46">
        <v>84</v>
      </c>
      <c r="H27" s="46">
        <v>83.8</v>
      </c>
      <c r="I27" s="46">
        <v>86.3</v>
      </c>
      <c r="J27" s="46">
        <v>73.8</v>
      </c>
      <c r="K27" s="46">
        <v>86.4</v>
      </c>
      <c r="L27" s="46">
        <v>95.9</v>
      </c>
      <c r="M27" s="46">
        <v>84.8</v>
      </c>
      <c r="N27" s="46">
        <v>74.900000000000006</v>
      </c>
      <c r="O27" s="46">
        <v>88.7</v>
      </c>
    </row>
    <row r="28" spans="1:15">
      <c r="A28" s="43" t="s">
        <v>31</v>
      </c>
      <c r="B28" s="43"/>
      <c r="C28" s="46">
        <v>84</v>
      </c>
      <c r="D28" s="46">
        <v>84.4</v>
      </c>
      <c r="E28" s="46">
        <v>91.2</v>
      </c>
      <c r="F28" s="46">
        <v>97.6</v>
      </c>
      <c r="G28" s="46">
        <v>84.2</v>
      </c>
      <c r="H28" s="46">
        <v>84.4</v>
      </c>
      <c r="I28" s="46">
        <v>86.6</v>
      </c>
      <c r="J28" s="46">
        <v>75.5</v>
      </c>
      <c r="K28" s="46">
        <v>86.6</v>
      </c>
      <c r="L28" s="46">
        <v>96.5</v>
      </c>
      <c r="M28" s="46">
        <v>89.4</v>
      </c>
      <c r="N28" s="46">
        <v>75.400000000000006</v>
      </c>
      <c r="O28" s="46">
        <v>89.5</v>
      </c>
    </row>
    <row r="29" spans="1:15">
      <c r="A29" s="50" t="s">
        <v>32</v>
      </c>
      <c r="B29" s="50"/>
      <c r="C29" s="48">
        <v>84.8</v>
      </c>
      <c r="D29" s="48">
        <v>85.2</v>
      </c>
      <c r="E29" s="48">
        <v>91.3</v>
      </c>
      <c r="F29" s="48">
        <v>97.8</v>
      </c>
      <c r="G29" s="48">
        <v>84.8</v>
      </c>
      <c r="H29" s="48">
        <v>84.6</v>
      </c>
      <c r="I29" s="48">
        <v>87</v>
      </c>
      <c r="J29" s="48">
        <v>78.400000000000006</v>
      </c>
      <c r="K29" s="48">
        <v>87</v>
      </c>
      <c r="L29" s="48">
        <v>97.1</v>
      </c>
      <c r="M29" s="48">
        <v>89.5</v>
      </c>
      <c r="N29" s="48">
        <v>75.900000000000006</v>
      </c>
      <c r="O29" s="48">
        <v>90.2</v>
      </c>
    </row>
    <row r="30" spans="1:15">
      <c r="A30" s="50" t="s">
        <v>33</v>
      </c>
      <c r="B30" s="50"/>
      <c r="C30" s="48">
        <v>86.2</v>
      </c>
      <c r="D30" s="48">
        <v>86.7</v>
      </c>
      <c r="E30" s="48">
        <v>91.5</v>
      </c>
      <c r="F30" s="48">
        <v>98</v>
      </c>
      <c r="G30" s="48">
        <v>86.1</v>
      </c>
      <c r="H30" s="48">
        <v>85.2</v>
      </c>
      <c r="I30" s="48">
        <v>88.2</v>
      </c>
      <c r="J30" s="48">
        <v>84.7</v>
      </c>
      <c r="K30" s="48">
        <v>87</v>
      </c>
      <c r="L30" s="48">
        <v>97.9</v>
      </c>
      <c r="M30" s="48">
        <v>89.7</v>
      </c>
      <c r="N30" s="48">
        <v>76.7</v>
      </c>
      <c r="O30" s="48">
        <v>90.5</v>
      </c>
    </row>
    <row r="31" spans="1:15">
      <c r="A31" s="43" t="s">
        <v>34</v>
      </c>
      <c r="B31" s="43"/>
      <c r="C31" s="46">
        <v>87</v>
      </c>
      <c r="D31" s="46">
        <v>88.6</v>
      </c>
      <c r="E31" s="46">
        <v>91.8</v>
      </c>
      <c r="F31" s="46">
        <v>98.3</v>
      </c>
      <c r="G31" s="46">
        <v>86.4</v>
      </c>
      <c r="H31" s="46">
        <v>86</v>
      </c>
      <c r="I31" s="46">
        <v>90.5</v>
      </c>
      <c r="J31" s="46">
        <v>82.3</v>
      </c>
      <c r="K31" s="46">
        <v>87.4</v>
      </c>
      <c r="L31" s="46">
        <v>97.6</v>
      </c>
      <c r="M31" s="46">
        <v>89.4</v>
      </c>
      <c r="N31" s="46">
        <v>77.7</v>
      </c>
      <c r="O31" s="46">
        <v>91.1</v>
      </c>
    </row>
    <row r="32" spans="1:15">
      <c r="A32" s="43" t="s">
        <v>35</v>
      </c>
      <c r="B32" s="43"/>
      <c r="C32" s="46">
        <v>87.6</v>
      </c>
      <c r="D32" s="46">
        <v>89.1</v>
      </c>
      <c r="E32" s="46">
        <v>91.8</v>
      </c>
      <c r="F32" s="46">
        <v>98.7</v>
      </c>
      <c r="G32" s="46">
        <v>86.6</v>
      </c>
      <c r="H32" s="46">
        <v>86.6</v>
      </c>
      <c r="I32" s="46">
        <v>91.2</v>
      </c>
      <c r="J32" s="46">
        <v>83.1</v>
      </c>
      <c r="K32" s="46">
        <v>87.6</v>
      </c>
      <c r="L32" s="46">
        <v>97.1</v>
      </c>
      <c r="M32" s="46">
        <v>89.6</v>
      </c>
      <c r="N32" s="46">
        <v>80.400000000000006</v>
      </c>
      <c r="O32" s="46">
        <v>91.5</v>
      </c>
    </row>
    <row r="33" spans="1:15">
      <c r="A33" s="50" t="s">
        <v>36</v>
      </c>
      <c r="B33" s="50"/>
      <c r="C33" s="48">
        <v>88.3</v>
      </c>
      <c r="D33" s="48">
        <v>89.8</v>
      </c>
      <c r="E33" s="48">
        <v>92</v>
      </c>
      <c r="F33" s="48">
        <v>98.8</v>
      </c>
      <c r="G33" s="48">
        <v>87.2</v>
      </c>
      <c r="H33" s="48">
        <v>87.4</v>
      </c>
      <c r="I33" s="48">
        <v>91.8</v>
      </c>
      <c r="J33" s="48">
        <v>85.6</v>
      </c>
      <c r="K33" s="48">
        <v>88.1</v>
      </c>
      <c r="L33" s="48">
        <v>98.2</v>
      </c>
      <c r="M33" s="48">
        <v>89.8</v>
      </c>
      <c r="N33" s="48">
        <v>80.7</v>
      </c>
      <c r="O33" s="48">
        <v>91.6</v>
      </c>
    </row>
    <row r="34" spans="1:15">
      <c r="A34" s="50" t="s">
        <v>37</v>
      </c>
      <c r="B34" s="50"/>
      <c r="C34" s="48">
        <v>88.9</v>
      </c>
      <c r="D34" s="48">
        <v>89.7</v>
      </c>
      <c r="E34" s="48">
        <v>92</v>
      </c>
      <c r="F34" s="48">
        <v>99</v>
      </c>
      <c r="G34" s="48">
        <v>88.6</v>
      </c>
      <c r="H34" s="48">
        <v>88.2</v>
      </c>
      <c r="I34" s="48">
        <v>92.3</v>
      </c>
      <c r="J34" s="48">
        <v>88.3</v>
      </c>
      <c r="K34" s="48">
        <v>88.4</v>
      </c>
      <c r="L34" s="48">
        <v>98.4</v>
      </c>
      <c r="M34" s="48">
        <v>89.9</v>
      </c>
      <c r="N34" s="48">
        <v>81.5</v>
      </c>
      <c r="O34" s="48">
        <v>91.8</v>
      </c>
    </row>
    <row r="35" spans="1:15">
      <c r="A35" s="238" t="s">
        <v>38</v>
      </c>
      <c r="B35" s="238"/>
      <c r="C35" s="46">
        <v>89.5</v>
      </c>
      <c r="D35" s="46">
        <v>89.1</v>
      </c>
      <c r="E35" s="46">
        <v>92.1</v>
      </c>
      <c r="F35" s="46">
        <v>99.3</v>
      </c>
      <c r="G35" s="46">
        <v>88.9</v>
      </c>
      <c r="H35" s="46">
        <v>88.7</v>
      </c>
      <c r="I35" s="46">
        <v>92.6</v>
      </c>
      <c r="J35" s="46">
        <v>94.7</v>
      </c>
      <c r="K35" s="46">
        <v>88.7</v>
      </c>
      <c r="L35" s="46">
        <v>98.6</v>
      </c>
      <c r="M35" s="46">
        <v>90.1</v>
      </c>
      <c r="N35" s="46">
        <v>82.2</v>
      </c>
      <c r="O35" s="46">
        <v>92.1</v>
      </c>
    </row>
    <row r="36" spans="1:15">
      <c r="A36" s="43" t="s">
        <v>39</v>
      </c>
      <c r="B36" s="43"/>
      <c r="C36" s="46">
        <v>90.3</v>
      </c>
      <c r="D36" s="46">
        <v>89.5</v>
      </c>
      <c r="E36" s="46">
        <v>92.2</v>
      </c>
      <c r="F36" s="46">
        <v>99.5</v>
      </c>
      <c r="G36" s="46">
        <v>91.5</v>
      </c>
      <c r="H36" s="46">
        <v>89.1</v>
      </c>
      <c r="I36" s="46">
        <v>93</v>
      </c>
      <c r="J36" s="46">
        <v>96.8</v>
      </c>
      <c r="K36" s="46">
        <v>89.2</v>
      </c>
      <c r="L36" s="46">
        <v>98.4</v>
      </c>
      <c r="M36" s="46">
        <v>90.2</v>
      </c>
      <c r="N36" s="46">
        <v>83.2</v>
      </c>
      <c r="O36" s="46">
        <v>92.6</v>
      </c>
    </row>
    <row r="37" spans="1:15">
      <c r="A37" s="237" t="s">
        <v>40</v>
      </c>
      <c r="B37" s="237"/>
      <c r="C37" s="48">
        <v>90.1</v>
      </c>
      <c r="D37" s="48">
        <v>90.7</v>
      </c>
      <c r="E37" s="48">
        <v>92.7</v>
      </c>
      <c r="F37" s="48">
        <v>99.7</v>
      </c>
      <c r="G37" s="48">
        <v>92.3</v>
      </c>
      <c r="H37" s="48">
        <v>89.7</v>
      </c>
      <c r="I37" s="48">
        <v>93.8</v>
      </c>
      <c r="J37" s="48">
        <v>87.5</v>
      </c>
      <c r="K37" s="48">
        <v>89.1</v>
      </c>
      <c r="L37" s="48">
        <v>97.7</v>
      </c>
      <c r="M37" s="48">
        <v>90.3</v>
      </c>
      <c r="N37" s="48">
        <v>83.9</v>
      </c>
      <c r="O37" s="48">
        <v>92.9</v>
      </c>
    </row>
    <row r="38" spans="1:15">
      <c r="A38" s="237" t="s">
        <v>41</v>
      </c>
      <c r="B38" s="237"/>
      <c r="C38" s="48">
        <v>90.4</v>
      </c>
      <c r="D38" s="48">
        <v>91</v>
      </c>
      <c r="E38" s="48">
        <v>93.3</v>
      </c>
      <c r="F38" s="48">
        <v>100.2</v>
      </c>
      <c r="G38" s="48">
        <v>92.6</v>
      </c>
      <c r="H38" s="48">
        <v>90.2</v>
      </c>
      <c r="I38" s="48">
        <v>94</v>
      </c>
      <c r="J38" s="48">
        <v>87.5</v>
      </c>
      <c r="K38" s="48">
        <v>89.5</v>
      </c>
      <c r="L38" s="48">
        <v>99.8</v>
      </c>
      <c r="M38" s="48">
        <v>90.4</v>
      </c>
      <c r="N38" s="48">
        <v>84.2</v>
      </c>
      <c r="O38" s="48">
        <v>93.3</v>
      </c>
    </row>
    <row r="39" spans="1:15">
      <c r="A39" s="43"/>
      <c r="B39" s="43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</row>
    <row r="40" spans="1:15">
      <c r="A40" s="45">
        <v>2006</v>
      </c>
      <c r="B40" s="51"/>
      <c r="C40" s="46">
        <v>95.5</v>
      </c>
      <c r="D40" s="46">
        <v>95.3</v>
      </c>
      <c r="E40" s="46">
        <v>98.1</v>
      </c>
      <c r="F40" s="46">
        <v>102.4</v>
      </c>
      <c r="G40" s="46">
        <v>98.4</v>
      </c>
      <c r="H40" s="46">
        <v>94.3</v>
      </c>
      <c r="I40" s="46">
        <v>98.4</v>
      </c>
      <c r="J40" s="46">
        <v>97.1</v>
      </c>
      <c r="K40" s="46">
        <v>91.8</v>
      </c>
      <c r="L40" s="46">
        <v>101.7</v>
      </c>
      <c r="M40" s="46">
        <v>97.9</v>
      </c>
      <c r="N40" s="46">
        <v>89.9</v>
      </c>
      <c r="O40" s="46">
        <v>96.7</v>
      </c>
    </row>
    <row r="41" spans="1:15">
      <c r="A41" s="51"/>
      <c r="B41" s="51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</row>
    <row r="42" spans="1:15">
      <c r="A42" s="43" t="s">
        <v>30</v>
      </c>
      <c r="B42" s="43"/>
      <c r="C42" s="46">
        <v>91.5</v>
      </c>
      <c r="D42" s="46">
        <v>91.9</v>
      </c>
      <c r="E42" s="46">
        <v>95.7</v>
      </c>
      <c r="F42" s="46">
        <v>100.5</v>
      </c>
      <c r="G42" s="46">
        <v>94.4</v>
      </c>
      <c r="H42" s="46">
        <v>90.5</v>
      </c>
      <c r="I42" s="46">
        <v>95</v>
      </c>
      <c r="J42" s="46">
        <v>90.6</v>
      </c>
      <c r="K42" s="46">
        <v>90.8</v>
      </c>
      <c r="L42" s="46">
        <v>99.9</v>
      </c>
      <c r="M42" s="46">
        <v>90.7</v>
      </c>
      <c r="N42" s="46">
        <v>85.3</v>
      </c>
      <c r="O42" s="46">
        <v>94</v>
      </c>
    </row>
    <row r="43" spans="1:15">
      <c r="A43" s="43" t="s">
        <v>31</v>
      </c>
      <c r="B43" s="43"/>
      <c r="C43" s="46">
        <v>92.8</v>
      </c>
      <c r="D43" s="46">
        <v>93.1</v>
      </c>
      <c r="E43" s="46">
        <v>96.8</v>
      </c>
      <c r="F43" s="46">
        <v>100.8</v>
      </c>
      <c r="G43" s="46">
        <v>94.6</v>
      </c>
      <c r="H43" s="46">
        <v>91.2</v>
      </c>
      <c r="I43" s="46">
        <v>95.7</v>
      </c>
      <c r="J43" s="46">
        <v>91</v>
      </c>
      <c r="K43" s="46">
        <v>90.9</v>
      </c>
      <c r="L43" s="46">
        <v>100</v>
      </c>
      <c r="M43" s="46">
        <v>98.2</v>
      </c>
      <c r="N43" s="46">
        <v>85.9</v>
      </c>
      <c r="O43" s="46">
        <v>94.6</v>
      </c>
    </row>
    <row r="44" spans="1:15">
      <c r="A44" s="50" t="s">
        <v>32</v>
      </c>
      <c r="B44" s="50"/>
      <c r="C44" s="48">
        <v>93.4</v>
      </c>
      <c r="D44" s="48">
        <v>93.6</v>
      </c>
      <c r="E44" s="48">
        <v>97.1</v>
      </c>
      <c r="F44" s="48">
        <v>101.1</v>
      </c>
      <c r="G44" s="48">
        <v>94.9</v>
      </c>
      <c r="H44" s="48">
        <v>91.6</v>
      </c>
      <c r="I44" s="48">
        <v>96</v>
      </c>
      <c r="J44" s="48">
        <v>92.8</v>
      </c>
      <c r="K44" s="48">
        <v>91.4</v>
      </c>
      <c r="L44" s="48">
        <v>100.6</v>
      </c>
      <c r="M44" s="48">
        <v>98.3</v>
      </c>
      <c r="N44" s="48">
        <v>86.9</v>
      </c>
      <c r="O44" s="48">
        <v>95</v>
      </c>
    </row>
    <row r="45" spans="1:15">
      <c r="A45" s="50" t="s">
        <v>33</v>
      </c>
      <c r="B45" s="50"/>
      <c r="C45" s="48">
        <v>94.7</v>
      </c>
      <c r="D45" s="48">
        <v>94.7</v>
      </c>
      <c r="E45" s="48">
        <v>97.6</v>
      </c>
      <c r="F45" s="48">
        <v>101.4</v>
      </c>
      <c r="G45" s="48">
        <v>95.4</v>
      </c>
      <c r="H45" s="48">
        <v>92.2</v>
      </c>
      <c r="I45" s="48">
        <v>96.5</v>
      </c>
      <c r="J45" s="48">
        <v>100</v>
      </c>
      <c r="K45" s="48">
        <v>91.6</v>
      </c>
      <c r="L45" s="48">
        <v>101</v>
      </c>
      <c r="M45" s="48">
        <v>98.5</v>
      </c>
      <c r="N45" s="48">
        <v>87.8</v>
      </c>
      <c r="O45" s="48">
        <v>95.3</v>
      </c>
    </row>
    <row r="46" spans="1:15">
      <c r="A46" s="43" t="s">
        <v>34</v>
      </c>
      <c r="B46" s="43"/>
      <c r="C46" s="46">
        <v>95.6</v>
      </c>
      <c r="D46" s="46">
        <v>95.2</v>
      </c>
      <c r="E46" s="46">
        <v>97.6</v>
      </c>
      <c r="F46" s="46">
        <v>101.6</v>
      </c>
      <c r="G46" s="46">
        <v>96.8</v>
      </c>
      <c r="H46" s="46">
        <v>93.2</v>
      </c>
      <c r="I46" s="46">
        <v>97.9</v>
      </c>
      <c r="J46" s="46">
        <v>102.2</v>
      </c>
      <c r="K46" s="46">
        <v>92.1</v>
      </c>
      <c r="L46" s="46">
        <v>100.2</v>
      </c>
      <c r="M46" s="46">
        <v>98.9</v>
      </c>
      <c r="N46" s="46">
        <v>88.9</v>
      </c>
      <c r="O46" s="46">
        <v>96.2</v>
      </c>
    </row>
    <row r="47" spans="1:15">
      <c r="A47" s="43" t="s">
        <v>35</v>
      </c>
      <c r="B47" s="43"/>
      <c r="C47" s="46">
        <v>95.9</v>
      </c>
      <c r="D47" s="46">
        <v>95.3</v>
      </c>
      <c r="E47" s="46">
        <v>97.9</v>
      </c>
      <c r="F47" s="46">
        <v>102</v>
      </c>
      <c r="G47" s="46">
        <v>98.4</v>
      </c>
      <c r="H47" s="46">
        <v>94.1</v>
      </c>
      <c r="I47" s="46">
        <v>98.6</v>
      </c>
      <c r="J47" s="46">
        <v>100.6</v>
      </c>
      <c r="K47" s="46">
        <v>92.5</v>
      </c>
      <c r="L47" s="46">
        <v>102</v>
      </c>
      <c r="M47" s="46">
        <v>98</v>
      </c>
      <c r="N47" s="46">
        <v>90.3</v>
      </c>
      <c r="O47" s="46">
        <v>96.7</v>
      </c>
    </row>
    <row r="48" spans="1:15">
      <c r="A48" s="50" t="s">
        <v>36</v>
      </c>
      <c r="B48" s="50"/>
      <c r="C48" s="48">
        <v>96.4</v>
      </c>
      <c r="D48" s="48">
        <v>95.1</v>
      </c>
      <c r="E48" s="48">
        <v>97.9</v>
      </c>
      <c r="F48" s="48">
        <v>102.3</v>
      </c>
      <c r="G48" s="48">
        <v>99.7</v>
      </c>
      <c r="H48" s="48">
        <v>94.8</v>
      </c>
      <c r="I48" s="48">
        <v>99.1</v>
      </c>
      <c r="J48" s="48">
        <v>103.5</v>
      </c>
      <c r="K48" s="48">
        <v>92.8</v>
      </c>
      <c r="L48" s="48">
        <v>101.4</v>
      </c>
      <c r="M48" s="48">
        <v>98.2</v>
      </c>
      <c r="N48" s="48">
        <v>90.9</v>
      </c>
      <c r="O48" s="48">
        <v>97</v>
      </c>
    </row>
    <row r="49" spans="1:15">
      <c r="A49" s="50" t="s">
        <v>37</v>
      </c>
      <c r="B49" s="50"/>
      <c r="C49" s="48">
        <v>96.6</v>
      </c>
      <c r="D49" s="48">
        <v>95</v>
      </c>
      <c r="E49" s="48">
        <v>98</v>
      </c>
      <c r="F49" s="48">
        <v>103</v>
      </c>
      <c r="G49" s="48">
        <v>101.1</v>
      </c>
      <c r="H49" s="48">
        <v>95.6</v>
      </c>
      <c r="I49" s="48">
        <v>99.5</v>
      </c>
      <c r="J49" s="48">
        <v>102.2</v>
      </c>
      <c r="K49" s="48">
        <v>93.2</v>
      </c>
      <c r="L49" s="48">
        <v>101.9</v>
      </c>
      <c r="M49" s="48">
        <v>98.3</v>
      </c>
      <c r="N49" s="48">
        <v>91.3</v>
      </c>
      <c r="O49" s="48">
        <v>97.4</v>
      </c>
    </row>
    <row r="50" spans="1:15">
      <c r="A50" s="238" t="s">
        <v>38</v>
      </c>
      <c r="B50" s="238"/>
      <c r="C50" s="46">
        <v>96.2</v>
      </c>
      <c r="D50" s="46">
        <v>94.9</v>
      </c>
      <c r="E50" s="46">
        <v>98.1</v>
      </c>
      <c r="F50" s="46">
        <v>103.5</v>
      </c>
      <c r="G50" s="46">
        <v>101.5</v>
      </c>
      <c r="H50" s="46">
        <v>96.3</v>
      </c>
      <c r="I50" s="46">
        <v>100</v>
      </c>
      <c r="J50" s="46">
        <v>96.5</v>
      </c>
      <c r="K50" s="46">
        <v>91.3</v>
      </c>
      <c r="L50" s="46">
        <v>102.3</v>
      </c>
      <c r="M50" s="46">
        <v>98.5</v>
      </c>
      <c r="N50" s="46">
        <v>91.8</v>
      </c>
      <c r="O50" s="46">
        <v>97.7</v>
      </c>
    </row>
    <row r="51" spans="1:15">
      <c r="A51" s="43" t="s">
        <v>39</v>
      </c>
      <c r="B51" s="43"/>
      <c r="C51" s="46">
        <v>96.6</v>
      </c>
      <c r="D51" s="46">
        <v>95.9</v>
      </c>
      <c r="E51" s="46">
        <v>99.3</v>
      </c>
      <c r="F51" s="46">
        <v>103.7</v>
      </c>
      <c r="G51" s="46">
        <v>101.2</v>
      </c>
      <c r="H51" s="46">
        <v>96.6</v>
      </c>
      <c r="I51" s="46">
        <v>100.5</v>
      </c>
      <c r="J51" s="46">
        <v>95.9</v>
      </c>
      <c r="K51" s="46">
        <v>91.7</v>
      </c>
      <c r="L51" s="46">
        <v>103.6</v>
      </c>
      <c r="M51" s="46">
        <v>98.7</v>
      </c>
      <c r="N51" s="46">
        <v>92.3</v>
      </c>
      <c r="O51" s="46">
        <v>98.1</v>
      </c>
    </row>
    <row r="52" spans="1:15">
      <c r="A52" s="237" t="s">
        <v>40</v>
      </c>
      <c r="B52" s="237"/>
      <c r="C52" s="48">
        <v>97.4</v>
      </c>
      <c r="D52" s="48">
        <v>97.7</v>
      </c>
      <c r="E52" s="48">
        <v>99.8</v>
      </c>
      <c r="F52" s="48">
        <v>104.3</v>
      </c>
      <c r="G52" s="48">
        <v>101.5</v>
      </c>
      <c r="H52" s="48">
        <v>97.2</v>
      </c>
      <c r="I52" s="48">
        <v>100.9</v>
      </c>
      <c r="J52" s="48">
        <v>94.7</v>
      </c>
      <c r="K52" s="48">
        <v>91.9</v>
      </c>
      <c r="L52" s="48">
        <v>103.4</v>
      </c>
      <c r="M52" s="48">
        <v>98.9</v>
      </c>
      <c r="N52" s="48">
        <v>93.2</v>
      </c>
      <c r="O52" s="48">
        <v>98.5</v>
      </c>
    </row>
    <row r="53" spans="1:15">
      <c r="A53" s="237" t="s">
        <v>41</v>
      </c>
      <c r="B53" s="237"/>
      <c r="C53" s="48">
        <v>98.9</v>
      </c>
      <c r="D53" s="48">
        <v>101.2</v>
      </c>
      <c r="E53" s="48">
        <v>101.1</v>
      </c>
      <c r="F53" s="48">
        <v>105.1</v>
      </c>
      <c r="G53" s="48">
        <v>101.9</v>
      </c>
      <c r="H53" s="48">
        <v>97.8</v>
      </c>
      <c r="I53" s="48">
        <v>101</v>
      </c>
      <c r="J53" s="48">
        <v>95.7</v>
      </c>
      <c r="K53" s="48">
        <v>91.9</v>
      </c>
      <c r="L53" s="48">
        <v>104.5</v>
      </c>
      <c r="M53" s="48">
        <v>99</v>
      </c>
      <c r="N53" s="48">
        <v>94.3</v>
      </c>
      <c r="O53" s="48">
        <v>99.2</v>
      </c>
    </row>
    <row r="54" spans="1:15">
      <c r="A54" s="43"/>
      <c r="B54" s="43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</row>
    <row r="55" spans="1:15">
      <c r="A55" s="47">
        <v>2007</v>
      </c>
      <c r="B55" s="52"/>
      <c r="C55" s="48">
        <v>106.1</v>
      </c>
      <c r="D55" s="48">
        <v>111.7</v>
      </c>
      <c r="E55" s="48">
        <v>110</v>
      </c>
      <c r="F55" s="48">
        <v>108.5</v>
      </c>
      <c r="G55" s="48">
        <v>106.6</v>
      </c>
      <c r="H55" s="48">
        <v>103.7</v>
      </c>
      <c r="I55" s="48">
        <v>104.3</v>
      </c>
      <c r="J55" s="48">
        <v>103.9</v>
      </c>
      <c r="K55" s="48">
        <v>93.7</v>
      </c>
      <c r="L55" s="48">
        <v>107.9</v>
      </c>
      <c r="M55" s="48">
        <v>105.3</v>
      </c>
      <c r="N55" s="48">
        <v>102.2</v>
      </c>
      <c r="O55" s="48">
        <v>102.8</v>
      </c>
    </row>
    <row r="56" spans="1:15">
      <c r="A56" s="51"/>
      <c r="B56" s="51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</row>
    <row r="57" spans="1:15">
      <c r="A57" s="43" t="s">
        <v>30</v>
      </c>
      <c r="B57" s="43"/>
      <c r="C57" s="46">
        <v>99.8</v>
      </c>
      <c r="D57" s="46">
        <v>103</v>
      </c>
      <c r="E57" s="46">
        <v>102.6</v>
      </c>
      <c r="F57" s="46">
        <v>105.6</v>
      </c>
      <c r="G57" s="46">
        <v>102.1</v>
      </c>
      <c r="H57" s="46">
        <v>98.9</v>
      </c>
      <c r="I57" s="46">
        <v>101.8</v>
      </c>
      <c r="J57" s="46">
        <v>94.9</v>
      </c>
      <c r="K57" s="46">
        <v>92.6</v>
      </c>
      <c r="L57" s="46">
        <v>103.9</v>
      </c>
      <c r="M57" s="46">
        <v>99.1</v>
      </c>
      <c r="N57" s="46">
        <v>95.6</v>
      </c>
      <c r="O57" s="46">
        <v>99.9</v>
      </c>
    </row>
    <row r="58" spans="1:15">
      <c r="A58" s="43" t="s">
        <v>31</v>
      </c>
      <c r="B58" s="43"/>
      <c r="C58" s="46">
        <v>101</v>
      </c>
      <c r="D58" s="46">
        <v>104.2</v>
      </c>
      <c r="E58" s="46">
        <v>103.4</v>
      </c>
      <c r="F58" s="46">
        <v>106.2</v>
      </c>
      <c r="G58" s="46">
        <v>102.1</v>
      </c>
      <c r="H58" s="46">
        <v>99.7</v>
      </c>
      <c r="I58" s="46">
        <v>102.1</v>
      </c>
      <c r="J58" s="46">
        <v>94.8</v>
      </c>
      <c r="K58" s="46">
        <v>93.9</v>
      </c>
      <c r="L58" s="46">
        <v>105.9</v>
      </c>
      <c r="M58" s="46">
        <v>105</v>
      </c>
      <c r="N58" s="46">
        <v>96.3</v>
      </c>
      <c r="O58" s="46">
        <v>100.5</v>
      </c>
    </row>
    <row r="59" spans="1:15">
      <c r="A59" s="50" t="s">
        <v>32</v>
      </c>
      <c r="B59" s="50"/>
      <c r="C59" s="48">
        <v>102.1</v>
      </c>
      <c r="D59" s="48">
        <v>105.3</v>
      </c>
      <c r="E59" s="48">
        <v>103.8</v>
      </c>
      <c r="F59" s="48">
        <v>106.8</v>
      </c>
      <c r="G59" s="48">
        <v>103</v>
      </c>
      <c r="H59" s="48">
        <v>100.6</v>
      </c>
      <c r="I59" s="48">
        <v>102.5</v>
      </c>
      <c r="J59" s="48">
        <v>99.1</v>
      </c>
      <c r="K59" s="48">
        <v>94.2</v>
      </c>
      <c r="L59" s="48">
        <v>106.8</v>
      </c>
      <c r="M59" s="48">
        <v>105.2</v>
      </c>
      <c r="N59" s="48">
        <v>97.1</v>
      </c>
      <c r="O59" s="48">
        <v>101</v>
      </c>
    </row>
    <row r="60" spans="1:15">
      <c r="A60" s="50" t="s">
        <v>33</v>
      </c>
      <c r="B60" s="50"/>
      <c r="C60" s="48">
        <v>103.1</v>
      </c>
      <c r="D60" s="48">
        <v>106.6</v>
      </c>
      <c r="E60" s="48">
        <v>106.8</v>
      </c>
      <c r="F60" s="48">
        <v>107.1</v>
      </c>
      <c r="G60" s="48">
        <v>104</v>
      </c>
      <c r="H60" s="48">
        <v>101.2</v>
      </c>
      <c r="I60" s="48">
        <v>103</v>
      </c>
      <c r="J60" s="48">
        <v>102.1</v>
      </c>
      <c r="K60" s="48">
        <v>94.9</v>
      </c>
      <c r="L60" s="48">
        <v>106.7</v>
      </c>
      <c r="M60" s="48">
        <v>105.3</v>
      </c>
      <c r="N60" s="48">
        <v>97.6</v>
      </c>
      <c r="O60" s="48">
        <v>101.4</v>
      </c>
    </row>
    <row r="61" spans="1:15">
      <c r="A61" s="43" t="s">
        <v>34</v>
      </c>
      <c r="B61" s="43"/>
      <c r="C61" s="46">
        <v>103.9</v>
      </c>
      <c r="D61" s="46">
        <v>106.8</v>
      </c>
      <c r="E61" s="46">
        <v>109.4</v>
      </c>
      <c r="F61" s="46">
        <v>107.7</v>
      </c>
      <c r="G61" s="46">
        <v>105</v>
      </c>
      <c r="H61" s="46">
        <v>102.3</v>
      </c>
      <c r="I61" s="46">
        <v>103.4</v>
      </c>
      <c r="J61" s="46">
        <v>105.5</v>
      </c>
      <c r="K61" s="46">
        <v>94.3</v>
      </c>
      <c r="L61" s="46">
        <v>107</v>
      </c>
      <c r="M61" s="46">
        <v>105.5</v>
      </c>
      <c r="N61" s="46">
        <v>98.4</v>
      </c>
      <c r="O61" s="46">
        <v>101.9</v>
      </c>
    </row>
    <row r="62" spans="1:15">
      <c r="A62" s="43" t="s">
        <v>35</v>
      </c>
      <c r="B62" s="43"/>
      <c r="C62" s="46">
        <v>105</v>
      </c>
      <c r="D62" s="46">
        <v>108.9</v>
      </c>
      <c r="E62" s="46">
        <v>110</v>
      </c>
      <c r="F62" s="46">
        <v>108.1</v>
      </c>
      <c r="G62" s="46">
        <v>106.2</v>
      </c>
      <c r="H62" s="46">
        <v>103</v>
      </c>
      <c r="I62" s="46">
        <v>104.1</v>
      </c>
      <c r="J62" s="46">
        <v>105</v>
      </c>
      <c r="K62" s="46">
        <v>94</v>
      </c>
      <c r="L62" s="46">
        <v>107.4</v>
      </c>
      <c r="M62" s="46">
        <v>105.7</v>
      </c>
      <c r="N62" s="46">
        <v>99.6</v>
      </c>
      <c r="O62" s="46">
        <v>102.5</v>
      </c>
    </row>
    <row r="63" spans="1:15">
      <c r="A63" s="50" t="s">
        <v>36</v>
      </c>
      <c r="B63" s="50"/>
      <c r="C63" s="48">
        <v>105.8</v>
      </c>
      <c r="D63" s="48">
        <v>110.3</v>
      </c>
      <c r="E63" s="48">
        <v>111.1</v>
      </c>
      <c r="F63" s="48">
        <v>108.5</v>
      </c>
      <c r="G63" s="48">
        <v>106.7</v>
      </c>
      <c r="H63" s="48">
        <v>103.8</v>
      </c>
      <c r="I63" s="48">
        <v>104.4</v>
      </c>
      <c r="J63" s="48">
        <v>105.2</v>
      </c>
      <c r="K63" s="48">
        <v>93.7</v>
      </c>
      <c r="L63" s="48">
        <v>108.3</v>
      </c>
      <c r="M63" s="48">
        <v>105.8</v>
      </c>
      <c r="N63" s="48">
        <v>101.4</v>
      </c>
      <c r="O63" s="48">
        <v>102.9</v>
      </c>
    </row>
    <row r="64" spans="1:15">
      <c r="A64" s="50" t="s">
        <v>37</v>
      </c>
      <c r="B64" s="50"/>
      <c r="C64" s="48">
        <v>106.1</v>
      </c>
      <c r="D64" s="48">
        <v>111</v>
      </c>
      <c r="E64" s="48">
        <v>112.7</v>
      </c>
      <c r="F64" s="48">
        <v>109</v>
      </c>
      <c r="G64" s="48">
        <v>107.3</v>
      </c>
      <c r="H64" s="48">
        <v>104.7</v>
      </c>
      <c r="I64" s="48">
        <v>104.8</v>
      </c>
      <c r="J64" s="48">
        <v>103</v>
      </c>
      <c r="K64" s="48">
        <v>93.1</v>
      </c>
      <c r="L64" s="48">
        <v>108.5</v>
      </c>
      <c r="M64" s="48">
        <v>106</v>
      </c>
      <c r="N64" s="48">
        <v>102</v>
      </c>
      <c r="O64" s="48">
        <v>103.3</v>
      </c>
    </row>
    <row r="65" spans="1:15">
      <c r="A65" s="238" t="s">
        <v>38</v>
      </c>
      <c r="B65" s="238"/>
      <c r="C65" s="46">
        <v>107.3</v>
      </c>
      <c r="D65" s="46">
        <v>113.1</v>
      </c>
      <c r="E65" s="46">
        <v>113.6</v>
      </c>
      <c r="F65" s="46">
        <v>109.6</v>
      </c>
      <c r="G65" s="46">
        <v>108.2</v>
      </c>
      <c r="H65" s="46">
        <v>105.7</v>
      </c>
      <c r="I65" s="46">
        <v>105.6</v>
      </c>
      <c r="J65" s="46">
        <v>104.1</v>
      </c>
      <c r="K65" s="46">
        <v>93.6</v>
      </c>
      <c r="L65" s="46">
        <v>108.6</v>
      </c>
      <c r="M65" s="46">
        <v>106.2</v>
      </c>
      <c r="N65" s="46">
        <v>103.4</v>
      </c>
      <c r="O65" s="46">
        <v>103.8</v>
      </c>
    </row>
    <row r="66" spans="1:15">
      <c r="A66" s="43" t="s">
        <v>39</v>
      </c>
      <c r="B66" s="43"/>
      <c r="C66" s="46">
        <v>109.5</v>
      </c>
      <c r="D66" s="46">
        <v>117.2</v>
      </c>
      <c r="E66" s="46">
        <v>114</v>
      </c>
      <c r="F66" s="46">
        <v>110.1</v>
      </c>
      <c r="G66" s="46">
        <v>109.3</v>
      </c>
      <c r="H66" s="46">
        <v>106.5</v>
      </c>
      <c r="I66" s="46">
        <v>106.2</v>
      </c>
      <c r="J66" s="46">
        <v>106</v>
      </c>
      <c r="K66" s="46">
        <v>93.8</v>
      </c>
      <c r="L66" s="46">
        <v>108.7</v>
      </c>
      <c r="M66" s="46">
        <v>106.3</v>
      </c>
      <c r="N66" s="46">
        <v>107.4</v>
      </c>
      <c r="O66" s="46">
        <v>104.4</v>
      </c>
    </row>
    <row r="67" spans="1:15">
      <c r="A67" s="237" t="s">
        <v>40</v>
      </c>
      <c r="B67" s="237"/>
      <c r="C67" s="48">
        <v>114.2</v>
      </c>
      <c r="D67" s="48">
        <v>126.2</v>
      </c>
      <c r="E67" s="48">
        <v>114.7</v>
      </c>
      <c r="F67" s="48">
        <v>111.2</v>
      </c>
      <c r="G67" s="48">
        <v>112</v>
      </c>
      <c r="H67" s="48">
        <v>107.9</v>
      </c>
      <c r="I67" s="48">
        <v>106.8</v>
      </c>
      <c r="J67" s="48">
        <v>113.3</v>
      </c>
      <c r="K67" s="48">
        <v>93.2</v>
      </c>
      <c r="L67" s="48">
        <v>110.1</v>
      </c>
      <c r="M67" s="48">
        <v>106.7</v>
      </c>
      <c r="N67" s="48">
        <v>112.6</v>
      </c>
      <c r="O67" s="48">
        <v>105.4</v>
      </c>
    </row>
    <row r="68" spans="1:15">
      <c r="A68" s="237" t="s">
        <v>41</v>
      </c>
      <c r="B68" s="237"/>
      <c r="C68" s="48">
        <v>115.6</v>
      </c>
      <c r="D68" s="48">
        <v>127.3</v>
      </c>
      <c r="E68" s="48">
        <v>118</v>
      </c>
      <c r="F68" s="48">
        <v>112.3</v>
      </c>
      <c r="G68" s="48">
        <v>113.9</v>
      </c>
      <c r="H68" s="48">
        <v>110.7</v>
      </c>
      <c r="I68" s="48">
        <v>107.5</v>
      </c>
      <c r="J68" s="48">
        <v>114.1</v>
      </c>
      <c r="K68" s="48">
        <v>93.3</v>
      </c>
      <c r="L68" s="48">
        <v>112.5</v>
      </c>
      <c r="M68" s="48">
        <v>106.8</v>
      </c>
      <c r="N68" s="48">
        <v>115.3</v>
      </c>
      <c r="O68" s="48">
        <v>106.6</v>
      </c>
    </row>
    <row r="69" spans="1:15">
      <c r="A69" s="43"/>
      <c r="B69" s="43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</row>
    <row r="70" spans="1:15">
      <c r="A70" s="51">
        <v>2008</v>
      </c>
      <c r="B70" s="51"/>
      <c r="C70" s="53">
        <v>127.2</v>
      </c>
      <c r="D70" s="53">
        <v>144.5</v>
      </c>
      <c r="E70" s="53">
        <v>126.2</v>
      </c>
      <c r="F70" s="53">
        <v>117.3</v>
      </c>
      <c r="G70" s="53">
        <v>123.1</v>
      </c>
      <c r="H70" s="53">
        <v>122.8</v>
      </c>
      <c r="I70" s="53">
        <v>112.5</v>
      </c>
      <c r="J70" s="53">
        <v>122.7</v>
      </c>
      <c r="K70" s="53">
        <v>95.5</v>
      </c>
      <c r="L70" s="53">
        <v>117.3</v>
      </c>
      <c r="M70" s="53">
        <v>115.7</v>
      </c>
      <c r="N70" s="53">
        <v>129.19999999999999</v>
      </c>
      <c r="O70" s="53">
        <v>115</v>
      </c>
    </row>
    <row r="71" spans="1:15">
      <c r="A71" s="51"/>
      <c r="B71" s="51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</row>
    <row r="72" spans="1:15">
      <c r="A72" s="43" t="s">
        <v>30</v>
      </c>
      <c r="B72" s="43"/>
      <c r="C72" s="46">
        <v>117.1</v>
      </c>
      <c r="D72" s="46">
        <v>128.9</v>
      </c>
      <c r="E72" s="46">
        <v>120.3</v>
      </c>
      <c r="F72" s="46">
        <v>113.2</v>
      </c>
      <c r="G72" s="46">
        <v>115.5</v>
      </c>
      <c r="H72" s="46">
        <v>112.8</v>
      </c>
      <c r="I72" s="46">
        <v>107.9</v>
      </c>
      <c r="J72" s="46">
        <v>115.6</v>
      </c>
      <c r="K72" s="46">
        <v>93.1</v>
      </c>
      <c r="L72" s="46">
        <v>113.4</v>
      </c>
      <c r="M72" s="46">
        <v>107</v>
      </c>
      <c r="N72" s="46">
        <v>118.2</v>
      </c>
      <c r="O72" s="46">
        <v>107.7</v>
      </c>
    </row>
    <row r="73" spans="1:15">
      <c r="A73" s="43" t="s">
        <v>31</v>
      </c>
      <c r="B73" s="43"/>
      <c r="C73" s="46">
        <v>119.5</v>
      </c>
      <c r="D73" s="46">
        <v>131.5</v>
      </c>
      <c r="E73" s="46">
        <v>121.8</v>
      </c>
      <c r="F73" s="46">
        <v>114.1</v>
      </c>
      <c r="G73" s="46">
        <v>117.8</v>
      </c>
      <c r="H73" s="46">
        <v>115.3</v>
      </c>
      <c r="I73" s="46">
        <v>108.8</v>
      </c>
      <c r="J73" s="46">
        <v>116.3</v>
      </c>
      <c r="K73" s="46">
        <v>94.4</v>
      </c>
      <c r="L73" s="46">
        <v>114.3</v>
      </c>
      <c r="M73" s="46">
        <v>115.3</v>
      </c>
      <c r="N73" s="46">
        <v>119.6</v>
      </c>
      <c r="O73" s="46">
        <v>109.6</v>
      </c>
    </row>
    <row r="74" spans="1:15">
      <c r="A74" s="50" t="s">
        <v>32</v>
      </c>
      <c r="B74" s="50"/>
      <c r="C74" s="48">
        <v>121.4</v>
      </c>
      <c r="D74" s="48">
        <v>134</v>
      </c>
      <c r="E74" s="48">
        <v>122.4</v>
      </c>
      <c r="F74" s="48">
        <v>114.6</v>
      </c>
      <c r="G74" s="48">
        <v>118.5</v>
      </c>
      <c r="H74" s="48">
        <v>117.6</v>
      </c>
      <c r="I74" s="48">
        <v>109.6</v>
      </c>
      <c r="J74" s="48">
        <v>121.7</v>
      </c>
      <c r="K74" s="48">
        <v>94.6</v>
      </c>
      <c r="L74" s="48">
        <v>115.7</v>
      </c>
      <c r="M74" s="48">
        <v>115.5</v>
      </c>
      <c r="N74" s="48">
        <v>121.2</v>
      </c>
      <c r="O74" s="48">
        <v>110.6</v>
      </c>
    </row>
    <row r="75" spans="1:15">
      <c r="A75" s="50" t="s">
        <v>33</v>
      </c>
      <c r="B75" s="50"/>
      <c r="C75" s="48">
        <v>123.1</v>
      </c>
      <c r="D75" s="48">
        <v>136.19999999999999</v>
      </c>
      <c r="E75" s="48">
        <v>122.9</v>
      </c>
      <c r="F75" s="48">
        <v>115.1</v>
      </c>
      <c r="G75" s="48">
        <v>120.5</v>
      </c>
      <c r="H75" s="48">
        <v>119.1</v>
      </c>
      <c r="I75" s="48">
        <v>110.5</v>
      </c>
      <c r="J75" s="48">
        <v>123.8</v>
      </c>
      <c r="K75" s="48">
        <v>94.6</v>
      </c>
      <c r="L75" s="48">
        <v>115.9</v>
      </c>
      <c r="M75" s="48">
        <v>115.8</v>
      </c>
      <c r="N75" s="48">
        <v>123.9</v>
      </c>
      <c r="O75" s="48">
        <v>111.5</v>
      </c>
    </row>
    <row r="76" spans="1:15">
      <c r="A76" s="43" t="s">
        <v>34</v>
      </c>
      <c r="B76" s="43"/>
      <c r="C76" s="46">
        <v>126.5</v>
      </c>
      <c r="D76" s="46">
        <v>142.4</v>
      </c>
      <c r="E76" s="46">
        <v>123.4</v>
      </c>
      <c r="F76" s="46">
        <v>115.9</v>
      </c>
      <c r="G76" s="46">
        <v>123.1</v>
      </c>
      <c r="H76" s="46">
        <v>120</v>
      </c>
      <c r="I76" s="46">
        <v>111.3</v>
      </c>
      <c r="J76" s="46">
        <v>130.19999999999999</v>
      </c>
      <c r="K76" s="46">
        <v>94.8</v>
      </c>
      <c r="L76" s="46">
        <v>116.3</v>
      </c>
      <c r="M76" s="46">
        <v>116.2</v>
      </c>
      <c r="N76" s="46">
        <v>126.7</v>
      </c>
      <c r="O76" s="46">
        <v>112.8</v>
      </c>
    </row>
    <row r="77" spans="1:15">
      <c r="A77" s="43" t="s">
        <v>35</v>
      </c>
      <c r="B77" s="43"/>
      <c r="C77" s="46">
        <v>129.19999999999999</v>
      </c>
      <c r="D77" s="46">
        <v>146.5</v>
      </c>
      <c r="E77" s="46">
        <v>125.8</v>
      </c>
      <c r="F77" s="46">
        <v>116.8</v>
      </c>
      <c r="G77" s="46">
        <v>125.4</v>
      </c>
      <c r="H77" s="46">
        <v>121.7</v>
      </c>
      <c r="I77" s="46">
        <v>112</v>
      </c>
      <c r="J77" s="46">
        <v>135.30000000000001</v>
      </c>
      <c r="K77" s="46">
        <v>95.2</v>
      </c>
      <c r="L77" s="46">
        <v>116.7</v>
      </c>
      <c r="M77" s="46">
        <v>116.3</v>
      </c>
      <c r="N77" s="46">
        <v>129.5</v>
      </c>
      <c r="O77" s="46">
        <v>114.2</v>
      </c>
    </row>
    <row r="78" spans="1:15">
      <c r="A78" s="50" t="s">
        <v>36</v>
      </c>
      <c r="B78" s="50"/>
      <c r="C78" s="48">
        <v>130.80000000000001</v>
      </c>
      <c r="D78" s="48">
        <v>148.5</v>
      </c>
      <c r="E78" s="48">
        <v>125.9</v>
      </c>
      <c r="F78" s="48">
        <v>117.6</v>
      </c>
      <c r="G78" s="48">
        <v>128.19999999999999</v>
      </c>
      <c r="H78" s="48">
        <v>123.9</v>
      </c>
      <c r="I78" s="48">
        <v>113.3</v>
      </c>
      <c r="J78" s="48">
        <v>136.4</v>
      </c>
      <c r="K78" s="48">
        <v>95.5</v>
      </c>
      <c r="L78" s="48">
        <v>116.9</v>
      </c>
      <c r="M78" s="48">
        <v>116.5</v>
      </c>
      <c r="N78" s="48">
        <v>131.80000000000001</v>
      </c>
      <c r="O78" s="48">
        <v>115.6</v>
      </c>
    </row>
    <row r="79" spans="1:15">
      <c r="A79" s="50" t="s">
        <v>37</v>
      </c>
      <c r="B79" s="50"/>
      <c r="C79" s="48">
        <v>131.5</v>
      </c>
      <c r="D79" s="48">
        <v>150.1</v>
      </c>
      <c r="E79" s="48">
        <v>127.4</v>
      </c>
      <c r="F79" s="48">
        <v>118.5</v>
      </c>
      <c r="G79" s="48">
        <v>129.4</v>
      </c>
      <c r="H79" s="48">
        <v>125.5</v>
      </c>
      <c r="I79" s="48">
        <v>113.8</v>
      </c>
      <c r="J79" s="48">
        <v>130.19999999999999</v>
      </c>
      <c r="K79" s="48">
        <v>96</v>
      </c>
      <c r="L79" s="48">
        <v>118.3</v>
      </c>
      <c r="M79" s="48">
        <v>116.7</v>
      </c>
      <c r="N79" s="48">
        <v>134.4</v>
      </c>
      <c r="O79" s="48">
        <v>117.3</v>
      </c>
    </row>
    <row r="80" spans="1:15">
      <c r="A80" s="238" t="s">
        <v>38</v>
      </c>
      <c r="B80" s="238"/>
      <c r="C80" s="46">
        <v>131.80000000000001</v>
      </c>
      <c r="D80" s="46">
        <v>149.9</v>
      </c>
      <c r="E80" s="46">
        <v>127.8</v>
      </c>
      <c r="F80" s="46">
        <v>119.2</v>
      </c>
      <c r="G80" s="46">
        <v>128.9</v>
      </c>
      <c r="H80" s="46">
        <v>127.3</v>
      </c>
      <c r="I80" s="46">
        <v>114.4</v>
      </c>
      <c r="J80" s="46">
        <v>130.9</v>
      </c>
      <c r="K80" s="46">
        <v>96.3</v>
      </c>
      <c r="L80" s="46">
        <v>118.9</v>
      </c>
      <c r="M80" s="46">
        <v>117</v>
      </c>
      <c r="N80" s="46">
        <v>134.9</v>
      </c>
      <c r="O80" s="46">
        <v>118.7</v>
      </c>
    </row>
    <row r="81" spans="1:15">
      <c r="A81" s="43" t="s">
        <v>39</v>
      </c>
      <c r="B81" s="43"/>
      <c r="C81" s="46">
        <v>131.80000000000001</v>
      </c>
      <c r="D81" s="46">
        <v>152</v>
      </c>
      <c r="E81" s="46">
        <v>128.80000000000001</v>
      </c>
      <c r="F81" s="46">
        <v>119.7</v>
      </c>
      <c r="G81" s="46">
        <v>127.9</v>
      </c>
      <c r="H81" s="46">
        <v>128.80000000000001</v>
      </c>
      <c r="I81" s="46">
        <v>115.2</v>
      </c>
      <c r="J81" s="46">
        <v>120.7</v>
      </c>
      <c r="K81" s="46">
        <v>96.8</v>
      </c>
      <c r="L81" s="46">
        <v>119.7</v>
      </c>
      <c r="M81" s="46">
        <v>117.1</v>
      </c>
      <c r="N81" s="46">
        <v>135.6</v>
      </c>
      <c r="O81" s="46">
        <v>120</v>
      </c>
    </row>
    <row r="82" spans="1:15">
      <c r="A82" s="237" t="s">
        <v>40</v>
      </c>
      <c r="B82" s="237"/>
      <c r="C82" s="48">
        <v>131.9</v>
      </c>
      <c r="D82" s="48">
        <v>156.1</v>
      </c>
      <c r="E82" s="48">
        <v>133.30000000000001</v>
      </c>
      <c r="F82" s="48">
        <v>120.9</v>
      </c>
      <c r="G82" s="48">
        <v>123.2</v>
      </c>
      <c r="H82" s="48">
        <v>130.30000000000001</v>
      </c>
      <c r="I82" s="48">
        <v>116.5</v>
      </c>
      <c r="J82" s="48">
        <v>108.6</v>
      </c>
      <c r="K82" s="48">
        <v>97.3</v>
      </c>
      <c r="L82" s="48">
        <v>120.3</v>
      </c>
      <c r="M82" s="48">
        <v>117.4</v>
      </c>
      <c r="N82" s="48">
        <v>136.6</v>
      </c>
      <c r="O82" s="48">
        <v>121</v>
      </c>
    </row>
    <row r="83" spans="1:15">
      <c r="A83" s="237" t="s">
        <v>41</v>
      </c>
      <c r="B83" s="237"/>
      <c r="C83" s="48">
        <v>131.6</v>
      </c>
      <c r="D83" s="48">
        <v>157.30000000000001</v>
      </c>
      <c r="E83" s="48">
        <v>134.30000000000001</v>
      </c>
      <c r="F83" s="48">
        <v>121.9</v>
      </c>
      <c r="G83" s="48">
        <v>119</v>
      </c>
      <c r="H83" s="48">
        <v>131.30000000000001</v>
      </c>
      <c r="I83" s="48">
        <v>116.8</v>
      </c>
      <c r="J83" s="48">
        <v>102.7</v>
      </c>
      <c r="K83" s="48">
        <v>97.6</v>
      </c>
      <c r="L83" s="48">
        <v>121.4</v>
      </c>
      <c r="M83" s="48">
        <v>117.5</v>
      </c>
      <c r="N83" s="48">
        <v>137.5</v>
      </c>
      <c r="O83" s="48">
        <v>121.4</v>
      </c>
    </row>
    <row r="84" spans="1:15">
      <c r="A84" s="43"/>
      <c r="B84" s="43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</row>
    <row r="85" spans="1:15">
      <c r="A85" s="51">
        <v>2009</v>
      </c>
      <c r="B85" s="43"/>
      <c r="C85" s="53">
        <v>131.9</v>
      </c>
      <c r="D85" s="53">
        <v>148</v>
      </c>
      <c r="E85" s="53">
        <v>136.19999999999999</v>
      </c>
      <c r="F85" s="53">
        <v>125.2</v>
      </c>
      <c r="G85" s="53">
        <v>120.2</v>
      </c>
      <c r="H85" s="53">
        <v>135.30000000000001</v>
      </c>
      <c r="I85" s="53">
        <v>120.7</v>
      </c>
      <c r="J85" s="53">
        <v>111.6</v>
      </c>
      <c r="K85" s="53">
        <v>100.5</v>
      </c>
      <c r="L85" s="53">
        <v>124.5</v>
      </c>
      <c r="M85" s="53">
        <v>129.30000000000001</v>
      </c>
      <c r="N85" s="53">
        <v>140.80000000000001</v>
      </c>
      <c r="O85" s="53">
        <v>124.6</v>
      </c>
    </row>
    <row r="86" spans="1:15">
      <c r="A86" s="51"/>
      <c r="B86" s="51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</row>
    <row r="87" spans="1:15">
      <c r="A87" s="43" t="s">
        <v>30</v>
      </c>
      <c r="B87" s="43"/>
      <c r="C87" s="46">
        <v>131.6</v>
      </c>
      <c r="D87" s="46">
        <v>156.69999999999999</v>
      </c>
      <c r="E87" s="46">
        <v>135.19999999999999</v>
      </c>
      <c r="F87" s="46">
        <v>122.5</v>
      </c>
      <c r="G87" s="46">
        <v>117.7</v>
      </c>
      <c r="H87" s="46">
        <v>132.5</v>
      </c>
      <c r="I87" s="46">
        <v>117.2</v>
      </c>
      <c r="J87" s="46">
        <v>103.3</v>
      </c>
      <c r="K87" s="46">
        <v>98</v>
      </c>
      <c r="L87" s="46">
        <v>121.9</v>
      </c>
      <c r="M87" s="46">
        <v>117.7</v>
      </c>
      <c r="N87" s="46">
        <v>138.69999999999999</v>
      </c>
      <c r="O87" s="46">
        <v>122.3</v>
      </c>
    </row>
    <row r="88" spans="1:15">
      <c r="A88" s="43" t="s">
        <v>31</v>
      </c>
      <c r="B88" s="43"/>
      <c r="C88" s="46">
        <v>132.4</v>
      </c>
      <c r="D88" s="46">
        <v>154.4</v>
      </c>
      <c r="E88" s="46">
        <v>136.30000000000001</v>
      </c>
      <c r="F88" s="46">
        <v>123.4</v>
      </c>
      <c r="G88" s="46">
        <v>118.5</v>
      </c>
      <c r="H88" s="46">
        <v>133.30000000000001</v>
      </c>
      <c r="I88" s="46">
        <v>118</v>
      </c>
      <c r="J88" s="46">
        <v>104.6</v>
      </c>
      <c r="K88" s="46">
        <v>98.4</v>
      </c>
      <c r="L88" s="46">
        <v>122.9</v>
      </c>
      <c r="M88" s="46">
        <v>129.19999999999999</v>
      </c>
      <c r="N88" s="46">
        <v>139.30000000000001</v>
      </c>
      <c r="O88" s="46">
        <v>123.2</v>
      </c>
    </row>
    <row r="89" spans="1:15">
      <c r="A89" s="50" t="s">
        <v>32</v>
      </c>
      <c r="B89" s="50"/>
      <c r="C89" s="48">
        <v>131.69999999999999</v>
      </c>
      <c r="D89" s="48">
        <v>152.5</v>
      </c>
      <c r="E89" s="48">
        <v>136.80000000000001</v>
      </c>
      <c r="F89" s="48">
        <v>123.8</v>
      </c>
      <c r="G89" s="48">
        <v>116.9</v>
      </c>
      <c r="H89" s="48">
        <v>134.1</v>
      </c>
      <c r="I89" s="48">
        <v>118.5</v>
      </c>
      <c r="J89" s="48">
        <v>103.6</v>
      </c>
      <c r="K89" s="48">
        <v>98.7</v>
      </c>
      <c r="L89" s="48">
        <v>123.1</v>
      </c>
      <c r="M89" s="48">
        <v>129.4</v>
      </c>
      <c r="N89" s="48">
        <v>139.6</v>
      </c>
      <c r="O89" s="48">
        <v>123.7</v>
      </c>
    </row>
    <row r="90" spans="1:15">
      <c r="A90" s="50" t="s">
        <v>33</v>
      </c>
      <c r="B90" s="50"/>
      <c r="C90" s="48">
        <v>131.6</v>
      </c>
      <c r="D90" s="48">
        <v>150.9</v>
      </c>
      <c r="E90" s="48">
        <v>136.6</v>
      </c>
      <c r="F90" s="48">
        <v>124.1</v>
      </c>
      <c r="G90" s="48">
        <v>116.9</v>
      </c>
      <c r="H90" s="48">
        <v>134.69999999999999</v>
      </c>
      <c r="I90" s="48">
        <v>119</v>
      </c>
      <c r="J90" s="48">
        <v>106.4</v>
      </c>
      <c r="K90" s="48">
        <v>99.2</v>
      </c>
      <c r="L90" s="48">
        <v>123.1</v>
      </c>
      <c r="M90" s="48">
        <v>129.6</v>
      </c>
      <c r="N90" s="48">
        <v>139.6</v>
      </c>
      <c r="O90" s="48">
        <v>124</v>
      </c>
    </row>
    <row r="91" spans="1:15">
      <c r="A91" s="43" t="s">
        <v>34</v>
      </c>
      <c r="B91" s="43"/>
      <c r="C91" s="46">
        <v>131.69999999999999</v>
      </c>
      <c r="D91" s="46">
        <v>150.1</v>
      </c>
      <c r="E91" s="46">
        <v>136</v>
      </c>
      <c r="F91" s="46">
        <v>124.4</v>
      </c>
      <c r="G91" s="46">
        <v>117.1</v>
      </c>
      <c r="H91" s="46">
        <v>134.69999999999999</v>
      </c>
      <c r="I91" s="46">
        <v>119.3</v>
      </c>
      <c r="J91" s="46">
        <v>109.1</v>
      </c>
      <c r="K91" s="46">
        <v>99.4</v>
      </c>
      <c r="L91" s="46">
        <v>123.6</v>
      </c>
      <c r="M91" s="46">
        <v>130.1</v>
      </c>
      <c r="N91" s="46">
        <v>139.80000000000001</v>
      </c>
      <c r="O91" s="46">
        <v>124.4</v>
      </c>
    </row>
    <row r="92" spans="1:15">
      <c r="A92" s="43" t="s">
        <v>35</v>
      </c>
      <c r="B92" s="43"/>
      <c r="C92" s="46">
        <v>131.69999999999999</v>
      </c>
      <c r="D92" s="46">
        <v>147.30000000000001</v>
      </c>
      <c r="E92" s="46">
        <v>136</v>
      </c>
      <c r="F92" s="46">
        <v>125</v>
      </c>
      <c r="G92" s="46">
        <v>118.5</v>
      </c>
      <c r="H92" s="46">
        <v>135.30000000000001</v>
      </c>
      <c r="I92" s="46">
        <v>119.8</v>
      </c>
      <c r="J92" s="46">
        <v>114.7</v>
      </c>
      <c r="K92" s="46">
        <v>99.7</v>
      </c>
      <c r="L92" s="46">
        <v>125</v>
      </c>
      <c r="M92" s="46">
        <v>130.19999999999999</v>
      </c>
      <c r="N92" s="46">
        <v>140.6</v>
      </c>
      <c r="O92" s="46">
        <v>124.6</v>
      </c>
    </row>
    <row r="93" spans="1:15">
      <c r="A93" s="50" t="s">
        <v>36</v>
      </c>
      <c r="B93" s="50"/>
      <c r="C93" s="48">
        <v>130.9</v>
      </c>
      <c r="D93" s="48">
        <v>144.4</v>
      </c>
      <c r="E93" s="48">
        <v>136.4</v>
      </c>
      <c r="F93" s="48">
        <v>125.3</v>
      </c>
      <c r="G93" s="48">
        <v>120.2</v>
      </c>
      <c r="H93" s="48">
        <v>136</v>
      </c>
      <c r="I93" s="48">
        <v>121.3</v>
      </c>
      <c r="J93" s="48">
        <v>112.1</v>
      </c>
      <c r="K93" s="48">
        <v>100.8</v>
      </c>
      <c r="L93" s="48">
        <v>124.9</v>
      </c>
      <c r="M93" s="48">
        <v>130.5</v>
      </c>
      <c r="N93" s="48">
        <v>140.69999999999999</v>
      </c>
      <c r="O93" s="48">
        <v>124.9</v>
      </c>
    </row>
    <row r="94" spans="1:15">
      <c r="A94" s="50" t="s">
        <v>37</v>
      </c>
      <c r="B94" s="50"/>
      <c r="C94" s="48">
        <v>131.30000000000001</v>
      </c>
      <c r="D94" s="48">
        <v>143.9</v>
      </c>
      <c r="E94" s="48">
        <v>136.30000000000001</v>
      </c>
      <c r="F94" s="48">
        <v>125.7</v>
      </c>
      <c r="G94" s="48">
        <v>120.2</v>
      </c>
      <c r="H94" s="48">
        <v>136.19999999999999</v>
      </c>
      <c r="I94" s="48">
        <v>122.1</v>
      </c>
      <c r="J94" s="48">
        <v>115.9</v>
      </c>
      <c r="K94" s="48">
        <v>101.5</v>
      </c>
      <c r="L94" s="48">
        <v>125.8</v>
      </c>
      <c r="M94" s="48">
        <v>130.6</v>
      </c>
      <c r="N94" s="48">
        <v>141.4</v>
      </c>
      <c r="O94" s="48">
        <v>125</v>
      </c>
    </row>
    <row r="95" spans="1:15">
      <c r="A95" s="238" t="s">
        <v>38</v>
      </c>
      <c r="B95" s="238"/>
      <c r="C95" s="46">
        <v>131.80000000000001</v>
      </c>
      <c r="D95" s="46">
        <v>144.4</v>
      </c>
      <c r="E95" s="46">
        <v>136.30000000000001</v>
      </c>
      <c r="F95" s="46">
        <v>126.3</v>
      </c>
      <c r="G95" s="46">
        <v>122.3</v>
      </c>
      <c r="H95" s="46">
        <v>136.5</v>
      </c>
      <c r="I95" s="46">
        <v>122.9</v>
      </c>
      <c r="J95" s="46">
        <v>114.8</v>
      </c>
      <c r="K95" s="46">
        <v>102.1</v>
      </c>
      <c r="L95" s="46">
        <v>126.3</v>
      </c>
      <c r="M95" s="46">
        <v>130.80000000000001</v>
      </c>
      <c r="N95" s="46">
        <v>141.4</v>
      </c>
      <c r="O95" s="46">
        <v>125.5</v>
      </c>
    </row>
    <row r="96" spans="1:15">
      <c r="A96" s="43" t="s">
        <v>39</v>
      </c>
      <c r="B96" s="43"/>
      <c r="C96" s="46">
        <v>132.30000000000001</v>
      </c>
      <c r="D96" s="46">
        <v>144.9</v>
      </c>
      <c r="E96" s="46">
        <v>135.9</v>
      </c>
      <c r="F96" s="46">
        <v>126.8</v>
      </c>
      <c r="G96" s="46">
        <v>123.7</v>
      </c>
      <c r="H96" s="46">
        <v>136.80000000000001</v>
      </c>
      <c r="I96" s="46">
        <v>123.1</v>
      </c>
      <c r="J96" s="46">
        <v>115.6</v>
      </c>
      <c r="K96" s="46">
        <v>102.2</v>
      </c>
      <c r="L96" s="46">
        <v>125.5</v>
      </c>
      <c r="M96" s="46">
        <v>131</v>
      </c>
      <c r="N96" s="46">
        <v>142.4</v>
      </c>
      <c r="O96" s="46">
        <v>125.7</v>
      </c>
    </row>
    <row r="97" spans="1:15">
      <c r="A97" s="237" t="s">
        <v>40</v>
      </c>
      <c r="B97" s="237"/>
      <c r="C97" s="48">
        <v>132.5</v>
      </c>
      <c r="D97" s="48">
        <v>143.5</v>
      </c>
      <c r="E97" s="48">
        <v>135.69999999999999</v>
      </c>
      <c r="F97" s="48">
        <v>127.2</v>
      </c>
      <c r="G97" s="48">
        <v>124.8</v>
      </c>
      <c r="H97" s="48">
        <v>136.9</v>
      </c>
      <c r="I97" s="48">
        <v>123.7</v>
      </c>
      <c r="J97" s="48">
        <v>119.2</v>
      </c>
      <c r="K97" s="48">
        <v>102.7</v>
      </c>
      <c r="L97" s="48">
        <v>126.3</v>
      </c>
      <c r="M97" s="48">
        <v>131.19999999999999</v>
      </c>
      <c r="N97" s="48">
        <v>143</v>
      </c>
      <c r="O97" s="48">
        <v>125.9</v>
      </c>
    </row>
    <row r="98" spans="1:15">
      <c r="A98" s="237" t="s">
        <v>41</v>
      </c>
      <c r="B98" s="237"/>
      <c r="C98" s="48">
        <v>132.80000000000001</v>
      </c>
      <c r="D98" s="48">
        <v>143.5</v>
      </c>
      <c r="E98" s="48">
        <v>137</v>
      </c>
      <c r="F98" s="48">
        <v>127.9</v>
      </c>
      <c r="G98" s="48">
        <v>125.7</v>
      </c>
      <c r="H98" s="48">
        <v>137.1</v>
      </c>
      <c r="I98" s="48">
        <v>123.9</v>
      </c>
      <c r="J98" s="48">
        <v>120</v>
      </c>
      <c r="K98" s="48">
        <v>103</v>
      </c>
      <c r="L98" s="48">
        <v>126.3</v>
      </c>
      <c r="M98" s="48">
        <v>131.5</v>
      </c>
      <c r="N98" s="48">
        <v>142.9</v>
      </c>
      <c r="O98" s="48">
        <v>126.2</v>
      </c>
    </row>
    <row r="99" spans="1:15">
      <c r="A99" s="43"/>
      <c r="B99" s="43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</row>
    <row r="100" spans="1:15">
      <c r="A100" s="51">
        <v>2010</v>
      </c>
      <c r="B100" s="4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</row>
    <row r="101" spans="1:15">
      <c r="A101" s="51"/>
      <c r="B101" s="51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</row>
    <row r="102" spans="1:15">
      <c r="A102" s="43" t="s">
        <v>30</v>
      </c>
      <c r="B102" s="43"/>
      <c r="C102" s="46">
        <v>134.1</v>
      </c>
      <c r="D102" s="46">
        <v>146.30000000000001</v>
      </c>
      <c r="E102" s="46">
        <v>142.9</v>
      </c>
      <c r="F102" s="46">
        <v>128.30000000000001</v>
      </c>
      <c r="G102" s="46">
        <v>127.6</v>
      </c>
      <c r="H102" s="46">
        <v>137.9</v>
      </c>
      <c r="I102" s="46">
        <v>123.9</v>
      </c>
      <c r="J102" s="46">
        <v>122.3</v>
      </c>
      <c r="K102" s="46">
        <v>103.2</v>
      </c>
      <c r="L102" s="46">
        <v>121.5</v>
      </c>
      <c r="M102" s="46">
        <v>132.9</v>
      </c>
      <c r="N102" s="46">
        <v>143.1</v>
      </c>
      <c r="O102" s="46">
        <v>127</v>
      </c>
    </row>
    <row r="103" spans="1:15">
      <c r="A103" s="43" t="s">
        <v>31</v>
      </c>
      <c r="B103" s="43"/>
      <c r="C103" s="46">
        <v>136</v>
      </c>
      <c r="D103" s="46">
        <v>150.30000000000001</v>
      </c>
      <c r="E103" s="46">
        <v>145</v>
      </c>
      <c r="F103" s="46">
        <v>128.80000000000001</v>
      </c>
      <c r="G103" s="46">
        <v>128.80000000000001</v>
      </c>
      <c r="H103" s="46">
        <v>138.80000000000001</v>
      </c>
      <c r="I103" s="46">
        <v>124.4</v>
      </c>
      <c r="J103" s="46">
        <v>121.7</v>
      </c>
      <c r="K103" s="46">
        <v>104.6</v>
      </c>
      <c r="L103" s="46">
        <v>121.6</v>
      </c>
      <c r="M103" s="46">
        <v>139</v>
      </c>
      <c r="N103" s="46">
        <v>143.4</v>
      </c>
      <c r="O103" s="46">
        <v>128</v>
      </c>
    </row>
    <row r="104" spans="1:15">
      <c r="A104" s="50" t="s">
        <v>32</v>
      </c>
      <c r="B104" s="50"/>
      <c r="C104" s="48">
        <v>137.5</v>
      </c>
      <c r="D104" s="48">
        <v>153.69999999999999</v>
      </c>
      <c r="E104" s="48">
        <v>145</v>
      </c>
      <c r="F104" s="48">
        <v>129.19999999999999</v>
      </c>
      <c r="G104" s="48">
        <v>129.19999999999999</v>
      </c>
      <c r="H104" s="48">
        <v>139.5</v>
      </c>
      <c r="I104" s="48">
        <v>124.9</v>
      </c>
      <c r="J104" s="48">
        <v>123.7</v>
      </c>
      <c r="K104" s="48">
        <v>104.6</v>
      </c>
      <c r="L104" s="48">
        <v>121.5</v>
      </c>
      <c r="M104" s="48">
        <v>139.30000000000001</v>
      </c>
      <c r="N104" s="48">
        <v>144.19999999999999</v>
      </c>
      <c r="O104" s="48">
        <v>128.80000000000001</v>
      </c>
    </row>
    <row r="105" spans="1:15">
      <c r="A105" s="50" t="s">
        <v>33</v>
      </c>
      <c r="B105" s="50"/>
      <c r="C105" s="48">
        <v>137.9</v>
      </c>
      <c r="D105" s="48">
        <v>154.19999999999999</v>
      </c>
      <c r="E105" s="48">
        <v>145.9</v>
      </c>
      <c r="F105" s="48">
        <v>129.6</v>
      </c>
      <c r="G105" s="48">
        <v>129</v>
      </c>
      <c r="H105" s="48">
        <v>139.9</v>
      </c>
      <c r="I105" s="48">
        <v>125.8</v>
      </c>
      <c r="J105" s="48">
        <v>125.5</v>
      </c>
      <c r="K105" s="48">
        <v>105.5</v>
      </c>
      <c r="L105" s="48">
        <v>121.6</v>
      </c>
      <c r="M105" s="48">
        <v>139.6</v>
      </c>
      <c r="N105" s="48">
        <v>144.1</v>
      </c>
      <c r="O105" s="48">
        <v>128.69999999999999</v>
      </c>
    </row>
    <row r="106" spans="1:15">
      <c r="A106" s="43" t="s">
        <v>34</v>
      </c>
      <c r="B106" s="43"/>
      <c r="C106" s="46">
        <v>137.9</v>
      </c>
      <c r="D106" s="46">
        <v>152.5</v>
      </c>
      <c r="E106" s="46">
        <v>146.4</v>
      </c>
      <c r="F106" s="46">
        <v>130</v>
      </c>
      <c r="G106" s="46">
        <v>131</v>
      </c>
      <c r="H106" s="46">
        <v>140.19999999999999</v>
      </c>
      <c r="I106" s="46">
        <v>126.3</v>
      </c>
      <c r="J106" s="46">
        <v>125.1</v>
      </c>
      <c r="K106" s="46">
        <v>105.9</v>
      </c>
      <c r="L106" s="46">
        <v>123.5</v>
      </c>
      <c r="M106" s="46">
        <v>139.9</v>
      </c>
      <c r="N106" s="46">
        <v>144.9</v>
      </c>
      <c r="O106" s="46">
        <v>128.9</v>
      </c>
    </row>
    <row r="107" spans="1:15">
      <c r="A107" s="43" t="s">
        <v>35</v>
      </c>
      <c r="B107" s="43"/>
      <c r="C107" s="46">
        <v>137.9</v>
      </c>
      <c r="D107" s="46">
        <v>152.1</v>
      </c>
      <c r="E107" s="46">
        <v>147.30000000000001</v>
      </c>
      <c r="F107" s="46">
        <v>130.19999999999999</v>
      </c>
      <c r="G107" s="46">
        <v>130.9</v>
      </c>
      <c r="H107" s="46">
        <v>140.5</v>
      </c>
      <c r="I107" s="46">
        <v>126.8</v>
      </c>
      <c r="J107" s="46">
        <v>123.2</v>
      </c>
      <c r="K107" s="46">
        <v>105.5</v>
      </c>
      <c r="L107" s="46">
        <v>126.1</v>
      </c>
      <c r="M107" s="46">
        <v>140.19999999999999</v>
      </c>
      <c r="N107" s="46">
        <v>145.5</v>
      </c>
      <c r="O107" s="46">
        <v>129.19999999999999</v>
      </c>
    </row>
    <row r="108" spans="1:15">
      <c r="A108" s="50" t="s">
        <v>36</v>
      </c>
      <c r="B108" s="50"/>
      <c r="C108" s="48">
        <v>139.1</v>
      </c>
      <c r="D108" s="48">
        <v>155.5</v>
      </c>
      <c r="E108" s="48">
        <v>148.1</v>
      </c>
      <c r="F108" s="48">
        <v>130.6</v>
      </c>
      <c r="G108" s="48">
        <v>131.1</v>
      </c>
      <c r="H108" s="48">
        <v>141</v>
      </c>
      <c r="I108" s="48">
        <v>127.2</v>
      </c>
      <c r="J108" s="48">
        <v>124.5</v>
      </c>
      <c r="K108" s="48">
        <v>105.5</v>
      </c>
      <c r="L108" s="48">
        <v>122.9</v>
      </c>
      <c r="M108" s="48">
        <v>140.5</v>
      </c>
      <c r="N108" s="48">
        <v>145.4</v>
      </c>
      <c r="O108" s="48">
        <v>130.30000000000001</v>
      </c>
    </row>
    <row r="109" spans="1:15">
      <c r="A109" s="50" t="s">
        <v>37</v>
      </c>
      <c r="B109" s="50"/>
      <c r="C109" s="48">
        <v>138.4</v>
      </c>
      <c r="D109" s="48">
        <v>152</v>
      </c>
      <c r="E109" s="48">
        <v>148.80000000000001</v>
      </c>
      <c r="F109" s="48">
        <v>130.9</v>
      </c>
      <c r="G109" s="48">
        <v>131.5</v>
      </c>
      <c r="H109" s="48">
        <v>141.80000000000001</v>
      </c>
      <c r="I109" s="48">
        <v>127.7</v>
      </c>
      <c r="J109" s="48">
        <v>125.4</v>
      </c>
      <c r="K109" s="48">
        <v>106.1</v>
      </c>
      <c r="L109" s="48">
        <v>123</v>
      </c>
      <c r="M109" s="48">
        <v>140.80000000000001</v>
      </c>
      <c r="N109" s="48">
        <v>146</v>
      </c>
      <c r="O109" s="48">
        <v>130.69999999999999</v>
      </c>
    </row>
    <row r="110" spans="1:15">
      <c r="A110" s="238" t="s">
        <v>38</v>
      </c>
      <c r="B110" s="238"/>
      <c r="C110" s="46">
        <v>138.9</v>
      </c>
      <c r="D110" s="46">
        <v>152.4</v>
      </c>
      <c r="E110" s="46">
        <v>148.69999999999999</v>
      </c>
      <c r="F110" s="46">
        <v>131.30000000000001</v>
      </c>
      <c r="G110" s="46">
        <v>132.30000000000001</v>
      </c>
      <c r="H110" s="46">
        <v>142.30000000000001</v>
      </c>
      <c r="I110" s="46">
        <v>129</v>
      </c>
      <c r="J110" s="46">
        <v>124.9</v>
      </c>
      <c r="K110" s="46">
        <v>106.3</v>
      </c>
      <c r="L110" s="46">
        <v>123.8</v>
      </c>
      <c r="M110" s="46">
        <v>141.1</v>
      </c>
      <c r="N110" s="46">
        <v>148.5</v>
      </c>
      <c r="O110" s="46">
        <v>130.80000000000001</v>
      </c>
    </row>
    <row r="111" spans="1:15">
      <c r="A111" s="43" t="s">
        <v>39</v>
      </c>
      <c r="B111" s="43"/>
      <c r="C111" s="46">
        <v>141.9</v>
      </c>
      <c r="D111" s="46">
        <v>159.5</v>
      </c>
      <c r="E111" s="46">
        <v>148.69999999999999</v>
      </c>
      <c r="F111" s="46">
        <v>131.69999999999999</v>
      </c>
      <c r="G111" s="46">
        <v>133.9</v>
      </c>
      <c r="H111" s="46">
        <v>142.9</v>
      </c>
      <c r="I111" s="46">
        <v>131</v>
      </c>
      <c r="J111" s="46">
        <v>126.9</v>
      </c>
      <c r="K111" s="46">
        <v>106.3</v>
      </c>
      <c r="L111" s="46">
        <v>123.4</v>
      </c>
      <c r="M111" s="46">
        <v>141.4</v>
      </c>
      <c r="N111" s="46">
        <v>150.80000000000001</v>
      </c>
      <c r="O111" s="46">
        <v>131.5</v>
      </c>
    </row>
    <row r="112" spans="1:15">
      <c r="A112" s="237" t="s">
        <v>40</v>
      </c>
      <c r="B112" s="237"/>
      <c r="C112" s="48">
        <v>144.1</v>
      </c>
      <c r="D112" s="48">
        <v>164.6</v>
      </c>
      <c r="E112" s="48">
        <v>152.5</v>
      </c>
      <c r="F112" s="48">
        <v>132.6</v>
      </c>
      <c r="G112" s="48">
        <v>135.19999999999999</v>
      </c>
      <c r="H112" s="48">
        <v>143.5</v>
      </c>
      <c r="I112" s="48">
        <v>131.30000000000001</v>
      </c>
      <c r="J112" s="48">
        <v>128</v>
      </c>
      <c r="K112" s="48">
        <v>105.3</v>
      </c>
      <c r="L112" s="48">
        <v>123.9</v>
      </c>
      <c r="M112" s="48">
        <v>141.6</v>
      </c>
      <c r="N112" s="48">
        <v>152.9</v>
      </c>
      <c r="O112" s="48">
        <v>132.30000000000001</v>
      </c>
    </row>
    <row r="113" spans="1:15">
      <c r="A113" s="54"/>
      <c r="B113" s="54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</row>
    <row r="114" spans="1:15">
      <c r="A114" s="43" t="s">
        <v>51</v>
      </c>
      <c r="B114" s="239" t="s">
        <v>52</v>
      </c>
      <c r="C114" s="239"/>
      <c r="D114" s="239"/>
      <c r="E114" s="239"/>
      <c r="F114" s="239"/>
      <c r="G114" s="44"/>
      <c r="H114" s="44"/>
      <c r="I114" s="44"/>
      <c r="J114" s="44"/>
      <c r="K114" s="44"/>
      <c r="L114" s="44"/>
      <c r="M114" s="40"/>
      <c r="N114" s="40"/>
      <c r="O114" s="40"/>
    </row>
    <row r="115" spans="1:15">
      <c r="A115" s="43" t="s">
        <v>53</v>
      </c>
      <c r="B115" s="238" t="s">
        <v>54</v>
      </c>
      <c r="C115" s="238"/>
      <c r="D115" s="238"/>
      <c r="E115" s="238"/>
      <c r="F115" s="238"/>
      <c r="G115" s="238"/>
      <c r="H115" s="238"/>
      <c r="I115" s="238"/>
      <c r="J115" s="43"/>
      <c r="K115" s="43"/>
      <c r="L115" s="43"/>
      <c r="M115" s="40"/>
      <c r="N115" s="40"/>
      <c r="O115" s="40"/>
    </row>
    <row r="116" spans="1:15">
      <c r="A116" s="43" t="s">
        <v>55</v>
      </c>
      <c r="B116" s="238" t="s">
        <v>56</v>
      </c>
      <c r="C116" s="238"/>
      <c r="D116" s="40"/>
      <c r="E116" s="40"/>
      <c r="F116" s="40"/>
      <c r="G116" s="40"/>
      <c r="H116" s="43"/>
      <c r="I116" s="40"/>
      <c r="J116" s="40"/>
      <c r="K116" s="40"/>
      <c r="L116" s="40"/>
      <c r="M116" s="40"/>
      <c r="N116" s="40"/>
      <c r="O116" s="40"/>
    </row>
  </sheetData>
  <mergeCells count="40">
    <mergeCell ref="K2:L2"/>
    <mergeCell ref="N2:O2"/>
    <mergeCell ref="A4:B5"/>
    <mergeCell ref="C4:C5"/>
    <mergeCell ref="D4:D5"/>
    <mergeCell ref="E4:E5"/>
    <mergeCell ref="F4:F5"/>
    <mergeCell ref="G4:G5"/>
    <mergeCell ref="L4:L5"/>
    <mergeCell ref="O4:O5"/>
    <mergeCell ref="M4:M5"/>
    <mergeCell ref="N4:N5"/>
    <mergeCell ref="A38:B38"/>
    <mergeCell ref="A50:B50"/>
    <mergeCell ref="A52:B52"/>
    <mergeCell ref="A1:J1"/>
    <mergeCell ref="A2:C2"/>
    <mergeCell ref="A37:B37"/>
    <mergeCell ref="H4:H5"/>
    <mergeCell ref="I4:I5"/>
    <mergeCell ref="J4:J5"/>
    <mergeCell ref="A20:B20"/>
    <mergeCell ref="A22:B22"/>
    <mergeCell ref="A23:B23"/>
    <mergeCell ref="A35:B35"/>
    <mergeCell ref="A53:B53"/>
    <mergeCell ref="A65:B65"/>
    <mergeCell ref="B116:C116"/>
    <mergeCell ref="A68:B68"/>
    <mergeCell ref="A80:B80"/>
    <mergeCell ref="A82:B82"/>
    <mergeCell ref="A83:B83"/>
    <mergeCell ref="A95:B95"/>
    <mergeCell ref="A97:B97"/>
    <mergeCell ref="A98:B98"/>
    <mergeCell ref="A110:B110"/>
    <mergeCell ref="A112:B112"/>
    <mergeCell ref="B114:F114"/>
    <mergeCell ref="B115:I115"/>
    <mergeCell ref="A67:B6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M148"/>
  <sheetViews>
    <sheetView topLeftCell="A125" workbookViewId="0">
      <selection activeCell="E106" sqref="E106"/>
    </sheetView>
  </sheetViews>
  <sheetFormatPr baseColWidth="10" defaultRowHeight="15"/>
  <cols>
    <col min="1" max="1" width="10" customWidth="1"/>
    <col min="2" max="2" width="1.85546875" customWidth="1"/>
    <col min="3" max="3" width="15.28515625" customWidth="1"/>
    <col min="4" max="4" width="14.85546875" customWidth="1"/>
    <col min="5" max="5" width="8.85546875" customWidth="1"/>
    <col min="6" max="6" width="10.28515625" customWidth="1"/>
    <col min="7" max="7" width="11.7109375" customWidth="1"/>
    <col min="8" max="9" width="12.7109375" customWidth="1"/>
    <col min="10" max="10" width="1.140625" customWidth="1"/>
    <col min="11" max="13" width="12.7109375" customWidth="1"/>
  </cols>
  <sheetData>
    <row r="1" spans="1:13" ht="20.25">
      <c r="A1" s="249" t="s">
        <v>71</v>
      </c>
      <c r="B1" s="249"/>
      <c r="C1" s="249"/>
      <c r="D1" s="249"/>
      <c r="E1" s="249"/>
      <c r="F1" s="249"/>
      <c r="G1" s="249"/>
      <c r="H1" s="61"/>
      <c r="I1" s="61"/>
      <c r="J1" s="61"/>
      <c r="K1" s="61"/>
      <c r="L1" s="61"/>
      <c r="M1" s="62"/>
    </row>
    <row r="2" spans="1:13" ht="15.75">
      <c r="A2" s="250" t="s">
        <v>72</v>
      </c>
      <c r="B2" s="250"/>
      <c r="C2" s="250"/>
      <c r="D2" s="62"/>
      <c r="E2" s="62"/>
      <c r="F2" s="62"/>
      <c r="G2" s="62"/>
      <c r="H2" s="62"/>
      <c r="I2" s="62"/>
      <c r="J2" s="62"/>
      <c r="K2" s="62"/>
      <c r="L2" s="62"/>
      <c r="M2" s="63" t="s">
        <v>73</v>
      </c>
    </row>
    <row r="3" spans="1:13">
      <c r="A3" s="64"/>
      <c r="B3" s="64"/>
      <c r="C3" s="64"/>
      <c r="D3" s="62"/>
      <c r="E3" s="62"/>
      <c r="F3" s="62"/>
      <c r="G3" s="62"/>
      <c r="H3" s="62"/>
      <c r="I3" s="62"/>
      <c r="J3" s="62"/>
      <c r="K3" s="62"/>
      <c r="L3" s="62"/>
      <c r="M3" s="62"/>
    </row>
    <row r="4" spans="1:13" ht="15" customHeight="1">
      <c r="A4" s="251" t="s">
        <v>10</v>
      </c>
      <c r="B4" s="251"/>
      <c r="C4" s="247" t="s">
        <v>74</v>
      </c>
      <c r="D4" s="247"/>
      <c r="E4" s="65"/>
      <c r="F4" s="247" t="s">
        <v>75</v>
      </c>
      <c r="G4" s="247"/>
      <c r="H4" s="247"/>
      <c r="I4" s="247"/>
      <c r="J4" s="65"/>
      <c r="K4" s="247" t="s">
        <v>76</v>
      </c>
      <c r="L4" s="247"/>
      <c r="M4" s="247"/>
    </row>
    <row r="5" spans="1:13" ht="30">
      <c r="A5" s="252"/>
      <c r="B5" s="252"/>
      <c r="C5" s="66" t="s">
        <v>77</v>
      </c>
      <c r="D5" s="66" t="s">
        <v>78</v>
      </c>
      <c r="E5" s="66"/>
      <c r="F5" s="66" t="s">
        <v>79</v>
      </c>
      <c r="G5" s="66" t="s">
        <v>80</v>
      </c>
      <c r="H5" s="66" t="s">
        <v>77</v>
      </c>
      <c r="I5" s="66" t="s">
        <v>78</v>
      </c>
      <c r="J5" s="66"/>
      <c r="K5" s="66" t="s">
        <v>79</v>
      </c>
      <c r="L5" s="66" t="s">
        <v>81</v>
      </c>
      <c r="M5" s="66" t="s">
        <v>82</v>
      </c>
    </row>
    <row r="6" spans="1:13" ht="15.75">
      <c r="A6" s="67"/>
      <c r="B6" s="67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</row>
    <row r="7" spans="1:13">
      <c r="A7" s="67" t="s">
        <v>83</v>
      </c>
      <c r="B7" s="67"/>
      <c r="C7" s="69">
        <v>6.72</v>
      </c>
      <c r="D7" s="69">
        <v>7.1116999999999999</v>
      </c>
      <c r="E7" s="69"/>
      <c r="F7" s="69">
        <v>6.8677000000000001</v>
      </c>
      <c r="G7" s="69">
        <v>6.95</v>
      </c>
      <c r="H7" s="69">
        <v>0</v>
      </c>
      <c r="I7" s="69">
        <v>0</v>
      </c>
      <c r="J7" s="69"/>
      <c r="K7" s="69">
        <v>0</v>
      </c>
      <c r="L7" s="69">
        <v>0</v>
      </c>
      <c r="M7" s="70">
        <v>2.62</v>
      </c>
    </row>
    <row r="8" spans="1:13">
      <c r="A8" s="67" t="s">
        <v>84</v>
      </c>
      <c r="B8" s="67"/>
      <c r="C8" s="69">
        <v>7.53</v>
      </c>
      <c r="D8" s="69">
        <v>7.9650999999999996</v>
      </c>
      <c r="E8" s="69"/>
      <c r="F8" s="69">
        <v>7.6083999999999996</v>
      </c>
      <c r="G8" s="69">
        <v>7.69</v>
      </c>
      <c r="H8" s="69">
        <v>0</v>
      </c>
      <c r="I8" s="69">
        <v>8.0611999999999995</v>
      </c>
      <c r="J8" s="69"/>
      <c r="K8" s="70">
        <v>1.05</v>
      </c>
      <c r="L8" s="70">
        <v>2.0699999999999998</v>
      </c>
      <c r="M8" s="70">
        <v>1.55</v>
      </c>
    </row>
    <row r="9" spans="1:13">
      <c r="A9" s="71" t="s">
        <v>85</v>
      </c>
      <c r="B9" s="71"/>
      <c r="C9" s="72">
        <v>8.4354999999999993</v>
      </c>
      <c r="D9" s="72">
        <v>8.9236000000000004</v>
      </c>
      <c r="E9" s="72"/>
      <c r="F9" s="72">
        <v>8.4395000000000007</v>
      </c>
      <c r="G9" s="72">
        <v>8.5020000000000007</v>
      </c>
      <c r="H9" s="72">
        <v>0</v>
      </c>
      <c r="I9" s="72">
        <v>9.0833999999999993</v>
      </c>
      <c r="J9" s="72"/>
      <c r="K9" s="73">
        <v>0.04</v>
      </c>
      <c r="L9" s="73">
        <v>0.78</v>
      </c>
      <c r="M9" s="73">
        <v>0.40639999999999998</v>
      </c>
    </row>
    <row r="10" spans="1:13">
      <c r="A10" s="71" t="s">
        <v>86</v>
      </c>
      <c r="B10" s="71"/>
      <c r="C10" s="72">
        <v>9.4481000000000002</v>
      </c>
      <c r="D10" s="72">
        <v>9.9945000000000004</v>
      </c>
      <c r="E10" s="72"/>
      <c r="F10" s="72">
        <v>9.4412000000000003</v>
      </c>
      <c r="G10" s="72">
        <v>9.4863999999999997</v>
      </c>
      <c r="H10" s="72">
        <v>0</v>
      </c>
      <c r="I10" s="72">
        <v>9.9863</v>
      </c>
      <c r="J10" s="72"/>
      <c r="K10" s="73">
        <v>-7.0000000000000007E-2</v>
      </c>
      <c r="L10" s="73">
        <v>0.41</v>
      </c>
      <c r="M10" s="73">
        <v>0.16420000000000001</v>
      </c>
    </row>
    <row r="11" spans="1:13">
      <c r="A11" s="74">
        <v>1998</v>
      </c>
      <c r="B11" s="74"/>
      <c r="C11" s="69">
        <v>10.582100000000001</v>
      </c>
      <c r="D11" s="69">
        <v>11.1938</v>
      </c>
      <c r="E11" s="69"/>
      <c r="F11" s="69">
        <v>10.5968</v>
      </c>
      <c r="G11" s="69">
        <v>10.6457</v>
      </c>
      <c r="H11" s="69">
        <v>0</v>
      </c>
      <c r="I11" s="69">
        <v>11.2233</v>
      </c>
      <c r="J11" s="69"/>
      <c r="K11" s="70">
        <v>0.14000000000000001</v>
      </c>
      <c r="L11" s="70">
        <v>0.6</v>
      </c>
      <c r="M11" s="70">
        <v>0.37669999999999998</v>
      </c>
    </row>
    <row r="12" spans="1:13">
      <c r="A12" s="74" t="s">
        <v>87</v>
      </c>
      <c r="B12" s="74"/>
      <c r="C12" s="69">
        <v>11.809100000000001</v>
      </c>
      <c r="D12" s="69">
        <v>12.318300000000001</v>
      </c>
      <c r="E12" s="69"/>
      <c r="F12" s="69">
        <v>11.837199999999999</v>
      </c>
      <c r="G12" s="69">
        <v>11.8889</v>
      </c>
      <c r="H12" s="69">
        <v>0</v>
      </c>
      <c r="I12" s="69">
        <v>12.3711</v>
      </c>
      <c r="J12" s="69"/>
      <c r="K12" s="70">
        <v>0.21</v>
      </c>
      <c r="L12" s="70">
        <v>0.67</v>
      </c>
      <c r="M12" s="70">
        <v>0.44550000000000001</v>
      </c>
    </row>
    <row r="13" spans="1:13">
      <c r="A13" s="75">
        <v>2000</v>
      </c>
      <c r="B13" s="75"/>
      <c r="C13" s="72">
        <v>12.6844</v>
      </c>
      <c r="D13" s="72">
        <v>13.0573</v>
      </c>
      <c r="E13" s="72"/>
      <c r="F13" s="72">
        <v>12.7195</v>
      </c>
      <c r="G13" s="72">
        <v>12.8063</v>
      </c>
      <c r="H13" s="72">
        <v>0</v>
      </c>
      <c r="I13" s="72">
        <v>13.025600000000001</v>
      </c>
      <c r="J13" s="72"/>
      <c r="K13" s="73">
        <v>-0.28999999999999998</v>
      </c>
      <c r="L13" s="73">
        <v>0.67</v>
      </c>
      <c r="M13" s="73">
        <v>0.38</v>
      </c>
    </row>
    <row r="14" spans="1:13">
      <c r="A14" s="76">
        <v>2001</v>
      </c>
      <c r="B14" s="76"/>
      <c r="C14" s="77">
        <v>13.4438</v>
      </c>
      <c r="D14" s="77">
        <v>13.8408</v>
      </c>
      <c r="E14" s="78"/>
      <c r="F14" s="78">
        <v>13.4459</v>
      </c>
      <c r="G14" s="78">
        <v>13.524800000000001</v>
      </c>
      <c r="H14" s="78">
        <v>13.4854</v>
      </c>
      <c r="I14" s="79">
        <v>13.8437</v>
      </c>
      <c r="J14" s="78"/>
      <c r="K14" s="80">
        <v>-0.04</v>
      </c>
      <c r="L14" s="80">
        <v>0.56000000000000005</v>
      </c>
      <c r="M14" s="80">
        <v>0.28000000000000003</v>
      </c>
    </row>
    <row r="15" spans="1:13">
      <c r="A15" s="67"/>
      <c r="B15" s="67"/>
      <c r="C15" s="81"/>
      <c r="D15" s="81"/>
      <c r="E15" s="69"/>
      <c r="F15" s="69"/>
      <c r="G15" s="69"/>
      <c r="H15" s="69"/>
      <c r="I15" s="82"/>
      <c r="J15" s="69"/>
      <c r="K15" s="83"/>
      <c r="L15" s="83"/>
      <c r="M15" s="83"/>
    </row>
    <row r="16" spans="1:13">
      <c r="A16" s="76">
        <v>2002</v>
      </c>
      <c r="B16" s="76"/>
      <c r="C16" s="77">
        <v>14.251300000000001</v>
      </c>
      <c r="D16" s="77">
        <v>14.671200000000001</v>
      </c>
      <c r="E16" s="78"/>
      <c r="F16" s="78">
        <v>14.239000000000001</v>
      </c>
      <c r="G16" s="78">
        <v>14.3056</v>
      </c>
      <c r="H16" s="78">
        <v>14.2723</v>
      </c>
      <c r="I16" s="79">
        <v>14.6806</v>
      </c>
      <c r="J16" s="78"/>
      <c r="K16" s="80">
        <v>-0.20200000000000001</v>
      </c>
      <c r="L16" s="80">
        <v>0.41899999999999998</v>
      </c>
      <c r="M16" s="80">
        <v>0.11</v>
      </c>
    </row>
    <row r="17" spans="1:13">
      <c r="A17" s="67"/>
      <c r="B17" s="67"/>
      <c r="C17" s="81"/>
      <c r="D17" s="81"/>
      <c r="E17" s="69"/>
      <c r="F17" s="69"/>
      <c r="G17" s="69"/>
      <c r="H17" s="69"/>
      <c r="I17" s="82"/>
      <c r="J17" s="69"/>
      <c r="K17" s="83"/>
      <c r="L17" s="83"/>
      <c r="M17" s="83"/>
    </row>
    <row r="18" spans="1:13">
      <c r="A18" s="67" t="s">
        <v>30</v>
      </c>
      <c r="B18" s="67"/>
      <c r="C18" s="81">
        <v>13.876200000000001</v>
      </c>
      <c r="D18" s="81">
        <v>13.9095</v>
      </c>
      <c r="E18" s="69"/>
      <c r="F18" s="69">
        <v>13.8621</v>
      </c>
      <c r="G18" s="69">
        <v>13.9236</v>
      </c>
      <c r="H18" s="69">
        <v>13.892799999999999</v>
      </c>
      <c r="I18" s="82">
        <v>13.9039</v>
      </c>
      <c r="J18" s="69"/>
      <c r="K18" s="83">
        <v>-0.13</v>
      </c>
      <c r="L18" s="83">
        <v>0.34</v>
      </c>
      <c r="M18" s="83">
        <v>0.1</v>
      </c>
    </row>
    <row r="19" spans="1:13">
      <c r="A19" s="67" t="s">
        <v>31</v>
      </c>
      <c r="B19" s="67"/>
      <c r="C19" s="81">
        <v>13.941700000000001</v>
      </c>
      <c r="D19" s="81">
        <v>13.9718</v>
      </c>
      <c r="E19" s="69"/>
      <c r="F19" s="69">
        <v>13.914899999999999</v>
      </c>
      <c r="G19" s="69">
        <v>13.9733</v>
      </c>
      <c r="H19" s="69">
        <v>13.944100000000001</v>
      </c>
      <c r="I19" s="82">
        <v>13.978199999999999</v>
      </c>
      <c r="J19" s="69"/>
      <c r="K19" s="83">
        <v>-0.25</v>
      </c>
      <c r="L19" s="83">
        <v>0.28999999999999998</v>
      </c>
      <c r="M19" s="83">
        <v>0.02</v>
      </c>
    </row>
    <row r="20" spans="1:13">
      <c r="A20" s="71" t="s">
        <v>32</v>
      </c>
      <c r="B20" s="71"/>
      <c r="C20" s="84">
        <v>14.0075</v>
      </c>
      <c r="D20" s="84">
        <v>14.0411</v>
      </c>
      <c r="E20" s="72"/>
      <c r="F20" s="72">
        <v>13.983000000000001</v>
      </c>
      <c r="G20" s="72">
        <v>14.054500000000001</v>
      </c>
      <c r="H20" s="72">
        <v>14.018700000000001</v>
      </c>
      <c r="I20" s="85">
        <v>14.018700000000001</v>
      </c>
      <c r="J20" s="72"/>
      <c r="K20" s="86">
        <v>-0.27</v>
      </c>
      <c r="L20" s="86">
        <v>0.33</v>
      </c>
      <c r="M20" s="86">
        <v>0.03</v>
      </c>
    </row>
    <row r="21" spans="1:13">
      <c r="A21" s="71" t="s">
        <v>33</v>
      </c>
      <c r="B21" s="71"/>
      <c r="C21" s="84">
        <v>14.075900000000001</v>
      </c>
      <c r="D21" s="84">
        <v>14.108499999999999</v>
      </c>
      <c r="E21" s="72"/>
      <c r="F21" s="72">
        <v>14.0527</v>
      </c>
      <c r="G21" s="72">
        <v>14.123900000000001</v>
      </c>
      <c r="H21" s="72">
        <v>14.0883</v>
      </c>
      <c r="I21" s="85">
        <v>14.138</v>
      </c>
      <c r="J21" s="72"/>
      <c r="K21" s="86">
        <v>-0.25</v>
      </c>
      <c r="L21" s="86">
        <v>0.38</v>
      </c>
      <c r="M21" s="86">
        <v>7.0000000000000007E-2</v>
      </c>
    </row>
    <row r="22" spans="1:13">
      <c r="A22" s="67" t="s">
        <v>34</v>
      </c>
      <c r="B22" s="67"/>
      <c r="C22" s="81">
        <v>14.144600000000001</v>
      </c>
      <c r="D22" s="81">
        <v>14.1785</v>
      </c>
      <c r="E22" s="69"/>
      <c r="F22" s="69">
        <v>14.146599999999999</v>
      </c>
      <c r="G22" s="69">
        <v>14.2148</v>
      </c>
      <c r="H22" s="69">
        <v>14.1807</v>
      </c>
      <c r="I22" s="82">
        <v>14.219900000000001</v>
      </c>
      <c r="J22" s="69"/>
      <c r="K22" s="83">
        <v>-0.13</v>
      </c>
      <c r="L22" s="83">
        <v>0.52</v>
      </c>
      <c r="M22" s="83">
        <v>0.19</v>
      </c>
    </row>
    <row r="23" spans="1:13">
      <c r="A23" s="67" t="s">
        <v>35</v>
      </c>
      <c r="B23" s="67"/>
      <c r="C23" s="81">
        <v>14.2136</v>
      </c>
      <c r="D23" s="81">
        <v>14.246600000000001</v>
      </c>
      <c r="E23" s="69"/>
      <c r="F23" s="69">
        <v>14.243600000000001</v>
      </c>
      <c r="G23" s="69">
        <v>14.3033</v>
      </c>
      <c r="H23" s="69">
        <v>14.273400000000001</v>
      </c>
      <c r="I23" s="82">
        <v>14.3232</v>
      </c>
      <c r="J23" s="69"/>
      <c r="K23" s="83">
        <v>0.06</v>
      </c>
      <c r="L23" s="83">
        <v>0.77</v>
      </c>
      <c r="M23" s="83">
        <v>0.42</v>
      </c>
    </row>
    <row r="24" spans="1:13">
      <c r="A24" s="71" t="s">
        <v>36</v>
      </c>
      <c r="B24" s="71"/>
      <c r="C24" s="84">
        <v>14.282999999999999</v>
      </c>
      <c r="D24" s="84">
        <v>14.3172</v>
      </c>
      <c r="E24" s="72"/>
      <c r="F24" s="72">
        <v>14.264799999999999</v>
      </c>
      <c r="G24" s="72">
        <v>14.3255</v>
      </c>
      <c r="H24" s="72">
        <v>14.2951</v>
      </c>
      <c r="I24" s="85">
        <v>14.3194</v>
      </c>
      <c r="J24" s="72"/>
      <c r="K24" s="86">
        <v>-0.25</v>
      </c>
      <c r="L24" s="86">
        <v>0.46</v>
      </c>
      <c r="M24" s="86">
        <v>0.1</v>
      </c>
    </row>
    <row r="25" spans="1:13">
      <c r="A25" s="71" t="s">
        <v>37</v>
      </c>
      <c r="B25" s="71"/>
      <c r="C25" s="84">
        <v>14.353899999999999</v>
      </c>
      <c r="D25" s="84">
        <v>14.388299999999999</v>
      </c>
      <c r="E25" s="72"/>
      <c r="F25" s="72">
        <v>14.329499999999999</v>
      </c>
      <c r="G25" s="72">
        <v>14.3925</v>
      </c>
      <c r="H25" s="72">
        <v>14.361000000000001</v>
      </c>
      <c r="I25" s="85">
        <v>14.399900000000001</v>
      </c>
      <c r="J25" s="72"/>
      <c r="K25" s="86">
        <v>-0.32</v>
      </c>
      <c r="L25" s="86">
        <v>0.08</v>
      </c>
      <c r="M25" s="86">
        <v>-0.1234</v>
      </c>
    </row>
    <row r="26" spans="1:13">
      <c r="A26" s="67" t="s">
        <v>38</v>
      </c>
      <c r="B26" s="67"/>
      <c r="C26" s="81">
        <v>14.4239</v>
      </c>
      <c r="D26" s="81">
        <v>14.4573</v>
      </c>
      <c r="E26" s="69"/>
      <c r="F26" s="69">
        <v>14.4255</v>
      </c>
      <c r="G26" s="69">
        <v>14.4932</v>
      </c>
      <c r="H26" s="69">
        <v>14.459300000000001</v>
      </c>
      <c r="I26" s="82">
        <v>14.507999999999999</v>
      </c>
      <c r="J26" s="69"/>
      <c r="K26" s="83">
        <v>-0.23</v>
      </c>
      <c r="L26" s="83">
        <v>0.59</v>
      </c>
      <c r="M26" s="83">
        <v>0.18049999999999999</v>
      </c>
    </row>
    <row r="27" spans="1:13">
      <c r="A27" s="67" t="s">
        <v>39</v>
      </c>
      <c r="B27" s="67"/>
      <c r="C27" s="81">
        <v>14.494300000000001</v>
      </c>
      <c r="D27" s="81">
        <v>14.5291</v>
      </c>
      <c r="E27" s="69"/>
      <c r="F27" s="69">
        <v>14.489699999999999</v>
      </c>
      <c r="G27" s="69">
        <v>14.5722</v>
      </c>
      <c r="H27" s="69">
        <v>14.530900000000001</v>
      </c>
      <c r="I27" s="82">
        <v>14.548299999999999</v>
      </c>
      <c r="J27" s="69"/>
      <c r="K27" s="83">
        <v>-0.11</v>
      </c>
      <c r="L27" s="83">
        <v>0.55000000000000004</v>
      </c>
      <c r="M27" s="83">
        <v>0.22270000000000001</v>
      </c>
    </row>
    <row r="28" spans="1:13">
      <c r="A28" s="71" t="s">
        <v>40</v>
      </c>
      <c r="B28" s="71"/>
      <c r="C28" s="84">
        <v>14.565099999999999</v>
      </c>
      <c r="D28" s="84">
        <v>14.598800000000001</v>
      </c>
      <c r="E28" s="72"/>
      <c r="F28" s="72">
        <v>14.551</v>
      </c>
      <c r="G28" s="72">
        <v>14.6134</v>
      </c>
      <c r="H28" s="72">
        <v>14.5822</v>
      </c>
      <c r="I28" s="85">
        <v>14.630599999999999</v>
      </c>
      <c r="J28" s="72"/>
      <c r="K28" s="86">
        <v>-0.3</v>
      </c>
      <c r="L28" s="86">
        <v>0.41</v>
      </c>
      <c r="M28" s="86">
        <v>4.0399999999999998E-2</v>
      </c>
    </row>
    <row r="29" spans="1:13">
      <c r="A29" s="71" t="s">
        <v>41</v>
      </c>
      <c r="B29" s="71"/>
      <c r="C29" s="84">
        <v>14.636200000000001</v>
      </c>
      <c r="D29" s="84">
        <v>14.671200000000001</v>
      </c>
      <c r="E29" s="72"/>
      <c r="F29" s="72">
        <v>14.604900000000001</v>
      </c>
      <c r="G29" s="72">
        <v>14.677099999999999</v>
      </c>
      <c r="H29" s="72">
        <v>14.641</v>
      </c>
      <c r="I29" s="85">
        <v>14.6806</v>
      </c>
      <c r="J29" s="72"/>
      <c r="K29" s="86">
        <v>-0.24</v>
      </c>
      <c r="L29" s="86">
        <v>0.31</v>
      </c>
      <c r="M29" s="86">
        <v>0.04</v>
      </c>
    </row>
    <row r="30" spans="1:13">
      <c r="A30" s="87"/>
      <c r="B30" s="87"/>
      <c r="C30" s="88"/>
      <c r="D30" s="88"/>
      <c r="E30" s="87"/>
      <c r="F30" s="89"/>
      <c r="G30" s="87"/>
      <c r="H30" s="87"/>
      <c r="I30" s="90"/>
      <c r="J30" s="87"/>
      <c r="K30" s="91"/>
      <c r="L30" s="91"/>
      <c r="M30" s="91"/>
    </row>
    <row r="31" spans="1:13">
      <c r="A31" s="92" t="s">
        <v>88</v>
      </c>
      <c r="B31" s="92"/>
      <c r="C31" s="77">
        <v>15.106400000000001</v>
      </c>
      <c r="D31" s="77">
        <v>15.551500000000001</v>
      </c>
      <c r="E31" s="78"/>
      <c r="F31" s="78">
        <v>15.102600000000001</v>
      </c>
      <c r="G31" s="78">
        <v>15.1774</v>
      </c>
      <c r="H31" s="78">
        <v>15.14</v>
      </c>
      <c r="I31" s="79">
        <v>15.625999999999999</v>
      </c>
      <c r="J31" s="78"/>
      <c r="K31" s="80">
        <v>-8.7999999999999995E-2</v>
      </c>
      <c r="L31" s="80">
        <v>0.46800000000000003</v>
      </c>
      <c r="M31" s="80">
        <v>0.19</v>
      </c>
    </row>
    <row r="32" spans="1:13">
      <c r="A32" s="67"/>
      <c r="B32" s="67"/>
      <c r="C32" s="81"/>
      <c r="D32" s="81"/>
      <c r="E32" s="69"/>
      <c r="F32" s="69"/>
      <c r="G32" s="69"/>
      <c r="H32" s="69"/>
      <c r="I32" s="82"/>
      <c r="J32" s="69"/>
      <c r="K32" s="83"/>
      <c r="L32" s="83"/>
      <c r="M32" s="83"/>
    </row>
    <row r="33" spans="1:13">
      <c r="A33" s="67" t="s">
        <v>30</v>
      </c>
      <c r="B33" s="67"/>
      <c r="C33" s="81">
        <v>14.7088</v>
      </c>
      <c r="D33" s="81">
        <v>14.744</v>
      </c>
      <c r="E33" s="69"/>
      <c r="F33" s="69">
        <v>14.6928</v>
      </c>
      <c r="G33" s="69">
        <v>14.775700000000001</v>
      </c>
      <c r="H33" s="69">
        <v>14.7342</v>
      </c>
      <c r="I33" s="82">
        <v>14.763</v>
      </c>
      <c r="J33" s="69"/>
      <c r="K33" s="83">
        <v>-0.17</v>
      </c>
      <c r="L33" s="83">
        <v>0.43</v>
      </c>
      <c r="M33" s="83">
        <v>0.1323</v>
      </c>
    </row>
    <row r="34" spans="1:13">
      <c r="A34" s="67" t="s">
        <v>31</v>
      </c>
      <c r="B34" s="67"/>
      <c r="C34" s="81">
        <v>14.7782</v>
      </c>
      <c r="D34" s="81">
        <v>14.8101</v>
      </c>
      <c r="E34" s="69"/>
      <c r="F34" s="69">
        <v>14.7624</v>
      </c>
      <c r="G34" s="69">
        <v>14.8367</v>
      </c>
      <c r="H34" s="69">
        <v>14.7995</v>
      </c>
      <c r="I34" s="82">
        <v>14.817600000000001</v>
      </c>
      <c r="J34" s="69"/>
      <c r="K34" s="83">
        <v>-0.2</v>
      </c>
      <c r="L34" s="83">
        <v>0.4</v>
      </c>
      <c r="M34" s="83">
        <v>0.1013</v>
      </c>
    </row>
    <row r="35" spans="1:13">
      <c r="A35" s="71" t="s">
        <v>32</v>
      </c>
      <c r="B35" s="71"/>
      <c r="C35" s="84">
        <v>14.848000000000001</v>
      </c>
      <c r="D35" s="84">
        <v>14.8835</v>
      </c>
      <c r="E35" s="72"/>
      <c r="F35" s="72">
        <v>14.8248</v>
      </c>
      <c r="G35" s="72">
        <v>14.888199999999999</v>
      </c>
      <c r="H35" s="72">
        <v>14.8565</v>
      </c>
      <c r="I35" s="85">
        <v>14.876899999999999</v>
      </c>
      <c r="J35" s="72"/>
      <c r="K35" s="86">
        <v>-0.18</v>
      </c>
      <c r="L35" s="86">
        <v>0.27</v>
      </c>
      <c r="M35" s="86">
        <v>4.5499999999999999E-2</v>
      </c>
    </row>
    <row r="36" spans="1:13">
      <c r="A36" s="71" t="s">
        <v>33</v>
      </c>
      <c r="B36" s="71"/>
      <c r="C36" s="84">
        <v>14.920400000000001</v>
      </c>
      <c r="D36" s="84">
        <v>14.955</v>
      </c>
      <c r="E36" s="72"/>
      <c r="F36" s="72">
        <v>14.8827</v>
      </c>
      <c r="G36" s="72">
        <v>14.9542</v>
      </c>
      <c r="H36" s="72">
        <v>14.9184</v>
      </c>
      <c r="I36" s="85">
        <v>14.950100000000001</v>
      </c>
      <c r="J36" s="72"/>
      <c r="K36" s="86">
        <v>-0.27</v>
      </c>
      <c r="L36" s="86">
        <v>0.22</v>
      </c>
      <c r="M36" s="86">
        <v>-2.41E-2</v>
      </c>
    </row>
    <row r="37" spans="1:13">
      <c r="A37" s="67" t="s">
        <v>34</v>
      </c>
      <c r="B37" s="67"/>
      <c r="C37" s="81">
        <v>14.9933</v>
      </c>
      <c r="D37" s="81">
        <v>15.029199999999999</v>
      </c>
      <c r="E37" s="69"/>
      <c r="F37" s="69">
        <v>14.955500000000001</v>
      </c>
      <c r="G37" s="69">
        <v>15.034800000000001</v>
      </c>
      <c r="H37" s="69">
        <v>14.995100000000001</v>
      </c>
      <c r="I37" s="82">
        <v>15.048500000000001</v>
      </c>
      <c r="J37" s="69"/>
      <c r="K37" s="83">
        <v>-0.31</v>
      </c>
      <c r="L37" s="83">
        <v>0.23</v>
      </c>
      <c r="M37" s="83">
        <v>-3.95E-2</v>
      </c>
    </row>
    <row r="38" spans="1:13">
      <c r="A38" s="67" t="s">
        <v>35</v>
      </c>
      <c r="B38" s="67"/>
      <c r="C38" s="81">
        <v>15.0664</v>
      </c>
      <c r="D38" s="81">
        <v>15.1013</v>
      </c>
      <c r="E38" s="69"/>
      <c r="F38" s="69">
        <v>15.041399999999999</v>
      </c>
      <c r="G38" s="69">
        <v>15.142799999999999</v>
      </c>
      <c r="H38" s="69">
        <v>15.0921</v>
      </c>
      <c r="I38" s="82">
        <v>15.126099999999999</v>
      </c>
      <c r="J38" s="69"/>
      <c r="K38" s="83">
        <v>-0.24</v>
      </c>
      <c r="L38" s="83">
        <v>0.51</v>
      </c>
      <c r="M38" s="83">
        <v>0.13469999999999999</v>
      </c>
    </row>
    <row r="39" spans="1:13">
      <c r="A39" s="71" t="s">
        <v>36</v>
      </c>
      <c r="B39" s="71"/>
      <c r="C39" s="84">
        <v>15.14</v>
      </c>
      <c r="D39" s="84">
        <v>15.176299999999999</v>
      </c>
      <c r="E39" s="72"/>
      <c r="F39" s="72">
        <v>15.1449</v>
      </c>
      <c r="G39" s="72">
        <v>15.235300000000001</v>
      </c>
      <c r="H39" s="72">
        <v>15.190099999999999</v>
      </c>
      <c r="I39" s="85">
        <v>15.2288</v>
      </c>
      <c r="J39" s="72"/>
      <c r="K39" s="86">
        <v>-0.18</v>
      </c>
      <c r="L39" s="86">
        <v>0.64</v>
      </c>
      <c r="M39" s="86">
        <v>0.22800000000000001</v>
      </c>
    </row>
    <row r="40" spans="1:13">
      <c r="A40" s="71" t="s">
        <v>37</v>
      </c>
      <c r="B40" s="71"/>
      <c r="C40" s="84">
        <v>15.2151</v>
      </c>
      <c r="D40" s="84">
        <v>15.2516</v>
      </c>
      <c r="E40" s="72"/>
      <c r="F40" s="72">
        <v>15.2278</v>
      </c>
      <c r="G40" s="72">
        <v>15.304600000000001</v>
      </c>
      <c r="H40" s="72">
        <v>15.2662</v>
      </c>
      <c r="I40" s="85">
        <v>15.303599999999999</v>
      </c>
      <c r="J40" s="72"/>
      <c r="K40" s="86">
        <v>7.0000000000000007E-2</v>
      </c>
      <c r="L40" s="86">
        <v>0.6</v>
      </c>
      <c r="M40" s="86">
        <v>0.3367</v>
      </c>
    </row>
    <row r="41" spans="1:13">
      <c r="A41" s="67" t="s">
        <v>38</v>
      </c>
      <c r="B41" s="67"/>
      <c r="C41" s="81">
        <v>15.289400000000001</v>
      </c>
      <c r="D41" s="81">
        <v>15.3248</v>
      </c>
      <c r="E41" s="69"/>
      <c r="F41" s="69">
        <v>15.3093</v>
      </c>
      <c r="G41" s="69">
        <v>15.382300000000001</v>
      </c>
      <c r="H41" s="69">
        <v>15.345800000000001</v>
      </c>
      <c r="I41" s="82">
        <v>15.3742</v>
      </c>
      <c r="J41" s="69"/>
      <c r="K41" s="83">
        <v>0</v>
      </c>
      <c r="L41" s="83">
        <v>0.62</v>
      </c>
      <c r="M41" s="83">
        <v>0.31069999999999998</v>
      </c>
    </row>
    <row r="42" spans="1:13">
      <c r="A42" s="67" t="s">
        <v>39</v>
      </c>
      <c r="B42" s="67"/>
      <c r="C42" s="81">
        <v>15.364000000000001</v>
      </c>
      <c r="D42" s="81">
        <v>15.4008</v>
      </c>
      <c r="E42" s="69"/>
      <c r="F42" s="69">
        <v>15.3889</v>
      </c>
      <c r="G42" s="69">
        <v>15.4533</v>
      </c>
      <c r="H42" s="69">
        <v>15.421099999999999</v>
      </c>
      <c r="I42" s="82">
        <v>15.465400000000001</v>
      </c>
      <c r="J42" s="69"/>
      <c r="K42" s="83">
        <v>0.15</v>
      </c>
      <c r="L42" s="83">
        <v>0.56999999999999995</v>
      </c>
      <c r="M42" s="83">
        <v>0.36</v>
      </c>
    </row>
    <row r="43" spans="1:13">
      <c r="A43" s="71" t="s">
        <v>40</v>
      </c>
      <c r="B43" s="71"/>
      <c r="C43" s="84">
        <v>15.439</v>
      </c>
      <c r="D43" s="84">
        <v>15.4747</v>
      </c>
      <c r="E43" s="72"/>
      <c r="F43" s="72">
        <v>15.4718</v>
      </c>
      <c r="G43" s="72">
        <v>15.5307</v>
      </c>
      <c r="H43" s="72">
        <v>15.501200000000001</v>
      </c>
      <c r="I43" s="85">
        <v>15.527200000000001</v>
      </c>
      <c r="J43" s="72"/>
      <c r="K43" s="86">
        <v>0.19</v>
      </c>
      <c r="L43" s="86">
        <v>0.57999999999999996</v>
      </c>
      <c r="M43" s="86">
        <v>0.38500000000000001</v>
      </c>
    </row>
    <row r="44" spans="1:13">
      <c r="A44" s="71" t="s">
        <v>41</v>
      </c>
      <c r="B44" s="71"/>
      <c r="C44" s="84">
        <v>15.5143</v>
      </c>
      <c r="D44" s="84">
        <v>15.551500000000001</v>
      </c>
      <c r="E44" s="72"/>
      <c r="F44" s="72">
        <v>15.5284</v>
      </c>
      <c r="G44" s="72">
        <v>15.589700000000001</v>
      </c>
      <c r="H44" s="72">
        <v>15.558999999999999</v>
      </c>
      <c r="I44" s="85">
        <v>15.625999999999999</v>
      </c>
      <c r="J44" s="72"/>
      <c r="K44" s="86">
        <v>0.08</v>
      </c>
      <c r="L44" s="86">
        <v>0.53</v>
      </c>
      <c r="M44" s="86">
        <v>0.30759999999999998</v>
      </c>
    </row>
    <row r="45" spans="1:13">
      <c r="A45" s="67"/>
      <c r="B45" s="67"/>
      <c r="C45" s="81"/>
      <c r="D45" s="81"/>
      <c r="E45" s="69"/>
      <c r="F45" s="69"/>
      <c r="G45" s="69"/>
      <c r="H45" s="69"/>
      <c r="I45" s="82"/>
      <c r="J45" s="69"/>
      <c r="K45" s="83"/>
      <c r="L45" s="83"/>
      <c r="M45" s="83"/>
    </row>
    <row r="46" spans="1:13">
      <c r="A46" s="92" t="s">
        <v>89</v>
      </c>
      <c r="B46" s="92"/>
      <c r="C46" s="77">
        <v>15.9373</v>
      </c>
      <c r="D46" s="77">
        <v>16.3291</v>
      </c>
      <c r="E46" s="78"/>
      <c r="F46" s="78">
        <v>15.9274</v>
      </c>
      <c r="G46" s="78">
        <v>16.003499999999999</v>
      </c>
      <c r="H46" s="78">
        <v>15.965400000000001</v>
      </c>
      <c r="I46" s="79">
        <v>16.186299999999999</v>
      </c>
      <c r="J46" s="78"/>
      <c r="K46" s="80">
        <v>-0.65800000000000003</v>
      </c>
      <c r="L46" s="80">
        <v>0.42659999999999998</v>
      </c>
      <c r="M46" s="80">
        <v>0.1797</v>
      </c>
    </row>
    <row r="47" spans="1:13">
      <c r="A47" s="67"/>
      <c r="B47" s="67"/>
      <c r="C47" s="67"/>
      <c r="D47" s="81"/>
      <c r="E47" s="69"/>
      <c r="F47" s="81"/>
      <c r="G47" s="81"/>
      <c r="H47" s="81"/>
      <c r="I47" s="81"/>
      <c r="J47" s="69"/>
      <c r="K47" s="83"/>
      <c r="L47" s="83"/>
      <c r="M47" s="83"/>
    </row>
    <row r="48" spans="1:13">
      <c r="A48" s="67" t="s">
        <v>30</v>
      </c>
      <c r="B48" s="67"/>
      <c r="C48" s="81">
        <v>15.584725806451599</v>
      </c>
      <c r="D48" s="81">
        <v>15.6159</v>
      </c>
      <c r="E48" s="69"/>
      <c r="F48" s="69">
        <v>15.6318</v>
      </c>
      <c r="G48" s="69">
        <v>15.7195</v>
      </c>
      <c r="H48" s="69">
        <v>15.675599999999999</v>
      </c>
      <c r="I48" s="82">
        <v>15.691800000000001</v>
      </c>
      <c r="J48" s="69"/>
      <c r="K48" s="83">
        <v>0.27</v>
      </c>
      <c r="L48" s="83">
        <v>0.85</v>
      </c>
      <c r="M48" s="83">
        <v>0.55989999999999995</v>
      </c>
    </row>
    <row r="49" spans="1:13">
      <c r="A49" s="67" t="s">
        <v>31</v>
      </c>
      <c r="B49" s="67"/>
      <c r="C49" s="81">
        <v>15.6472</v>
      </c>
      <c r="D49" s="81">
        <v>15.676399999999999</v>
      </c>
      <c r="E49" s="69"/>
      <c r="F49" s="69">
        <v>15.682600000000001</v>
      </c>
      <c r="G49" s="69">
        <v>15.7621</v>
      </c>
      <c r="H49" s="69">
        <v>15.7224</v>
      </c>
      <c r="I49" s="82">
        <v>15.7553</v>
      </c>
      <c r="J49" s="69"/>
      <c r="K49" s="83">
        <v>0.21</v>
      </c>
      <c r="L49" s="83">
        <v>0.73</v>
      </c>
      <c r="M49" s="83">
        <v>0.47</v>
      </c>
    </row>
    <row r="50" spans="1:13">
      <c r="A50" s="71" t="s">
        <v>32</v>
      </c>
      <c r="B50" s="71"/>
      <c r="C50" s="84">
        <v>15.709899999999999</v>
      </c>
      <c r="D50" s="84">
        <v>15.741300000000001</v>
      </c>
      <c r="E50" s="72"/>
      <c r="F50" s="72">
        <v>15.7525</v>
      </c>
      <c r="G50" s="72">
        <v>15.834099999999999</v>
      </c>
      <c r="H50" s="72">
        <v>15.7933</v>
      </c>
      <c r="I50" s="85">
        <v>15.8314</v>
      </c>
      <c r="J50" s="72"/>
      <c r="K50" s="86">
        <v>0.25</v>
      </c>
      <c r="L50" s="86">
        <v>0.78</v>
      </c>
      <c r="M50" s="86">
        <v>0.51</v>
      </c>
    </row>
    <row r="51" spans="1:13">
      <c r="A51" s="71" t="s">
        <v>33</v>
      </c>
      <c r="B51" s="71"/>
      <c r="C51" s="84">
        <v>15.773899999999999</v>
      </c>
      <c r="D51" s="84">
        <v>15.804399999999999</v>
      </c>
      <c r="E51" s="72"/>
      <c r="F51" s="72">
        <v>15.8154</v>
      </c>
      <c r="G51" s="72">
        <v>15.8851</v>
      </c>
      <c r="H51" s="72">
        <v>15.850300000000001</v>
      </c>
      <c r="I51" s="85">
        <v>15.878500000000001</v>
      </c>
      <c r="J51" s="72"/>
      <c r="K51" s="86">
        <v>0.23</v>
      </c>
      <c r="L51" s="86">
        <v>0.68</v>
      </c>
      <c r="M51" s="86">
        <v>0.45</v>
      </c>
    </row>
    <row r="52" spans="1:13">
      <c r="A52" s="67" t="s">
        <v>34</v>
      </c>
      <c r="B52" s="67"/>
      <c r="C52" s="81">
        <v>15.838100000000001</v>
      </c>
      <c r="D52" s="81">
        <v>15.8698</v>
      </c>
      <c r="E52" s="69"/>
      <c r="F52" s="69">
        <v>15.890700000000001</v>
      </c>
      <c r="G52" s="69">
        <v>15.972200000000001</v>
      </c>
      <c r="H52" s="69">
        <v>15.9315</v>
      </c>
      <c r="I52" s="82">
        <v>15.969200000000001</v>
      </c>
      <c r="J52" s="69"/>
      <c r="K52" s="83">
        <v>0.33</v>
      </c>
      <c r="L52" s="83">
        <v>0.85</v>
      </c>
      <c r="M52" s="83">
        <v>0.59</v>
      </c>
    </row>
    <row r="53" spans="1:13">
      <c r="A53" s="67" t="s">
        <v>35</v>
      </c>
      <c r="B53" s="67"/>
      <c r="C53" s="81">
        <v>15.902699999999999</v>
      </c>
      <c r="D53" s="81">
        <v>15.933400000000001</v>
      </c>
      <c r="E53" s="69"/>
      <c r="F53" s="69">
        <v>15.9534</v>
      </c>
      <c r="G53" s="69">
        <v>16.015999999999998</v>
      </c>
      <c r="H53" s="69">
        <v>15.9847</v>
      </c>
      <c r="I53" s="82">
        <v>16.0166</v>
      </c>
      <c r="J53" s="69"/>
      <c r="K53" s="83">
        <v>0.32</v>
      </c>
      <c r="L53" s="83">
        <v>0.72</v>
      </c>
      <c r="M53" s="83">
        <v>0.52</v>
      </c>
    </row>
    <row r="54" spans="1:13">
      <c r="A54" s="71" t="s">
        <v>36</v>
      </c>
      <c r="B54" s="71"/>
      <c r="C54" s="84">
        <v>15.967499999999999</v>
      </c>
      <c r="D54" s="84">
        <v>15.9994</v>
      </c>
      <c r="E54" s="72"/>
      <c r="F54" s="72">
        <v>15.987</v>
      </c>
      <c r="G54" s="72">
        <v>16.068999999999999</v>
      </c>
      <c r="H54" s="72">
        <v>16.027999999999999</v>
      </c>
      <c r="I54" s="85">
        <v>16.0883</v>
      </c>
      <c r="J54" s="72"/>
      <c r="K54" s="86">
        <v>0.12</v>
      </c>
      <c r="L54" s="86">
        <v>0.66930000000000001</v>
      </c>
      <c r="M54" s="86">
        <v>0.39</v>
      </c>
    </row>
    <row r="55" spans="1:13">
      <c r="A55" s="71" t="s">
        <v>37</v>
      </c>
      <c r="B55" s="71"/>
      <c r="C55" s="84">
        <v>16.0336</v>
      </c>
      <c r="D55" s="84">
        <v>16.0657</v>
      </c>
      <c r="E55" s="72"/>
      <c r="F55" s="72">
        <v>16.036200000000001</v>
      </c>
      <c r="G55" s="72">
        <v>16.13</v>
      </c>
      <c r="H55" s="72">
        <v>16.083100000000002</v>
      </c>
      <c r="I55" s="85">
        <v>16.0885</v>
      </c>
      <c r="J55" s="72"/>
      <c r="K55" s="86">
        <v>0</v>
      </c>
      <c r="L55" s="86">
        <v>0.61</v>
      </c>
      <c r="M55" s="86">
        <v>0.31</v>
      </c>
    </row>
    <row r="56" spans="1:13">
      <c r="A56" s="67" t="s">
        <v>38</v>
      </c>
      <c r="B56" s="67"/>
      <c r="C56" s="81">
        <v>16.0989</v>
      </c>
      <c r="D56" s="81">
        <v>16.13</v>
      </c>
      <c r="E56" s="69"/>
      <c r="F56" s="69">
        <v>16.051500000000001</v>
      </c>
      <c r="G56" s="69">
        <v>16.1373</v>
      </c>
      <c r="H56" s="69">
        <v>16.0944</v>
      </c>
      <c r="I56" s="82">
        <v>16.099299999999999</v>
      </c>
      <c r="J56" s="69"/>
      <c r="K56" s="83">
        <v>-0.31</v>
      </c>
      <c r="L56" s="83">
        <v>0.23</v>
      </c>
      <c r="M56" s="83">
        <v>-0.04</v>
      </c>
    </row>
    <row r="57" spans="1:13">
      <c r="A57" s="67" t="s">
        <v>39</v>
      </c>
      <c r="B57" s="67"/>
      <c r="C57" s="81">
        <v>16.1648</v>
      </c>
      <c r="D57" s="81">
        <v>16.1968</v>
      </c>
      <c r="E57" s="69"/>
      <c r="F57" s="69">
        <v>16.084499999999998</v>
      </c>
      <c r="G57" s="69">
        <v>16.157800000000002</v>
      </c>
      <c r="H57" s="69">
        <v>16.121200000000002</v>
      </c>
      <c r="I57" s="82">
        <v>16.131</v>
      </c>
      <c r="J57" s="69"/>
      <c r="K57" s="83">
        <v>-0.495</v>
      </c>
      <c r="L57" s="83">
        <v>-3.9100000000000003E-2</v>
      </c>
      <c r="M57" s="83">
        <v>-0.27</v>
      </c>
    </row>
    <row r="58" spans="1:13">
      <c r="A58" s="71" t="s">
        <v>40</v>
      </c>
      <c r="B58" s="71"/>
      <c r="C58" s="84">
        <v>16.230399999999999</v>
      </c>
      <c r="D58" s="84">
        <v>16.261700000000001</v>
      </c>
      <c r="E58" s="72"/>
      <c r="F58" s="72">
        <v>16.107399999999998</v>
      </c>
      <c r="G58" s="72">
        <v>16.171199999999999</v>
      </c>
      <c r="H58" s="72">
        <v>16.139299999999999</v>
      </c>
      <c r="I58" s="85">
        <v>16.1463</v>
      </c>
      <c r="J58" s="72"/>
      <c r="K58" s="86">
        <v>-0.75639999999999996</v>
      </c>
      <c r="L58" s="86">
        <v>-0.37019999999999997</v>
      </c>
      <c r="M58" s="86">
        <v>-0.56330000000000002</v>
      </c>
    </row>
    <row r="59" spans="1:13">
      <c r="A59" s="71" t="s">
        <v>41</v>
      </c>
      <c r="B59" s="71"/>
      <c r="C59" s="84">
        <v>16.296500000000002</v>
      </c>
      <c r="D59" s="84">
        <v>16.3291</v>
      </c>
      <c r="E59" s="72"/>
      <c r="F59" s="72">
        <v>16.1355</v>
      </c>
      <c r="G59" s="72">
        <v>16.187200000000001</v>
      </c>
      <c r="H59" s="72">
        <v>16.161300000000001</v>
      </c>
      <c r="I59" s="85">
        <v>16.186299999999999</v>
      </c>
      <c r="J59" s="72"/>
      <c r="K59" s="86">
        <v>-0.96340000000000003</v>
      </c>
      <c r="L59" s="86">
        <v>-0.59299999999999997</v>
      </c>
      <c r="M59" s="86">
        <v>-0.77800000000000002</v>
      </c>
    </row>
    <row r="60" spans="1:13">
      <c r="A60" s="67"/>
      <c r="B60" s="67"/>
      <c r="C60" s="81"/>
      <c r="D60" s="81"/>
      <c r="E60" s="69"/>
      <c r="F60" s="69"/>
      <c r="G60" s="69"/>
      <c r="H60" s="69"/>
      <c r="I60" s="82"/>
      <c r="J60" s="69"/>
      <c r="K60" s="83"/>
      <c r="L60" s="83"/>
      <c r="M60" s="83"/>
    </row>
    <row r="61" spans="1:13">
      <c r="A61" s="92" t="s">
        <v>17</v>
      </c>
      <c r="B61" s="71"/>
      <c r="C61" s="77">
        <v>16.7333</v>
      </c>
      <c r="D61" s="77">
        <v>17.145499999999998</v>
      </c>
      <c r="E61" s="78"/>
      <c r="F61" s="78">
        <v>16.751799999999999</v>
      </c>
      <c r="G61" s="78">
        <v>16.8459</v>
      </c>
      <c r="H61" s="78">
        <v>16.7989</v>
      </c>
      <c r="I61" s="79">
        <v>17.185199999999998</v>
      </c>
      <c r="J61" s="78"/>
      <c r="K61" s="80">
        <v>0.10059999999999999</v>
      </c>
      <c r="L61" s="80">
        <v>0.69110000000000005</v>
      </c>
      <c r="M61" s="80">
        <v>0.39589999999999997</v>
      </c>
    </row>
    <row r="62" spans="1:13">
      <c r="A62" s="67"/>
      <c r="B62" s="67"/>
      <c r="C62" s="81"/>
      <c r="D62" s="81"/>
      <c r="E62" s="69"/>
      <c r="F62" s="69"/>
      <c r="G62" s="69"/>
      <c r="H62" s="69"/>
      <c r="I62" s="82"/>
      <c r="J62" s="69"/>
      <c r="K62" s="83"/>
      <c r="L62" s="83"/>
      <c r="M62" s="83"/>
    </row>
    <row r="63" spans="1:13">
      <c r="A63" s="67" t="s">
        <v>30</v>
      </c>
      <c r="B63" s="67"/>
      <c r="C63" s="81">
        <v>16.364100000000001</v>
      </c>
      <c r="D63" s="81">
        <v>16.396899999999999</v>
      </c>
      <c r="E63" s="69"/>
      <c r="F63" s="69">
        <v>16.287199999999999</v>
      </c>
      <c r="G63" s="69">
        <v>16.3643</v>
      </c>
      <c r="H63" s="69">
        <v>16.325800000000001</v>
      </c>
      <c r="I63" s="82">
        <v>16.414300000000001</v>
      </c>
      <c r="J63" s="69"/>
      <c r="K63" s="83">
        <v>-0.50449999999999995</v>
      </c>
      <c r="L63" s="83">
        <v>-4.6699999999999998E-2</v>
      </c>
      <c r="M63" s="83">
        <v>-0.27560000000000001</v>
      </c>
    </row>
    <row r="64" spans="1:13">
      <c r="A64" s="67" t="s">
        <v>31</v>
      </c>
      <c r="B64" s="67"/>
      <c r="C64" s="81">
        <v>16.428699999999999</v>
      </c>
      <c r="D64" s="81">
        <v>16.458400000000001</v>
      </c>
      <c r="E64" s="69"/>
      <c r="F64" s="69">
        <v>16.4573</v>
      </c>
      <c r="G64" s="69">
        <v>16.538</v>
      </c>
      <c r="H64" s="69">
        <v>16.497699999999998</v>
      </c>
      <c r="I64" s="82">
        <v>16.5747</v>
      </c>
      <c r="J64" s="69"/>
      <c r="K64" s="83">
        <v>0.1895</v>
      </c>
      <c r="L64" s="83">
        <v>0.85570000000000002</v>
      </c>
      <c r="M64" s="83">
        <v>0.52259999999999995</v>
      </c>
    </row>
    <row r="65" spans="1:13">
      <c r="A65" s="71" t="s">
        <v>32</v>
      </c>
      <c r="B65" s="71"/>
      <c r="C65" s="84">
        <v>16.493600000000001</v>
      </c>
      <c r="D65" s="84">
        <v>16.526700000000002</v>
      </c>
      <c r="E65" s="72"/>
      <c r="F65" s="72">
        <v>16.524699999999999</v>
      </c>
      <c r="G65" s="72">
        <v>16.632200000000001</v>
      </c>
      <c r="H65" s="72">
        <v>16.578499999999998</v>
      </c>
      <c r="I65" s="85">
        <v>16.579999999999998</v>
      </c>
      <c r="J65" s="72"/>
      <c r="K65" s="86">
        <v>0.1981</v>
      </c>
      <c r="L65" s="86">
        <v>0.84299999999999997</v>
      </c>
      <c r="M65" s="86">
        <v>0.52059999999999995</v>
      </c>
    </row>
    <row r="66" spans="1:13">
      <c r="A66" s="71" t="s">
        <v>33</v>
      </c>
      <c r="B66" s="71"/>
      <c r="C66" s="84">
        <v>16.561</v>
      </c>
      <c r="D66" s="84">
        <v>16.5931</v>
      </c>
      <c r="E66" s="72"/>
      <c r="F66" s="72">
        <v>16.569400000000002</v>
      </c>
      <c r="G66" s="72">
        <v>16.659400000000002</v>
      </c>
      <c r="H66" s="72">
        <v>16.6144</v>
      </c>
      <c r="I66" s="85">
        <v>16.656700000000001</v>
      </c>
      <c r="J66" s="72"/>
      <c r="K66" s="86">
        <v>9.7000000000000003E-3</v>
      </c>
      <c r="L66" s="86">
        <v>0.57379999999999998</v>
      </c>
      <c r="M66" s="86">
        <v>0.29170000000000001</v>
      </c>
    </row>
    <row r="67" spans="1:13">
      <c r="A67" s="67" t="s">
        <v>34</v>
      </c>
      <c r="B67" s="67"/>
      <c r="C67" s="81">
        <v>16.628699999999998</v>
      </c>
      <c r="D67" s="81">
        <v>16.661999999999999</v>
      </c>
      <c r="E67" s="69"/>
      <c r="F67" s="69">
        <v>16.657399999999999</v>
      </c>
      <c r="G67" s="69">
        <v>16.752600000000001</v>
      </c>
      <c r="H67" s="69">
        <v>16.704999999999998</v>
      </c>
      <c r="I67" s="82">
        <v>16.748899999999999</v>
      </c>
      <c r="J67" s="69"/>
      <c r="K67" s="83">
        <v>0.15040000000000001</v>
      </c>
      <c r="L67" s="83">
        <v>0.72799999999999998</v>
      </c>
      <c r="M67" s="83">
        <v>0.43919999999999998</v>
      </c>
    </row>
    <row r="68" spans="1:13">
      <c r="A68" s="67" t="s">
        <v>35</v>
      </c>
      <c r="B68" s="67"/>
      <c r="C68" s="81">
        <v>16.6965</v>
      </c>
      <c r="D68" s="81">
        <v>16.728999999999999</v>
      </c>
      <c r="E68" s="69"/>
      <c r="F68" s="69">
        <v>16.6816</v>
      </c>
      <c r="G68" s="69">
        <v>16.8339</v>
      </c>
      <c r="H68" s="69">
        <v>16.7578</v>
      </c>
      <c r="I68" s="82">
        <v>16.8428</v>
      </c>
      <c r="J68" s="69"/>
      <c r="K68" s="83">
        <v>0.24709999999999999</v>
      </c>
      <c r="L68" s="83">
        <v>0.8125</v>
      </c>
      <c r="M68" s="83">
        <v>0.52980000000000005</v>
      </c>
    </row>
    <row r="69" spans="1:13">
      <c r="A69" s="71" t="s">
        <v>36</v>
      </c>
      <c r="B69" s="71"/>
      <c r="C69" s="84">
        <v>16.764800000000001</v>
      </c>
      <c r="D69" s="84">
        <v>16.798400000000001</v>
      </c>
      <c r="E69" s="72"/>
      <c r="F69" s="72">
        <v>16.808900000000001</v>
      </c>
      <c r="G69" s="72">
        <v>16.902100000000001</v>
      </c>
      <c r="H69" s="72">
        <v>16.855499999999999</v>
      </c>
      <c r="I69" s="85">
        <v>16.9556</v>
      </c>
      <c r="J69" s="72"/>
      <c r="K69" s="86">
        <v>0.26450000000000001</v>
      </c>
      <c r="L69" s="86">
        <v>0.80779999999999996</v>
      </c>
      <c r="M69" s="86">
        <v>0.53620000000000001</v>
      </c>
    </row>
    <row r="70" spans="1:13">
      <c r="A70" s="71" t="s">
        <v>37</v>
      </c>
      <c r="B70" s="71"/>
      <c r="C70" s="84">
        <v>16.834399999999999</v>
      </c>
      <c r="D70" s="84">
        <v>16.868200000000002</v>
      </c>
      <c r="E70" s="72"/>
      <c r="F70" s="72">
        <v>16.887499999999999</v>
      </c>
      <c r="G70" s="72">
        <v>16.970300000000002</v>
      </c>
      <c r="H70" s="72">
        <v>16.928899999999999</v>
      </c>
      <c r="I70" s="85">
        <v>16.986499999999999</v>
      </c>
      <c r="J70" s="72"/>
      <c r="K70" s="86">
        <v>0.30130000000000001</v>
      </c>
      <c r="L70" s="86">
        <v>0.81210000000000004</v>
      </c>
      <c r="M70" s="86">
        <v>0.55669999999999997</v>
      </c>
    </row>
    <row r="71" spans="1:13">
      <c r="A71" s="67" t="s">
        <v>38</v>
      </c>
      <c r="B71" s="67"/>
      <c r="C71" s="81">
        <v>16.903199999999998</v>
      </c>
      <c r="D71" s="81">
        <v>16.936</v>
      </c>
      <c r="E71" s="69"/>
      <c r="F71" s="69">
        <v>16.952100000000002</v>
      </c>
      <c r="G71" s="69">
        <v>17.0472</v>
      </c>
      <c r="H71" s="69">
        <v>16.999700000000001</v>
      </c>
      <c r="I71" s="82">
        <v>16.9971</v>
      </c>
      <c r="J71" s="69"/>
      <c r="K71" s="83">
        <v>0.27250000000000002</v>
      </c>
      <c r="L71" s="83">
        <v>0.83899999999999997</v>
      </c>
      <c r="M71" s="83">
        <v>0.55579999999999996</v>
      </c>
    </row>
    <row r="72" spans="1:13">
      <c r="A72" s="67" t="s">
        <v>39</v>
      </c>
      <c r="B72" s="67"/>
      <c r="C72" s="81">
        <v>16.972200000000001</v>
      </c>
      <c r="D72" s="81">
        <v>17.0063</v>
      </c>
      <c r="E72" s="69"/>
      <c r="F72" s="69">
        <v>17.009399999999999</v>
      </c>
      <c r="G72" s="69">
        <v>17.101099999999999</v>
      </c>
      <c r="H72" s="69">
        <v>17.055299999999999</v>
      </c>
      <c r="I72" s="82">
        <v>17.101700000000001</v>
      </c>
      <c r="J72" s="69"/>
      <c r="K72" s="83">
        <v>0.1832</v>
      </c>
      <c r="L72" s="83">
        <v>0.75939999999999996</v>
      </c>
      <c r="M72" s="83">
        <v>0.4713</v>
      </c>
    </row>
    <row r="73" spans="1:13">
      <c r="A73" s="71" t="s">
        <v>40</v>
      </c>
      <c r="B73" s="71"/>
      <c r="C73" s="84">
        <v>17.041599999999999</v>
      </c>
      <c r="D73" s="84">
        <v>17.0746</v>
      </c>
      <c r="E73" s="72"/>
      <c r="F73" s="72">
        <v>17.080500000000001</v>
      </c>
      <c r="G73" s="72">
        <v>17.168099999999999</v>
      </c>
      <c r="H73" s="72">
        <v>17.124300000000002</v>
      </c>
      <c r="I73" s="85">
        <v>17.1235</v>
      </c>
      <c r="J73" s="72"/>
      <c r="K73" s="86">
        <v>0.22489999999999999</v>
      </c>
      <c r="L73" s="86">
        <v>0.73619999999999997</v>
      </c>
      <c r="M73" s="86">
        <v>0.48049999999999998</v>
      </c>
    </row>
    <row r="74" spans="1:13">
      <c r="A74" s="71" t="s">
        <v>41</v>
      </c>
      <c r="B74" s="71"/>
      <c r="C74" s="84">
        <v>17.1112</v>
      </c>
      <c r="D74" s="84">
        <v>17.145499999999998</v>
      </c>
      <c r="E74" s="72"/>
      <c r="F74" s="72">
        <v>17.105799999999999</v>
      </c>
      <c r="G74" s="72">
        <v>17.181699999999999</v>
      </c>
      <c r="H74" s="72">
        <v>17.143799999999999</v>
      </c>
      <c r="I74" s="85">
        <v>17.185199999999998</v>
      </c>
      <c r="J74" s="72"/>
      <c r="K74" s="86">
        <v>-0.32969999999999999</v>
      </c>
      <c r="L74" s="86">
        <v>0.57299999999999995</v>
      </c>
      <c r="M74" s="86">
        <v>0.1217</v>
      </c>
    </row>
    <row r="75" spans="1:13">
      <c r="A75" s="67"/>
      <c r="B75" s="67"/>
      <c r="C75" s="81"/>
      <c r="D75" s="81"/>
      <c r="E75" s="69"/>
      <c r="F75" s="69"/>
      <c r="G75" s="69"/>
      <c r="H75" s="69"/>
      <c r="I75" s="82"/>
      <c r="J75" s="69"/>
      <c r="K75" s="93"/>
      <c r="L75" s="93"/>
      <c r="M75" s="93"/>
    </row>
    <row r="76" spans="1:13">
      <c r="A76" s="92" t="s">
        <v>18</v>
      </c>
      <c r="B76" s="71"/>
      <c r="C76" s="77">
        <v>17.57</v>
      </c>
      <c r="D76" s="77">
        <v>18.002800000000001</v>
      </c>
      <c r="E76" s="78"/>
      <c r="F76" s="78">
        <v>17.599499999999999</v>
      </c>
      <c r="G76" s="78">
        <v>17.697900000000001</v>
      </c>
      <c r="H76" s="78">
        <v>17.648700000000002</v>
      </c>
      <c r="I76" s="79">
        <v>18.063300000000002</v>
      </c>
      <c r="J76" s="78"/>
      <c r="K76" s="80">
        <v>0.15390000000000001</v>
      </c>
      <c r="L76" s="80">
        <v>0.71640000000000004</v>
      </c>
      <c r="M76" s="80">
        <v>0.43609999999999999</v>
      </c>
    </row>
    <row r="77" spans="1:13">
      <c r="A77" s="67"/>
      <c r="B77" s="67"/>
      <c r="C77" s="81"/>
      <c r="D77" s="81"/>
      <c r="E77" s="81"/>
      <c r="F77" s="81"/>
      <c r="G77" s="81"/>
      <c r="H77" s="81"/>
      <c r="I77" s="81"/>
      <c r="J77" s="81">
        <f>SUM(J78:J89)/12</f>
        <v>0</v>
      </c>
      <c r="K77" s="81"/>
      <c r="L77" s="81"/>
      <c r="M77" s="81"/>
    </row>
    <row r="78" spans="1:13">
      <c r="A78" s="67" t="s">
        <v>30</v>
      </c>
      <c r="B78" s="67"/>
      <c r="C78" s="81">
        <v>17.182200000000002</v>
      </c>
      <c r="D78" s="81">
        <v>17.216699999999999</v>
      </c>
      <c r="E78" s="69"/>
      <c r="F78" s="69">
        <v>17.2182</v>
      </c>
      <c r="G78" s="69">
        <v>17.304600000000001</v>
      </c>
      <c r="H78" s="69">
        <v>17.261399999999998</v>
      </c>
      <c r="I78" s="82">
        <v>17.310700000000001</v>
      </c>
      <c r="J78" s="69"/>
      <c r="K78" s="83">
        <v>0.19009999999999999</v>
      </c>
      <c r="L78" s="83">
        <v>0.6976</v>
      </c>
      <c r="M78" s="83">
        <v>0.44390000000000002</v>
      </c>
    </row>
    <row r="79" spans="1:13">
      <c r="A79" s="67" t="s">
        <v>31</v>
      </c>
      <c r="B79" s="67"/>
      <c r="C79" s="81">
        <v>17.2501</v>
      </c>
      <c r="D79" s="81">
        <v>17.281300000000002</v>
      </c>
      <c r="E79" s="69"/>
      <c r="F79" s="69">
        <v>17.309000000000001</v>
      </c>
      <c r="G79" s="69">
        <v>17.398299999999999</v>
      </c>
      <c r="H79" s="69">
        <v>17.3537</v>
      </c>
      <c r="I79" s="82">
        <v>17.378900000000002</v>
      </c>
      <c r="J79" s="69"/>
      <c r="K79" s="83">
        <v>0.34010000000000001</v>
      </c>
      <c r="L79" s="83">
        <v>0.8659</v>
      </c>
      <c r="M79" s="83">
        <v>0.60289999999999999</v>
      </c>
    </row>
    <row r="80" spans="1:13">
      <c r="A80" s="71" t="s">
        <v>32</v>
      </c>
      <c r="B80" s="71"/>
      <c r="C80" s="84">
        <v>17.318300000000001</v>
      </c>
      <c r="D80" s="84">
        <v>17.353100000000001</v>
      </c>
      <c r="E80" s="72"/>
      <c r="F80" s="72">
        <v>17.362100000000002</v>
      </c>
      <c r="G80" s="72">
        <v>17.4465</v>
      </c>
      <c r="H80" s="72">
        <v>17.404299999999999</v>
      </c>
      <c r="I80" s="85">
        <v>17.4314</v>
      </c>
      <c r="J80" s="72"/>
      <c r="K80" s="86">
        <v>0.24399999999999999</v>
      </c>
      <c r="L80" s="86">
        <v>0.7288</v>
      </c>
      <c r="M80" s="86">
        <v>0.4864</v>
      </c>
    </row>
    <row r="81" spans="1:13">
      <c r="A81" s="71" t="s">
        <v>33</v>
      </c>
      <c r="B81" s="71"/>
      <c r="C81" s="84">
        <v>17.389099999999999</v>
      </c>
      <c r="D81" s="84">
        <v>17.422799999999999</v>
      </c>
      <c r="E81" s="72"/>
      <c r="F81" s="72">
        <v>17.4192</v>
      </c>
      <c r="G81" s="72">
        <v>17.488800000000001</v>
      </c>
      <c r="H81" s="72">
        <v>17.454000000000001</v>
      </c>
      <c r="I81" s="85">
        <v>17.473400000000002</v>
      </c>
      <c r="J81" s="72"/>
      <c r="K81" s="86">
        <v>-2.3E-3</v>
      </c>
      <c r="L81" s="86">
        <v>0.58579999999999999</v>
      </c>
      <c r="M81" s="86">
        <v>0.30309999999999998</v>
      </c>
    </row>
    <row r="82" spans="1:13">
      <c r="A82" s="67" t="s">
        <v>34</v>
      </c>
      <c r="B82" s="67"/>
      <c r="C82" s="81">
        <v>17.460100000000001</v>
      </c>
      <c r="D82" s="81">
        <v>17.495100000000001</v>
      </c>
      <c r="E82" s="69"/>
      <c r="F82" s="69">
        <v>17.4924</v>
      </c>
      <c r="G82" s="69">
        <v>17.590199999999999</v>
      </c>
      <c r="H82" s="69">
        <v>17.5413</v>
      </c>
      <c r="I82" s="82">
        <v>17.598099999999999</v>
      </c>
      <c r="J82" s="69"/>
      <c r="K82" s="83">
        <v>0.19070000000000001</v>
      </c>
      <c r="L82" s="83">
        <v>0.74280000000000002</v>
      </c>
      <c r="M82" s="83">
        <v>0.4667</v>
      </c>
    </row>
    <row r="83" spans="1:13">
      <c r="A83" s="67" t="s">
        <v>35</v>
      </c>
      <c r="B83" s="67"/>
      <c r="C83" s="81">
        <v>17.531400000000001</v>
      </c>
      <c r="D83" s="81">
        <v>17.5654</v>
      </c>
      <c r="E83" s="69"/>
      <c r="F83" s="69">
        <v>17.590900000000001</v>
      </c>
      <c r="G83" s="69">
        <v>17.684699999999999</v>
      </c>
      <c r="H83" s="69">
        <v>17.637799999999999</v>
      </c>
      <c r="I83" s="82">
        <v>17.641400000000001</v>
      </c>
      <c r="J83" s="69"/>
      <c r="K83" s="83">
        <v>0.31809999999999999</v>
      </c>
      <c r="L83" s="83">
        <v>0.86099999999999999</v>
      </c>
      <c r="M83" s="83">
        <v>0.58960000000000001</v>
      </c>
    </row>
    <row r="84" spans="1:13">
      <c r="A84" s="71" t="s">
        <v>36</v>
      </c>
      <c r="B84" s="71"/>
      <c r="C84" s="84">
        <v>17.603000000000002</v>
      </c>
      <c r="D84" s="84">
        <v>17.638400000000001</v>
      </c>
      <c r="E84" s="72"/>
      <c r="F84" s="72">
        <v>17.629100000000001</v>
      </c>
      <c r="G84" s="72">
        <v>17.723099999999999</v>
      </c>
      <c r="H84" s="72">
        <v>17.676100000000002</v>
      </c>
      <c r="I84" s="85">
        <v>17.709499999999998</v>
      </c>
      <c r="J84" s="72"/>
      <c r="K84" s="86">
        <v>0.13159999999999999</v>
      </c>
      <c r="L84" s="86">
        <v>0.66149999999999998</v>
      </c>
      <c r="M84" s="86">
        <v>0.39660000000000001</v>
      </c>
    </row>
    <row r="85" spans="1:13">
      <c r="A85" s="71" t="s">
        <v>37</v>
      </c>
      <c r="B85" s="71"/>
      <c r="C85" s="84">
        <v>17.676100000000002</v>
      </c>
      <c r="D85" s="84">
        <v>17.711600000000001</v>
      </c>
      <c r="E85" s="72"/>
      <c r="F85" s="72">
        <v>17.695</v>
      </c>
      <c r="G85" s="72">
        <v>17.794699999999999</v>
      </c>
      <c r="H85" s="72">
        <v>17.744900000000001</v>
      </c>
      <c r="I85" s="85">
        <v>17.768799999999999</v>
      </c>
      <c r="J85" s="72"/>
      <c r="K85" s="86">
        <v>0.1193</v>
      </c>
      <c r="L85" s="86">
        <v>0.63529999999999998</v>
      </c>
      <c r="M85" s="86">
        <v>0.37730000000000002</v>
      </c>
    </row>
    <row r="86" spans="1:13">
      <c r="A86" s="67" t="s">
        <v>38</v>
      </c>
      <c r="B86" s="67"/>
      <c r="C86" s="81">
        <v>17.7484</v>
      </c>
      <c r="D86" s="81">
        <v>17.782800000000002</v>
      </c>
      <c r="E86" s="69"/>
      <c r="F86" s="69">
        <v>17.7486</v>
      </c>
      <c r="G86" s="69">
        <v>17.851299999999998</v>
      </c>
      <c r="H86" s="69">
        <v>17.799900000000001</v>
      </c>
      <c r="I86" s="82">
        <v>17.829699999999999</v>
      </c>
      <c r="J86" s="69"/>
      <c r="K86" s="83">
        <v>-6.3E-3</v>
      </c>
      <c r="L86" s="83">
        <v>0.55940000000000001</v>
      </c>
      <c r="M86" s="83">
        <v>0.27660000000000001</v>
      </c>
    </row>
    <row r="87" spans="1:13">
      <c r="A87" s="67" t="s">
        <v>39</v>
      </c>
      <c r="B87" s="67"/>
      <c r="C87" s="81">
        <v>17.820900000000002</v>
      </c>
      <c r="D87" s="81">
        <v>17.8566</v>
      </c>
      <c r="E87" s="69"/>
      <c r="F87" s="69">
        <v>17.8292</v>
      </c>
      <c r="G87" s="69">
        <v>17.913699999999999</v>
      </c>
      <c r="H87" s="69">
        <v>17.871500000000001</v>
      </c>
      <c r="I87" s="82">
        <v>17.922999999999998</v>
      </c>
      <c r="J87" s="69"/>
      <c r="K87" s="83">
        <v>3.7400000000000003E-2</v>
      </c>
      <c r="L87" s="83">
        <v>0.50990000000000002</v>
      </c>
      <c r="M87" s="83">
        <v>0.27360000000000001</v>
      </c>
    </row>
    <row r="88" spans="1:13">
      <c r="A88" s="71" t="s">
        <v>40</v>
      </c>
      <c r="B88" s="71"/>
      <c r="C88" s="84">
        <v>17.893699999999999</v>
      </c>
      <c r="D88" s="84">
        <v>17.9284</v>
      </c>
      <c r="E88" s="72"/>
      <c r="F88" s="72">
        <v>17.915500000000002</v>
      </c>
      <c r="G88" s="72">
        <v>18.054400000000001</v>
      </c>
      <c r="H88" s="72">
        <v>17.9849</v>
      </c>
      <c r="I88" s="85">
        <v>18.0335</v>
      </c>
      <c r="J88" s="72"/>
      <c r="K88" s="86">
        <v>0.1918</v>
      </c>
      <c r="L88" s="86">
        <v>0.88380000000000003</v>
      </c>
      <c r="M88" s="86">
        <v>0.53779999999999994</v>
      </c>
    </row>
    <row r="89" spans="1:13">
      <c r="A89" s="71" t="s">
        <v>41</v>
      </c>
      <c r="B89" s="71"/>
      <c r="C89" s="84">
        <v>17.966799999999999</v>
      </c>
      <c r="D89" s="84">
        <v>18.002800000000001</v>
      </c>
      <c r="E89" s="72"/>
      <c r="F89" s="72">
        <v>17.9846</v>
      </c>
      <c r="G89" s="72">
        <v>18.124300000000002</v>
      </c>
      <c r="H89" s="72">
        <v>18.054500000000001</v>
      </c>
      <c r="I89" s="85">
        <v>18.063300000000002</v>
      </c>
      <c r="J89" s="72"/>
      <c r="K89" s="86">
        <v>9.2499999999999999E-2</v>
      </c>
      <c r="L89" s="86">
        <v>0.86499999999999999</v>
      </c>
      <c r="M89" s="86">
        <v>0.47870000000000001</v>
      </c>
    </row>
    <row r="90" spans="1:13">
      <c r="A90" s="67"/>
      <c r="B90" s="67"/>
      <c r="C90" s="81"/>
      <c r="D90" s="81"/>
      <c r="E90" s="69"/>
      <c r="F90" s="69"/>
      <c r="G90" s="69"/>
      <c r="H90" s="69"/>
      <c r="I90" s="82"/>
      <c r="J90" s="69"/>
      <c r="K90" s="83"/>
      <c r="L90" s="83"/>
      <c r="M90" s="83"/>
    </row>
    <row r="91" spans="1:13">
      <c r="A91" s="94" t="s">
        <v>19</v>
      </c>
      <c r="B91" s="67"/>
      <c r="C91" s="95">
        <v>18.448499999999999</v>
      </c>
      <c r="D91" s="95">
        <v>18.902999999999999</v>
      </c>
      <c r="E91" s="96"/>
      <c r="F91" s="96">
        <v>18.415900000000001</v>
      </c>
      <c r="G91" s="96">
        <v>18.5105</v>
      </c>
      <c r="H91" s="96">
        <v>18.463200000000001</v>
      </c>
      <c r="I91" s="97">
        <v>18.9268</v>
      </c>
      <c r="J91" s="96"/>
      <c r="K91" s="98">
        <v>-0.16120000000000001</v>
      </c>
      <c r="L91" s="98">
        <v>0.35659999999999997</v>
      </c>
      <c r="M91" s="98">
        <v>9.7199999999999995E-2</v>
      </c>
    </row>
    <row r="92" spans="1:13">
      <c r="A92" s="67"/>
      <c r="B92" s="67"/>
      <c r="C92" s="81"/>
      <c r="D92" s="81"/>
      <c r="E92" s="69"/>
      <c r="F92" s="81"/>
      <c r="G92" s="81"/>
      <c r="H92" s="81"/>
      <c r="I92" s="82"/>
      <c r="J92" s="69"/>
      <c r="K92" s="81"/>
      <c r="L92" s="81"/>
      <c r="M92" s="81"/>
    </row>
    <row r="93" spans="1:13">
      <c r="A93" s="67" t="s">
        <v>30</v>
      </c>
      <c r="B93" s="67"/>
      <c r="C93" s="81">
        <v>18.041399999999999</v>
      </c>
      <c r="D93" s="81">
        <v>18.0776</v>
      </c>
      <c r="E93" s="69"/>
      <c r="F93" s="69">
        <v>18.059999999999999</v>
      </c>
      <c r="G93" s="69">
        <v>18.180800000000001</v>
      </c>
      <c r="H93" s="69">
        <v>18.1204</v>
      </c>
      <c r="I93" s="82">
        <v>18.164999999999999</v>
      </c>
      <c r="J93" s="69"/>
      <c r="K93" s="83">
        <v>9.1600000000000001E-2</v>
      </c>
      <c r="L93" s="83">
        <v>0.75029999999999997</v>
      </c>
      <c r="M93" s="83">
        <v>0.4209</v>
      </c>
    </row>
    <row r="94" spans="1:13">
      <c r="A94" s="67" t="s">
        <v>31</v>
      </c>
      <c r="B94" s="67"/>
      <c r="C94" s="81">
        <v>18.1127</v>
      </c>
      <c r="D94" s="81">
        <v>18.145399999999999</v>
      </c>
      <c r="E94" s="69"/>
      <c r="F94" s="69">
        <v>18.1479</v>
      </c>
      <c r="G94" s="69">
        <v>18.2776</v>
      </c>
      <c r="H94" s="69">
        <v>18.212700000000002</v>
      </c>
      <c r="I94" s="82">
        <v>18.235099999999999</v>
      </c>
      <c r="J94" s="69"/>
      <c r="K94" s="83">
        <v>0.214</v>
      </c>
      <c r="L94" s="83">
        <v>0.90310000000000001</v>
      </c>
      <c r="M94" s="83">
        <v>0.5585</v>
      </c>
    </row>
    <row r="95" spans="1:13">
      <c r="A95" s="71" t="s">
        <v>32</v>
      </c>
      <c r="B95" s="71"/>
      <c r="C95" s="84">
        <v>18.184200000000001</v>
      </c>
      <c r="D95" s="84">
        <v>18.220700000000001</v>
      </c>
      <c r="E95" s="72"/>
      <c r="F95" s="72">
        <v>18.194299999999998</v>
      </c>
      <c r="G95" s="72">
        <v>18.292999999999999</v>
      </c>
      <c r="H95" s="72">
        <v>18.2437</v>
      </c>
      <c r="I95" s="85">
        <v>18.2563</v>
      </c>
      <c r="J95" s="72"/>
      <c r="K95" s="86">
        <v>-5.1200000000000002E-2</v>
      </c>
      <c r="L95" s="86">
        <v>0.62790000000000001</v>
      </c>
      <c r="M95" s="86">
        <v>0.28839999999999999</v>
      </c>
    </row>
    <row r="96" spans="1:13">
      <c r="A96" s="71" t="s">
        <v>33</v>
      </c>
      <c r="B96" s="71"/>
      <c r="C96" s="84">
        <v>18.258500000000002</v>
      </c>
      <c r="D96" s="84">
        <v>18.292899999999999</v>
      </c>
      <c r="E96" s="72"/>
      <c r="F96" s="72">
        <v>18.219000000000001</v>
      </c>
      <c r="G96" s="72">
        <v>18.304500000000001</v>
      </c>
      <c r="H96" s="72">
        <v>18.261600000000001</v>
      </c>
      <c r="I96" s="85">
        <v>18.2697</v>
      </c>
      <c r="J96" s="72"/>
      <c r="K96" s="86">
        <v>-0.24279999999999999</v>
      </c>
      <c r="L96" s="86">
        <v>0.2316</v>
      </c>
      <c r="M96" s="86">
        <v>-5.5999999999999999E-3</v>
      </c>
    </row>
    <row r="97" spans="1:13">
      <c r="A97" s="67" t="s">
        <v>34</v>
      </c>
      <c r="B97" s="67"/>
      <c r="C97" s="81">
        <v>18.333100000000002</v>
      </c>
      <c r="D97" s="81">
        <v>18.369900000000001</v>
      </c>
      <c r="E97" s="69"/>
      <c r="F97" s="69">
        <v>18.258900000000001</v>
      </c>
      <c r="G97" s="69">
        <v>18.3581</v>
      </c>
      <c r="H97" s="69">
        <v>18.308499999999999</v>
      </c>
      <c r="I97" s="82">
        <v>18.3399</v>
      </c>
      <c r="J97" s="69"/>
      <c r="K97" s="83">
        <v>-0.42159999999999997</v>
      </c>
      <c r="L97" s="83">
        <v>0.12089999999999999</v>
      </c>
      <c r="M97" s="83">
        <v>-0.15040000000000001</v>
      </c>
    </row>
    <row r="98" spans="1:13">
      <c r="A98" s="67" t="s">
        <v>35</v>
      </c>
      <c r="B98" s="67"/>
      <c r="C98" s="81">
        <v>18.408000000000001</v>
      </c>
      <c r="D98" s="81">
        <v>18.4437</v>
      </c>
      <c r="E98" s="69"/>
      <c r="F98" s="69">
        <v>18.2928</v>
      </c>
      <c r="G98" s="69">
        <v>18.395600000000002</v>
      </c>
      <c r="H98" s="69">
        <v>18.344200000000001</v>
      </c>
      <c r="I98" s="82">
        <v>18.4025</v>
      </c>
      <c r="J98" s="69"/>
      <c r="K98" s="83">
        <v>-0.45</v>
      </c>
      <c r="L98" s="83">
        <v>0.08</v>
      </c>
      <c r="M98" s="83">
        <v>-0.19</v>
      </c>
    </row>
    <row r="99" spans="1:13">
      <c r="A99" s="71" t="s">
        <v>36</v>
      </c>
      <c r="B99" s="71"/>
      <c r="C99" s="84">
        <v>18.4832</v>
      </c>
      <c r="D99" s="84">
        <v>18.520299999999999</v>
      </c>
      <c r="E99" s="72"/>
      <c r="F99" s="72">
        <v>18.364899999999999</v>
      </c>
      <c r="G99" s="72">
        <v>18.462299999999999</v>
      </c>
      <c r="H99" s="72">
        <v>18.413599999999999</v>
      </c>
      <c r="I99" s="85">
        <v>18.495799999999999</v>
      </c>
      <c r="J99" s="72"/>
      <c r="K99" s="86">
        <v>-0.47239999999999999</v>
      </c>
      <c r="L99" s="86">
        <v>6.1499999999999999E-2</v>
      </c>
      <c r="M99" s="86">
        <v>-0.2054</v>
      </c>
    </row>
    <row r="100" spans="1:13">
      <c r="A100" s="71" t="s">
        <v>37</v>
      </c>
      <c r="B100" s="71"/>
      <c r="C100" s="84">
        <v>18.559899999999999</v>
      </c>
      <c r="D100" s="84">
        <v>18.597200000000001</v>
      </c>
      <c r="E100" s="72"/>
      <c r="F100" s="72">
        <v>18.510100000000001</v>
      </c>
      <c r="G100" s="72">
        <v>18.589500000000001</v>
      </c>
      <c r="H100" s="72">
        <v>18.549800000000001</v>
      </c>
      <c r="I100" s="85">
        <v>18.595300000000002</v>
      </c>
      <c r="J100" s="72"/>
      <c r="K100" s="86">
        <v>-0.28260000000000002</v>
      </c>
      <c r="L100" s="86">
        <v>0.14940000000000001</v>
      </c>
      <c r="M100" s="86">
        <v>-6.6600000000000006E-2</v>
      </c>
    </row>
    <row r="101" spans="1:13">
      <c r="A101" s="67" t="s">
        <v>38</v>
      </c>
      <c r="B101" s="67"/>
      <c r="C101" s="81">
        <v>18.6358</v>
      </c>
      <c r="D101" s="81">
        <v>18.671900000000001</v>
      </c>
      <c r="E101" s="69"/>
      <c r="F101" s="69">
        <v>18.594799999999999</v>
      </c>
      <c r="G101" s="69">
        <v>18.6815</v>
      </c>
      <c r="H101" s="69">
        <v>18.638200000000001</v>
      </c>
      <c r="I101" s="82">
        <v>18.676200000000001</v>
      </c>
      <c r="J101" s="69"/>
      <c r="K101" s="83">
        <v>-0.2276</v>
      </c>
      <c r="L101" s="83">
        <v>0.23949999999999999</v>
      </c>
      <c r="M101" s="83">
        <v>5.8999999999999999E-3</v>
      </c>
    </row>
    <row r="102" spans="1:13">
      <c r="A102" s="67" t="s">
        <v>39</v>
      </c>
      <c r="B102" s="67"/>
      <c r="C102" s="81">
        <v>18.7119</v>
      </c>
      <c r="D102" s="81">
        <v>18.749400000000001</v>
      </c>
      <c r="E102" s="69"/>
      <c r="F102" s="69">
        <v>18.714300000000001</v>
      </c>
      <c r="G102" s="69">
        <v>18.775200000000002</v>
      </c>
      <c r="H102" s="69">
        <v>18.744800000000001</v>
      </c>
      <c r="I102" s="82">
        <v>18.790900000000001</v>
      </c>
      <c r="J102" s="69"/>
      <c r="K102" s="83">
        <v>1.44E-2</v>
      </c>
      <c r="L102" s="83">
        <v>0.32840000000000003</v>
      </c>
      <c r="M102" s="83">
        <v>0.1714</v>
      </c>
    </row>
    <row r="103" spans="1:13">
      <c r="A103" s="71" t="s">
        <v>40</v>
      </c>
      <c r="B103" s="71"/>
      <c r="C103" s="84">
        <v>18.788399999999999</v>
      </c>
      <c r="D103" s="84">
        <v>18.8248</v>
      </c>
      <c r="E103" s="72"/>
      <c r="F103" s="72">
        <v>18.792999999999999</v>
      </c>
      <c r="G103" s="72">
        <v>18.857800000000001</v>
      </c>
      <c r="H103" s="72">
        <v>18.825399999999998</v>
      </c>
      <c r="I103" s="85">
        <v>18.859300000000001</v>
      </c>
      <c r="J103" s="72"/>
      <c r="K103" s="86">
        <v>2.86E-2</v>
      </c>
      <c r="L103" s="86">
        <v>0.35620000000000002</v>
      </c>
      <c r="M103" s="86">
        <v>0.19239999999999999</v>
      </c>
    </row>
    <row r="104" spans="1:13">
      <c r="A104" s="71" t="s">
        <v>41</v>
      </c>
      <c r="B104" s="71"/>
      <c r="C104" s="84">
        <v>18.865100000000002</v>
      </c>
      <c r="D104" s="84">
        <v>18.902999999999999</v>
      </c>
      <c r="E104" s="72"/>
      <c r="F104" s="72">
        <v>18.840599999999998</v>
      </c>
      <c r="G104" s="72">
        <v>18.9497</v>
      </c>
      <c r="H104" s="72">
        <v>18.895199999999999</v>
      </c>
      <c r="I104" s="85">
        <v>18.9268</v>
      </c>
      <c r="J104" s="72"/>
      <c r="K104" s="86">
        <v>-0.13539999999999999</v>
      </c>
      <c r="L104" s="86">
        <v>0.43030000000000002</v>
      </c>
      <c r="M104" s="86">
        <v>0.1474</v>
      </c>
    </row>
    <row r="105" spans="1:13">
      <c r="A105" s="67"/>
      <c r="B105" s="67"/>
      <c r="C105" s="81"/>
      <c r="D105" s="81"/>
      <c r="E105" s="69"/>
      <c r="F105" s="69"/>
      <c r="G105" s="69"/>
      <c r="H105" s="69"/>
      <c r="I105" s="82"/>
      <c r="J105" s="69"/>
      <c r="K105" s="83"/>
      <c r="L105" s="83"/>
      <c r="M105" s="83"/>
    </row>
    <row r="106" spans="1:13">
      <c r="A106" s="94" t="s">
        <v>20</v>
      </c>
      <c r="B106" s="67"/>
      <c r="C106" s="95">
        <v>19.3719</v>
      </c>
      <c r="D106" s="95">
        <v>19.848099999999999</v>
      </c>
      <c r="E106" s="96">
        <f>D106/D91</f>
        <v>1.049997354917209</v>
      </c>
      <c r="F106" s="96">
        <v>19.3489</v>
      </c>
      <c r="G106" s="96">
        <v>19.5138</v>
      </c>
      <c r="H106" s="96">
        <v>19.4313</v>
      </c>
      <c r="I106" s="97">
        <v>19.874600000000001</v>
      </c>
      <c r="J106" s="96"/>
      <c r="K106" s="98">
        <v>-0.13550000000000001</v>
      </c>
      <c r="L106" s="98">
        <v>0.73619999999999997</v>
      </c>
      <c r="M106" s="98">
        <v>0.3004</v>
      </c>
    </row>
    <row r="107" spans="1:13">
      <c r="A107" s="67"/>
      <c r="B107" s="67"/>
      <c r="C107" s="81"/>
      <c r="D107" s="81"/>
      <c r="E107" s="69"/>
      <c r="F107" s="81"/>
      <c r="G107" s="81"/>
      <c r="H107" s="81"/>
      <c r="I107" s="82"/>
      <c r="J107" s="69"/>
      <c r="K107" s="81"/>
      <c r="L107" s="81"/>
      <c r="M107" s="81"/>
    </row>
    <row r="108" spans="1:13">
      <c r="A108" s="67" t="s">
        <v>30</v>
      </c>
      <c r="B108" s="67"/>
      <c r="C108" s="81">
        <v>18.943300000000001</v>
      </c>
      <c r="D108" s="81">
        <v>18.981200000000001</v>
      </c>
      <c r="E108" s="69"/>
      <c r="F108" s="69">
        <v>18.9024</v>
      </c>
      <c r="G108" s="69">
        <v>19.0946</v>
      </c>
      <c r="H108" s="69">
        <v>18.962399999999999</v>
      </c>
      <c r="I108" s="82">
        <v>18.962399999999999</v>
      </c>
      <c r="J108" s="69"/>
      <c r="K108" s="83">
        <v>-0.2218</v>
      </c>
      <c r="L108" s="83">
        <v>0.78349999999999997</v>
      </c>
      <c r="M108" s="83">
        <v>9.4999999999999998E-3</v>
      </c>
    </row>
    <row r="109" spans="1:13">
      <c r="A109" s="67" t="s">
        <v>31</v>
      </c>
      <c r="B109" s="67"/>
      <c r="C109" s="81">
        <v>19.019200000000001</v>
      </c>
      <c r="D109" s="81">
        <v>19.0548</v>
      </c>
      <c r="E109" s="69"/>
      <c r="F109" s="69">
        <v>18.9955</v>
      </c>
      <c r="G109" s="69">
        <v>19.181799999999999</v>
      </c>
      <c r="H109" s="69">
        <v>19.0397</v>
      </c>
      <c r="I109" s="82">
        <v>19.0397</v>
      </c>
      <c r="J109" s="69"/>
      <c r="K109" s="83">
        <v>-0.13719999999999999</v>
      </c>
      <c r="L109" s="83">
        <v>0.84030000000000005</v>
      </c>
      <c r="M109" s="83">
        <v>-8.9300000000000004E-2</v>
      </c>
    </row>
    <row r="110" spans="1:13">
      <c r="A110" s="71" t="s">
        <v>32</v>
      </c>
      <c r="B110" s="71"/>
      <c r="C110" s="84">
        <v>19.095500000000001</v>
      </c>
      <c r="D110" s="84">
        <v>19.133700000000001</v>
      </c>
      <c r="E110" s="72"/>
      <c r="F110" s="72">
        <v>19.063800000000001</v>
      </c>
      <c r="G110" s="72">
        <v>19.211099999999998</v>
      </c>
      <c r="H110" s="72">
        <v>19.1374</v>
      </c>
      <c r="I110" s="85">
        <v>19.1615</v>
      </c>
      <c r="J110" s="72"/>
      <c r="K110" s="86">
        <v>-0.17319999999999999</v>
      </c>
      <c r="L110" s="86">
        <v>0.59179999999999999</v>
      </c>
      <c r="M110" s="86">
        <v>0.20930000000000001</v>
      </c>
    </row>
    <row r="111" spans="1:13">
      <c r="A111" s="71" t="s">
        <v>33</v>
      </c>
      <c r="B111" s="71"/>
      <c r="C111" s="84">
        <v>19.173300000000001</v>
      </c>
      <c r="D111" s="84">
        <v>19.2103</v>
      </c>
      <c r="E111" s="72"/>
      <c r="F111" s="72">
        <v>19.1248</v>
      </c>
      <c r="G111" s="72">
        <v>19.245999999999999</v>
      </c>
      <c r="H111" s="72">
        <v>19.185400000000001</v>
      </c>
      <c r="I111" s="85">
        <v>19.211099999999998</v>
      </c>
      <c r="J111" s="72"/>
      <c r="K111" s="86">
        <v>-0.26019999999999999</v>
      </c>
      <c r="L111" s="86">
        <v>0.37009999999999998</v>
      </c>
      <c r="M111" s="86">
        <v>5.4899999999999997E-2</v>
      </c>
    </row>
    <row r="112" spans="1:13">
      <c r="A112" s="67" t="s">
        <v>34</v>
      </c>
      <c r="B112" s="67"/>
      <c r="C112" s="81">
        <v>19.2514</v>
      </c>
      <c r="D112" s="81">
        <v>19.289899999999999</v>
      </c>
      <c r="E112" s="69"/>
      <c r="F112" s="69">
        <v>19.213899999999999</v>
      </c>
      <c r="G112" s="69">
        <v>19.376999999999999</v>
      </c>
      <c r="H112" s="69">
        <v>19.295500000000001</v>
      </c>
      <c r="I112" s="82">
        <v>19.351600000000001</v>
      </c>
      <c r="J112" s="69"/>
      <c r="K112" s="83">
        <v>-0.20749999999999999</v>
      </c>
      <c r="L112" s="83">
        <v>0.64800000000000002</v>
      </c>
      <c r="M112" s="83">
        <v>0.2203</v>
      </c>
    </row>
    <row r="113" spans="1:13">
      <c r="A113" s="67" t="s">
        <v>35</v>
      </c>
      <c r="B113" s="67"/>
      <c r="C113" s="81">
        <v>19.329799999999999</v>
      </c>
      <c r="D113" s="81">
        <v>19.3672</v>
      </c>
      <c r="E113" s="69"/>
      <c r="F113" s="69">
        <v>19.3017</v>
      </c>
      <c r="G113" s="69">
        <v>19.468499999999999</v>
      </c>
      <c r="H113" s="69">
        <v>19.385100000000001</v>
      </c>
      <c r="I113" s="82">
        <v>19.405200000000001</v>
      </c>
      <c r="J113" s="69"/>
      <c r="K113" s="83">
        <v>-0.15509999999999999</v>
      </c>
      <c r="L113" s="83">
        <v>0.72230000000000005</v>
      </c>
      <c r="M113" s="83">
        <v>0.28360000000000002</v>
      </c>
    </row>
    <row r="114" spans="1:13">
      <c r="A114" s="71" t="s">
        <v>36</v>
      </c>
      <c r="B114" s="71"/>
      <c r="C114" s="84">
        <v>19.4085</v>
      </c>
      <c r="D114" s="84">
        <v>19.447399999999998</v>
      </c>
      <c r="E114" s="72"/>
      <c r="F114" s="72">
        <v>19.375599999999999</v>
      </c>
      <c r="G114" s="72">
        <v>19.5228</v>
      </c>
      <c r="H114" s="72">
        <v>19.449200000000001</v>
      </c>
      <c r="I114" s="85">
        <v>19.498899999999999</v>
      </c>
      <c r="J114" s="72"/>
      <c r="K114" s="86">
        <v>-0.18509999999999999</v>
      </c>
      <c r="L114" s="86">
        <v>0.71530000000000005</v>
      </c>
      <c r="M114" s="86">
        <v>0.2651</v>
      </c>
    </row>
    <row r="115" spans="1:13">
      <c r="A115" s="71" t="s">
        <v>37</v>
      </c>
      <c r="B115" s="71"/>
      <c r="C115" s="84">
        <v>19.488900000000001</v>
      </c>
      <c r="D115" s="84">
        <v>19.527899999999999</v>
      </c>
      <c r="E115" s="72"/>
      <c r="F115" s="72">
        <v>19.4756</v>
      </c>
      <c r="G115" s="72">
        <v>19.6632</v>
      </c>
      <c r="H115" s="72">
        <v>19.569400000000002</v>
      </c>
      <c r="I115" s="85">
        <v>19.599</v>
      </c>
      <c r="J115" s="72"/>
      <c r="K115" s="86">
        <v>-7.0999999999999994E-2</v>
      </c>
      <c r="L115" s="86">
        <v>0.88300000000000001</v>
      </c>
      <c r="M115" s="86">
        <v>0.40600000000000003</v>
      </c>
    </row>
    <row r="116" spans="1:13">
      <c r="A116" s="67" t="s">
        <v>38</v>
      </c>
      <c r="B116" s="67"/>
      <c r="C116" s="81">
        <v>19.568300000000001</v>
      </c>
      <c r="D116" s="81">
        <v>19.606200000000001</v>
      </c>
      <c r="E116" s="69"/>
      <c r="F116" s="69">
        <v>19.5593</v>
      </c>
      <c r="G116" s="69">
        <v>19.7331</v>
      </c>
      <c r="H116" s="69">
        <v>19.505800000000001</v>
      </c>
      <c r="I116" s="82">
        <v>19.643799999999999</v>
      </c>
      <c r="J116" s="69"/>
      <c r="K116" s="83">
        <v>-6.7500000000000004E-2</v>
      </c>
      <c r="L116" s="83">
        <v>0.82599999999999996</v>
      </c>
      <c r="M116" s="83">
        <v>0.37930000000000003</v>
      </c>
    </row>
    <row r="117" spans="1:13">
      <c r="A117" s="67" t="s">
        <v>39</v>
      </c>
      <c r="B117" s="67"/>
      <c r="C117" s="81">
        <v>19.648</v>
      </c>
      <c r="D117" s="81">
        <v>19.6874</v>
      </c>
      <c r="E117" s="69"/>
      <c r="F117" s="69">
        <v>19.646999999999998</v>
      </c>
      <c r="G117" s="69">
        <v>19.8139</v>
      </c>
      <c r="H117" s="69">
        <v>19.3705</v>
      </c>
      <c r="I117" s="82">
        <v>19.732900000000001</v>
      </c>
      <c r="J117" s="69"/>
      <c r="K117" s="83">
        <v>-3.0499999999999999E-2</v>
      </c>
      <c r="L117" s="83">
        <v>0.83630000000000004</v>
      </c>
      <c r="M117" s="83">
        <v>0.40289999999999998</v>
      </c>
    </row>
    <row r="118" spans="1:13">
      <c r="A118" s="71" t="s">
        <v>40</v>
      </c>
      <c r="B118" s="71"/>
      <c r="C118" s="84">
        <v>19.728100000000001</v>
      </c>
      <c r="D118" s="84">
        <v>19.766300000000001</v>
      </c>
      <c r="E118" s="72"/>
      <c r="F118" s="72">
        <v>19.7316</v>
      </c>
      <c r="G118" s="72">
        <v>19.895199999999999</v>
      </c>
      <c r="H118" s="72">
        <v>19.813400000000001</v>
      </c>
      <c r="I118" s="85">
        <v>19.821000000000002</v>
      </c>
      <c r="J118" s="72"/>
      <c r="K118" s="86">
        <v>-5.8999999999999999E-3</v>
      </c>
      <c r="L118" s="86">
        <v>0.83899999999999997</v>
      </c>
      <c r="M118" s="86">
        <v>0.41649999999999998</v>
      </c>
    </row>
    <row r="119" spans="1:13">
      <c r="A119" s="71" t="s">
        <v>41</v>
      </c>
      <c r="B119" s="71"/>
      <c r="C119" s="84">
        <v>19.808499999999999</v>
      </c>
      <c r="D119" s="84">
        <v>19.848099999999999</v>
      </c>
      <c r="E119" s="72"/>
      <c r="F119" s="72">
        <v>19.7959</v>
      </c>
      <c r="G119" s="72">
        <v>19.957899999999999</v>
      </c>
      <c r="H119" s="72">
        <v>19.876899999999999</v>
      </c>
      <c r="I119" s="85">
        <v>19.874600000000001</v>
      </c>
      <c r="J119" s="72"/>
      <c r="K119" s="86">
        <v>-0.11119999999999999</v>
      </c>
      <c r="L119" s="86">
        <v>0.77939999999999998</v>
      </c>
      <c r="M119" s="86">
        <v>0.33410000000000001</v>
      </c>
    </row>
    <row r="120" spans="1:13">
      <c r="A120" s="67"/>
      <c r="B120" s="67"/>
      <c r="C120" s="81"/>
      <c r="D120" s="81"/>
      <c r="E120" s="69"/>
      <c r="F120" s="69"/>
      <c r="G120" s="69"/>
      <c r="H120" s="69"/>
      <c r="I120" s="82"/>
      <c r="J120" s="69"/>
      <c r="K120" s="83"/>
      <c r="L120" s="83"/>
      <c r="M120" s="83"/>
    </row>
    <row r="121" spans="1:13">
      <c r="A121" s="94" t="s">
        <v>21</v>
      </c>
      <c r="B121" s="67"/>
      <c r="C121" s="95">
        <v>20.3429</v>
      </c>
      <c r="D121" s="95">
        <v>20.840499999999999</v>
      </c>
      <c r="E121" s="96">
        <f>D121/D106-1</f>
        <v>4.9999748086718698E-2</v>
      </c>
      <c r="F121" s="96">
        <v>20.332899999999999</v>
      </c>
      <c r="G121" s="96">
        <v>20.465599999999998</v>
      </c>
      <c r="H121" s="96">
        <v>20.3993</v>
      </c>
      <c r="I121" s="97">
        <v>20.914899999999999</v>
      </c>
      <c r="J121" s="96"/>
      <c r="K121" s="98">
        <v>-2.18E-2</v>
      </c>
      <c r="L121" s="98">
        <v>0.64149999999999996</v>
      </c>
      <c r="M121" s="98">
        <v>0.30990000000000001</v>
      </c>
    </row>
    <row r="122" spans="1:13">
      <c r="A122" s="67"/>
      <c r="B122" s="67"/>
      <c r="C122" s="81"/>
      <c r="D122" s="81"/>
      <c r="E122" s="69"/>
      <c r="F122" s="81"/>
      <c r="G122" s="81"/>
      <c r="H122" s="81"/>
      <c r="I122" s="82"/>
      <c r="J122" s="69"/>
      <c r="K122" s="81"/>
      <c r="L122" s="81"/>
      <c r="M122" s="81"/>
    </row>
    <row r="123" spans="1:13">
      <c r="A123" s="67" t="s">
        <v>30</v>
      </c>
      <c r="B123" s="67"/>
      <c r="C123" s="81">
        <v>19.890599999999999</v>
      </c>
      <c r="D123" s="81">
        <v>19.930499999999999</v>
      </c>
      <c r="E123" s="69"/>
      <c r="F123" s="69">
        <v>19.915199999999999</v>
      </c>
      <c r="G123" s="69">
        <v>20.076799999999999</v>
      </c>
      <c r="H123" s="69">
        <v>19.995999999999999</v>
      </c>
      <c r="I123" s="82">
        <v>20.038699999999999</v>
      </c>
      <c r="J123" s="69"/>
      <c r="K123" s="83">
        <v>7.5999999999999998E-2</v>
      </c>
      <c r="L123" s="83">
        <v>0.9264</v>
      </c>
      <c r="M123" s="83">
        <v>0.50119999999999998</v>
      </c>
    </row>
    <row r="124" spans="1:13">
      <c r="A124" s="67" t="s">
        <v>31</v>
      </c>
      <c r="B124" s="67"/>
      <c r="C124" s="81">
        <v>19.969200000000001</v>
      </c>
      <c r="D124" s="81">
        <v>20.005299999999998</v>
      </c>
      <c r="E124" s="69"/>
      <c r="F124" s="69">
        <v>19.997900000000001</v>
      </c>
      <c r="G124" s="69">
        <v>20.1539</v>
      </c>
      <c r="H124" s="69">
        <v>20.075900000000001</v>
      </c>
      <c r="I124" s="82">
        <v>20.097899999999999</v>
      </c>
      <c r="J124" s="69"/>
      <c r="K124" s="83">
        <v>0.14149999999999999</v>
      </c>
      <c r="L124" s="83">
        <v>0.94550000000000001</v>
      </c>
      <c r="M124" s="83">
        <v>0.54349999999999998</v>
      </c>
    </row>
    <row r="125" spans="1:13">
      <c r="A125" s="71" t="s">
        <v>32</v>
      </c>
      <c r="B125" s="71"/>
      <c r="C125" s="84">
        <v>20.048100000000002</v>
      </c>
      <c r="D125" s="84">
        <v>20.0883</v>
      </c>
      <c r="E125" s="72"/>
      <c r="F125" s="72">
        <v>20.028700000000001</v>
      </c>
      <c r="G125" s="72">
        <v>20.162700000000001</v>
      </c>
      <c r="H125" s="72">
        <v>20.095700000000001</v>
      </c>
      <c r="I125" s="85">
        <v>20.090399999999999</v>
      </c>
      <c r="J125" s="72"/>
      <c r="K125" s="86">
        <v>-0.1012</v>
      </c>
      <c r="L125" s="86">
        <v>0.57730000000000004</v>
      </c>
      <c r="M125" s="86">
        <v>0.23810000000000001</v>
      </c>
    </row>
    <row r="126" spans="1:13">
      <c r="A126" s="71" t="s">
        <v>33</v>
      </c>
      <c r="B126" s="71"/>
      <c r="C126" s="84">
        <v>20.13</v>
      </c>
      <c r="D126" s="84">
        <v>20.169</v>
      </c>
      <c r="E126" s="72"/>
      <c r="F126" s="72">
        <v>20.006599999999999</v>
      </c>
      <c r="G126" s="72">
        <v>20.145800000000001</v>
      </c>
      <c r="H126" s="72">
        <v>20.0762</v>
      </c>
      <c r="I126" s="85">
        <v>20.1828</v>
      </c>
      <c r="J126" s="72"/>
      <c r="K126" s="86">
        <v>-0.27629999999999999</v>
      </c>
      <c r="L126" s="86">
        <v>0.32169999999999999</v>
      </c>
      <c r="M126" s="86">
        <v>2.2700000000000001E-2</v>
      </c>
    </row>
    <row r="127" spans="1:13">
      <c r="A127" s="67" t="s">
        <v>34</v>
      </c>
      <c r="B127" s="67"/>
      <c r="C127" s="81">
        <v>20.212199999999999</v>
      </c>
      <c r="D127" s="81">
        <v>20.252800000000001</v>
      </c>
      <c r="E127" s="69"/>
      <c r="F127" s="69">
        <v>20.164899999999999</v>
      </c>
      <c r="G127" s="69">
        <v>20.2927</v>
      </c>
      <c r="H127" s="69">
        <v>20.2288</v>
      </c>
      <c r="I127" s="82">
        <v>20.252300000000002</v>
      </c>
      <c r="J127" s="69"/>
      <c r="K127" s="83">
        <v>-0.25719999999999998</v>
      </c>
      <c r="L127" s="83">
        <v>0.38469999999999999</v>
      </c>
      <c r="M127" s="83">
        <v>6.3700000000000007E-2</v>
      </c>
    </row>
    <row r="128" spans="1:13">
      <c r="A128" s="67" t="s">
        <v>35</v>
      </c>
      <c r="B128" s="67"/>
      <c r="C128" s="81">
        <v>20.294799999999999</v>
      </c>
      <c r="D128" s="81">
        <v>20.334199999999999</v>
      </c>
      <c r="E128" s="69"/>
      <c r="F128" s="69">
        <v>20.273499999999999</v>
      </c>
      <c r="G128" s="69">
        <v>20.357399999999998</v>
      </c>
      <c r="H128" s="69">
        <v>20.3155</v>
      </c>
      <c r="I128" s="82">
        <v>20.338100000000001</v>
      </c>
      <c r="J128" s="69"/>
      <c r="K128" s="83">
        <v>-0.1389</v>
      </c>
      <c r="L128" s="83">
        <v>0.31640000000000001</v>
      </c>
      <c r="M128" s="83">
        <v>8.8700000000000001E-2</v>
      </c>
    </row>
    <row r="129" spans="1:13">
      <c r="A129" s="71" t="s">
        <v>36</v>
      </c>
      <c r="B129" s="71"/>
      <c r="C129" s="84">
        <v>20.377700000000001</v>
      </c>
      <c r="D129" s="84">
        <v>20.418600000000001</v>
      </c>
      <c r="E129" s="72"/>
      <c r="F129" s="72">
        <v>20.370699999999999</v>
      </c>
      <c r="G129" s="72">
        <v>20.4697</v>
      </c>
      <c r="H129" s="72">
        <v>20.420200000000001</v>
      </c>
      <c r="I129" s="85">
        <v>20.5017</v>
      </c>
      <c r="J129" s="72"/>
      <c r="K129" s="86">
        <v>-3.9800000000000002E-2</v>
      </c>
      <c r="L129" s="86">
        <v>0.43140000000000001</v>
      </c>
      <c r="M129" s="86">
        <v>0.1958</v>
      </c>
    </row>
    <row r="130" spans="1:13">
      <c r="A130" s="71" t="s">
        <v>37</v>
      </c>
      <c r="B130" s="71"/>
      <c r="C130" s="84">
        <v>20.462299999999999</v>
      </c>
      <c r="D130" s="84">
        <v>20.503399999999999</v>
      </c>
      <c r="E130" s="72"/>
      <c r="F130" s="72">
        <v>20.4953</v>
      </c>
      <c r="G130" s="72">
        <v>20.669899999999998</v>
      </c>
      <c r="H130" s="72">
        <v>20.582599999999999</v>
      </c>
      <c r="I130" s="85">
        <v>20.621300000000002</v>
      </c>
      <c r="J130" s="72"/>
      <c r="K130" s="86">
        <v>0.13900000000000001</v>
      </c>
      <c r="L130" s="86">
        <v>1.0052000000000001</v>
      </c>
      <c r="M130" s="86">
        <v>0.57210000000000005</v>
      </c>
    </row>
    <row r="131" spans="1:13">
      <c r="A131" s="67" t="s">
        <v>38</v>
      </c>
      <c r="B131" s="67"/>
      <c r="C131" s="81">
        <v>20.5459</v>
      </c>
      <c r="D131" s="81">
        <v>20.585799999999999</v>
      </c>
      <c r="E131" s="69"/>
      <c r="F131" s="69">
        <v>20.578099999999999</v>
      </c>
      <c r="G131" s="69">
        <v>20.730699999999999</v>
      </c>
      <c r="H131" s="69">
        <v>20.654399999999999</v>
      </c>
      <c r="I131" s="82">
        <v>20.6873</v>
      </c>
      <c r="J131" s="69"/>
      <c r="K131" s="83">
        <v>0.1464</v>
      </c>
      <c r="L131" s="83">
        <v>0.89359999999999995</v>
      </c>
      <c r="M131" s="83">
        <v>0.52</v>
      </c>
    </row>
    <row r="132" spans="1:13">
      <c r="A132" s="67" t="s">
        <v>39</v>
      </c>
      <c r="B132" s="67"/>
      <c r="C132" s="81">
        <v>20.671299999999999</v>
      </c>
      <c r="D132" s="81">
        <v>20.629899999999999</v>
      </c>
      <c r="E132" s="69"/>
      <c r="F132" s="69">
        <v>20.657900000000001</v>
      </c>
      <c r="G132" s="69">
        <v>20.790600000000001</v>
      </c>
      <c r="H132" s="69">
        <v>20.7242</v>
      </c>
      <c r="I132" s="82">
        <v>20.713100000000001</v>
      </c>
      <c r="J132" s="69"/>
      <c r="K132" s="83">
        <v>0.1091</v>
      </c>
      <c r="L132" s="83">
        <v>0.78090000000000004</v>
      </c>
      <c r="M132" s="83">
        <v>0.44500000000000001</v>
      </c>
    </row>
    <row r="133" spans="1:13">
      <c r="A133" s="71" t="s">
        <v>40</v>
      </c>
      <c r="B133" s="71"/>
      <c r="C133" s="84">
        <v>20.714200000000002</v>
      </c>
      <c r="D133" s="84">
        <v>20.754300000000001</v>
      </c>
      <c r="E133" s="72"/>
      <c r="F133" s="72">
        <v>20.725100000000001</v>
      </c>
      <c r="G133" s="72">
        <v>20.840699999999998</v>
      </c>
      <c r="H133" s="72">
        <v>20.782900000000001</v>
      </c>
      <c r="I133" s="85">
        <v>20.789100000000001</v>
      </c>
      <c r="J133" s="72"/>
      <c r="K133" s="86">
        <v>3.73E-2</v>
      </c>
      <c r="L133" s="86">
        <v>0.62770000000000004</v>
      </c>
      <c r="M133" s="86">
        <v>0.33250000000000002</v>
      </c>
    </row>
    <row r="134" spans="1:13">
      <c r="A134" s="71" t="s">
        <v>41</v>
      </c>
      <c r="B134" s="71"/>
      <c r="C134" s="84">
        <v>20.7988</v>
      </c>
      <c r="D134" s="84">
        <v>20.840499999999999</v>
      </c>
      <c r="E134" s="72"/>
      <c r="F134" s="72">
        <v>20.781500000000001</v>
      </c>
      <c r="G134" s="72">
        <v>20.8963</v>
      </c>
      <c r="H134" s="72">
        <v>20.838899999999999</v>
      </c>
      <c r="I134" s="85">
        <v>20.914899999999999</v>
      </c>
      <c r="J134" s="72"/>
      <c r="K134" s="86">
        <v>9.7500000000000003E-2</v>
      </c>
      <c r="L134" s="86">
        <v>0.48780000000000001</v>
      </c>
      <c r="M134" s="86">
        <v>0.1951</v>
      </c>
    </row>
    <row r="135" spans="1:13">
      <c r="A135" s="67"/>
      <c r="B135" s="67"/>
      <c r="C135" s="81"/>
      <c r="D135" s="81"/>
      <c r="E135" s="69"/>
      <c r="F135" s="69"/>
      <c r="G135" s="69"/>
      <c r="H135" s="69"/>
      <c r="I135" s="82"/>
      <c r="J135" s="69"/>
      <c r="K135" s="83"/>
      <c r="L135" s="83"/>
      <c r="M135" s="83"/>
    </row>
    <row r="136" spans="1:13">
      <c r="A136" s="94" t="s">
        <v>22</v>
      </c>
      <c r="B136" s="67"/>
      <c r="C136" s="95">
        <v>21.225300000000001</v>
      </c>
      <c r="D136" s="95">
        <v>21.615100000000002</v>
      </c>
      <c r="E136" s="96"/>
      <c r="F136" s="96">
        <v>21.270399999999999</v>
      </c>
      <c r="G136" s="96">
        <v>21.387699999999999</v>
      </c>
      <c r="H136" s="96">
        <v>21.329000000000001</v>
      </c>
      <c r="I136" s="97">
        <v>21.7575</v>
      </c>
      <c r="J136" s="96"/>
      <c r="K136" s="98">
        <v>0.193</v>
      </c>
      <c r="L136" s="98">
        <v>0.75849999999999995</v>
      </c>
      <c r="M136" s="98">
        <v>0.4758</v>
      </c>
    </row>
    <row r="137" spans="1:13">
      <c r="A137" s="67"/>
      <c r="B137" s="67"/>
      <c r="C137" s="81"/>
      <c r="D137" s="81"/>
      <c r="E137" s="69"/>
      <c r="F137" s="81"/>
      <c r="G137" s="81"/>
      <c r="H137" s="81"/>
      <c r="I137" s="82"/>
      <c r="J137" s="69"/>
      <c r="K137" s="81"/>
      <c r="L137" s="81"/>
      <c r="M137" s="81"/>
    </row>
    <row r="138" spans="1:13">
      <c r="A138" s="67" t="s">
        <v>30</v>
      </c>
      <c r="B138" s="67"/>
      <c r="C138" s="81">
        <v>20.885100000000001</v>
      </c>
      <c r="D138" s="81">
        <v>20.927</v>
      </c>
      <c r="E138" s="69"/>
      <c r="F138" s="69">
        <v>20.918199999999999</v>
      </c>
      <c r="G138" s="69">
        <v>21.042200000000001</v>
      </c>
      <c r="H138" s="69">
        <v>20.9802</v>
      </c>
      <c r="I138" s="82">
        <v>20.0398</v>
      </c>
      <c r="J138" s="69"/>
      <c r="K138" s="83">
        <v>0.13780000000000001</v>
      </c>
      <c r="L138" s="83">
        <v>0.74719999999999998</v>
      </c>
      <c r="M138" s="83">
        <v>0.4425</v>
      </c>
    </row>
    <row r="139" spans="1:13">
      <c r="A139" s="67" t="s">
        <v>31</v>
      </c>
      <c r="B139" s="67"/>
      <c r="C139" s="81">
        <v>20.967600000000001</v>
      </c>
      <c r="D139" s="81">
        <v>21.005500000000001</v>
      </c>
      <c r="E139" s="69"/>
      <c r="F139" s="69">
        <v>21.038799999999998</v>
      </c>
      <c r="G139" s="69">
        <v>21.1511</v>
      </c>
      <c r="H139" s="69">
        <v>21.094899999999999</v>
      </c>
      <c r="I139" s="82">
        <v>21.1327</v>
      </c>
      <c r="J139" s="69"/>
      <c r="K139" s="83">
        <v>0.32719999999999999</v>
      </c>
      <c r="L139" s="83">
        <v>0.89880000000000004</v>
      </c>
      <c r="M139" s="83">
        <v>0.61299999999999999</v>
      </c>
    </row>
    <row r="140" spans="1:13">
      <c r="A140" s="71" t="s">
        <v>32</v>
      </c>
      <c r="B140" s="71"/>
      <c r="C140" s="84">
        <v>21.0505</v>
      </c>
      <c r="D140" s="84">
        <v>21.092700000000001</v>
      </c>
      <c r="E140" s="72"/>
      <c r="F140" s="72">
        <v>21.117599999999999</v>
      </c>
      <c r="G140" s="72">
        <v>21.230499999999999</v>
      </c>
      <c r="H140" s="72">
        <v>21.174099999999999</v>
      </c>
      <c r="I140" s="85">
        <v>21.183900000000001</v>
      </c>
      <c r="J140" s="72"/>
      <c r="K140" s="86">
        <v>0.30130000000000001</v>
      </c>
      <c r="L140" s="86">
        <v>0.86199999999999999</v>
      </c>
      <c r="M140" s="86">
        <v>0.58160000000000001</v>
      </c>
    </row>
    <row r="141" spans="1:13">
      <c r="A141" s="71" t="s">
        <v>33</v>
      </c>
      <c r="B141" s="71"/>
      <c r="C141" s="84">
        <v>21.136500000000002</v>
      </c>
      <c r="D141" s="84">
        <v>21.177499999999998</v>
      </c>
      <c r="E141" s="72"/>
      <c r="F141" s="72">
        <v>21.1845</v>
      </c>
      <c r="G141" s="72">
        <v>21.282399999999999</v>
      </c>
      <c r="H141" s="72">
        <v>21.2334</v>
      </c>
      <c r="I141" s="85">
        <v>21.258400000000002</v>
      </c>
      <c r="J141" s="72"/>
      <c r="K141" s="86">
        <v>0.1908</v>
      </c>
      <c r="L141" s="86">
        <v>0.66439999999999999</v>
      </c>
      <c r="M141" s="86">
        <v>0.42759999999999998</v>
      </c>
    </row>
    <row r="142" spans="1:13">
      <c r="A142" s="67" t="s">
        <v>34</v>
      </c>
      <c r="B142" s="67"/>
      <c r="C142" s="81">
        <v>21.222799999999999</v>
      </c>
      <c r="D142" s="81">
        <v>21.2654</v>
      </c>
      <c r="E142" s="69"/>
      <c r="F142" s="69">
        <v>21.2623</v>
      </c>
      <c r="G142" s="69">
        <v>21.379000000000001</v>
      </c>
      <c r="H142" s="69">
        <v>21.320599999999999</v>
      </c>
      <c r="I142" s="82">
        <v>21.351600000000001</v>
      </c>
      <c r="J142" s="69"/>
      <c r="K142" s="83">
        <v>0.12820000000000001</v>
      </c>
      <c r="L142" s="83">
        <v>0.69069999999999998</v>
      </c>
      <c r="M142" s="83">
        <v>0.40949999999999998</v>
      </c>
    </row>
    <row r="143" spans="1:13">
      <c r="A143" s="67" t="s">
        <v>35</v>
      </c>
      <c r="B143" s="67"/>
      <c r="C143" s="81">
        <v>21.3096</v>
      </c>
      <c r="D143" s="81">
        <v>21.350899999999999</v>
      </c>
      <c r="E143" s="69"/>
      <c r="F143" s="69">
        <v>21.338999999999999</v>
      </c>
      <c r="G143" s="69">
        <v>21.459499999999998</v>
      </c>
      <c r="H143" s="69">
        <v>21.3992</v>
      </c>
      <c r="I143" s="82">
        <v>21.425899999999999</v>
      </c>
      <c r="J143" s="69"/>
      <c r="K143" s="83">
        <v>0.13439999999999999</v>
      </c>
      <c r="L143" s="83">
        <v>0.70009999999999994</v>
      </c>
      <c r="M143" s="83">
        <v>0.47120000000000001</v>
      </c>
    </row>
    <row r="144" spans="1:13">
      <c r="A144" s="71" t="s">
        <v>36</v>
      </c>
      <c r="B144" s="71"/>
      <c r="C144" s="84">
        <v>21.396599999999999</v>
      </c>
      <c r="D144" s="84">
        <v>21.439499999999999</v>
      </c>
      <c r="E144" s="72"/>
      <c r="F144" s="72">
        <v>21.423200000000001</v>
      </c>
      <c r="G144" s="72">
        <v>21.5427</v>
      </c>
      <c r="H144" s="72">
        <v>21.482900000000001</v>
      </c>
      <c r="I144" s="85">
        <v>21.467099999999999</v>
      </c>
      <c r="J144" s="72"/>
      <c r="K144" s="86">
        <v>0.11509999999999999</v>
      </c>
      <c r="L144" s="86">
        <v>0.64129999999999998</v>
      </c>
      <c r="M144" s="86">
        <v>0.37569999999999998</v>
      </c>
    </row>
    <row r="145" spans="1:13">
      <c r="A145" s="71" t="s">
        <v>37</v>
      </c>
      <c r="B145" s="71"/>
      <c r="C145" s="84">
        <v>21.485399999999998</v>
      </c>
      <c r="D145" s="84">
        <v>21.528600000000001</v>
      </c>
      <c r="E145" s="72"/>
      <c r="F145" s="72">
        <v>21.5304</v>
      </c>
      <c r="G145" s="72">
        <v>21.658300000000001</v>
      </c>
      <c r="H145" s="72">
        <v>21.5943</v>
      </c>
      <c r="I145" s="85">
        <v>21.621700000000001</v>
      </c>
      <c r="J145" s="72"/>
      <c r="K145" s="86">
        <v>0.19919999999999999</v>
      </c>
      <c r="L145" s="86">
        <v>0.80800000000000005</v>
      </c>
      <c r="M145" s="86">
        <v>0.50360000000000005</v>
      </c>
    </row>
    <row r="146" spans="1:13">
      <c r="A146" s="67" t="s">
        <v>38</v>
      </c>
      <c r="B146" s="67"/>
      <c r="C146" s="81">
        <v>21.5733</v>
      </c>
      <c r="D146" s="81">
        <v>21.615100000000002</v>
      </c>
      <c r="E146" s="69"/>
      <c r="F146" s="69">
        <v>21.619299999999999</v>
      </c>
      <c r="G146" s="69">
        <v>21.713799999999999</v>
      </c>
      <c r="H146" s="69">
        <v>21.6815</v>
      </c>
      <c r="I146" s="82">
        <v>21.7575</v>
      </c>
      <c r="J146" s="69"/>
      <c r="K146" s="83">
        <v>0.20280000000000001</v>
      </c>
      <c r="L146" s="83">
        <v>0.7772</v>
      </c>
      <c r="M146" s="83">
        <v>0.49</v>
      </c>
    </row>
    <row r="147" spans="1:13">
      <c r="A147" s="99"/>
      <c r="B147" s="99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</row>
    <row r="148" spans="1:13">
      <c r="A148" s="67" t="s">
        <v>55</v>
      </c>
      <c r="B148" s="248" t="s">
        <v>90</v>
      </c>
      <c r="C148" s="248"/>
      <c r="D148" s="248"/>
      <c r="E148" s="248"/>
      <c r="F148" s="248"/>
      <c r="G148" s="248"/>
      <c r="H148" s="101"/>
      <c r="I148" s="101"/>
      <c r="J148" s="101"/>
      <c r="K148" s="101"/>
      <c r="L148" s="101"/>
      <c r="M148" s="102"/>
    </row>
  </sheetData>
  <mergeCells count="7">
    <mergeCell ref="K4:M4"/>
    <mergeCell ref="B148:G148"/>
    <mergeCell ref="A1:G1"/>
    <mergeCell ref="A2:C2"/>
    <mergeCell ref="A4:B5"/>
    <mergeCell ref="C4:D4"/>
    <mergeCell ref="F4: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31</vt:i4>
      </vt:variant>
    </vt:vector>
  </HeadingPairs>
  <TitlesOfParts>
    <vt:vector size="41" baseType="lpstr">
      <vt:lpstr>portafolio_económico</vt:lpstr>
      <vt:lpstr>inflación_alimentos_alcohol</vt:lpstr>
      <vt:lpstr>canasta_básica</vt:lpstr>
      <vt:lpstr>inflacion_devaluacion</vt:lpstr>
      <vt:lpstr>indicadores de precios</vt:lpstr>
      <vt:lpstr>IPC-Tabla Dinámica</vt:lpstr>
      <vt:lpstr>Datos Canasta</vt:lpstr>
      <vt:lpstr>inflación_mensual</vt:lpstr>
      <vt:lpstr>Datos Brutos IPC</vt:lpstr>
      <vt:lpstr>Tipos de Cambio</vt:lpstr>
      <vt:lpstr>'Datos Canasta'!_2_13</vt:lpstr>
      <vt:lpstr>'Datos Brutos IPC'!_2_2_06</vt:lpstr>
      <vt:lpstr>'Tipos de Cambio'!_4_23</vt:lpstr>
      <vt:lpstr>canasta_básica!SprkR66C2</vt:lpstr>
      <vt:lpstr>canasta_básica!SprkR66C3</vt:lpstr>
      <vt:lpstr>'indicadores de precios'!SprkR83C10</vt:lpstr>
      <vt:lpstr>'indicadores de precios'!SprkR83C11</vt:lpstr>
      <vt:lpstr>'indicadores de precios'!SprkR83C12</vt:lpstr>
      <vt:lpstr>'indicadores de precios'!SprkR83C13</vt:lpstr>
      <vt:lpstr>'indicadores de precios'!SprkR83C14</vt:lpstr>
      <vt:lpstr>'indicadores de precios'!SprkR83C2</vt:lpstr>
      <vt:lpstr>'indicadores de precios'!SprkR83C3</vt:lpstr>
      <vt:lpstr>'indicadores de precios'!SprkR83C4</vt:lpstr>
      <vt:lpstr>'indicadores de precios'!SprkR83C5</vt:lpstr>
      <vt:lpstr>'indicadores de precios'!SprkR83C6</vt:lpstr>
      <vt:lpstr>'indicadores de precios'!SprkR83C7</vt:lpstr>
      <vt:lpstr>'indicadores de precios'!SprkR83C8</vt:lpstr>
      <vt:lpstr>'indicadores de precios'!SprkR83C9</vt:lpstr>
      <vt:lpstr>'indicadores de precios'!SprkR97C10</vt:lpstr>
      <vt:lpstr>'indicadores de precios'!SprkR97C11</vt:lpstr>
      <vt:lpstr>'indicadores de precios'!SprkR97C12</vt:lpstr>
      <vt:lpstr>'indicadores de precios'!SprkR97C13</vt:lpstr>
      <vt:lpstr>'indicadores de precios'!SprkR97C14</vt:lpstr>
      <vt:lpstr>'indicadores de precios'!SprkR97C2</vt:lpstr>
      <vt:lpstr>'indicadores de precios'!SprkR97C3</vt:lpstr>
      <vt:lpstr>'indicadores de precios'!SprkR97C4</vt:lpstr>
      <vt:lpstr>'indicadores de precios'!SprkR97C5</vt:lpstr>
      <vt:lpstr>'indicadores de precios'!SprkR97C6</vt:lpstr>
      <vt:lpstr>'indicadores de precios'!SprkR97C7</vt:lpstr>
      <vt:lpstr>'indicadores de precios'!SprkR97C8</vt:lpstr>
      <vt:lpstr>'indicadores de precios'!SprkR97C9</vt:lpstr>
    </vt:vector>
  </TitlesOfParts>
  <Company>Pizarron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Estrada Montenegro</dc:creator>
  <cp:lastModifiedBy>Eduardo Estrada</cp:lastModifiedBy>
  <dcterms:created xsi:type="dcterms:W3CDTF">2010-12-10T20:33:23Z</dcterms:created>
  <dcterms:modified xsi:type="dcterms:W3CDTF">2019-05-04T03:46:53Z</dcterms:modified>
</cp:coreProperties>
</file>