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3370" activeTab="1"/>
  </bookViews>
  <sheets>
    <sheet name="项目跟踪器" sheetId="4" r:id="rId1"/>
    <sheet name="甘特图" sheetId="5" r:id="rId2"/>
    <sheet name="关于" sheetId="3" r:id="rId3"/>
    <sheet name="动态图表数据（隐藏）" sheetId="2" state="hidden" r:id="rId4"/>
  </sheets>
  <definedNames>
    <definedName name="_xlnm.Print_Titles" localSheetId="0">项目跟踪器!$4:$5</definedName>
    <definedName name="持续时间">里程碑_1[任务持续时间]</definedName>
    <definedName name="滚动增量">里程碑_1[位置​​]</definedName>
    <definedName name="结束日期">项目跟踪器!$D$3</definedName>
    <definedName name="开始日期">项目跟踪器!$D$2</definedName>
    <definedName name="开始日期表">里程碑_1[开始日期]</definedName>
    <definedName name="开始天数">里程碑_1[开始天数]</definedName>
    <definedName name="里程碑">里程碑_1[里程碑/活动]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B7" i="2" s="1"/>
  <c r="E8" i="4"/>
  <c r="B8" i="2" s="1"/>
  <c r="E9" i="4"/>
  <c r="B9" i="2" s="1"/>
  <c r="E10" i="4"/>
  <c r="B10" i="2" s="1"/>
  <c r="E11" i="4"/>
  <c r="E12" i="4"/>
  <c r="E13" i="4"/>
  <c r="E14" i="4"/>
  <c r="E15" i="4"/>
  <c r="E16" i="4"/>
  <c r="E17" i="4"/>
  <c r="E18" i="4"/>
  <c r="E19" i="4"/>
  <c r="E20" i="4"/>
  <c r="B6" i="2"/>
  <c r="F21" i="4"/>
  <c r="G21" i="4" s="1"/>
  <c r="C20" i="4" l="1"/>
  <c r="C19" i="4"/>
  <c r="C18" i="4"/>
  <c r="C17" i="4"/>
  <c r="C16" i="4"/>
  <c r="C15" i="4"/>
  <c r="C14" i="4"/>
  <c r="C13" i="4"/>
  <c r="C12" i="4"/>
  <c r="C11" i="4"/>
  <c r="C10" i="4"/>
  <c r="C10" i="2" s="1"/>
  <c r="C9" i="4"/>
  <c r="C9" i="2" s="1"/>
  <c r="C8" i="4"/>
  <c r="C8" i="2" s="1"/>
  <c r="C7" i="4"/>
  <c r="C7" i="2" s="1"/>
  <c r="D7" i="4" l="1"/>
  <c r="D11" i="4"/>
  <c r="D13" i="4"/>
  <c r="D15" i="4"/>
  <c r="D17" i="4"/>
  <c r="D19" i="4"/>
  <c r="D12" i="4"/>
  <c r="D14" i="4"/>
  <c r="D16" i="4"/>
  <c r="D18" i="4"/>
  <c r="D20" i="4"/>
  <c r="D9" i="4"/>
  <c r="D8" i="4"/>
  <c r="D10" i="4"/>
  <c r="C6" i="4" l="1"/>
  <c r="D2" i="4" l="1"/>
  <c r="C6" i="2"/>
  <c r="F7" i="4"/>
  <c r="D7" i="2" s="1"/>
  <c r="F8" i="4"/>
  <c r="D8" i="2" s="1"/>
  <c r="F9" i="4"/>
  <c r="D9" i="2" s="1"/>
  <c r="F14" i="4"/>
  <c r="G14" i="4" s="1"/>
  <c r="F12" i="4"/>
  <c r="G12" i="4" s="1"/>
  <c r="F13" i="4"/>
  <c r="G13" i="4" s="1"/>
  <c r="F16" i="4"/>
  <c r="G16" i="4" s="1"/>
  <c r="F11" i="4"/>
  <c r="G11" i="4" s="1"/>
  <c r="F19" i="4"/>
  <c r="G19" i="4" s="1"/>
  <c r="F18" i="4"/>
  <c r="G18" i="4" s="1"/>
  <c r="F20" i="4"/>
  <c r="G20" i="4" s="1"/>
  <c r="F17" i="4"/>
  <c r="G17" i="4" s="1"/>
  <c r="F15" i="4"/>
  <c r="G15" i="4" s="1"/>
  <c r="F10" i="4"/>
  <c r="D10" i="2" s="1"/>
  <c r="D6" i="4"/>
  <c r="F6" i="4" l="1"/>
  <c r="G6" i="4" s="1"/>
  <c r="E6" i="2" s="1"/>
  <c r="D3" i="4"/>
  <c r="G10" i="4"/>
  <c r="E10" i="2" s="1"/>
  <c r="G8" i="4"/>
  <c r="E8" i="2" s="1"/>
  <c r="G9" i="4"/>
  <c r="E9" i="2" s="1"/>
  <c r="G7" i="4"/>
  <c r="E7" i="2" s="1"/>
  <c r="D6" i="2"/>
</calcChain>
</file>

<file path=xl/sharedStrings.xml><?xml version="1.0" encoding="utf-8"?>
<sst xmlns="http://schemas.openxmlformats.org/spreadsheetml/2006/main" count="43" uniqueCount="42">
  <si>
    <t>在此工作表中创建项目跟踪器。
此工作表的标题位于单元格 B1 中。
有关如何使用此工作表的信息（包括屏幕阅读器的说明）包含在“关于”工作表中。</t>
  </si>
  <si>
    <t>可在单元格 D2 中手动输入“开始日期”，或使用模板的示例公式从下面的“里程碑”表的“里程碑”列中查找最小日期。</t>
  </si>
  <si>
    <t>可在单元格 D3 中手动输入“结束日期”，或使用模板的示例公式从下面的“里程碑”表的“里程碑”列中查找最大日期。</t>
  </si>
  <si>
    <t>有关“里程碑”表中各列的信息位于单元格 B4 到 G4。</t>
  </si>
  <si>
    <t>若要添加更多里程碑/活动，请在此行上方插入新行。
这是此工作表中的最后一条指示。</t>
  </si>
  <si>
    <t>项目跟踪器</t>
  </si>
  <si>
    <t>在下面的列中输入一组连续的数字。</t>
  </si>
  <si>
    <t>位置​​</t>
  </si>
  <si>
    <t>若要添加更多里程碑/活动，请在此行上方插入新行</t>
  </si>
  <si>
    <t>开始日期：</t>
  </si>
  <si>
    <t>结束日期：</t>
  </si>
  <si>
    <t>在下面的列中输入里程碑或活动的开始日期。</t>
  </si>
  <si>
    <t>开始日期</t>
  </si>
  <si>
    <t>在下面的列中输入里程碑或活动的结束日期</t>
  </si>
  <si>
    <t>结束日期</t>
  </si>
  <si>
    <t>里程碑/活动</t>
  </si>
  <si>
    <t>自动计算。此列下方的数据用于绘制里程碑和活动图表。</t>
  </si>
  <si>
    <t>开始天数</t>
  </si>
  <si>
    <t xml:space="preserve">自动计算。每个任务的持续时间 </t>
  </si>
  <si>
    <t>任务持续时间</t>
  </si>
  <si>
    <t>此工作表中是带滚动条的甘特图。
滚动条从单元格 B29 开始。
这是此工作表中的最后一条指示。</t>
  </si>
  <si>
    <t>关于此工作簿</t>
  </si>
  <si>
    <t xml:space="preserve">通过“项目跟踪器”工作表中的位置列，可在单独的行上绘制里程碑和活动。例如，有两个在同一天开始且并行运行的里程碑/活动。如果它们具有相同的位置值，则会在图表中重叠。提供两个唯一值可在单独的行上绘制。试一试！
你可能会注意到，图表中特定时间的标记不带文本和持续时间。当最后一个里程碑滚出图表时，这些标记表示要绘制的“项目跟踪器”中里程碑的结尾。回滚或滚动到开头可查看可绘制的里程碑。
</t>
  </si>
  <si>
    <t>屏幕阅读器指南</t>
  </si>
  <si>
    <t>这是此工作表中的最后一条指示。</t>
  </si>
  <si>
    <t>此工作表的标题位于单元格 B1 中。</t>
  </si>
  <si>
    <t>水平滚动增量标题位于单元格 B2 中。
若要手动增加数据，请在单元格 B3 中输入新值。
当滚动条在“甘特图”工作表中向前或向后分页时，滚动页面可能自动更新。</t>
  </si>
  <si>
    <t>自动更新的“甘特图”滚动值位于单元格 B3 中。</t>
  </si>
  <si>
    <t>表标题位于单元格 B4 中。</t>
  </si>
  <si>
    <t>表标题位于单元格 B5 到 E5 中。
备注位于单元格 F5 中。
此表一次最多可绘制 5 个里程碑。
请勿修改或删除此工作表或其内容。</t>
  </si>
  <si>
    <t>动态图表数据</t>
  </si>
  <si>
    <t>水平滚动增量</t>
  </si>
  <si>
    <t>动态数据表</t>
  </si>
  <si>
    <t>里程碑</t>
  </si>
  <si>
    <t>日期</t>
  </si>
  <si>
    <t>持续时间</t>
  </si>
  <si>
    <t>&lt;--一次最多绘制 5 个里程碑</t>
  </si>
  <si>
    <t>开始</t>
    <phoneticPr fontId="2" type="noConversion"/>
  </si>
  <si>
    <t>表标题位于单元格 B5 到 G5 中。
有两个隐藏列：单元格 F5 和 G5 中的“开始天数”和“任务持续时间”列将自动计算，并用于在“甘特图”工作表中创建甘特图。
示例数据位于单元格 B6 到 E21 中。
下一条指示位于单元格 A22 中。</t>
    <phoneticPr fontId="2" type="noConversion"/>
  </si>
  <si>
    <t xml:space="preserve">此工作簿中有 4 个工作表。
项目跟踪器
甘特图
关于
动态图表数据（隐藏）
每个工作表的指示文本位于每个工作表中自单元格 A1 开始的 A 列中。这些指示都使用隐藏文本编写。每个步骤均提供相应指示，引导阅读者查看行中的相应信息。除非另有明确指示，否则会在单元格 A2、A3 等后续单元格中持续指示相应步骤。例如，指示文本可能显示为“转到单元格 A6”以执行下一步操作。
将不会打印隐藏文本。
若要从任何工作表删除这些指示，只需删除 A 列即可。
</t>
    <phoneticPr fontId="2" type="noConversion"/>
  </si>
  <si>
    <t xml:space="preserve">
在“项目跟踪器”工作表中输入数据，然后在“甘特图”工作表中滚动时间线的可视化表示形式。 
</t>
    <phoneticPr fontId="2" type="noConversion"/>
  </si>
  <si>
    <t>在下面的列中输入里程碑和/或活动说明。此说明将显示在“甘特图”中。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</si>
</sst>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</numFmts>
  <fonts count="20" x14ac:knownFonts="1">
    <font>
      <sz val="11"/>
      <color theme="1"/>
      <name val="Microsoft YaHei UI"/>
      <family val="2"/>
      <charset val="134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theme="4" tint="-0.2499465926084170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b/>
      <sz val="16"/>
      <color theme="4" tint="-0.24994659260841701"/>
      <name val="Microsoft YaHei UI"/>
      <family val="2"/>
      <charset val="134"/>
    </font>
    <font>
      <b/>
      <sz val="12"/>
      <color theme="4" tint="-0.2499465926084170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5" tint="-0.24994659260841701"/>
      </bottom>
      <diagonal/>
    </border>
    <border>
      <left style="double">
        <color theme="0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/>
      <bottom/>
      <diagonal/>
    </border>
    <border>
      <left/>
      <right style="medium">
        <color theme="5" tint="-0.24994659260841701"/>
      </right>
      <top/>
      <bottom/>
      <diagonal/>
    </border>
  </borders>
  <cellStyleXfs count="48">
    <xf numFmtId="0" fontId="0" fillId="0" borderId="0"/>
    <xf numFmtId="0" fontId="15" fillId="0" borderId="0" applyNumberFormat="0" applyFill="0" applyProtection="0">
      <alignment vertical="center"/>
    </xf>
    <xf numFmtId="0" fontId="16" fillId="0" borderId="0" applyNumberFormat="0" applyFill="0" applyProtection="0">
      <alignment horizontal="right" vertical="center" indent="1"/>
    </xf>
    <xf numFmtId="0" fontId="4" fillId="4" borderId="0" applyNumberFormat="0" applyProtection="0">
      <alignment horizontal="center" vertical="center"/>
    </xf>
    <xf numFmtId="14" fontId="3" fillId="0" borderId="0">
      <alignment horizontal="center" vertical="center"/>
    </xf>
    <xf numFmtId="0" fontId="19" fillId="0" borderId="0" applyNumberFormat="0" applyFill="0" applyProtection="0">
      <alignment horizontal="left" vertical="center"/>
    </xf>
    <xf numFmtId="37" fontId="3" fillId="0" borderId="0" applyFont="0" applyFill="0" applyBorder="0" applyProtection="0">
      <alignment horizontal="center"/>
    </xf>
    <xf numFmtId="0" fontId="3" fillId="2" borderId="1" applyNumberFormat="0" applyAlignment="0" applyProtection="0"/>
    <xf numFmtId="0" fontId="9" fillId="0" borderId="0" applyNumberFormat="0" applyFill="0" applyProtection="0">
      <alignment wrapText="1"/>
    </xf>
    <xf numFmtId="41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2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8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 applyFill="1" applyBorder="1"/>
    <xf numFmtId="14" fontId="0" fillId="0" borderId="0" xfId="4" applyFont="1" applyFill="1" applyBorder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Font="1" applyFill="1" applyBorder="1" applyAlignment="1">
      <alignment horizontal="center"/>
    </xf>
    <xf numFmtId="37" fontId="0" fillId="5" borderId="0" xfId="6" applyFont="1" applyFill="1" applyBorder="1">
      <alignment horizontal="center"/>
    </xf>
    <xf numFmtId="14" fontId="0" fillId="0" borderId="0" xfId="0" applyNumberFormat="1" applyFont="1" applyBorder="1"/>
    <xf numFmtId="0" fontId="0" fillId="0" borderId="0" xfId="0" applyNumberFormat="1" applyFont="1" applyBorder="1"/>
    <xf numFmtId="0" fontId="18" fillId="0" borderId="2" xfId="0" applyFont="1" applyBorder="1" applyAlignment="1">
      <alignment wrapText="1"/>
    </xf>
    <xf numFmtId="0" fontId="15" fillId="0" borderId="0" xfId="1" applyFont="1">
      <alignment vertical="center"/>
    </xf>
    <xf numFmtId="0" fontId="0" fillId="0" borderId="0" xfId="0" applyFont="1"/>
    <xf numFmtId="0" fontId="18" fillId="0" borderId="0" xfId="0" applyFont="1" applyAlignment="1"/>
    <xf numFmtId="0" fontId="16" fillId="0" borderId="0" xfId="2" applyFont="1">
      <alignment horizontal="right" vertical="center" indent="1"/>
    </xf>
    <xf numFmtId="14" fontId="0" fillId="2" borderId="3" xfId="7" applyNumberFormat="1" applyFont="1" applyBorder="1" applyAlignment="1">
      <alignment horizontal="center" vertical="center"/>
    </xf>
    <xf numFmtId="0" fontId="16" fillId="0" borderId="3" xfId="2" applyFont="1" applyBorder="1">
      <alignment horizontal="right" vertical="center" indent="1"/>
    </xf>
    <xf numFmtId="0" fontId="0" fillId="0" borderId="3" xfId="0" applyFont="1" applyBorder="1"/>
    <xf numFmtId="0" fontId="9" fillId="0" borderId="0" xfId="8" applyFont="1">
      <alignment wrapText="1"/>
    </xf>
    <xf numFmtId="0" fontId="9" fillId="6" borderId="0" xfId="8" applyFont="1" applyFill="1">
      <alignment wrapText="1"/>
    </xf>
    <xf numFmtId="0" fontId="18" fillId="0" borderId="0" xfId="0" applyFont="1" applyAlignment="1">
      <alignment wrapText="1"/>
    </xf>
    <xf numFmtId="0" fontId="0" fillId="3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 applyFont="1"/>
    <xf numFmtId="0" fontId="4" fillId="4" borderId="0" xfId="3" applyFont="1">
      <alignment horizontal="center" vertical="center"/>
    </xf>
    <xf numFmtId="0" fontId="19" fillId="0" borderId="0" xfId="5" applyFont="1">
      <alignment horizontal="left" vertical="center"/>
    </xf>
    <xf numFmtId="0" fontId="0" fillId="0" borderId="10" xfId="0" applyFont="1" applyBorder="1"/>
    <xf numFmtId="14" fontId="0" fillId="0" borderId="11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0" xfId="0" applyFont="1" applyAlignment="1">
      <alignment wrapText="1"/>
    </xf>
  </cellXfs>
  <cellStyles count="48">
    <cellStyle name="20% - 着色 1" xfId="26" builtinId="30" customBuiltin="1"/>
    <cellStyle name="20% - 着色 2" xfId="30" builtinId="34" customBuiltin="1"/>
    <cellStyle name="20% - 着色 3" xfId="34" builtinId="38" customBuiltin="1"/>
    <cellStyle name="20% - 着色 4" xfId="38" builtinId="42" customBuiltin="1"/>
    <cellStyle name="20% - 着色 5" xfId="7" builtinId="46" customBuiltin="1"/>
    <cellStyle name="20% - 着色 6" xfId="45" builtinId="50" customBuiltin="1"/>
    <cellStyle name="40% - 着色 1" xfId="27" builtinId="31" customBuiltin="1"/>
    <cellStyle name="40% - 着色 2" xfId="31" builtinId="35" customBuiltin="1"/>
    <cellStyle name="40% - 着色 3" xfId="35" builtinId="39" customBuiltin="1"/>
    <cellStyle name="40% - 着色 4" xfId="39" builtinId="43" customBuiltin="1"/>
    <cellStyle name="40% - 着色 5" xfId="42" builtinId="47" customBuiltin="1"/>
    <cellStyle name="40% - 着色 6" xfId="46" builtinId="51" customBuiltin="1"/>
    <cellStyle name="60% - 着色 1" xfId="28" builtinId="32" customBuiltin="1"/>
    <cellStyle name="60% - 着色 2" xfId="32" builtinId="36" customBuiltin="1"/>
    <cellStyle name="60% - 着色 3" xfId="36" builtinId="40" customBuiltin="1"/>
    <cellStyle name="60% - 着色 4" xfId="40" builtinId="44" customBuiltin="1"/>
    <cellStyle name="60% - 着色 5" xfId="43" builtinId="48" customBuiltin="1"/>
    <cellStyle name="60% - 着色 6" xfId="47" builtinId="52" customBuiltin="1"/>
    <cellStyle name="Date" xfId="4"/>
    <cellStyle name="百分比" xfId="12" builtinId="5" customBuiltin="1"/>
    <cellStyle name="标题" xfId="13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5" builtinId="19" customBuiltin="1"/>
    <cellStyle name="差" xfId="15" builtinId="27" customBuiltin="1"/>
    <cellStyle name="常规" xfId="0" builtinId="0" customBuiltin="1"/>
    <cellStyle name="好" xfId="14" builtinId="26" customBuiltin="1"/>
    <cellStyle name="汇总" xfId="24" builtinId="25" customBuiltin="1"/>
    <cellStyle name="货币" xfId="10" builtinId="4" customBuiltin="1"/>
    <cellStyle name="货币[0]" xfId="11" builtinId="7" customBuiltin="1"/>
    <cellStyle name="计算" xfId="19" builtinId="22" customBuiltin="1"/>
    <cellStyle name="检查单元格" xfId="21" builtinId="23" customBuiltin="1"/>
    <cellStyle name="解释性文本" xfId="8" builtinId="53" customBuiltin="1"/>
    <cellStyle name="警告文本" xfId="22" builtinId="11" customBuiltin="1"/>
    <cellStyle name="链接单元格" xfId="20" builtinId="24" customBuiltin="1"/>
    <cellStyle name="千位分隔" xfId="6" builtinId="3" customBuiltin="1"/>
    <cellStyle name="千位分隔[0]" xfId="9" builtinId="6" customBuiltin="1"/>
    <cellStyle name="适中" xfId="16" builtinId="28" customBuiltin="1"/>
    <cellStyle name="输出" xfId="18" builtinId="21" customBuiltin="1"/>
    <cellStyle name="输入" xfId="17" builtinId="20" customBuiltin="1"/>
    <cellStyle name="着色 1" xfId="25" builtinId="29" customBuiltin="1"/>
    <cellStyle name="着色 2" xfId="29" builtinId="33" customBuiltin="1"/>
    <cellStyle name="着色 3" xfId="33" builtinId="37" customBuiltin="1"/>
    <cellStyle name="着色 4" xfId="37" builtinId="41" customBuiltin="1"/>
    <cellStyle name="着色 5" xfId="41" builtinId="45" customBuiltin="1"/>
    <cellStyle name="着色 6" xfId="44" builtinId="49" customBuiltin="1"/>
    <cellStyle name="注释" xfId="23" builtinId="10" customBuiltin="1"/>
  </cellStyles>
  <dxfs count="18"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  <border diagonalUp="0" diagonalDown="0">
        <left/>
        <right style="medium">
          <color theme="5" tint="-0.2499465926084170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  <border diagonalUp="0" diagonalDown="0">
        <left style="medium">
          <color theme="5" tint="-0.24994659260841701"/>
        </left>
        <right/>
        <top/>
        <bottom/>
        <vertical/>
        <horizontal/>
      </border>
    </dxf>
    <dxf>
      <border outline="0">
        <bottom style="medium">
          <color theme="5" tint="-0.249977111117893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ill>
        <patternFill patternType="solid">
          <fgColor theme="4" tint="0.79995117038483843"/>
          <bgColor theme="4" tint="0.79998168889431442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4506668294322"/>
        </left>
        <right style="thin">
          <color theme="4" tint="0.39994506668294322"/>
        </right>
        <bottom style="thin">
          <color theme="4" tint="0.39994506668294322"/>
        </bottom>
        <horizontal/>
      </border>
    </dxf>
  </dxfs>
  <tableStyles count="1" defaultTableStyle="Gantt Chart table style" defaultPivotStyle="PivotStyleLight16">
    <tableStyle name="Gantt Chart table style" pivot="0" count="3">
      <tableStyleElement type="wholeTable" dxfId="17"/>
      <tableStyleElement type="headerRow" dxfId="16"/>
      <tableStyleElement type="first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'动态图表数据（隐藏）'!$C$5</c:f>
              <c:strCache>
                <c:ptCount val="1"/>
                <c:pt idx="0">
                  <c:v>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'动态图表数据（隐藏）'!$B$6:$B$10</c:f>
              <c:strCache>
                <c:ptCount val="5"/>
                <c:pt idx="0">
                  <c:v>开始</c:v>
                </c:pt>
                <c:pt idx="1">
                  <c:v>活动  2</c:v>
                </c:pt>
                <c:pt idx="2">
                  <c:v>活动  3</c:v>
                </c:pt>
                <c:pt idx="3">
                  <c:v>活动  4</c:v>
                </c:pt>
                <c:pt idx="4">
                  <c:v>活动  5</c:v>
                </c:pt>
              </c:strCache>
            </c:strRef>
          </c:cat>
          <c:val>
            <c:numRef>
              <c:f>'动态图表数据（隐藏）'!$C$6:$C$10</c:f>
              <c:numCache>
                <c:formatCode>m/d/yyyy</c:formatCode>
                <c:ptCount val="5"/>
                <c:pt idx="0">
                  <c:v>43537</c:v>
                </c:pt>
                <c:pt idx="1">
                  <c:v>43552</c:v>
                </c:pt>
                <c:pt idx="2">
                  <c:v>43517</c:v>
                </c:pt>
                <c:pt idx="3">
                  <c:v>43549</c:v>
                </c:pt>
                <c:pt idx="4">
                  <c:v>43562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237-8C26-8D976BA022B1}"/>
            </c:ext>
          </c:extLst>
        </c:ser>
        <c:ser>
          <c:idx val="1"/>
          <c:order val="1"/>
          <c:tx>
            <c:strRef>
              <c:f>'动态图表数据（隐藏）'!$E$5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DC91C3B-362E-47EC-A422-7062936282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066-4237-8C26-8D976BA022B1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61A4E96-277B-40FE-8EB6-3E61D6AEA64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066-4237-8C26-8D976BA022B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4DF7DB4-1976-4017-922F-6933B121A5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066-4237-8C26-8D976BA022B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A470DCC-683D-4B20-9823-C39C1EA23A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066-4237-8C26-8D976BA022B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D7319A6-7792-401B-B1AF-56CC0C5584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066-4237-8C26-8D976BA022B1}"/>
                </c:ext>
              </c:extLst>
            </c:dLbl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'动态图表数据（隐藏）'!$B$6:$B$10</c:f>
              <c:strCache>
                <c:ptCount val="5"/>
                <c:pt idx="0">
                  <c:v>开始</c:v>
                </c:pt>
                <c:pt idx="1">
                  <c:v>活动  2</c:v>
                </c:pt>
                <c:pt idx="2">
                  <c:v>活动  3</c:v>
                </c:pt>
                <c:pt idx="3">
                  <c:v>活动  4</c:v>
                </c:pt>
                <c:pt idx="4">
                  <c:v>活动  5</c:v>
                </c:pt>
              </c:strCache>
            </c:strRef>
          </c:cat>
          <c:val>
            <c:numRef>
              <c:f>'动态图表数据（隐藏）'!$E$6:$E$10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153</c:v>
                </c:pt>
                <c:pt idx="3">
                  <c:v>151</c:v>
                </c:pt>
                <c:pt idx="4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'动态图表数据（隐藏）'!$B$6:$B$10</c15:f>
                <c15:dlblRangeCache>
                  <c:ptCount val="5"/>
                  <c:pt idx="0">
                    <c:v>开始</c:v>
                  </c:pt>
                  <c:pt idx="1">
                    <c:v>活动  2</c:v>
                  </c:pt>
                  <c:pt idx="2">
                    <c:v>活动  3</c:v>
                  </c:pt>
                  <c:pt idx="3">
                    <c:v>活动  4</c:v>
                  </c:pt>
                  <c:pt idx="4">
                    <c:v>活动  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066-4237-8C26-8D976BA0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6877856"/>
        <c:axId val="746878512"/>
        <c:axId val="0"/>
      </c:bar3DChart>
      <c:catAx>
        <c:axId val="746877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6878512"/>
        <c:crosses val="autoZero"/>
        <c:auto val="1"/>
        <c:lblAlgn val="ctr"/>
        <c:lblOffset val="100"/>
        <c:noMultiLvlLbl val="0"/>
      </c:catAx>
      <c:valAx>
        <c:axId val="7468785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&quot;年&quot;m&quot;月&quot;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6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'动态图表数据（隐藏）'!$B$3" horiz="1" max="100" page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200025</xdr:colOff>
      <xdr:row>0</xdr:row>
      <xdr:rowOff>180974</xdr:rowOff>
    </xdr:from>
    <xdr:to>
      <xdr:col>12</xdr:col>
      <xdr:colOff>261937</xdr:colOff>
      <xdr:row>23</xdr:row>
      <xdr:rowOff>119063</xdr:rowOff>
    </xdr:to>
    <xdr:graphicFrame macro="">
      <xdr:nvGraphicFramePr>
        <xdr:cNvPr id="2" name="甘特图" descr="Gantt Chart with a date time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171450</xdr:colOff>
          <xdr:row>23</xdr:row>
          <xdr:rowOff>127000</xdr:rowOff>
        </xdr:from>
        <xdr:to>
          <xdr:col>12</xdr:col>
          <xdr:colOff>247650</xdr:colOff>
          <xdr:row>24</xdr:row>
          <xdr:rowOff>133350</xdr:rowOff>
        </xdr:to>
        <xdr:sp macro="" textlink="">
          <xdr:nvSpPr>
            <xdr:cNvPr id="4098" name="滚动条 2" descr="Scrollbar to increment Gantt Chart and scroll through the timeline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里程碑" displayName="里程碑_1" ref="B5:G21" totalsRowShown="0" headerRowDxfId="14" dataDxfId="13">
  <autoFilter ref="B5:G21"/>
  <sortState ref="B6:G21">
    <sortCondition ref="C6:C21"/>
    <sortCondition ref="D6:D21"/>
  </sortState>
  <tableColumns count="6">
    <tableColumn id="12" name="位置​​" dataDxfId="12"/>
    <tableColumn id="2" name="开始日期" dataDxfId="11"/>
    <tableColumn id="3" name="结束日期" dataDxfId="10"/>
    <tableColumn id="10" name="里程碑/活动" dataDxfId="9">
      <calculatedColumnFormula>"活动 "&amp;" "&amp;ROW($A1)</calculatedColumnFormula>
    </tableColumn>
    <tableColumn id="11" name="开始天数" dataDxfId="8">
      <calculatedColumnFormula>IFERROR(IF(OR(LEN(里程碑_1[[#This Row],[开始日期]])=0,LEN(里程碑_1[[#This Row],[结束日期]])=0),"",INT(C6)-INT($C$6)),"")</calculatedColumnFormula>
    </tableColumn>
    <tableColumn id="8" name="任务持续时间" dataDxfId="7">
      <calculatedColumnFormula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calculatedColumnFormula>
    </tableColumn>
  </tableColumns>
  <tableStyleInfo name="Gantt Chart table style" showFirstColumn="1" showLastColumn="0" showRowStripes="1" showColumnStripes="0"/>
  <extLst>
    <ext xmlns:x14="http://schemas.microsoft.com/office/spreadsheetml/2009/9/main" uri="{504A1905-F514-4f6f-8877-14C23A59335A}">
      <x14:table altTextSummary="Enter milestone task and activities in this table. Enter the start date, end date and milestone/activity. Position , Start on Day and Task Duration are used for charting. Do not delete or modify these columns or the charting will no longer work. "/>
    </ext>
  </extLst>
</table>
</file>

<file path=xl/tables/table2.xml><?xml version="1.0" encoding="utf-8"?>
<table xmlns="http://schemas.openxmlformats.org/spreadsheetml/2006/main" id="1" name="动态数据" displayName="动态数据" ref="B5:E10" totalsRowShown="0" headerRowDxfId="6" dataDxfId="5" tableBorderDxfId="4">
  <autoFilter ref="B5:E10">
    <filterColumn colId="0" hiddenButton="1"/>
    <filterColumn colId="1" hiddenButton="1"/>
    <filterColumn colId="2" hiddenButton="1"/>
    <filterColumn colId="3" hiddenButton="1"/>
  </autoFilter>
  <tableColumns count="4">
    <tableColumn id="1" name="里程碑" dataDxfId="3">
      <calculatedColumnFormula>IFERROR(IF(LEN(OFFSET(项目跟踪器!$E6,$B$3,0,1,1))=0,"",INDEX(里程碑_1[],项目跟踪器!$B6+$B$3,4)),"")</calculatedColumnFormula>
    </tableColumn>
    <tableColumn id="2" name="日期" dataDxfId="2">
      <calculatedColumnFormula>IFERROR(IF(LEN(OFFSET(项目跟踪器!$C6,$B$3,0,1,1))=0,结束日期,INDEX(里程碑_1[],项目跟踪器!$B6+$B$3,2)),"")</calculatedColumnFormula>
    </tableColumn>
    <tableColumn id="3" name="开始天数" dataDxfId="1">
      <calculatedColumnFormula>IFERROR(IF(LEN(OFFSET(项目跟踪器!$F6,$B$3,0,1,1))=0,"",INDEX(里程碑_1[],项目跟踪器!$B6+$B$3,5)),"")</calculatedColumnFormula>
    </tableColumn>
    <tableColumn id="4" name="持续时间" dataDxfId="0">
      <calculatedColumnFormula>IFERROR(IF(LEN(OFFSET(项目跟踪器!$G6,$B$3,0,1,1))=0,"",INDEX(里程碑_1[],项目跟踪器!$B6+$B$3,6)),"")</calculatedColumnFormula>
    </tableColumn>
  </tableColumns>
  <tableStyleInfo name="TableStyleLight1" showFirstColumn="1" showLastColumn="0" showRowStripes="1" showColumnStripes="0"/>
  <extLst>
    <ext xmlns:x14="http://schemas.microsoft.com/office/spreadsheetml/2009/9/main" uri="{504A1905-F514-4f6f-8877-14C23A59335A}">
      <x14:table altTextSummary="Chart up to 5 milestones at a time from this table._x000d__x000a_Do NOT delete or modify cells in this table or the charting mechanism will break. "/>
    </ext>
  </extLst>
</table>
</file>

<file path=xl/theme/theme1.xml><?xml version="1.0" encoding="utf-8"?>
<a:theme xmlns:a="http://schemas.openxmlformats.org/drawingml/2006/main" name="Attitud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469802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showGridLines="0" topLeftCell="A4" zoomScaleNormal="100" workbookViewId="0"/>
  </sheetViews>
  <sheetFormatPr defaultColWidth="8.84375" defaultRowHeight="16.5" x14ac:dyDescent="0.45"/>
  <cols>
    <col min="1" max="1" width="2.84375" style="11" customWidth="1"/>
    <col min="2" max="2" width="11.765625" style="10" customWidth="1"/>
    <col min="3" max="3" width="20.3046875" style="10" customWidth="1"/>
    <col min="4" max="4" width="15.84375" style="10" customWidth="1"/>
    <col min="5" max="5" width="24.84375" style="10" customWidth="1"/>
    <col min="6" max="6" width="16.53515625" style="10" hidden="1" customWidth="1"/>
    <col min="7" max="7" width="18.53515625" style="10" hidden="1" customWidth="1"/>
    <col min="8" max="8" width="2.765625" style="10" customWidth="1"/>
    <col min="9" max="16384" width="8.84375" style="10"/>
  </cols>
  <sheetData>
    <row r="1" spans="1:7" ht="50.15" customHeight="1" x14ac:dyDescent="0.45">
      <c r="A1" s="8" t="s">
        <v>0</v>
      </c>
      <c r="B1" s="9" t="s">
        <v>5</v>
      </c>
    </row>
    <row r="2" spans="1:7" ht="30" customHeight="1" thickBot="1" x14ac:dyDescent="0.5">
      <c r="A2" s="11" t="s">
        <v>1</v>
      </c>
      <c r="C2" s="12" t="s">
        <v>9</v>
      </c>
      <c r="D2" s="13">
        <f ca="1">IFERROR(IF(MIN(里程碑_1[开始日期])=0,TODAY(),MIN(里程碑_1[开始日期])),TODAY())</f>
        <v>43517</v>
      </c>
    </row>
    <row r="3" spans="1:7" ht="30" customHeight="1" thickBot="1" x14ac:dyDescent="0.5">
      <c r="A3" s="11" t="s">
        <v>2</v>
      </c>
      <c r="C3" s="14" t="s">
        <v>10</v>
      </c>
      <c r="D3" s="13">
        <f ca="1">IFERROR(IF(MAX(里程碑_1[结束日期])=0,TODAY(),MAX(里程碑_1[结束日期])),TODAY())</f>
        <v>43727</v>
      </c>
      <c r="E3" s="15"/>
    </row>
    <row r="4" spans="1:7" ht="66" customHeight="1" x14ac:dyDescent="0.45">
      <c r="A4" s="11" t="s">
        <v>3</v>
      </c>
      <c r="B4" s="16" t="s">
        <v>6</v>
      </c>
      <c r="C4" s="16" t="s">
        <v>11</v>
      </c>
      <c r="D4" s="16" t="s">
        <v>13</v>
      </c>
      <c r="E4" s="16" t="s">
        <v>41</v>
      </c>
      <c r="F4" s="17" t="s">
        <v>16</v>
      </c>
      <c r="G4" s="17" t="s">
        <v>18</v>
      </c>
    </row>
    <row r="5" spans="1:7" ht="15" customHeight="1" x14ac:dyDescent="0.45">
      <c r="A5" s="18" t="s">
        <v>38</v>
      </c>
      <c r="B5" s="1" t="s">
        <v>7</v>
      </c>
      <c r="C5" s="1" t="s">
        <v>12</v>
      </c>
      <c r="D5" s="1" t="s">
        <v>14</v>
      </c>
      <c r="E5" s="1" t="s">
        <v>15</v>
      </c>
      <c r="F5" s="1" t="s">
        <v>17</v>
      </c>
      <c r="G5" s="1" t="s">
        <v>19</v>
      </c>
    </row>
    <row r="6" spans="1:7" x14ac:dyDescent="0.45">
      <c r="B6" s="4">
        <v>1</v>
      </c>
      <c r="C6" s="2">
        <f ca="1">TODAY()-10</f>
        <v>43537</v>
      </c>
      <c r="D6" s="2">
        <f ca="1">里程碑_1[[#This Row],[开始日期]]+10</f>
        <v>43547</v>
      </c>
      <c r="E6" s="1" t="s">
        <v>37</v>
      </c>
      <c r="F6" s="5">
        <f ca="1">IFERROR(IF(OR(LEN(里程碑_1[[#This Row],[开始日期]])=0,LEN(里程碑_1[[#This Row],[结束日期]])=0),"",INT(C6)-INT($C$6)),"")</f>
        <v>0</v>
      </c>
      <c r="G6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11</v>
      </c>
    </row>
    <row r="7" spans="1:7" x14ac:dyDescent="0.45">
      <c r="B7" s="4">
        <v>2</v>
      </c>
      <c r="C7" s="2">
        <f ca="1">TODAY()+5</f>
        <v>43552</v>
      </c>
      <c r="D7" s="2">
        <f ca="1">里程碑_1[[#This Row],[开始日期]]+15</f>
        <v>43567</v>
      </c>
      <c r="E7" s="1" t="str">
        <f t="shared" ref="E7:E20" si="0">"活动 "&amp;" "&amp;ROW($A2)</f>
        <v>活动  2</v>
      </c>
      <c r="F7" s="5">
        <f ca="1">IFERROR(IF(OR(LEN(里程碑_1[[#This Row],[开始日期]])=0,LEN(里程碑_1[[#This Row],[结束日期]])=0),"",INT(C7)-INT($C$6)),"")</f>
        <v>15</v>
      </c>
      <c r="G7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16</v>
      </c>
    </row>
    <row r="8" spans="1:7" x14ac:dyDescent="0.45">
      <c r="B8" s="4">
        <v>3</v>
      </c>
      <c r="C8" s="2">
        <f ca="1">TODAY()-30</f>
        <v>43517</v>
      </c>
      <c r="D8" s="2">
        <f ca="1">里程碑_1[[#This Row],[开始日期]]+152</f>
        <v>43669</v>
      </c>
      <c r="E8" s="1" t="str">
        <f t="shared" si="0"/>
        <v>活动  3</v>
      </c>
      <c r="F8" s="5">
        <f ca="1">IFERROR(IF(OR(LEN(里程碑_1[[#This Row],[开始日期]])=0,LEN(里程碑_1[[#This Row],[结束日期]])=0),"",INT(C8)-INT($C$6)),"")</f>
        <v>-20</v>
      </c>
      <c r="G8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153</v>
      </c>
    </row>
    <row r="9" spans="1:7" x14ac:dyDescent="0.45">
      <c r="B9" s="4">
        <v>4</v>
      </c>
      <c r="C9" s="2">
        <f ca="1">TODAY()+2</f>
        <v>43549</v>
      </c>
      <c r="D9" s="2">
        <f ca="1">里程碑_1[[#This Row],[开始日期]]+150</f>
        <v>43699</v>
      </c>
      <c r="E9" s="1" t="str">
        <f t="shared" si="0"/>
        <v>活动  4</v>
      </c>
      <c r="F9" s="5">
        <f ca="1">IFERROR(IF(OR(LEN(里程碑_1[[#This Row],[开始日期]])=0,LEN(里程碑_1[[#This Row],[结束日期]])=0),"",INT(C9)-INT($C$6)),"")</f>
        <v>12</v>
      </c>
      <c r="G9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151</v>
      </c>
    </row>
    <row r="10" spans="1:7" x14ac:dyDescent="0.45">
      <c r="B10" s="4">
        <v>5</v>
      </c>
      <c r="C10" s="2">
        <f ca="1">TODAY()+15</f>
        <v>43562</v>
      </c>
      <c r="D10" s="2">
        <f ca="1">里程碑_1[[#This Row],[开始日期]]+14</f>
        <v>43576</v>
      </c>
      <c r="E10" s="1" t="str">
        <f t="shared" si="0"/>
        <v>活动  5</v>
      </c>
      <c r="F10" s="5">
        <f ca="1">IFERROR(IF(OR(LEN(里程碑_1[[#This Row],[开始日期]])=0,LEN(里程碑_1[[#This Row],[结束日期]])=0),"",INT(C10)-INT($C$6)),"")</f>
        <v>25</v>
      </c>
      <c r="G10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15</v>
      </c>
    </row>
    <row r="11" spans="1:7" x14ac:dyDescent="0.45">
      <c r="B11" s="4">
        <v>6</v>
      </c>
      <c r="C11" s="2">
        <f ca="1">TODAY()+30</f>
        <v>43577</v>
      </c>
      <c r="D11" s="2">
        <f ca="1">里程碑_1[[#This Row],[开始日期]]+45</f>
        <v>43622</v>
      </c>
      <c r="E11" s="1" t="str">
        <f t="shared" si="0"/>
        <v>活动  6</v>
      </c>
      <c r="F11" s="5">
        <f ca="1">IFERROR(IF(OR(LEN(里程碑_1[[#This Row],[开始日期]])=0,LEN(里程碑_1[[#This Row],[结束日期]])=0),"",INT(C11)-INT($C$6)),"")</f>
        <v>40</v>
      </c>
      <c r="G11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46</v>
      </c>
    </row>
    <row r="12" spans="1:7" x14ac:dyDescent="0.45">
      <c r="B12" s="4">
        <v>7</v>
      </c>
      <c r="C12" s="2">
        <f ca="1">TODAY()+45</f>
        <v>43592</v>
      </c>
      <c r="D12" s="2">
        <f ca="1">里程碑_1[[#This Row],[开始日期]]+56</f>
        <v>43648</v>
      </c>
      <c r="E12" s="1" t="str">
        <f t="shared" si="0"/>
        <v>活动  7</v>
      </c>
      <c r="F12" s="5">
        <f ca="1">IFERROR(IF(OR(LEN(里程碑_1[[#This Row],[开始日期]])=0,LEN(里程碑_1[[#This Row],[结束日期]])=0),"",INT(C12)-INT($C$6)),"")</f>
        <v>55</v>
      </c>
      <c r="G12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57</v>
      </c>
    </row>
    <row r="13" spans="1:7" x14ac:dyDescent="0.45">
      <c r="B13" s="4">
        <v>8</v>
      </c>
      <c r="C13" s="2">
        <f ca="1">TODAY()+60</f>
        <v>43607</v>
      </c>
      <c r="D13" s="2">
        <f ca="1">里程碑_1[[#This Row],[开始日期]]+30</f>
        <v>43637</v>
      </c>
      <c r="E13" s="1" t="str">
        <f t="shared" si="0"/>
        <v>活动  8</v>
      </c>
      <c r="F13" s="5">
        <f ca="1">IFERROR(IF(OR(LEN(里程碑_1[[#This Row],[开始日期]])=0,LEN(里程碑_1[[#This Row],[结束日期]])=0),"",INT(C13)-INT($C$6)),"")</f>
        <v>70</v>
      </c>
      <c r="G13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31</v>
      </c>
    </row>
    <row r="14" spans="1:7" x14ac:dyDescent="0.45">
      <c r="B14" s="4">
        <v>9</v>
      </c>
      <c r="C14" s="2">
        <f ca="1">TODAY()+37</f>
        <v>43584</v>
      </c>
      <c r="D14" s="2">
        <f ca="1">里程碑_1[[#This Row],[开始日期]]+22</f>
        <v>43606</v>
      </c>
      <c r="E14" s="1" t="str">
        <f t="shared" si="0"/>
        <v>活动  9</v>
      </c>
      <c r="F14" s="5">
        <f ca="1">IFERROR(IF(OR(LEN(里程碑_1[[#This Row],[开始日期]])=0,LEN(里程碑_1[[#This Row],[结束日期]])=0),"",INT(C14)-INT($C$6)),"")</f>
        <v>47</v>
      </c>
      <c r="G14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23</v>
      </c>
    </row>
    <row r="15" spans="1:7" x14ac:dyDescent="0.45">
      <c r="B15" s="4">
        <v>10</v>
      </c>
      <c r="C15" s="2">
        <f ca="1">TODAY()-20</f>
        <v>43527</v>
      </c>
      <c r="D15" s="2">
        <f ca="1">里程碑_1[[#This Row],[开始日期]]+160</f>
        <v>43687</v>
      </c>
      <c r="E15" s="1" t="str">
        <f t="shared" si="0"/>
        <v>活动  10</v>
      </c>
      <c r="F15" s="5">
        <f ca="1">IFERROR(IF(OR(LEN(里程碑_1[[#This Row],[开始日期]])=0,LEN(里程碑_1[[#This Row],[结束日期]])=0),"",INT(C15)-INT($C$6)),"")</f>
        <v>-10</v>
      </c>
      <c r="G15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161</v>
      </c>
    </row>
    <row r="16" spans="1:7" x14ac:dyDescent="0.45">
      <c r="B16" s="4">
        <v>11</v>
      </c>
      <c r="C16" s="2">
        <f ca="1">TODAY()+20</f>
        <v>43567</v>
      </c>
      <c r="D16" s="2">
        <f ca="1">里程碑_1[[#This Row],[开始日期]]+65</f>
        <v>43632</v>
      </c>
      <c r="E16" s="1" t="str">
        <f t="shared" si="0"/>
        <v>活动  11</v>
      </c>
      <c r="F16" s="5">
        <f ca="1">IFERROR(IF(OR(LEN(里程碑_1[[#This Row],[开始日期]])=0,LEN(里程碑_1[[#This Row],[结束日期]])=0),"",INT(C16)-INT($C$6)),"")</f>
        <v>30</v>
      </c>
      <c r="G16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66</v>
      </c>
    </row>
    <row r="17" spans="1:7" x14ac:dyDescent="0.45">
      <c r="B17" s="4">
        <v>12</v>
      </c>
      <c r="C17" s="2">
        <f ca="1">TODAY()+70</f>
        <v>43617</v>
      </c>
      <c r="D17" s="2">
        <f ca="1">里程碑_1[[#This Row],[开始日期]]+67</f>
        <v>43684</v>
      </c>
      <c r="E17" s="1" t="str">
        <f t="shared" si="0"/>
        <v>活动  12</v>
      </c>
      <c r="F17" s="5">
        <f ca="1">IFERROR(IF(OR(LEN(里程碑_1[[#This Row],[开始日期]])=0,LEN(里程碑_1[[#This Row],[结束日期]])=0),"",INT(C17)-INT($C$6)),"")</f>
        <v>80</v>
      </c>
      <c r="G17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68</v>
      </c>
    </row>
    <row r="18" spans="1:7" x14ac:dyDescent="0.45">
      <c r="B18" s="4">
        <v>13</v>
      </c>
      <c r="C18" s="2">
        <f ca="1">TODAY()+90</f>
        <v>43637</v>
      </c>
      <c r="D18" s="2">
        <f ca="1">里程碑_1[[#This Row],[开始日期]]+14</f>
        <v>43651</v>
      </c>
      <c r="E18" s="1" t="str">
        <f t="shared" si="0"/>
        <v>活动  13</v>
      </c>
      <c r="F18" s="5">
        <f ca="1">IFERROR(IF(OR(LEN(里程碑_1[[#This Row],[开始日期]])=0,LEN(里程碑_1[[#This Row],[结束日期]])=0),"",INT(C18)-INT($C$6)),"")</f>
        <v>100</v>
      </c>
      <c r="G18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15</v>
      </c>
    </row>
    <row r="19" spans="1:7" x14ac:dyDescent="0.45">
      <c r="B19" s="4">
        <v>14</v>
      </c>
      <c r="C19" s="2">
        <f ca="1">TODAY()+100</f>
        <v>43647</v>
      </c>
      <c r="D19" s="2">
        <f ca="1">里程碑_1[[#This Row],[开始日期]]+3</f>
        <v>43650</v>
      </c>
      <c r="E19" s="1" t="str">
        <f t="shared" si="0"/>
        <v>活动  14</v>
      </c>
      <c r="F19" s="5">
        <f ca="1">IFERROR(IF(OR(LEN(里程碑_1[[#This Row],[开始日期]])=0,LEN(里程碑_1[[#This Row],[结束日期]])=0),"",INT(C19)-INT($C$6)),"")</f>
        <v>110</v>
      </c>
      <c r="G19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4</v>
      </c>
    </row>
    <row r="20" spans="1:7" x14ac:dyDescent="0.45">
      <c r="B20" s="4">
        <v>15</v>
      </c>
      <c r="C20" s="2">
        <f ca="1">TODAY()+50</f>
        <v>43597</v>
      </c>
      <c r="D20" s="2">
        <f ca="1">里程碑_1[[#This Row],[开始日期]]+130</f>
        <v>43727</v>
      </c>
      <c r="E20" s="1" t="str">
        <f t="shared" si="0"/>
        <v>活动  15</v>
      </c>
      <c r="F20" s="5">
        <f ca="1">IFERROR(IF(OR(LEN(里程碑_1[[#This Row],[开始日期]])=0,LEN(里程碑_1[[#This Row],[结束日期]])=0),"",INT(C20)-INT($C$6)),"")</f>
        <v>60</v>
      </c>
      <c r="G20" s="5">
        <f ca="1"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>131</v>
      </c>
    </row>
    <row r="21" spans="1:7" x14ac:dyDescent="0.45">
      <c r="B21" s="4"/>
      <c r="C21" s="2"/>
      <c r="D21" s="2"/>
      <c r="E21" s="1"/>
      <c r="F21" s="5" t="str">
        <f>IFERROR(IF(OR(LEN(里程碑_1[[#This Row],[开始日期]])=0,LEN(里程碑_1[[#This Row],[结束日期]])=0),"",INT(C21)-INT($C$6)),"")</f>
        <v/>
      </c>
      <c r="G21" s="5" t="str">
        <f>IFERROR(IF(里程碑_1[[#This Row],[开始天数]]=0,DATEDIF(里程碑_1[[#This Row],[开始日期]],里程碑_1[[#This Row],[结束日期]],"d")+1,IF(LEN(里程碑_1[[#This Row],[开始天数]])=0,"",DATEDIF(里程碑_1[[#This Row],[开始日期]],里程碑_1[[#This Row],[结束日期]],"d")+1)),0)</f>
        <v/>
      </c>
    </row>
    <row r="22" spans="1:7" x14ac:dyDescent="0.45">
      <c r="A22" s="11" t="s">
        <v>4</v>
      </c>
      <c r="B22" s="19" t="s">
        <v>8</v>
      </c>
      <c r="C22" s="19"/>
      <c r="D22" s="19"/>
      <c r="E22" s="19"/>
      <c r="F22" s="19"/>
      <c r="G22" s="19"/>
    </row>
  </sheetData>
  <phoneticPr fontId="2" type="noConversion"/>
  <printOptions horizontalCentered="1"/>
  <pageMargins left="0.7" right="0.7" top="0.75" bottom="0.75" header="0.3" footer="0.3"/>
  <pageSetup paperSize="9" scale="99" fitToHeight="0" orientation="portrait" horizontalDpi="1200" verticalDpi="1200" r:id="rId1"/>
  <headerFooter differentFirst="1">
    <oddFooter>Page &amp;P of &amp;N</oddFooter>
  </headerFooter>
  <ignoredErrors>
    <ignoredError sqref="E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3"/>
  <sheetViews>
    <sheetView showGridLines="0" tabSelected="1" topLeftCell="A4" workbookViewId="0"/>
  </sheetViews>
  <sheetFormatPr defaultRowHeight="16.5" x14ac:dyDescent="0.45"/>
  <cols>
    <col min="1" max="1" width="2.765625" customWidth="1"/>
  </cols>
  <sheetData>
    <row r="1" spans="1:1" ht="14.5" customHeight="1" x14ac:dyDescent="0.45">
      <c r="A1" s="3" t="s">
        <v>20</v>
      </c>
    </row>
    <row r="2" spans="1:1" ht="14.5" customHeight="1" x14ac:dyDescent="0.45"/>
    <row r="3" spans="1:1" ht="14.5" customHeight="1" x14ac:dyDescent="0.45"/>
  </sheetData>
  <phoneticPr fontId="2" type="noConversion"/>
  <printOptions horizontalCentered="1"/>
  <pageMargins left="0.25" right="0.25" top="0.75" bottom="0.75" header="0.3" footer="0.3"/>
  <pageSetup paperSize="9" orientation="landscape" horizontalDpi="1200" verticalDpi="1200" r:id="rId1"/>
  <headerFooter differentFirst="1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滚动条 2">
              <controlPr defaultSize="0" autoPict="0" altText="Scrollbar to increment Gantt Chart and scroll through the timeline">
                <anchor>
                  <from>
                    <xdr:col>0</xdr:col>
                    <xdr:colOff>171450</xdr:colOff>
                    <xdr:row>23</xdr:row>
                    <xdr:rowOff>127000</xdr:rowOff>
                  </from>
                  <to>
                    <xdr:col>12</xdr:col>
                    <xdr:colOff>247650</xdr:colOff>
                    <xdr:row>24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6"/>
  <sheetViews>
    <sheetView showGridLines="0" topLeftCell="A7" workbookViewId="0"/>
  </sheetViews>
  <sheetFormatPr defaultColWidth="8.84375" defaultRowHeight="16.5" x14ac:dyDescent="0.45"/>
  <cols>
    <col min="1" max="1" width="78.84375" style="20" customWidth="1"/>
    <col min="2" max="16384" width="8.84375" style="20"/>
  </cols>
  <sheetData>
    <row r="1" spans="1:1" ht="50.15" customHeight="1" x14ac:dyDescent="0.45">
      <c r="A1" s="9" t="s">
        <v>21</v>
      </c>
    </row>
    <row r="2" spans="1:1" ht="20.25" customHeight="1" x14ac:dyDescent="0.45">
      <c r="A2" s="31" t="s">
        <v>40</v>
      </c>
    </row>
    <row r="3" spans="1:1" ht="115.5" x14ac:dyDescent="0.45">
      <c r="A3" s="21" t="s">
        <v>22</v>
      </c>
    </row>
    <row r="4" spans="1:1" x14ac:dyDescent="0.45">
      <c r="A4" s="24" t="s">
        <v>23</v>
      </c>
    </row>
    <row r="5" spans="1:1" ht="247.5" x14ac:dyDescent="0.45">
      <c r="A5" s="31" t="s">
        <v>39</v>
      </c>
    </row>
    <row r="6" spans="1:1" x14ac:dyDescent="0.45">
      <c r="A6" s="20" t="s">
        <v>24</v>
      </c>
    </row>
  </sheetData>
  <phoneticPr fontId="2" type="noConversion"/>
  <printOptions horizontalCentered="1"/>
  <pageMargins left="0.7" right="0.7" top="0.75" bottom="0.75" header="0.3" footer="0.3"/>
  <pageSetup paperSize="9" scale="96" fitToHeight="0" orientation="portrait" horizontalDpi="1200" verticalDpi="1200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showGridLines="0" workbookViewId="0"/>
  </sheetViews>
  <sheetFormatPr defaultColWidth="8.84375" defaultRowHeight="16.5" x14ac:dyDescent="0.45"/>
  <cols>
    <col min="1" max="1" width="2.765625" style="11" customWidth="1"/>
    <col min="2" max="2" width="20.765625" style="10" customWidth="1"/>
    <col min="3" max="3" width="15.84375" style="10" customWidth="1"/>
    <col min="4" max="4" width="23.3046875" style="22" customWidth="1"/>
    <col min="5" max="5" width="15.84375" style="22" customWidth="1"/>
    <col min="6" max="16384" width="8.84375" style="10"/>
  </cols>
  <sheetData>
    <row r="1" spans="1:6" ht="50.15" customHeight="1" x14ac:dyDescent="0.45">
      <c r="A1" s="11" t="s">
        <v>25</v>
      </c>
      <c r="B1" s="9" t="s">
        <v>30</v>
      </c>
    </row>
    <row r="2" spans="1:6" x14ac:dyDescent="0.45">
      <c r="A2" s="11" t="s">
        <v>26</v>
      </c>
      <c r="B2" s="10" t="s">
        <v>31</v>
      </c>
    </row>
    <row r="3" spans="1:6" x14ac:dyDescent="0.45">
      <c r="A3" s="11" t="s">
        <v>27</v>
      </c>
      <c r="B3" s="10">
        <v>0</v>
      </c>
    </row>
    <row r="4" spans="1:6" x14ac:dyDescent="0.45">
      <c r="A4" s="11" t="s">
        <v>28</v>
      </c>
      <c r="B4" s="10" t="s">
        <v>32</v>
      </c>
    </row>
    <row r="5" spans="1:6" ht="17" thickBot="1" x14ac:dyDescent="0.5">
      <c r="A5" s="11" t="s">
        <v>29</v>
      </c>
      <c r="B5" s="23" t="s">
        <v>33</v>
      </c>
      <c r="C5" s="23" t="s">
        <v>34</v>
      </c>
      <c r="D5" s="23" t="s">
        <v>17</v>
      </c>
      <c r="E5" s="23" t="s">
        <v>35</v>
      </c>
      <c r="F5" s="10" t="s">
        <v>36</v>
      </c>
    </row>
    <row r="6" spans="1:6" x14ac:dyDescent="0.45">
      <c r="B6" s="25" t="str">
        <f ca="1">IFERROR(IF(LEN(OFFSET(项目跟踪器!$E6,$B$3,0,1,1))=0,"",INDEX(里程碑_1[],项目跟踪器!$B6+$B$3,4)),"")</f>
        <v>开始</v>
      </c>
      <c r="C6" s="26">
        <f ca="1">IFERROR(IF(LEN(OFFSET(项目跟踪器!$C6,$B$3,0,1,1))=0,结束日期,INDEX(里程碑_1[],项目跟踪器!$B6+$B$3,2)),"")</f>
        <v>43537</v>
      </c>
      <c r="D6" s="27">
        <f ca="1">IFERROR(IF(LEN(OFFSET(项目跟踪器!$F6,$B$3,0,1,1))=0,"",INDEX(里程碑_1[],项目跟踪器!$B6+$B$3,5)),"")</f>
        <v>0</v>
      </c>
      <c r="E6" s="28">
        <f ca="1">IFERROR(IF(LEN(OFFSET(项目跟踪器!$G6,$B$3,0,1,1))=0,"",INDEX(里程碑_1[],项目跟踪器!$B6+$B$3,6)),"")</f>
        <v>11</v>
      </c>
    </row>
    <row r="7" spans="1:6" x14ac:dyDescent="0.45">
      <c r="B7" s="29" t="str">
        <f ca="1">IFERROR(IF(LEN(OFFSET(项目跟踪器!$E7,$B$3,0,1,1))=0,"",INDEX(里程碑_1[],项目跟踪器!$B7+$B$3,4)),"")</f>
        <v>活动  2</v>
      </c>
      <c r="C7" s="6">
        <f ca="1">IFERROR(IF(LEN(OFFSET(项目跟踪器!$C7,$B$3,0,1,1))=0,结束日期,INDEX(里程碑_1[],项目跟踪器!$B7+$B$3,2)),"")</f>
        <v>43552</v>
      </c>
      <c r="D7" s="7">
        <f ca="1">IFERROR(IF(LEN(OFFSET(项目跟踪器!$F7,$B$3,0,1,1))=0,"",INDEX(里程碑_1[],项目跟踪器!$B7+$B$3,5)),"")</f>
        <v>15</v>
      </c>
      <c r="E7" s="30">
        <f ca="1">IFERROR(IF(LEN(OFFSET(项目跟踪器!$G7,$B$3,0,1,1))=0,"",INDEX(里程碑_1[],项目跟踪器!$B7+$B$3,6)),"")</f>
        <v>16</v>
      </c>
    </row>
    <row r="8" spans="1:6" x14ac:dyDescent="0.45">
      <c r="B8" s="29" t="str">
        <f ca="1">IFERROR(IF(LEN(OFFSET(项目跟踪器!$E8,$B$3,0,1,1))=0,"",INDEX(里程碑_1[],项目跟踪器!$B8+$B$3,4)),"")</f>
        <v>活动  3</v>
      </c>
      <c r="C8" s="6">
        <f ca="1">IFERROR(IF(LEN(OFFSET(项目跟踪器!$C8,$B$3,0,1,1))=0,结束日期,INDEX(里程碑_1[],项目跟踪器!$B8+$B$3,2)),"")</f>
        <v>43517</v>
      </c>
      <c r="D8" s="7">
        <f ca="1">IFERROR(IF(LEN(OFFSET(项目跟踪器!$F8,$B$3,0,1,1))=0,"",INDEX(里程碑_1[],项目跟踪器!$B8+$B$3,5)),"")</f>
        <v>-20</v>
      </c>
      <c r="E8" s="30">
        <f ca="1">IFERROR(IF(LEN(OFFSET(项目跟踪器!$G8,$B$3,0,1,1))=0,"",INDEX(里程碑_1[],项目跟踪器!$B8+$B$3,6)),"")</f>
        <v>153</v>
      </c>
    </row>
    <row r="9" spans="1:6" x14ac:dyDescent="0.45">
      <c r="B9" s="29" t="str">
        <f ca="1">IFERROR(IF(LEN(OFFSET(项目跟踪器!$E9,$B$3,0,1,1))=0,"",INDEX(里程碑_1[],项目跟踪器!$B9+$B$3,4)),"")</f>
        <v>活动  4</v>
      </c>
      <c r="C9" s="6">
        <f ca="1">IFERROR(IF(LEN(OFFSET(项目跟踪器!$C9,$B$3,0,1,1))=0,结束日期,INDEX(里程碑_1[],项目跟踪器!$B9+$B$3,2)),"")</f>
        <v>43549</v>
      </c>
      <c r="D9" s="7">
        <f ca="1">IFERROR(IF(LEN(OFFSET(项目跟踪器!$F9,$B$3,0,1,1))=0,"",INDEX(里程碑_1[],项目跟踪器!$B9+$B$3,5)),"")</f>
        <v>12</v>
      </c>
      <c r="E9" s="30">
        <f ca="1">IFERROR(IF(LEN(OFFSET(项目跟踪器!$G9,$B$3,0,1,1))=0,"",INDEX(里程碑_1[],项目跟踪器!$B9+$B$3,6)),"")</f>
        <v>151</v>
      </c>
    </row>
    <row r="10" spans="1:6" x14ac:dyDescent="0.45">
      <c r="B10" s="29" t="str">
        <f ca="1">IFERROR(IF(LEN(OFFSET(项目跟踪器!$E10,$B$3,0,1,1))=0,"",INDEX(里程碑_1[],项目跟踪器!$B10+$B$3,4)),"")</f>
        <v>活动  5</v>
      </c>
      <c r="C10" s="6">
        <f ca="1">IFERROR(IF(LEN(OFFSET(项目跟踪器!$C10,$B$3,0,1,1))=0,结束日期,INDEX(里程碑_1[],项目跟踪器!$B10+$B$3,2)),"")</f>
        <v>43562</v>
      </c>
      <c r="D10" s="7">
        <f ca="1">IFERROR(IF(LEN(OFFSET(项目跟踪器!$F10,$B$3,0,1,1))=0,"",INDEX(里程碑_1[],项目跟踪器!$B10+$B$3,5)),"")</f>
        <v>25</v>
      </c>
      <c r="E10" s="30">
        <f ca="1">IFERROR(IF(LEN(OFFSET(项目跟踪器!$G10,$B$3,0,1,1))=0,"",INDEX(里程碑_1[],项目跟踪器!$B10+$B$3,6)),"")</f>
        <v>15</v>
      </c>
    </row>
  </sheetData>
  <phoneticPr fontId="2" type="noConversion"/>
  <printOptions horizontalCentered="1"/>
  <pageMargins left="0.7" right="0.7" top="0.75" bottom="0.75" header="0.3" footer="0.3"/>
  <pageSetup paperSize="9" scale="72" fitToHeight="0" orientation="portrait" horizontalDpi="1200" verticalDpi="1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项目跟踪器</vt:lpstr>
      <vt:lpstr>甘特图</vt:lpstr>
      <vt:lpstr>关于</vt:lpstr>
      <vt:lpstr>动态图表数据（隐藏）</vt:lpstr>
      <vt:lpstr>项目跟踪器!Print_Titles</vt:lpstr>
      <vt:lpstr>持续时间</vt:lpstr>
      <vt:lpstr>滚动增量</vt:lpstr>
      <vt:lpstr>结束日期</vt:lpstr>
      <vt:lpstr>开始日期</vt:lpstr>
      <vt:lpstr>开始日期表</vt:lpstr>
      <vt:lpstr>开始天数</vt:lpstr>
      <vt:lpstr>里程碑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2018-08-16T08:03:59Z</dcterms:created>
  <dcterms:modified xsi:type="dcterms:W3CDTF">2019-03-23T02:29:05Z</dcterms:modified>
</cp:coreProperties>
</file>