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L10" i="1" l="1"/>
  <c r="L3" i="1"/>
  <c r="L4" i="1"/>
  <c r="L5" i="1"/>
  <c r="L6" i="1"/>
  <c r="L7" i="1"/>
  <c r="L8" i="1"/>
  <c r="L9" i="1"/>
  <c r="L2" i="1" l="1"/>
  <c r="H3" i="1"/>
  <c r="H4" i="1"/>
  <c r="H5" i="1"/>
  <c r="H6" i="1"/>
  <c r="H7" i="1"/>
  <c r="H8" i="1"/>
  <c r="H9" i="1"/>
  <c r="H2" i="1"/>
  <c r="G10" i="1"/>
  <c r="F10" i="1"/>
  <c r="E10" i="1"/>
  <c r="D10" i="1"/>
  <c r="C10" i="1"/>
  <c r="B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<sst xmlns="http://schemas.openxmlformats.org/spreadsheetml/2006/main" count="20" uniqueCount="20">
  <si>
    <t>Год</t>
  </si>
  <si>
    <t>t</t>
  </si>
  <si>
    <t>t^2</t>
  </si>
  <si>
    <t>Тренд</t>
  </si>
  <si>
    <t>(y-y)^2</t>
  </si>
  <si>
    <t>(y-y)/yt</t>
  </si>
  <si>
    <t>(у-уср):2</t>
  </si>
  <si>
    <t>t^4</t>
  </si>
  <si>
    <t>yt*t</t>
  </si>
  <si>
    <t>yt*t^2</t>
  </si>
  <si>
    <t>Итого</t>
  </si>
  <si>
    <t>a0=</t>
  </si>
  <si>
    <t>a1=</t>
  </si>
  <si>
    <t>a2=</t>
  </si>
  <si>
    <t>S</t>
  </si>
  <si>
    <t>Среднедушевые денежные доходы населения, руб. Yt</t>
  </si>
  <si>
    <t>Среднеквадратическое отклонение от среднего значения</t>
  </si>
  <si>
    <t>Среднеквадратическая ошибка аппроксимации</t>
  </si>
  <si>
    <t>Относительная ошибка прогноза</t>
  </si>
  <si>
    <t>Средняя относительная ошибка аппроксимации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</si>
</sst>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737235</xdr:colOff>
      <xdr:row>0</xdr:row>
      <xdr:rowOff>704850</xdr:rowOff>
    </xdr:from>
    <xdr:to>
      <xdr:col>1</xdr:col>
      <xdr:colOff>965835</xdr:colOff>
      <xdr:row>0</xdr:row>
      <xdr:rowOff>902970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6535" y="11137900"/>
          <a:ext cx="2286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165101</xdr:colOff>
      <xdr:row>0</xdr:row>
      <xdr:rowOff>1200150</xdr:rowOff>
    </xdr:from>
    <xdr:to>
      <xdr:col>7</xdr:col>
      <xdr:colOff>495300</xdr:colOff>
      <xdr:row>0</xdr:row>
      <xdr:rowOff>1409700</xdr:rowOff>
    </xdr:to>
    <xdr:pic>
      <xdr:nvPicPr>
        <xdr:cNvPr id="5" name="Рисунок 4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18" r="78924"/>
        <a:stretch/>
      </xdr:blipFill>
      <xdr:spPr bwMode="auto">
        <a:xfrm>
          <a:off x="4432301" y="1200150"/>
          <a:ext cx="330199" cy="2095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107950</xdr:colOff>
          <xdr:row>13</xdr:row>
          <xdr:rowOff>25400</xdr:rowOff>
        </xdr:from>
        <xdr:to>
          <xdr:col>10</xdr:col>
          <xdr:colOff>82550</xdr:colOff>
          <xdr:row>16</xdr:row>
          <xdr:rowOff>44450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317500</xdr:colOff>
          <xdr:row>18</xdr:row>
          <xdr:rowOff>25400</xdr:rowOff>
        </xdr:from>
        <xdr:to>
          <xdr:col>8</xdr:col>
          <xdr:colOff>127000</xdr:colOff>
          <xdr:row>20</xdr:row>
          <xdr:rowOff>146050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69850</xdr:colOff>
          <xdr:row>23</xdr:row>
          <xdr:rowOff>0</xdr:rowOff>
        </xdr:from>
        <xdr:to>
          <xdr:col>9</xdr:col>
          <xdr:colOff>558800</xdr:colOff>
          <xdr:row>25</xdr:row>
          <xdr:rowOff>127000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27</xdr:row>
          <xdr:rowOff>165100</xdr:rowOff>
        </xdr:from>
        <xdr:to>
          <xdr:col>8</xdr:col>
          <xdr:colOff>393700</xdr:colOff>
          <xdr:row>30</xdr:row>
          <xdr:rowOff>127000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M2" sqref="M2"/>
    </sheetView>
  </sheetViews>
  <sheetFormatPr defaultRowHeight="14.5" x14ac:dyDescent="0.35"/>
  <sheetData>
    <row r="1" spans="1:15" ht="114.5" customHeight="1" x14ac:dyDescent="0.35">
      <c r="A1" s="1" t="s">
        <v>0</v>
      </c>
      <c r="B1" s="4" t="s">
        <v>15</v>
      </c>
      <c r="C1" s="1" t="s">
        <v>1</v>
      </c>
      <c r="D1" s="1" t="s">
        <v>2</v>
      </c>
      <c r="E1" s="1" t="s">
        <v>7</v>
      </c>
      <c r="F1" s="1" t="s">
        <v>8</v>
      </c>
      <c r="G1" s="2" t="s">
        <v>9</v>
      </c>
      <c r="H1" s="3" t="s">
        <v>3</v>
      </c>
      <c r="I1" s="2" t="s">
        <v>11</v>
      </c>
      <c r="J1" s="2" t="s">
        <v>12</v>
      </c>
      <c r="K1" s="2" t="s">
        <v>13</v>
      </c>
      <c r="L1" s="1" t="s">
        <v>4</v>
      </c>
      <c r="M1" s="1" t="s">
        <v>5</v>
      </c>
      <c r="N1" s="1" t="s">
        <v>6</v>
      </c>
      <c r="O1" s="6" t="s">
        <v>14</v>
      </c>
    </row>
    <row r="2" spans="1:15" x14ac:dyDescent="0.35">
      <c r="A2" s="2">
        <v>2010</v>
      </c>
      <c r="B2" s="5">
        <v>12956</v>
      </c>
      <c r="C2">
        <v>-7</v>
      </c>
      <c r="D2">
        <f>C2*C2</f>
        <v>49</v>
      </c>
      <c r="E2">
        <f>(C2)^4</f>
        <v>2401</v>
      </c>
      <c r="F2">
        <f>B2*C2</f>
        <v>-90692</v>
      </c>
      <c r="G2">
        <f>B2*D2</f>
        <v>634844</v>
      </c>
      <c r="H2">
        <f>I$2+(J$2*C2)+(K$2*D2)</f>
        <v>12298.669999999998</v>
      </c>
      <c r="I2">
        <v>19834.45</v>
      </c>
      <c r="J2">
        <v>858.7</v>
      </c>
      <c r="K2">
        <v>-31.12</v>
      </c>
      <c r="L2">
        <f>(B2-H2)^2</f>
        <v>432082.72890000232</v>
      </c>
    </row>
    <row r="3" spans="1:15" x14ac:dyDescent="0.35">
      <c r="A3" s="2">
        <v>2011</v>
      </c>
      <c r="B3" s="5">
        <v>14312</v>
      </c>
      <c r="C3">
        <v>-5</v>
      </c>
      <c r="D3">
        <f t="shared" ref="D3:D9" si="0">C3*C3</f>
        <v>25</v>
      </c>
      <c r="E3">
        <f t="shared" ref="E3:E9" si="1">(C3)^4</f>
        <v>625</v>
      </c>
      <c r="F3">
        <f t="shared" ref="F3:F9" si="2">B3*C3</f>
        <v>-71560</v>
      </c>
      <c r="G3">
        <f t="shared" ref="G3:G9" si="3">B3*D3</f>
        <v>357800</v>
      </c>
      <c r="H3">
        <f t="shared" ref="H3:H9" si="4">I$2+(J$2*C3)+(K$2*D3)</f>
        <v>14762.95</v>
      </c>
      <c r="L3">
        <f t="shared" ref="L3:L9" si="5">(B3-H3)^2</f>
        <v>203355.90250000067</v>
      </c>
    </row>
    <row r="4" spans="1:15" x14ac:dyDescent="0.35">
      <c r="A4" s="2">
        <v>2012</v>
      </c>
      <c r="B4" s="5">
        <v>16229</v>
      </c>
      <c r="C4">
        <v>-3</v>
      </c>
      <c r="D4">
        <f t="shared" si="0"/>
        <v>9</v>
      </c>
      <c r="E4">
        <f t="shared" si="1"/>
        <v>81</v>
      </c>
      <c r="F4">
        <f t="shared" si="2"/>
        <v>-48687</v>
      </c>
      <c r="G4">
        <f t="shared" si="3"/>
        <v>146061</v>
      </c>
      <c r="H4">
        <f t="shared" si="4"/>
        <v>16978.269999999997</v>
      </c>
      <c r="L4">
        <f t="shared" si="5"/>
        <v>561405.53289999522</v>
      </c>
    </row>
    <row r="5" spans="1:15" x14ac:dyDescent="0.35">
      <c r="A5" s="2">
        <v>2013</v>
      </c>
      <c r="B5" s="5">
        <v>18796</v>
      </c>
      <c r="C5">
        <v>-1</v>
      </c>
      <c r="D5">
        <f t="shared" si="0"/>
        <v>1</v>
      </c>
      <c r="E5">
        <f t="shared" si="1"/>
        <v>1</v>
      </c>
      <c r="F5">
        <f t="shared" si="2"/>
        <v>-18796</v>
      </c>
      <c r="G5">
        <f t="shared" si="3"/>
        <v>18796</v>
      </c>
      <c r="H5">
        <f t="shared" si="4"/>
        <v>18944.63</v>
      </c>
      <c r="L5">
        <f t="shared" si="5"/>
        <v>22090.876900000301</v>
      </c>
    </row>
    <row r="6" spans="1:15" x14ac:dyDescent="0.35">
      <c r="A6" s="2">
        <v>2014</v>
      </c>
      <c r="B6" s="5">
        <v>20569</v>
      </c>
      <c r="C6">
        <v>1</v>
      </c>
      <c r="D6">
        <f t="shared" si="0"/>
        <v>1</v>
      </c>
      <c r="E6">
        <f t="shared" si="1"/>
        <v>1</v>
      </c>
      <c r="F6">
        <f t="shared" si="2"/>
        <v>20569</v>
      </c>
      <c r="G6">
        <f t="shared" si="3"/>
        <v>20569</v>
      </c>
      <c r="H6">
        <f t="shared" si="4"/>
        <v>20662.030000000002</v>
      </c>
      <c r="L6">
        <f t="shared" si="5"/>
        <v>8654.580900000461</v>
      </c>
    </row>
    <row r="7" spans="1:15" x14ac:dyDescent="0.35">
      <c r="A7" s="2">
        <v>2015</v>
      </c>
      <c r="B7" s="5">
        <v>23729</v>
      </c>
      <c r="C7">
        <v>3</v>
      </c>
      <c r="D7">
        <f t="shared" si="0"/>
        <v>9</v>
      </c>
      <c r="E7">
        <f t="shared" si="1"/>
        <v>81</v>
      </c>
      <c r="F7">
        <f t="shared" si="2"/>
        <v>71187</v>
      </c>
      <c r="G7">
        <f t="shared" si="3"/>
        <v>213561</v>
      </c>
      <c r="H7">
        <f t="shared" si="4"/>
        <v>22130.47</v>
      </c>
      <c r="L7">
        <f t="shared" si="5"/>
        <v>2555298.1608999963</v>
      </c>
    </row>
    <row r="8" spans="1:15" x14ac:dyDescent="0.35">
      <c r="A8" s="2">
        <v>2016</v>
      </c>
      <c r="B8" s="5">
        <v>22866</v>
      </c>
      <c r="C8">
        <v>5</v>
      </c>
      <c r="D8">
        <f t="shared" si="0"/>
        <v>25</v>
      </c>
      <c r="E8">
        <f t="shared" si="1"/>
        <v>625</v>
      </c>
      <c r="F8">
        <f t="shared" si="2"/>
        <v>114330</v>
      </c>
      <c r="G8">
        <f t="shared" si="3"/>
        <v>571650</v>
      </c>
      <c r="H8">
        <f t="shared" si="4"/>
        <v>23349.95</v>
      </c>
      <c r="L8">
        <f t="shared" si="5"/>
        <v>234207.60250000071</v>
      </c>
    </row>
    <row r="9" spans="1:15" x14ac:dyDescent="0.35">
      <c r="A9" s="2">
        <v>2017</v>
      </c>
      <c r="B9" s="5">
        <v>23988</v>
      </c>
      <c r="C9">
        <v>7</v>
      </c>
      <c r="D9">
        <f t="shared" si="0"/>
        <v>49</v>
      </c>
      <c r="E9">
        <f t="shared" si="1"/>
        <v>2401</v>
      </c>
      <c r="F9">
        <f t="shared" si="2"/>
        <v>167916</v>
      </c>
      <c r="G9">
        <f t="shared" si="3"/>
        <v>1175412</v>
      </c>
      <c r="H9">
        <f t="shared" si="4"/>
        <v>24320.47</v>
      </c>
      <c r="L9">
        <f t="shared" si="5"/>
        <v>110536.30090000077</v>
      </c>
    </row>
    <row r="10" spans="1:15" x14ac:dyDescent="0.35">
      <c r="A10" t="s">
        <v>10</v>
      </c>
      <c r="B10">
        <f>SUM(B2:B9)</f>
        <v>153445</v>
      </c>
      <c r="C10">
        <f>SUM(C2:C9)</f>
        <v>0</v>
      </c>
      <c r="D10">
        <f>SUM(D2:D9)</f>
        <v>168</v>
      </c>
      <c r="E10">
        <f>SUM(E2:E9)</f>
        <v>6216</v>
      </c>
      <c r="F10">
        <f>SUM(F2:F9)</f>
        <v>144267</v>
      </c>
      <c r="G10">
        <f>SUM(G2:G9)</f>
        <v>3138693</v>
      </c>
      <c r="L10">
        <f>SUM(L2:L9)</f>
        <v>4127631.6863999963</v>
      </c>
    </row>
    <row r="11" spans="1:15" x14ac:dyDescent="0.35">
      <c r="B11">
        <f>B10/8</f>
        <v>19180.625</v>
      </c>
    </row>
    <row r="14" spans="1:15" x14ac:dyDescent="0.35">
      <c r="A14" s="7" t="s">
        <v>16</v>
      </c>
      <c r="B14" s="7"/>
      <c r="C14" s="7"/>
    </row>
    <row r="15" spans="1:15" x14ac:dyDescent="0.35">
      <c r="A15" s="7"/>
      <c r="B15" s="7"/>
      <c r="C15" s="7"/>
    </row>
    <row r="19" spans="1:3" x14ac:dyDescent="0.35">
      <c r="A19" s="7" t="s">
        <v>17</v>
      </c>
      <c r="B19" s="7"/>
      <c r="C19" s="7"/>
    </row>
    <row r="20" spans="1:3" x14ac:dyDescent="0.35">
      <c r="A20" s="7"/>
      <c r="B20" s="7"/>
      <c r="C20" s="7"/>
    </row>
    <row r="24" spans="1:3" x14ac:dyDescent="0.35">
      <c r="A24" t="s">
        <v>18</v>
      </c>
    </row>
    <row r="29" spans="1:3" x14ac:dyDescent="0.35">
      <c r="A29" s="7" t="s">
        <v>19</v>
      </c>
      <c r="B29" s="7"/>
      <c r="C29" s="7"/>
    </row>
    <row r="30" spans="1:3" x14ac:dyDescent="0.35">
      <c r="A30" s="7"/>
      <c r="B30" s="7"/>
      <c r="C30" s="7"/>
    </row>
  </sheetData>
  <mergeCells count="3">
    <mergeCell ref="A14:C15"/>
    <mergeCell ref="A19:C20"/>
    <mergeCell ref="A29:C3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5</xdr:col>
                <xdr:colOff>107950</xdr:colOff>
                <xdr:row>13</xdr:row>
                <xdr:rowOff>25400</xdr:rowOff>
              </from>
              <to>
                <xdr:col>10</xdr:col>
                <xdr:colOff>82550</xdr:colOff>
                <xdr:row>16</xdr:row>
                <xdr:rowOff>44450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9" r:id="rId6">
          <objectPr defaultSize="0" autoPict="0" r:id="rId7">
            <anchor moveWithCells="1" sizeWithCells="1">
              <from>
                <xdr:col>5</xdr:col>
                <xdr:colOff>317500</xdr:colOff>
                <xdr:row>18</xdr:row>
                <xdr:rowOff>25400</xdr:rowOff>
              </from>
              <to>
                <xdr:col>8</xdr:col>
                <xdr:colOff>127000</xdr:colOff>
                <xdr:row>20</xdr:row>
                <xdr:rowOff>146050</xdr:rowOff>
              </to>
            </anchor>
          </objectPr>
        </oleObject>
      </mc:Choice>
      <mc:Fallback>
        <oleObject progId="Equation.3" shapeId="1029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r:id="rId9">
            <anchor moveWithCells="1" sizeWithCells="1">
              <from>
                <xdr:col>5</xdr:col>
                <xdr:colOff>69850</xdr:colOff>
                <xdr:row>23</xdr:row>
                <xdr:rowOff>0</xdr:rowOff>
              </from>
              <to>
                <xdr:col>9</xdr:col>
                <xdr:colOff>558800</xdr:colOff>
                <xdr:row>25</xdr:row>
                <xdr:rowOff>127000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 sizeWithCells="1">
              <from>
                <xdr:col>5</xdr:col>
                <xdr:colOff>38100</xdr:colOff>
                <xdr:row>27</xdr:row>
                <xdr:rowOff>165100</xdr:rowOff>
              </from>
              <to>
                <xdr:col>8</xdr:col>
                <xdr:colOff>393700</xdr:colOff>
                <xdr:row>30</xdr:row>
                <xdr:rowOff>127000</xdr:rowOff>
              </to>
            </anchor>
          </objectPr>
        </oleObject>
      </mc:Choice>
      <mc:Fallback>
        <oleObject progId="Equation.3" shapeId="1032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2020-01-07T02:16:54Z</dcterms:modified>
</cp:coreProperties>
</file>