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Статистика ГМУ\"/>
    </mc:Choice>
  </mc:AlternateContent>
  <bookViews>
    <workbookView xWindow="0" yWindow="0" windowWidth="20490" windowHeight="769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K15" i="1" l="1"/>
  <c r="K13" i="1"/>
  <c r="K12" i="1"/>
  <c r="K14" i="1"/>
  <c r="K16" i="1"/>
  <c r="K11" i="1"/>
  <c r="K10" i="1"/>
  <c r="F12" i="1"/>
  <c r="H12" i="1" s="1"/>
  <c r="J12" i="1" s="1"/>
  <c r="F13" i="1"/>
  <c r="H13" i="1" s="1"/>
  <c r="J13" i="1" s="1"/>
  <c r="F14" i="1"/>
  <c r="H14" i="1" s="1"/>
  <c r="J14" i="1" s="1"/>
  <c r="F15" i="1"/>
  <c r="H15" i="1" s="1"/>
  <c r="J15" i="1" s="1"/>
  <c r="F16" i="1"/>
  <c r="H16" i="1" s="1"/>
  <c r="J16" i="1" s="1"/>
  <c r="F11" i="1"/>
  <c r="H11" i="1" s="1"/>
  <c r="J11" i="1" s="1"/>
  <c r="F10" i="1"/>
  <c r="H10" i="1" s="1"/>
  <c r="J10" i="1" s="1"/>
  <c r="E12" i="1"/>
  <c r="G12" i="1" s="1"/>
  <c r="I12" i="1" s="1"/>
  <c r="E13" i="1"/>
  <c r="G13" i="1" s="1"/>
  <c r="I13" i="1" s="1"/>
  <c r="E14" i="1"/>
  <c r="G14" i="1" s="1"/>
  <c r="I14" i="1" s="1"/>
  <c r="E15" i="1"/>
  <c r="G15" i="1" s="1"/>
  <c r="I15" i="1" s="1"/>
  <c r="E16" i="1"/>
  <c r="G16" i="1" s="1"/>
  <c r="I16" i="1" s="1"/>
  <c r="E11" i="1"/>
  <c r="G11" i="1" s="1"/>
  <c r="I11" i="1" s="1"/>
  <c r="E10" i="1"/>
  <c r="G10" i="1" s="1"/>
  <c r="I10" i="1" s="1"/>
  <c r="D16" i="1"/>
  <c r="D15" i="1"/>
  <c r="D14" i="1"/>
  <c r="D13" i="1"/>
  <c r="D12" i="1"/>
  <c r="D11" i="1"/>
  <c r="D10" i="1"/>
  <c r="C12" i="1"/>
  <c r="C13" i="1"/>
  <c r="C14" i="1"/>
  <c r="C15" i="1"/>
  <c r="C16" i="1"/>
  <c r="C11" i="1"/>
  <c r="C10" i="1"/>
</calcChain>
</file>

<file path=xl/sharedStrings.xml><?xml version="1.0" encoding="utf-8"?>
<sst xmlns="http://schemas.openxmlformats.org/spreadsheetml/2006/main" count="47" uniqueCount="46">
  <si>
    <t>Период времени</t>
  </si>
  <si>
    <t>коэф рост</t>
  </si>
  <si>
    <t>темп рост%</t>
  </si>
  <si>
    <t>t</t>
  </si>
  <si>
    <t>yt</t>
  </si>
  <si>
    <t>Dyt</t>
  </si>
  <si>
    <t>Dytбаз</t>
  </si>
  <si>
    <t>Kt</t>
  </si>
  <si>
    <t>Ktбаз</t>
  </si>
  <si>
    <t>Tt</t>
  </si>
  <si>
    <t>Ttбаз</t>
  </si>
  <si>
    <t>Тпрt</t>
  </si>
  <si>
    <t>Тпрбаз</t>
  </si>
  <si>
    <t>Аt</t>
  </si>
  <si>
    <t>руб</t>
  </si>
  <si>
    <t>абс прир руб</t>
  </si>
  <si>
    <t>абс знач 1% прирста руб</t>
  </si>
  <si>
    <t>темп прирост%</t>
  </si>
  <si>
    <t>/=yt-yt-1</t>
  </si>
  <si>
    <t>/=yt/y1</t>
  </si>
  <si>
    <t>Выполнил Киромов Муканна</t>
  </si>
  <si>
    <t>/=yt/yt-1</t>
  </si>
  <si>
    <t>Kt*100%</t>
  </si>
  <si>
    <t>Ktбаз*100%</t>
  </si>
  <si>
    <t>Tt-100%</t>
  </si>
  <si>
    <t>Ttбаз-100%</t>
  </si>
  <si>
    <t>/yt-1/100%</t>
  </si>
  <si>
    <t xml:space="preserve">Распределение ПО ВЕЛИЧИНЕ СРЕДНЕДУШЕВЫХ ДЕНЕЖНЫХ ДОХОДОВ населении Якутии  В МЕСЯЦ,2010- 2017г , </t>
  </si>
  <si>
    <t>Аналитические показатели рядов  динамики</t>
  </si>
  <si>
    <t>Обобщающие показатели рядов динамики</t>
  </si>
  <si>
    <t>1.</t>
  </si>
  <si>
    <r>
      <t>y=</t>
    </r>
    <r>
      <rPr>
        <sz val="11"/>
        <color theme="1"/>
        <rFont val="Calibri"/>
        <family val="2"/>
        <charset val="204"/>
      </rPr>
      <t>∑yt/n</t>
    </r>
  </si>
  <si>
    <t>Средний уровень ряда:</t>
  </si>
  <si>
    <t>2.</t>
  </si>
  <si>
    <t>Δy=(yn-y1)/n-1</t>
  </si>
  <si>
    <t>Анализ рядов динамики</t>
  </si>
  <si>
    <t>Средний абсолют. прирост</t>
  </si>
  <si>
    <t>y=259646/8</t>
  </si>
  <si>
    <t>y=32455,8</t>
  </si>
  <si>
    <t>Δy=(39765-23088)/7</t>
  </si>
  <si>
    <t>Δy=2382,42</t>
  </si>
  <si>
    <t>3.</t>
  </si>
  <si>
    <t>Сред коэф роста</t>
  </si>
  <si>
    <t>K=n-1крн(yn/y1)</t>
  </si>
  <si>
    <t>K=7крн(39765/23088)</t>
  </si>
  <si>
    <t>К=1,08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</si>
</sst>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3" xfId="0" applyFont="1" applyBorder="1" applyAlignment="1"/>
    <xf numFmtId="0" fontId="1" fillId="0" borderId="4" xfId="0" applyFont="1" applyBorder="1" applyAlignment="1"/>
    <xf numFmtId="0" fontId="2" fillId="0" borderId="2" xfId="0" applyFont="1" applyBorder="1" applyAlignment="1"/>
    <xf numFmtId="0" fontId="0" fillId="2" borderId="1" xfId="0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 vertical="center"/>
    </xf>
    <xf numFmtId="0" fontId="2" fillId="0" borderId="3" xfId="0" applyFont="1" applyBorder="1" applyAlignment="1"/>
    <xf numFmtId="0" fontId="4" fillId="0" borderId="0" xfId="0" applyFont="1"/>
    <xf numFmtId="0" fontId="4" fillId="3" borderId="1" xfId="0" applyFont="1" applyFill="1" applyBorder="1"/>
    <xf numFmtId="0" fontId="0" fillId="3" borderId="1" xfId="0" applyFill="1" applyBorder="1" applyAlignment="1">
      <alignment horizontal="center"/>
    </xf>
    <xf numFmtId="0" fontId="5" fillId="3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Месячные доходы</a:t>
            </a:r>
            <a:r>
              <a:rPr lang="ru-RU" baseline="0"/>
              <a:t> населения Якутии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Лист1!$A$9:$A$16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Лист1!$B$9:$B$16</c:f>
              <c:numCache>
                <c:formatCode>General</c:formatCode>
                <c:ptCount val="8"/>
                <c:pt idx="0">
                  <c:v>23088</c:v>
                </c:pt>
                <c:pt idx="1">
                  <c:v>25617</c:v>
                </c:pt>
                <c:pt idx="2">
                  <c:v>28701</c:v>
                </c:pt>
                <c:pt idx="3">
                  <c:v>31528</c:v>
                </c:pt>
                <c:pt idx="4">
                  <c:v>34205</c:v>
                </c:pt>
                <c:pt idx="5">
                  <c:v>37805</c:v>
                </c:pt>
                <c:pt idx="6">
                  <c:v>38937</c:v>
                </c:pt>
                <c:pt idx="7">
                  <c:v>39765</c:v>
                </c:pt>
              </c:numCache>
            </c:numRef>
          </c:val>
          <c:smooth val="0"/>
        </c:ser>
        <c:ser>
          <c:idx val="2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Лист1!$A$9:$A$16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Лист1!$B$9:$B$16</c:f>
              <c:numCache>
                <c:formatCode>General</c:formatCode>
                <c:ptCount val="8"/>
                <c:pt idx="0">
                  <c:v>23088</c:v>
                </c:pt>
                <c:pt idx="1">
                  <c:v>25617</c:v>
                </c:pt>
                <c:pt idx="2">
                  <c:v>28701</c:v>
                </c:pt>
                <c:pt idx="3">
                  <c:v>31528</c:v>
                </c:pt>
                <c:pt idx="4">
                  <c:v>34205</c:v>
                </c:pt>
                <c:pt idx="5">
                  <c:v>37805</c:v>
                </c:pt>
                <c:pt idx="6">
                  <c:v>38937</c:v>
                </c:pt>
                <c:pt idx="7">
                  <c:v>39765</c:v>
                </c:pt>
              </c:numCache>
            </c:numRef>
          </c:val>
          <c:smooth val="0"/>
        </c:ser>
        <c:ser>
          <c:idx val="3"/>
          <c:order val="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Лист1!$A$9:$A$16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Лист1!$B$9:$B$16</c:f>
              <c:numCache>
                <c:formatCode>General</c:formatCode>
                <c:ptCount val="8"/>
                <c:pt idx="0">
                  <c:v>23088</c:v>
                </c:pt>
                <c:pt idx="1">
                  <c:v>25617</c:v>
                </c:pt>
                <c:pt idx="2">
                  <c:v>28701</c:v>
                </c:pt>
                <c:pt idx="3">
                  <c:v>31528</c:v>
                </c:pt>
                <c:pt idx="4">
                  <c:v>34205</c:v>
                </c:pt>
                <c:pt idx="5">
                  <c:v>37805</c:v>
                </c:pt>
                <c:pt idx="6">
                  <c:v>38937</c:v>
                </c:pt>
                <c:pt idx="7">
                  <c:v>39765</c:v>
                </c:pt>
              </c:numCache>
            </c:numRef>
          </c:val>
          <c:smooth val="0"/>
        </c:ser>
        <c:ser>
          <c:idx val="4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Лист1!$A$9:$A$16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Лист1!$B$9:$B$16</c:f>
              <c:numCache>
                <c:formatCode>General</c:formatCode>
                <c:ptCount val="8"/>
                <c:pt idx="0">
                  <c:v>23088</c:v>
                </c:pt>
                <c:pt idx="1">
                  <c:v>25617</c:v>
                </c:pt>
                <c:pt idx="2">
                  <c:v>28701</c:v>
                </c:pt>
                <c:pt idx="3">
                  <c:v>31528</c:v>
                </c:pt>
                <c:pt idx="4">
                  <c:v>34205</c:v>
                </c:pt>
                <c:pt idx="5">
                  <c:v>37805</c:v>
                </c:pt>
                <c:pt idx="6">
                  <c:v>38937</c:v>
                </c:pt>
                <c:pt idx="7">
                  <c:v>39765</c:v>
                </c:pt>
              </c:numCache>
            </c:numRef>
          </c:val>
          <c:smooth val="0"/>
        </c:ser>
        <c:ser>
          <c:idx val="5"/>
          <c:order val="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Лист1!$A$9:$A$16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Лист1!$B$9:$B$16</c:f>
              <c:numCache>
                <c:formatCode>General</c:formatCode>
                <c:ptCount val="8"/>
                <c:pt idx="0">
                  <c:v>23088</c:v>
                </c:pt>
                <c:pt idx="1">
                  <c:v>25617</c:v>
                </c:pt>
                <c:pt idx="2">
                  <c:v>28701</c:v>
                </c:pt>
                <c:pt idx="3">
                  <c:v>31528</c:v>
                </c:pt>
                <c:pt idx="4">
                  <c:v>34205</c:v>
                </c:pt>
                <c:pt idx="5">
                  <c:v>37805</c:v>
                </c:pt>
                <c:pt idx="6">
                  <c:v>38937</c:v>
                </c:pt>
                <c:pt idx="7">
                  <c:v>39765</c:v>
                </c:pt>
              </c:numCache>
            </c:numRef>
          </c:val>
          <c:smooth val="0"/>
        </c:ser>
        <c:ser>
          <c:idx val="6"/>
          <c:order val="5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Лист1!$A$9:$A$16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Лист1!$B$9:$B$16</c:f>
              <c:numCache>
                <c:formatCode>General</c:formatCode>
                <c:ptCount val="8"/>
                <c:pt idx="0">
                  <c:v>23088</c:v>
                </c:pt>
                <c:pt idx="1">
                  <c:v>25617</c:v>
                </c:pt>
                <c:pt idx="2">
                  <c:v>28701</c:v>
                </c:pt>
                <c:pt idx="3">
                  <c:v>31528</c:v>
                </c:pt>
                <c:pt idx="4">
                  <c:v>34205</c:v>
                </c:pt>
                <c:pt idx="5">
                  <c:v>37805</c:v>
                </c:pt>
                <c:pt idx="6">
                  <c:v>38937</c:v>
                </c:pt>
                <c:pt idx="7">
                  <c:v>39765</c:v>
                </c:pt>
              </c:numCache>
            </c:numRef>
          </c:val>
          <c:smooth val="0"/>
        </c:ser>
        <c:ser>
          <c:idx val="7"/>
          <c:order val="6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Лист1!$A$9:$A$16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Лист1!$B$9:$B$16</c:f>
              <c:numCache>
                <c:formatCode>General</c:formatCode>
                <c:ptCount val="8"/>
                <c:pt idx="0">
                  <c:v>23088</c:v>
                </c:pt>
                <c:pt idx="1">
                  <c:v>25617</c:v>
                </c:pt>
                <c:pt idx="2">
                  <c:v>28701</c:v>
                </c:pt>
                <c:pt idx="3">
                  <c:v>31528</c:v>
                </c:pt>
                <c:pt idx="4">
                  <c:v>34205</c:v>
                </c:pt>
                <c:pt idx="5">
                  <c:v>37805</c:v>
                </c:pt>
                <c:pt idx="6">
                  <c:v>38937</c:v>
                </c:pt>
                <c:pt idx="7">
                  <c:v>39765</c:v>
                </c:pt>
              </c:numCache>
            </c:numRef>
          </c:val>
          <c:smooth val="0"/>
        </c:ser>
        <c:ser>
          <c:idx val="0"/>
          <c:order val="7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Лист1!$A$9:$A$16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Лист1!$B$9:$B$16</c:f>
              <c:numCache>
                <c:formatCode>General</c:formatCode>
                <c:ptCount val="8"/>
                <c:pt idx="0">
                  <c:v>23088</c:v>
                </c:pt>
                <c:pt idx="1">
                  <c:v>25617</c:v>
                </c:pt>
                <c:pt idx="2">
                  <c:v>28701</c:v>
                </c:pt>
                <c:pt idx="3">
                  <c:v>31528</c:v>
                </c:pt>
                <c:pt idx="4">
                  <c:v>34205</c:v>
                </c:pt>
                <c:pt idx="5">
                  <c:v>37805</c:v>
                </c:pt>
                <c:pt idx="6">
                  <c:v>38937</c:v>
                </c:pt>
                <c:pt idx="7">
                  <c:v>39765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8218016"/>
        <c:axId val="338217624"/>
      </c:lineChart>
      <c:catAx>
        <c:axId val="33821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Годы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217624"/>
        <c:crosses val="autoZero"/>
        <c:auto val="1"/>
        <c:lblAlgn val="ctr"/>
        <c:lblOffset val="100"/>
        <c:noMultiLvlLbl val="0"/>
      </c:catAx>
      <c:valAx>
        <c:axId val="33821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Рублей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21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Темпы прироста</a:t>
            </a:r>
            <a:r>
              <a:rPr lang="ru-RU" baseline="0"/>
              <a:t> м</a:t>
            </a:r>
            <a:r>
              <a:rPr lang="ru-RU"/>
              <a:t>есячных доходов</a:t>
            </a:r>
            <a:r>
              <a:rPr lang="ru-RU" baseline="0"/>
              <a:t> населения Якутии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Лист1!$I$5</c:f>
              <c:strCache>
                <c:ptCount val="1"/>
                <c:pt idx="0">
                  <c:v>темп прирост%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Лист1!$A$9:$A$16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Лист1!$I$9:$I$16</c:f>
              <c:numCache>
                <c:formatCode>General</c:formatCode>
                <c:ptCount val="8"/>
                <c:pt idx="1">
                  <c:v>10.953742203742209</c:v>
                </c:pt>
                <c:pt idx="2">
                  <c:v>12.038880430963815</c:v>
                </c:pt>
                <c:pt idx="3">
                  <c:v>9.849831016340886</c:v>
                </c:pt>
                <c:pt idx="4">
                  <c:v>8.4908652626237</c:v>
                </c:pt>
                <c:pt idx="5">
                  <c:v>10.52477707937436</c:v>
                </c:pt>
                <c:pt idx="6">
                  <c:v>2.9943129215712219</c:v>
                </c:pt>
                <c:pt idx="7">
                  <c:v>2.126512057939749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4073544"/>
        <c:axId val="337883512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Лист1!$A$9:$A$16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Лист1!$B$9:$B$16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23088</c:v>
                      </c:pt>
                      <c:pt idx="1">
                        <c:v>25617</c:v>
                      </c:pt>
                      <c:pt idx="2">
                        <c:v>28701</c:v>
                      </c:pt>
                      <c:pt idx="3">
                        <c:v>31528</c:v>
                      </c:pt>
                      <c:pt idx="4">
                        <c:v>34205</c:v>
                      </c:pt>
                      <c:pt idx="5">
                        <c:v>37805</c:v>
                      </c:pt>
                      <c:pt idx="6">
                        <c:v>38937</c:v>
                      </c:pt>
                      <c:pt idx="7">
                        <c:v>39765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2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Лист1!$A$9:$A$16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Лист1!$B$9:$B$16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23088</c:v>
                      </c:pt>
                      <c:pt idx="1">
                        <c:v>25617</c:v>
                      </c:pt>
                      <c:pt idx="2">
                        <c:v>28701</c:v>
                      </c:pt>
                      <c:pt idx="3">
                        <c:v>31528</c:v>
                      </c:pt>
                      <c:pt idx="4">
                        <c:v>34205</c:v>
                      </c:pt>
                      <c:pt idx="5">
                        <c:v>37805</c:v>
                      </c:pt>
                      <c:pt idx="6">
                        <c:v>38937</c:v>
                      </c:pt>
                      <c:pt idx="7">
                        <c:v>39765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3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Лист1!$A$9:$A$16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Лист1!$B$9:$B$16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23088</c:v>
                      </c:pt>
                      <c:pt idx="1">
                        <c:v>25617</c:v>
                      </c:pt>
                      <c:pt idx="2">
                        <c:v>28701</c:v>
                      </c:pt>
                      <c:pt idx="3">
                        <c:v>31528</c:v>
                      </c:pt>
                      <c:pt idx="4">
                        <c:v>34205</c:v>
                      </c:pt>
                      <c:pt idx="5">
                        <c:v>37805</c:v>
                      </c:pt>
                      <c:pt idx="6">
                        <c:v>38937</c:v>
                      </c:pt>
                      <c:pt idx="7">
                        <c:v>39765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4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Лист1!$A$9:$A$16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Лист1!$B$9:$B$16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23088</c:v>
                      </c:pt>
                      <c:pt idx="1">
                        <c:v>25617</c:v>
                      </c:pt>
                      <c:pt idx="2">
                        <c:v>28701</c:v>
                      </c:pt>
                      <c:pt idx="3">
                        <c:v>31528</c:v>
                      </c:pt>
                      <c:pt idx="4">
                        <c:v>34205</c:v>
                      </c:pt>
                      <c:pt idx="5">
                        <c:v>37805</c:v>
                      </c:pt>
                      <c:pt idx="6">
                        <c:v>38937</c:v>
                      </c:pt>
                      <c:pt idx="7">
                        <c:v>39765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5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Лист1!$A$9:$A$16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Лист1!$B$9:$B$16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23088</c:v>
                      </c:pt>
                      <c:pt idx="1">
                        <c:v>25617</c:v>
                      </c:pt>
                      <c:pt idx="2">
                        <c:v>28701</c:v>
                      </c:pt>
                      <c:pt idx="3">
                        <c:v>31528</c:v>
                      </c:pt>
                      <c:pt idx="4">
                        <c:v>34205</c:v>
                      </c:pt>
                      <c:pt idx="5">
                        <c:v>37805</c:v>
                      </c:pt>
                      <c:pt idx="6">
                        <c:v>38937</c:v>
                      </c:pt>
                      <c:pt idx="7">
                        <c:v>39765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6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Лист1!$A$9:$A$16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2010</c:v>
                      </c:pt>
                      <c:pt idx="1">
                        <c:v>2011</c:v>
                      </c:pt>
                      <c:pt idx="2">
                        <c:v>2012</c:v>
                      </c:pt>
                      <c:pt idx="3">
                        <c:v>2013</c:v>
                      </c:pt>
                      <c:pt idx="4">
                        <c:v>2014</c:v>
                      </c:pt>
                      <c:pt idx="5">
                        <c:v>2015</c:v>
                      </c:pt>
                      <c:pt idx="6">
                        <c:v>2016</c:v>
                      </c:pt>
                      <c:pt idx="7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Лист1!$B$9:$B$16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23088</c:v>
                      </c:pt>
                      <c:pt idx="1">
                        <c:v>25617</c:v>
                      </c:pt>
                      <c:pt idx="2">
                        <c:v>28701</c:v>
                      </c:pt>
                      <c:pt idx="3">
                        <c:v>31528</c:v>
                      </c:pt>
                      <c:pt idx="4">
                        <c:v>34205</c:v>
                      </c:pt>
                      <c:pt idx="5">
                        <c:v>37805</c:v>
                      </c:pt>
                      <c:pt idx="6">
                        <c:v>38937</c:v>
                      </c:pt>
                      <c:pt idx="7">
                        <c:v>39765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64073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Годы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7883512"/>
        <c:crosses val="autoZero"/>
        <c:auto val="1"/>
        <c:lblAlgn val="ctr"/>
        <c:lblOffset val="100"/>
        <c:noMultiLvlLbl val="0"/>
      </c:catAx>
      <c:valAx>
        <c:axId val="33788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Проценты%</a:t>
                </a:r>
              </a:p>
              <a:p>
                <a:pPr>
                  <a:defRPr/>
                </a:pP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073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557212</xdr:colOff>
      <xdr:row>17</xdr:row>
      <xdr:rowOff>185737</xdr:rowOff>
    </xdr:from>
    <xdr:to>
      <xdr:col>8</xdr:col>
      <xdr:colOff>576262</xdr:colOff>
      <xdr:row>32</xdr:row>
      <xdr:rowOff>71437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17</xdr:row>
      <xdr:rowOff>171450</xdr:rowOff>
    </xdr:from>
    <xdr:to>
      <xdr:col>16</xdr:col>
      <xdr:colOff>685800</xdr:colOff>
      <xdr:row>32</xdr:row>
      <xdr:rowOff>57150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323850</xdr:colOff>
      <xdr:row>34</xdr:row>
      <xdr:rowOff>9525</xdr:rowOff>
    </xdr:from>
    <xdr:to>
      <xdr:col>10</xdr:col>
      <xdr:colOff>628650</xdr:colOff>
      <xdr:row>40</xdr:row>
      <xdr:rowOff>19050</xdr:rowOff>
    </xdr:to>
    <xdr:sp macro="" textlink="">
      <xdr:nvSpPr>
        <xdr:cNvPr id="4" name="TextBox 3"/>
        <xdr:cNvSpPr txBox="1"/>
      </xdr:nvSpPr>
      <xdr:spPr>
        <a:xfrm>
          <a:off x="2762250" y="7162800"/>
          <a:ext cx="437197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100" b="1"/>
            <a:t>Аналитическая записка</a:t>
          </a:r>
        </a:p>
        <a:p>
          <a:pPr algn="l"/>
          <a:r>
            <a:rPr lang="ru-RU" sz="1100" b="0"/>
            <a:t>Из</a:t>
          </a:r>
          <a:r>
            <a:rPr lang="ru-RU" sz="1100" b="0" baseline="0"/>
            <a:t> графиков видно, что с 2010 года месячные доходы населения Якутии увеличивались, в среднем на 2382 рублей за год. Также наблюдаеться спад темпов прироста доходов, за исключением 2012 и 2015 года, где темп прироста сотавил 12% и 10% соответсвенно.</a:t>
          </a:r>
          <a:endParaRPr lang="ru-RU" sz="1100" b="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topLeftCell="A19" workbookViewId="0">
      <selection activeCell="F35" sqref="F35"/>
    </sheetView>
  </sheetViews>
  <sheetFormatPr defaultRowHeight="15" x14ac:dyDescent="0.25"/>
  <cols>
    <col min="6" max="6" width="11.42578125" customWidth="1"/>
    <col min="8" max="8" width="11.140625" customWidth="1"/>
    <col min="10" max="10" width="11" customWidth="1"/>
    <col min="11" max="11" width="10.140625" customWidth="1"/>
    <col min="17" max="17" width="18.28515625" customWidth="1"/>
    <col min="18" max="18" width="19.85546875" customWidth="1"/>
    <col min="19" max="19" width="10.42578125" customWidth="1"/>
  </cols>
  <sheetData>
    <row r="1" spans="1:19" x14ac:dyDescent="0.25">
      <c r="A1" s="6" t="s">
        <v>20</v>
      </c>
      <c r="B1" s="6"/>
      <c r="C1" s="6"/>
      <c r="D1" s="5"/>
    </row>
    <row r="2" spans="1:19" x14ac:dyDescent="0.25">
      <c r="A2" s="5" t="s">
        <v>35</v>
      </c>
      <c r="B2" s="5"/>
      <c r="C2" s="5"/>
      <c r="D2" s="5"/>
      <c r="E2" s="5"/>
      <c r="F2" s="5"/>
    </row>
    <row r="3" spans="1:19" ht="15.75" x14ac:dyDescent="0.25">
      <c r="A3" s="3" t="s">
        <v>27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"/>
      <c r="P3" s="1"/>
      <c r="Q3" s="2"/>
    </row>
    <row r="4" spans="1:19" ht="18.75" x14ac:dyDescent="0.3">
      <c r="A4" s="14" t="s">
        <v>28</v>
      </c>
      <c r="B4" s="14"/>
      <c r="C4" s="14"/>
      <c r="D4" s="14"/>
      <c r="E4" s="14"/>
    </row>
    <row r="5" spans="1:19" ht="60" x14ac:dyDescent="0.25">
      <c r="A5" s="9" t="s">
        <v>0</v>
      </c>
      <c r="B5" s="4" t="s">
        <v>14</v>
      </c>
      <c r="C5" s="10" t="s">
        <v>15</v>
      </c>
      <c r="D5" s="10"/>
      <c r="E5" s="10" t="s">
        <v>1</v>
      </c>
      <c r="F5" s="10"/>
      <c r="G5" s="10" t="s">
        <v>2</v>
      </c>
      <c r="H5" s="10"/>
      <c r="I5" s="10" t="s">
        <v>17</v>
      </c>
      <c r="J5" s="10"/>
      <c r="K5" s="9" t="s">
        <v>16</v>
      </c>
    </row>
    <row r="6" spans="1:19" ht="18.75" x14ac:dyDescent="0.3">
      <c r="A6" s="4" t="s">
        <v>3</v>
      </c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  <c r="G6" s="4" t="s">
        <v>9</v>
      </c>
      <c r="H6" s="4" t="s">
        <v>10</v>
      </c>
      <c r="I6" s="4" t="s">
        <v>11</v>
      </c>
      <c r="J6" s="4" t="s">
        <v>12</v>
      </c>
      <c r="K6" s="4" t="s">
        <v>13</v>
      </c>
      <c r="M6" s="15" t="s">
        <v>29</v>
      </c>
      <c r="N6" s="15"/>
      <c r="O6" s="15"/>
      <c r="P6" s="15"/>
      <c r="Q6" s="15"/>
      <c r="R6" s="8"/>
      <c r="S6" s="8"/>
    </row>
    <row r="7" spans="1:19" x14ac:dyDescent="0.25">
      <c r="A7" s="7">
        <v>1</v>
      </c>
      <c r="B7" s="7">
        <v>2</v>
      </c>
      <c r="C7" s="7">
        <v>3</v>
      </c>
      <c r="D7" s="7">
        <v>4</v>
      </c>
      <c r="E7" s="7">
        <v>5</v>
      </c>
      <c r="F7" s="7">
        <v>6</v>
      </c>
      <c r="G7" s="7">
        <v>7</v>
      </c>
      <c r="H7" s="7">
        <v>8</v>
      </c>
      <c r="I7" s="7">
        <v>9</v>
      </c>
      <c r="J7" s="7">
        <v>10</v>
      </c>
      <c r="K7" s="7">
        <v>11</v>
      </c>
      <c r="M7" s="8" t="s">
        <v>30</v>
      </c>
      <c r="N7" s="16" t="s">
        <v>32</v>
      </c>
      <c r="O7" s="16"/>
      <c r="P7" s="16"/>
      <c r="Q7" s="8" t="s">
        <v>31</v>
      </c>
      <c r="R7" s="8" t="s">
        <v>37</v>
      </c>
      <c r="S7" s="11" t="s">
        <v>38</v>
      </c>
    </row>
    <row r="8" spans="1:19" x14ac:dyDescent="0.25">
      <c r="A8" s="7"/>
      <c r="B8" s="7"/>
      <c r="C8" s="12" t="s">
        <v>18</v>
      </c>
      <c r="D8" s="12" t="s">
        <v>19</v>
      </c>
      <c r="E8" s="12" t="s">
        <v>21</v>
      </c>
      <c r="F8" s="12" t="s">
        <v>19</v>
      </c>
      <c r="G8" s="12" t="s">
        <v>22</v>
      </c>
      <c r="H8" s="12" t="s">
        <v>23</v>
      </c>
      <c r="I8" s="12" t="s">
        <v>24</v>
      </c>
      <c r="J8" s="12" t="s">
        <v>25</v>
      </c>
      <c r="K8" s="12" t="s">
        <v>26</v>
      </c>
      <c r="M8" s="8" t="s">
        <v>33</v>
      </c>
      <c r="N8" s="16" t="s">
        <v>36</v>
      </c>
      <c r="O8" s="16"/>
      <c r="P8" s="16"/>
      <c r="Q8" s="17" t="s">
        <v>34</v>
      </c>
      <c r="R8" s="8" t="s">
        <v>39</v>
      </c>
      <c r="S8" s="8" t="s">
        <v>40</v>
      </c>
    </row>
    <row r="9" spans="1:19" x14ac:dyDescent="0.25">
      <c r="A9" s="4">
        <v>2010</v>
      </c>
      <c r="B9" s="4">
        <v>23088</v>
      </c>
      <c r="C9" s="4"/>
      <c r="D9" s="4"/>
      <c r="E9" s="4"/>
      <c r="F9" s="4">
        <v>1</v>
      </c>
      <c r="G9" s="4"/>
      <c r="H9" s="4">
        <v>100</v>
      </c>
      <c r="I9" s="4"/>
      <c r="J9" s="4"/>
      <c r="K9" s="4"/>
      <c r="M9" s="8" t="s">
        <v>41</v>
      </c>
      <c r="N9" s="16" t="s">
        <v>42</v>
      </c>
      <c r="O9" s="16"/>
      <c r="P9" s="16"/>
      <c r="Q9" s="8" t="s">
        <v>43</v>
      </c>
      <c r="R9" s="8" t="s">
        <v>44</v>
      </c>
      <c r="S9" s="8" t="s">
        <v>45</v>
      </c>
    </row>
    <row r="10" spans="1:19" x14ac:dyDescent="0.25">
      <c r="A10" s="4">
        <v>2011</v>
      </c>
      <c r="B10" s="4">
        <v>25617</v>
      </c>
      <c r="C10" s="4">
        <f t="shared" ref="C10:C16" si="0">B10-B9</f>
        <v>2529</v>
      </c>
      <c r="D10" s="4">
        <f>B10-$B$9</f>
        <v>2529</v>
      </c>
      <c r="E10" s="4">
        <f>B10/B9</f>
        <v>1.1095374220374221</v>
      </c>
      <c r="F10" s="4">
        <f>B10/$B$9</f>
        <v>1.1095374220374221</v>
      </c>
      <c r="G10" s="4">
        <f t="shared" ref="G10:H14" si="1">E10*100</f>
        <v>110.95374220374221</v>
      </c>
      <c r="H10" s="4">
        <f t="shared" si="1"/>
        <v>110.95374220374221</v>
      </c>
      <c r="I10" s="4">
        <f>G10-100</f>
        <v>10.953742203742209</v>
      </c>
      <c r="J10" s="4">
        <f>H10-100</f>
        <v>10.953742203742209</v>
      </c>
      <c r="K10" s="4">
        <f>B9/100</f>
        <v>230.88</v>
      </c>
    </row>
    <row r="11" spans="1:19" x14ac:dyDescent="0.25">
      <c r="A11" s="4">
        <v>2012</v>
      </c>
      <c r="B11" s="4">
        <v>28701</v>
      </c>
      <c r="C11" s="4">
        <f t="shared" si="0"/>
        <v>3084</v>
      </c>
      <c r="D11" s="4">
        <f>B11-$B$9</f>
        <v>5613</v>
      </c>
      <c r="E11" s="4">
        <f>B11/B10</f>
        <v>1.1203888043096382</v>
      </c>
      <c r="F11" s="4">
        <f>B11/$B$9</f>
        <v>1.2431133056133057</v>
      </c>
      <c r="G11" s="4">
        <f t="shared" si="1"/>
        <v>112.03888043096381</v>
      </c>
      <c r="H11" s="4">
        <f t="shared" si="1"/>
        <v>124.31133056133056</v>
      </c>
      <c r="I11" s="4">
        <f>G11-100</f>
        <v>12.038880430963815</v>
      </c>
      <c r="J11" s="4">
        <f t="shared" ref="J11:J16" si="2">H11-100</f>
        <v>24.311330561330564</v>
      </c>
      <c r="K11" s="4">
        <f>B10/100</f>
        <v>256.17</v>
      </c>
    </row>
    <row r="12" spans="1:19" x14ac:dyDescent="0.25">
      <c r="A12" s="4">
        <v>2013</v>
      </c>
      <c r="B12" s="4">
        <v>31528</v>
      </c>
      <c r="C12" s="4">
        <f t="shared" si="0"/>
        <v>2827</v>
      </c>
      <c r="D12" s="4">
        <f>B12-$B$9</f>
        <v>8440</v>
      </c>
      <c r="E12" s="4">
        <f t="shared" ref="E12:E16" si="3">B12/B11</f>
        <v>1.0984983101634089</v>
      </c>
      <c r="F12" s="4">
        <f>B12/$B$9</f>
        <v>1.3655578655578655</v>
      </c>
      <c r="G12" s="4">
        <f t="shared" si="1"/>
        <v>109.84983101634089</v>
      </c>
      <c r="H12" s="4">
        <f t="shared" si="1"/>
        <v>136.55578655578654</v>
      </c>
      <c r="I12" s="4">
        <f>G12-100</f>
        <v>9.849831016340886</v>
      </c>
      <c r="J12" s="4">
        <f t="shared" si="2"/>
        <v>36.55578655578654</v>
      </c>
      <c r="K12" s="4">
        <f>B11/100</f>
        <v>287.01</v>
      </c>
    </row>
    <row r="13" spans="1:19" x14ac:dyDescent="0.25">
      <c r="A13" s="4">
        <v>2014</v>
      </c>
      <c r="B13" s="4">
        <v>34205</v>
      </c>
      <c r="C13" s="4">
        <f t="shared" si="0"/>
        <v>2677</v>
      </c>
      <c r="D13" s="4">
        <f>B13-$B$9</f>
        <v>11117</v>
      </c>
      <c r="E13" s="4">
        <f t="shared" si="3"/>
        <v>1.084908652626237</v>
      </c>
      <c r="F13" s="4">
        <f>B13/$B$9</f>
        <v>1.481505544005544</v>
      </c>
      <c r="G13" s="4">
        <f t="shared" si="1"/>
        <v>108.4908652626237</v>
      </c>
      <c r="H13" s="4">
        <f t="shared" si="1"/>
        <v>148.1505544005544</v>
      </c>
      <c r="I13" s="4">
        <f t="shared" ref="I13:I16" si="4">G13-100</f>
        <v>8.4908652626237</v>
      </c>
      <c r="J13" s="4">
        <f t="shared" si="2"/>
        <v>48.150554400554398</v>
      </c>
      <c r="K13" s="4">
        <f>B12/100</f>
        <v>315.27999999999997</v>
      </c>
    </row>
    <row r="14" spans="1:19" x14ac:dyDescent="0.25">
      <c r="A14" s="4">
        <v>2015</v>
      </c>
      <c r="B14" s="4">
        <v>37805</v>
      </c>
      <c r="C14" s="4">
        <f t="shared" si="0"/>
        <v>3600</v>
      </c>
      <c r="D14" s="4">
        <f>B14-$B$9</f>
        <v>14717</v>
      </c>
      <c r="E14" s="4">
        <f t="shared" si="3"/>
        <v>1.1052477707937436</v>
      </c>
      <c r="F14" s="4">
        <f>B14/$B$9</f>
        <v>1.6374306999307</v>
      </c>
      <c r="G14" s="4">
        <f t="shared" si="1"/>
        <v>110.52477707937436</v>
      </c>
      <c r="H14" s="4">
        <f t="shared" si="1"/>
        <v>163.74306999307001</v>
      </c>
      <c r="I14" s="4">
        <f t="shared" si="4"/>
        <v>10.52477707937436</v>
      </c>
      <c r="J14" s="4">
        <f t="shared" si="2"/>
        <v>63.743069993070009</v>
      </c>
      <c r="K14" s="4">
        <f t="shared" ref="K14:K16" si="5">B13/100</f>
        <v>342.05</v>
      </c>
    </row>
    <row r="15" spans="1:19" x14ac:dyDescent="0.25">
      <c r="A15" s="4">
        <v>2016</v>
      </c>
      <c r="B15" s="4">
        <v>38937</v>
      </c>
      <c r="C15" s="4">
        <f t="shared" si="0"/>
        <v>1132</v>
      </c>
      <c r="D15" s="4">
        <f>B15-$B$9</f>
        <v>15849</v>
      </c>
      <c r="E15" s="4">
        <f t="shared" si="3"/>
        <v>1.0299431292157122</v>
      </c>
      <c r="F15" s="4">
        <f>B15/$B$9</f>
        <v>1.686460498960499</v>
      </c>
      <c r="G15" s="4">
        <f t="shared" ref="G15:G16" si="6">E15*100</f>
        <v>102.99431292157122</v>
      </c>
      <c r="H15" s="4">
        <f>F15*100</f>
        <v>168.6460498960499</v>
      </c>
      <c r="I15" s="4">
        <f t="shared" si="4"/>
        <v>2.9943129215712219</v>
      </c>
      <c r="J15" s="4">
        <f t="shared" si="2"/>
        <v>68.646049896049902</v>
      </c>
      <c r="K15" s="4">
        <f>B14/100</f>
        <v>378.05</v>
      </c>
    </row>
    <row r="16" spans="1:19" x14ac:dyDescent="0.25">
      <c r="A16" s="4">
        <v>2017</v>
      </c>
      <c r="B16" s="4">
        <v>39765</v>
      </c>
      <c r="C16" s="4">
        <f t="shared" si="0"/>
        <v>828</v>
      </c>
      <c r="D16" s="4">
        <f>B16-$B$9</f>
        <v>16677</v>
      </c>
      <c r="E16" s="4">
        <f t="shared" si="3"/>
        <v>1.0212651205793974</v>
      </c>
      <c r="F16" s="4">
        <f>B16/$B$9</f>
        <v>1.7223232848232848</v>
      </c>
      <c r="G16" s="4">
        <f t="shared" si="6"/>
        <v>102.12651205793975</v>
      </c>
      <c r="H16" s="4">
        <f>F16*100</f>
        <v>172.23232848232848</v>
      </c>
      <c r="I16" s="4">
        <f t="shared" si="4"/>
        <v>2.126512057939749</v>
      </c>
      <c r="J16" s="4">
        <f t="shared" si="2"/>
        <v>72.232328482328484</v>
      </c>
      <c r="K16" s="4">
        <f t="shared" si="5"/>
        <v>389.37</v>
      </c>
    </row>
    <row r="17" spans="2:2" x14ac:dyDescent="0.25">
      <c r="B17">
        <f>SUM(B9:B16)</f>
        <v>259646</v>
      </c>
    </row>
  </sheetData>
  <mergeCells count="8">
    <mergeCell ref="N7:P7"/>
    <mergeCell ref="N8:P8"/>
    <mergeCell ref="N9:P9"/>
    <mergeCell ref="A1:C1"/>
    <mergeCell ref="C5:D5"/>
    <mergeCell ref="E5:F5"/>
    <mergeCell ref="G5:H5"/>
    <mergeCell ref="I5:J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187</dc:creator>
  <cp:lastModifiedBy>187</cp:lastModifiedBy>
  <dcterms:created xsi:type="dcterms:W3CDTF">2020-01-06T05:08:37Z</dcterms:created>
  <dcterms:modified xsi:type="dcterms:W3CDTF">2020-01-06T06:34:24Z</dcterms:modified>
</cp:coreProperties>
</file>