
<file path=[Content_Types].xml><?xml version="1.0" encoding="utf-8"?>
<Types xmlns="http://schemas.openxmlformats.org/package/2006/content-types"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Статистика ГМУ\"/>
    </mc:Choice>
  </mc:AlternateContent>
  <bookViews>
    <workbookView xWindow="0" yWindow="0" windowWidth="19890" windowHeight="7440"/>
  </bookViews>
  <sheets>
    <sheet name="Лист5" sheetId="5" r:id="rId1"/>
  </sheets>
  <calcPr calcId="152511"/>
</workbook>
</file>

<file path=xl/calcChain.xml><?xml version="1.0" encoding="utf-8"?>
<calcChain xmlns="http://schemas.openxmlformats.org/spreadsheetml/2006/main">
  <c r="I23" i="5" l="1"/>
  <c r="C20" i="5"/>
  <c r="E20" i="5" s="1"/>
  <c r="C19" i="5"/>
  <c r="E19" i="5" s="1"/>
  <c r="E18" i="5"/>
  <c r="C18" i="5"/>
  <c r="C17" i="5"/>
  <c r="E17" i="5" s="1"/>
  <c r="E16" i="5"/>
  <c r="E21" i="5" s="1"/>
  <c r="G23" i="5" s="1"/>
  <c r="C16" i="5"/>
  <c r="C21" i="5" s="1"/>
  <c r="L11" i="5"/>
  <c r="L10" i="5"/>
  <c r="G6" i="5"/>
  <c r="G5" i="5"/>
  <c r="G4" i="5"/>
  <c r="H3" i="5"/>
  <c r="H4" i="5" s="1"/>
  <c r="H5" i="5" s="1"/>
  <c r="H6" i="5" s="1"/>
  <c r="G3" i="5"/>
  <c r="H2" i="5"/>
  <c r="G2" i="5"/>
  <c r="G7" i="5" s="1"/>
  <c r="L9" i="5" s="1"/>
  <c r="F16" i="5" l="1"/>
  <c r="K23" i="5" l="1"/>
  <c r="F17" i="5"/>
  <c r="F18" i="5" s="1"/>
  <c r="F19" i="5" s="1"/>
  <c r="F20" i="5" s="1"/>
</calcChain>
</file>

<file path=xl/sharedStrings.xml><?xml version="1.0" encoding="utf-8"?>
<sst xmlns="http://schemas.openxmlformats.org/spreadsheetml/2006/main" count="30" uniqueCount="26">
  <si>
    <t>Xk-1</t>
  </si>
  <si>
    <t>Xk</t>
  </si>
  <si>
    <t>Mi</t>
  </si>
  <si>
    <t>Wi</t>
  </si>
  <si>
    <t>Xi</t>
  </si>
  <si>
    <t>Wi*Xi</t>
  </si>
  <si>
    <t>Сумма накопленных частот</t>
  </si>
  <si>
    <t>Выполнил</t>
  </si>
  <si>
    <t>Киром</t>
  </si>
  <si>
    <t>Муканна</t>
  </si>
  <si>
    <t>Всего</t>
  </si>
  <si>
    <t>В млн рублях</t>
  </si>
  <si>
    <t>средний уставной капитал страховых компаний  в РФ в 2016 г. составил</t>
  </si>
  <si>
    <t>В 2016 г. наиболее часто встечающийся размер уставного капитла у страховых компаний было</t>
  </si>
  <si>
    <t>В 2016 г. половина страховых компаний имела уставной капитал больше данного значения и  другая половина меньше</t>
  </si>
  <si>
    <t>Распределение  предприятий по объему товарооборота          в тыс. руб.(Xk-1 _ Xk)</t>
  </si>
  <si>
    <t>Количество   предприятий(Mi)</t>
  </si>
  <si>
    <t>До 400</t>
  </si>
  <si>
    <t>400—500</t>
  </si>
  <si>
    <t>500—600</t>
  </si>
  <si>
    <t>600—700</t>
  </si>
  <si>
    <t>Свыше 700</t>
  </si>
  <si>
    <t>Итого</t>
  </si>
  <si>
    <t>Средний объём товарооборота предприятий в тыс. руб</t>
  </si>
  <si>
    <t>наиболее часто встечающийся объём товарооборота у предприятий</t>
  </si>
  <si>
    <t>половина предприятий имела товарооборот больше данного значения и  другая половина меньше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</si>
</sst>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8"/>
      <color theme="1"/>
      <name val="Calibri"/>
      <charset val="204"/>
    </font>
    <font>
      <b/>
      <sz val="14"/>
      <color theme="1"/>
      <name val="Calibri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2" fillId="0" borderId="0" xfId="0" applyFont="1"/>
    <xf numFmtId="0" fontId="0" fillId="4" borderId="3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Alignment="1">
      <alignment horizontal="center" vertical="center" textRotation="45"/>
    </xf>
    <xf numFmtId="0" fontId="3" fillId="0" borderId="0" xfId="0" applyFont="1" applyAlignment="1">
      <alignment vertical="center"/>
    </xf>
    <xf numFmtId="0" fontId="0" fillId="0" borderId="0" xfId="0" applyBorder="1" applyAlignment="1"/>
    <xf numFmtId="0" fontId="0" fillId="0" borderId="3" xfId="0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A9F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8</xdr:row>
          <xdr:rowOff>9525</xdr:rowOff>
        </xdr:from>
        <xdr:to>
          <xdr:col>13</xdr:col>
          <xdr:colOff>314325</xdr:colOff>
          <xdr:row>8</xdr:row>
          <xdr:rowOff>495300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9</xdr:row>
          <xdr:rowOff>257175</xdr:rowOff>
        </xdr:from>
        <xdr:to>
          <xdr:col>16</xdr:col>
          <xdr:colOff>95250</xdr:colOff>
          <xdr:row>9</xdr:row>
          <xdr:rowOff>685800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285750</xdr:colOff>
          <xdr:row>10</xdr:row>
          <xdr:rowOff>171450</xdr:rowOff>
        </xdr:from>
        <xdr:to>
          <xdr:col>15</xdr:col>
          <xdr:colOff>390525</xdr:colOff>
          <xdr:row>10</xdr:row>
          <xdr:rowOff>781050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tabSelected="1" topLeftCell="D1" workbookViewId="0">
      <selection activeCell="J23" sqref="J23"/>
    </sheetView>
  </sheetViews>
  <sheetFormatPr defaultColWidth="9" defaultRowHeight="15" x14ac:dyDescent="0.25"/>
  <cols>
    <col min="1" max="1" width="29.42578125" customWidth="1"/>
    <col min="2" max="2" width="16.140625" customWidth="1"/>
    <col min="3" max="3" width="12.85546875"/>
    <col min="4" max="4" width="13.28515625" customWidth="1"/>
    <col min="7" max="7" width="12.85546875"/>
    <col min="9" max="9" width="12.28515625" customWidth="1"/>
    <col min="11" max="12" width="12.85546875"/>
  </cols>
  <sheetData>
    <row r="1" spans="1:12" ht="60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4" t="s">
        <v>6</v>
      </c>
      <c r="I1" s="17"/>
      <c r="J1" s="18" t="s">
        <v>7</v>
      </c>
      <c r="K1" s="19" t="s">
        <v>8</v>
      </c>
      <c r="L1" s="19" t="s">
        <v>9</v>
      </c>
    </row>
    <row r="2" spans="1:12" x14ac:dyDescent="0.25">
      <c r="A2" s="5">
        <v>20</v>
      </c>
      <c r="B2" s="6">
        <v>40</v>
      </c>
      <c r="C2" s="7">
        <v>2</v>
      </c>
      <c r="D2" s="7">
        <v>0.6</v>
      </c>
      <c r="E2" s="7">
        <v>30</v>
      </c>
      <c r="F2" s="7"/>
      <c r="G2" s="7">
        <f>E2*D2</f>
        <v>18</v>
      </c>
      <c r="H2" s="7">
        <f>D2</f>
        <v>0.6</v>
      </c>
    </row>
    <row r="3" spans="1:12" x14ac:dyDescent="0.25">
      <c r="A3" s="5">
        <v>40</v>
      </c>
      <c r="B3" s="6">
        <v>60</v>
      </c>
      <c r="C3" s="7">
        <v>19</v>
      </c>
      <c r="D3" s="7">
        <v>5.4</v>
      </c>
      <c r="E3" s="7">
        <v>50</v>
      </c>
      <c r="F3" s="7"/>
      <c r="G3" s="7">
        <f t="shared" ref="G3:G6" si="0">E3*D3</f>
        <v>270</v>
      </c>
      <c r="H3" s="7">
        <f>D2+D3</f>
        <v>6</v>
      </c>
    </row>
    <row r="4" spans="1:12" x14ac:dyDescent="0.25">
      <c r="A4" s="5">
        <v>60</v>
      </c>
      <c r="B4" s="6">
        <v>80</v>
      </c>
      <c r="C4" s="7">
        <v>25</v>
      </c>
      <c r="D4" s="7">
        <v>7.1</v>
      </c>
      <c r="E4" s="7">
        <v>70</v>
      </c>
      <c r="F4" s="7"/>
      <c r="G4" s="7">
        <f t="shared" si="0"/>
        <v>497</v>
      </c>
      <c r="H4" s="7">
        <f>H3+D4</f>
        <v>13.1</v>
      </c>
    </row>
    <row r="5" spans="1:12" x14ac:dyDescent="0.25">
      <c r="A5" s="5">
        <v>80</v>
      </c>
      <c r="B5" s="6">
        <v>100</v>
      </c>
      <c r="C5" s="7">
        <v>5</v>
      </c>
      <c r="D5" s="7">
        <v>1.4</v>
      </c>
      <c r="E5" s="7">
        <v>90</v>
      </c>
      <c r="F5" s="7"/>
      <c r="G5" s="7">
        <f t="shared" si="0"/>
        <v>125.99999999999999</v>
      </c>
      <c r="H5" s="7">
        <f t="shared" ref="H5:H6" si="1">H4+D5</f>
        <v>14.5</v>
      </c>
    </row>
    <row r="6" spans="1:12" x14ac:dyDescent="0.25">
      <c r="A6" s="8">
        <v>100</v>
      </c>
      <c r="B6" s="9">
        <v>120</v>
      </c>
      <c r="C6" s="10">
        <v>299</v>
      </c>
      <c r="D6" s="10">
        <v>85.4</v>
      </c>
      <c r="E6" s="10">
        <v>110</v>
      </c>
      <c r="F6" s="7"/>
      <c r="G6" s="7">
        <f t="shared" si="0"/>
        <v>9394</v>
      </c>
      <c r="H6" s="7">
        <f t="shared" si="1"/>
        <v>99.9</v>
      </c>
    </row>
    <row r="7" spans="1:12" x14ac:dyDescent="0.25">
      <c r="A7" s="7" t="s">
        <v>10</v>
      </c>
      <c r="B7" s="11"/>
      <c r="C7" s="11"/>
      <c r="D7" s="7">
        <v>100</v>
      </c>
      <c r="E7" s="7"/>
      <c r="F7" s="7"/>
      <c r="G7" s="7">
        <f>SUM(G2:G6)</f>
        <v>10305</v>
      </c>
      <c r="H7" s="7"/>
    </row>
    <row r="8" spans="1:12" x14ac:dyDescent="0.25">
      <c r="I8" s="20"/>
      <c r="J8" s="20"/>
      <c r="K8" s="20"/>
      <c r="L8" s="7" t="s">
        <v>11</v>
      </c>
    </row>
    <row r="9" spans="1:12" ht="48" customHeight="1" x14ac:dyDescent="0.35">
      <c r="E9" s="12"/>
      <c r="I9" s="21" t="s">
        <v>12</v>
      </c>
      <c r="J9" s="21"/>
      <c r="K9" s="21"/>
      <c r="L9" s="4">
        <f>G7/100</f>
        <v>103.05</v>
      </c>
    </row>
    <row r="10" spans="1:12" ht="69" customHeight="1" x14ac:dyDescent="0.25">
      <c r="I10" s="21" t="s">
        <v>13</v>
      </c>
      <c r="J10" s="21"/>
      <c r="K10" s="21"/>
      <c r="L10" s="4">
        <f>A6+(B6-A6)*((C6-C5-1)/((C6-C5)+(C6-C5+1)))</f>
        <v>109.9490662139219</v>
      </c>
    </row>
    <row r="11" spans="1:12" ht="78" customHeight="1" x14ac:dyDescent="0.25">
      <c r="I11" s="21" t="s">
        <v>14</v>
      </c>
      <c r="J11" s="21"/>
      <c r="K11" s="21"/>
      <c r="L11" s="4">
        <f>(((50-14.5)/299)*20)+100</f>
        <v>102.37458193979933</v>
      </c>
    </row>
    <row r="13" spans="1:12" x14ac:dyDescent="0.25">
      <c r="A13" s="22" t="s">
        <v>15</v>
      </c>
      <c r="B13" s="22" t="s">
        <v>16</v>
      </c>
      <c r="C13" s="23" t="s">
        <v>3</v>
      </c>
      <c r="D13" s="23" t="s">
        <v>4</v>
      </c>
      <c r="E13" s="23" t="s">
        <v>5</v>
      </c>
      <c r="F13" s="24" t="s">
        <v>6</v>
      </c>
    </row>
    <row r="14" spans="1:12" x14ac:dyDescent="0.25">
      <c r="A14" s="22"/>
      <c r="B14" s="22"/>
      <c r="C14" s="23"/>
      <c r="D14" s="23"/>
      <c r="E14" s="23"/>
      <c r="F14" s="25"/>
    </row>
    <row r="15" spans="1:12" ht="30" customHeight="1" x14ac:dyDescent="0.25">
      <c r="A15" s="22"/>
      <c r="B15" s="22"/>
      <c r="C15" s="23"/>
      <c r="D15" s="23"/>
      <c r="E15" s="23"/>
      <c r="F15" s="25"/>
    </row>
    <row r="16" spans="1:12" x14ac:dyDescent="0.25">
      <c r="A16" s="13" t="s">
        <v>17</v>
      </c>
      <c r="B16" s="13">
        <v>9</v>
      </c>
      <c r="C16" s="7">
        <f>(B16/$B21)*100</f>
        <v>22.5</v>
      </c>
      <c r="D16" s="7">
        <v>350</v>
      </c>
      <c r="E16" s="7">
        <f>C16*D16</f>
        <v>7875</v>
      </c>
      <c r="F16" s="7">
        <f>C16</f>
        <v>22.5</v>
      </c>
    </row>
    <row r="17" spans="1:11" x14ac:dyDescent="0.25">
      <c r="A17" s="13" t="s">
        <v>18</v>
      </c>
      <c r="B17" s="13">
        <v>12</v>
      </c>
      <c r="C17" s="7">
        <f>(B17/$B21)*100</f>
        <v>30</v>
      </c>
      <c r="D17" s="7">
        <v>450</v>
      </c>
      <c r="E17" s="7">
        <f>C17*D17</f>
        <v>13500</v>
      </c>
      <c r="F17" s="7">
        <f>F16+C17</f>
        <v>52.5</v>
      </c>
    </row>
    <row r="18" spans="1:11" ht="33" customHeight="1" x14ac:dyDescent="0.25">
      <c r="A18" s="13" t="s">
        <v>19</v>
      </c>
      <c r="B18" s="13">
        <v>8</v>
      </c>
      <c r="C18" s="7">
        <f>(B18/$B21)*100</f>
        <v>20</v>
      </c>
      <c r="D18" s="7">
        <v>550</v>
      </c>
      <c r="E18" s="7">
        <f>C18*D18</f>
        <v>11000</v>
      </c>
      <c r="F18" s="7">
        <f>F17+C18</f>
        <v>72.5</v>
      </c>
    </row>
    <row r="19" spans="1:11" ht="39.950000000000003" customHeight="1" x14ac:dyDescent="0.25">
      <c r="A19" s="13" t="s">
        <v>20</v>
      </c>
      <c r="B19" s="13">
        <v>9</v>
      </c>
      <c r="C19" s="7">
        <f>(B19/$B21)*100</f>
        <v>22.5</v>
      </c>
      <c r="D19" s="7">
        <v>650</v>
      </c>
      <c r="E19" s="7">
        <f>C19*D19</f>
        <v>14625</v>
      </c>
      <c r="F19" s="7">
        <f>F18+C19</f>
        <v>95</v>
      </c>
    </row>
    <row r="20" spans="1:11" x14ac:dyDescent="0.25">
      <c r="A20" s="13" t="s">
        <v>21</v>
      </c>
      <c r="B20" s="13">
        <v>2</v>
      </c>
      <c r="C20" s="7">
        <f>(B20/$B21)*100</f>
        <v>5</v>
      </c>
      <c r="D20" s="7">
        <v>750</v>
      </c>
      <c r="E20" s="7">
        <f>C20*D20</f>
        <v>3750</v>
      </c>
      <c r="F20" s="7">
        <f>F19+C20</f>
        <v>100</v>
      </c>
    </row>
    <row r="21" spans="1:11" x14ac:dyDescent="0.25">
      <c r="A21" s="13" t="s">
        <v>22</v>
      </c>
      <c r="B21" s="13">
        <v>40</v>
      </c>
      <c r="C21" s="7">
        <f>SUM(C16:C20)</f>
        <v>100</v>
      </c>
      <c r="D21" s="7"/>
      <c r="E21" s="7">
        <f>SUM(E16:E20)</f>
        <v>50750</v>
      </c>
      <c r="F21" s="7"/>
    </row>
    <row r="23" spans="1:11" ht="225" x14ac:dyDescent="0.25">
      <c r="F23" s="14" t="s">
        <v>23</v>
      </c>
      <c r="G23" s="15">
        <f>E21/C21</f>
        <v>507.5</v>
      </c>
      <c r="H23" s="14" t="s">
        <v>24</v>
      </c>
      <c r="I23" s="15">
        <f>400+100*(B17-B16)/((B17-B16)+(B17-B18))</f>
        <v>442.85714285714283</v>
      </c>
      <c r="J23" s="14" t="s">
        <v>25</v>
      </c>
      <c r="K23" s="15">
        <f>400+100*((50-F16)/C17)</f>
        <v>491.66666666666663</v>
      </c>
    </row>
    <row r="26" spans="1:11" x14ac:dyDescent="0.25">
      <c r="F26" s="16"/>
    </row>
  </sheetData>
  <mergeCells count="9">
    <mergeCell ref="I9:K9"/>
    <mergeCell ref="I10:K10"/>
    <mergeCell ref="I11:K11"/>
    <mergeCell ref="A13:A15"/>
    <mergeCell ref="B13:B15"/>
    <mergeCell ref="C13:C15"/>
    <mergeCell ref="D13:D15"/>
    <mergeCell ref="E13:E15"/>
    <mergeCell ref="F13:F15"/>
  </mergeCells>
  <pageMargins left="0.7" right="0.7" top="0.75" bottom="0.75" header="0.3" footer="0.3"/>
  <pageSetup paperSize="9" orientation="portrait"/>
  <drawing r:id="rId1"/>
  <legacyDrawing r:id="rId2"/>
  <oleObjects>
    <mc:AlternateContent xmlns:mc="http://schemas.openxmlformats.org/markup-compatibility/2006">
      <mc:Choice Requires="x14">
        <oleObject progId="Equation.KSEE3" shapeId="1025" r:id="rId3">
          <objectPr defaultSize="0" altText="" r:id="rId4">
            <anchor moveWithCells="1">
              <from>
                <xdr:col>12</xdr:col>
                <xdr:colOff>66675</xdr:colOff>
                <xdr:row>8</xdr:row>
                <xdr:rowOff>9525</xdr:rowOff>
              </from>
              <to>
                <xdr:col>13</xdr:col>
                <xdr:colOff>314325</xdr:colOff>
                <xdr:row>8</xdr:row>
                <xdr:rowOff>495300</xdr:rowOff>
              </to>
            </anchor>
          </objectPr>
        </oleObject>
      </mc:Choice>
      <mc:Fallback>
        <oleObject progId="Equation.KSEE3" shapeId="1025" r:id="rId3"/>
      </mc:Fallback>
    </mc:AlternateContent>
    <mc:AlternateContent xmlns:mc="http://schemas.openxmlformats.org/markup-compatibility/2006">
      <mc:Choice Requires="x14">
        <oleObject progId="Equation.KSEE3" shapeId="1026" r:id="rId5">
          <objectPr defaultSize="0" altText="" r:id="rId6">
            <anchor moveWithCells="1">
              <from>
                <xdr:col>12</xdr:col>
                <xdr:colOff>57150</xdr:colOff>
                <xdr:row>9</xdr:row>
                <xdr:rowOff>257175</xdr:rowOff>
              </from>
              <to>
                <xdr:col>16</xdr:col>
                <xdr:colOff>95250</xdr:colOff>
                <xdr:row>9</xdr:row>
                <xdr:rowOff>685800</xdr:rowOff>
              </to>
            </anchor>
          </objectPr>
        </oleObject>
      </mc:Choice>
      <mc:Fallback>
        <oleObject progId="Equation.KSEE3" shapeId="1026" r:id="rId5"/>
      </mc:Fallback>
    </mc:AlternateContent>
    <mc:AlternateContent xmlns:mc="http://schemas.openxmlformats.org/markup-compatibility/2006">
      <mc:Choice Requires="x14">
        <oleObject progId="Equation.KSEE3" shapeId="1027" r:id="rId7">
          <objectPr defaultSize="0" altText="" r:id="rId8">
            <anchor moveWithCells="1">
              <from>
                <xdr:col>12</xdr:col>
                <xdr:colOff>285750</xdr:colOff>
                <xdr:row>10</xdr:row>
                <xdr:rowOff>171450</xdr:rowOff>
              </from>
              <to>
                <xdr:col>15</xdr:col>
                <xdr:colOff>390525</xdr:colOff>
                <xdr:row>10</xdr:row>
                <xdr:rowOff>781050</xdr:rowOff>
              </to>
            </anchor>
          </objectPr>
        </oleObject>
      </mc:Choice>
      <mc:Fallback>
        <oleObject progId="Equation.KSEE3" shapeId="1027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Лист5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187</cp:lastModifiedBy>
  <dcterms:created xsi:type="dcterms:W3CDTF">2019-01-04T05:20:00Z</dcterms:created>
  <dcterms:modified xsi:type="dcterms:W3CDTF">2020-01-05T07:58:39Z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</Properties>
</file>