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7c26c6747148d27f/University/.Thesis/githubMaster_infraredHorizonSensor/device_pcb_design_files/"/>
    </mc:Choice>
  </mc:AlternateContent>
  <xr:revisionPtr revIDLastSave="6" documentId="11_F25DC773A252ABDACC1048AB895E43A85BDE58E8" xr6:coauthVersionLast="47" xr6:coauthVersionMax="47" xr10:uidLastSave="{AF07C00B-B938-47DF-8C08-7140469A66D3}"/>
  <bookViews>
    <workbookView xWindow="14970" yWindow="645" windowWidth="32655" windowHeight="17700" xr2:uid="{00000000-000D-0000-FFFF-FFFF00000000}"/>
  </bookViews>
  <sheets>
    <sheet name="PartsLi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M22" i="1"/>
  <c r="M23" i="1"/>
  <c r="M24" i="1"/>
  <c r="M25" i="1"/>
  <c r="M10" i="1"/>
  <c r="M11" i="1"/>
  <c r="M12" i="1"/>
  <c r="M13" i="1"/>
  <c r="M4" i="1"/>
  <c r="M3" i="1"/>
  <c r="M26" i="1" s="1"/>
  <c r="M14" i="1"/>
  <c r="M15" i="1"/>
  <c r="M16" i="1"/>
  <c r="M6" i="1"/>
  <c r="M5" i="1"/>
  <c r="M8" i="1"/>
  <c r="M7" i="1"/>
  <c r="M17" i="1"/>
  <c r="M18" i="1"/>
  <c r="M19" i="1"/>
  <c r="M20" i="1"/>
  <c r="M21" i="1"/>
  <c r="M9" i="1"/>
</calcChain>
</file>

<file path=xl/sharedStrings.xml><?xml version="1.0" encoding="utf-8"?>
<sst xmlns="http://schemas.openxmlformats.org/spreadsheetml/2006/main" count="221" uniqueCount="170">
  <si>
    <t>Name</t>
  </si>
  <si>
    <t>Description</t>
  </si>
  <si>
    <t>Quantity</t>
  </si>
  <si>
    <t>Comment</t>
  </si>
  <si>
    <t>Manufacturer</t>
  </si>
  <si>
    <t>Manufacturer Part Number</t>
  </si>
  <si>
    <t>Supplier</t>
  </si>
  <si>
    <t>Supplier Part Number</t>
  </si>
  <si>
    <t>Supplier Unit Price</t>
  </si>
  <si>
    <t>Supplier Subtotal</t>
  </si>
  <si>
    <t>Voltage Regulator</t>
  </si>
  <si>
    <t>Voltage Regulator +3V3 Output; 6-36V Input</t>
  </si>
  <si>
    <t>Switching Voltage Regulators SIMPLE SWITCHER® 36-V, 600-mA Buck Regulator With High-Efficiency Sleep Mode 6-SOT-23 -40 to 125</t>
  </si>
  <si>
    <t xml:space="preserve">+3V3 voltage regulator </t>
  </si>
  <si>
    <t>Texas Instruments</t>
  </si>
  <si>
    <t>TPS560430X3FDBVR</t>
  </si>
  <si>
    <t>Mouser</t>
  </si>
  <si>
    <t>Inductor L</t>
  </si>
  <si>
    <t>Inductor L 12uH</t>
  </si>
  <si>
    <t>Power Inductors - SMD 12 UH 20%</t>
  </si>
  <si>
    <t>voltage reg supplementary hardware</t>
  </si>
  <si>
    <t>Murata</t>
  </si>
  <si>
    <t>1231AS-H-120M=P3</t>
  </si>
  <si>
    <t>Capacitor C_out</t>
  </si>
  <si>
    <t>Capacitor C_out 22uF; 10V</t>
  </si>
  <si>
    <t>Multilayer Ceramic Capacitors MLCC - SMD/SMT 22 uF 10 VDC 20% 0603 X5R</t>
  </si>
  <si>
    <t>GRM188R61A226ME15D</t>
  </si>
  <si>
    <t>Capacitor C_boot</t>
  </si>
  <si>
    <t>Capacitor C_boot 0.1uF</t>
  </si>
  <si>
    <t>Multilayer Ceramic Capacitors MLCC - SMD/SMT 0.1 uF 50 VDC 10% 0603 X7R AEC-Q200</t>
  </si>
  <si>
    <t>GCJ188R71H104KA12D</t>
  </si>
  <si>
    <t>Capacitor C_in</t>
  </si>
  <si>
    <t>Capacitor C_in 2.2uF</t>
  </si>
  <si>
    <t>Multilayer Ceramic Capacitors MLCC - SMD/SMT 2.2 uF 16 VDC 10% 0603 X6S</t>
  </si>
  <si>
    <t>GRM188C81C225KA12D</t>
  </si>
  <si>
    <t>Input: IR Sensor</t>
  </si>
  <si>
    <t>IR Array MLX90640-BAB</t>
  </si>
  <si>
    <t>32x24px IR array; I2C 400kHz (FastMode) or 1MHz (FastMode+) Interface; 3V3 input supply</t>
  </si>
  <si>
    <t>Melexis</t>
  </si>
  <si>
    <t>MLX90640ESF-BAB-000-SP</t>
  </si>
  <si>
    <t>482-MLX90640ESFBABSP</t>
  </si>
  <si>
    <t>Microcontroller</t>
  </si>
  <si>
    <t>ARM Microcontroller STM32-L4-52CE</t>
  </si>
  <si>
    <t>Ultra-low-power Arm Cortex-M4 32-bit MCU+FPU, 100DMIPS, up to 512KB Flash, 160KB SRAM</t>
  </si>
  <si>
    <t>Main board controller</t>
  </si>
  <si>
    <t>STMElectronics</t>
  </si>
  <si>
    <t>STM32L452CEU6</t>
  </si>
  <si>
    <t>511-STM32L452CEU6</t>
  </si>
  <si>
    <t>Supply / Input Sup</t>
  </si>
  <si>
    <t>Capacitor 10 uF +/- 10% 16 V 0603</t>
  </si>
  <si>
    <t>Ceramic Capacitors MLCC - SMD/SMT 10 uF 16 VDC 10% 0603 X5R AEC-Q200</t>
  </si>
  <si>
    <t>IR sensor / voltage conditioning</t>
  </si>
  <si>
    <t>Murata Electronics</t>
  </si>
  <si>
    <t>GRT188R61C106KE13D</t>
  </si>
  <si>
    <t>81-GRT188R61C106KE3D</t>
  </si>
  <si>
    <t>Capacitor 100 nF +/-10% 50 V 0603</t>
  </si>
  <si>
    <t>Ceramic Capacitors SMD/SMT 0.1 uF 25 VDC 10% 0603 X8R AEC-Q200</t>
  </si>
  <si>
    <t>IR sensor / switch / voltage conditioning</t>
  </si>
  <si>
    <t>GCM188R91E104KA37D</t>
  </si>
  <si>
    <t>81-GCM188R91E104KA7D</t>
  </si>
  <si>
    <t>Input Sup</t>
  </si>
  <si>
    <t>Resistor 1k +/-1% 0603 100 mW</t>
  </si>
  <si>
    <t>Chip Resistor, 1 kOhm, +/- 1%, 100 mW, -55 to 155 degC, 0603 (1608 Metric)</t>
  </si>
  <si>
    <t>IR sensor (2x as per I2C spec, MLX90640 datasheet)</t>
  </si>
  <si>
    <t>Vishay</t>
  </si>
  <si>
    <t>CRCW06031K00FKEAC</t>
  </si>
  <si>
    <t>71-CRCW06031K00FKEAC</t>
  </si>
  <si>
    <t>Oscillator: High Speed</t>
  </si>
  <si>
    <t>Capacitor 8.2 pF 10% 50 V 0603</t>
  </si>
  <si>
    <t>Chip Capacitor, 8.2 pF, 10%, 50 V, 0603 (1608 Metric)</t>
  </si>
  <si>
    <t>GCM1885C2A8R2DA16D</t>
  </si>
  <si>
    <t>81-GCM1885C2A8R2DA6D</t>
  </si>
  <si>
    <t>Crystal ECS-160-10-37B2-CTN-TR</t>
  </si>
  <si>
    <t>Crystals 16.000 MHz 10 pF +/-10 +/-20 -40 +85 C +/-2 ppm Max. ESR = 150</t>
  </si>
  <si>
    <t>high speed external oscillator; main clock source for microcontroller, feeds I2C etc frequency.</t>
  </si>
  <si>
    <t>ECS</t>
  </si>
  <si>
    <t>ECS-160-10-37B2-CTN-TR</t>
  </si>
  <si>
    <t>520-160-10-37B2CTNTR</t>
  </si>
  <si>
    <t>Oscillator: Low Speed</t>
  </si>
  <si>
    <t>Capacitor 3.9 pF 10% 50 V 0603</t>
  </si>
  <si>
    <t>Chip Capacitor, 3.9 pF, 10%, 50 V, 0603 (1608 Metric)</t>
  </si>
  <si>
    <t>low speed oscillator caps</t>
  </si>
  <si>
    <t>GCM1885C1H3R9CA16D</t>
  </si>
  <si>
    <t>81-GCM1885C1H3R9CA6D</t>
  </si>
  <si>
    <t>Crystal ECS-.327-6-12-TR</t>
  </si>
  <si>
    <t>Parallel - Fundamental Quartz Crystal, 0.032768MHz Nom</t>
  </si>
  <si>
    <t>low speed external oscillator for real-time clock (RTC) functions; maintains accurate timekeeping in low-power modes.</t>
  </si>
  <si>
    <t>ECS-.327-6-12-TR</t>
  </si>
  <si>
    <t>520-ECS-.327-6-12-TR</t>
  </si>
  <si>
    <t>Conn External</t>
  </si>
  <si>
    <t>Connector Molex 505110-1692</t>
  </si>
  <si>
    <t>Conn FFC/FPC Connector SKT 16 POS 0.5mm Solder RA SMD Easy-On T/R</t>
  </si>
  <si>
    <t>external interboard interface connection</t>
  </si>
  <si>
    <t>Molex</t>
  </si>
  <si>
    <t>505110-1692</t>
  </si>
  <si>
    <t>538-505110-1692</t>
  </si>
  <si>
    <t>Connector Header Strip STDC14</t>
  </si>
  <si>
    <t>STDC14 for STLINK Programmer</t>
  </si>
  <si>
    <t>STLINK Debug connection</t>
  </si>
  <si>
    <t>Samtec</t>
  </si>
  <si>
    <t>FTSH-107-01-L-DV-K</t>
  </si>
  <si>
    <t>200-FTSH10701LDVK</t>
  </si>
  <si>
    <t>Input: Switch</t>
  </si>
  <si>
    <t>Switch PTS840GKPSMTRLFS</t>
  </si>
  <si>
    <t>Keypad Switch, 1 Switches, SPST, Momentary-tactile, 0.05A, 12VDC, 2.94N, Solder Terminal, Surface Mount-right Angle</t>
  </si>
  <si>
    <t>NRST / SW2</t>
  </si>
  <si>
    <t>C&amp;K</t>
  </si>
  <si>
    <t>PTS840GKPSMTRLFS</t>
  </si>
  <si>
    <t>611-PTS840GKPSMTR</t>
  </si>
  <si>
    <t>Resistor 620 +/-1% 0603 100 mW</t>
  </si>
  <si>
    <t>Thick Film Resistors - SMD 620 Ohms 100 mW 0603 1% AEC-Q200</t>
  </si>
  <si>
    <t>NRST / SW2 input supplementary hardware</t>
  </si>
  <si>
    <t>Yageo</t>
  </si>
  <si>
    <t>AC0603FR-07620RL</t>
  </si>
  <si>
    <t>603-AC0603FR-07620RL</t>
  </si>
  <si>
    <t>Resistor 10k +/-1% 0603 100 mW</t>
  </si>
  <si>
    <t>Thick Film Resistors - SMD 10 kOhms 100mW 0603 1% AEC-Q200</t>
  </si>
  <si>
    <t>NRST / BOOT0 input supplementary hardware</t>
  </si>
  <si>
    <t>AC0603FR-0710KL</t>
  </si>
  <si>
    <t>603-AC0603FR-0710KL</t>
  </si>
  <si>
    <t>Output: LED</t>
  </si>
  <si>
    <t>LED Green LG L29K-G2J1-24</t>
  </si>
  <si>
    <t>LED Green, Diffused, 0603, 2mA</t>
  </si>
  <si>
    <t>LED Orange LO L29K-H2K1-24</t>
  </si>
  <si>
    <t>LED Orange, Diffused, 0603, 2mA</t>
  </si>
  <si>
    <t>LED Red LSL29K-G1J2-1-Z</t>
  </si>
  <si>
    <t>LED Red, Diffused, 0603, 2mA</t>
  </si>
  <si>
    <t>Output Sup: LED</t>
  </si>
  <si>
    <t>Resistor 3.3k +/-1% 0603 100 mW</t>
  </si>
  <si>
    <t>Chip Resistor, 3.3 kOhm, +/- 1%, 100 mW, -55 to 155 degC, 0603 (1608 Metric)</t>
  </si>
  <si>
    <t>LED status indicator</t>
  </si>
  <si>
    <t>LED supplementary hardware (1mA @ 3v3, 1.5mA @ 5V)</t>
  </si>
  <si>
    <t>AMS OSRAM</t>
  </si>
  <si>
    <t>LG L29K-G2J1-24</t>
  </si>
  <si>
    <t>720-LGL29KG2J124Z</t>
  </si>
  <si>
    <t>LO L29K-H2K1-24</t>
  </si>
  <si>
    <t>720-LOL29KH2K124Z</t>
  </si>
  <si>
    <t>LS L29K-G1J2-1</t>
  </si>
  <si>
    <t>720-LSL29K-G1J2-1-Z</t>
  </si>
  <si>
    <t>CRCW06033K30FKEA</t>
  </si>
  <si>
    <t>71-CRCW0603-3.3K-E3</t>
  </si>
  <si>
    <t>Line#</t>
  </si>
  <si>
    <t>Melexis MLX90640-BAB 32x24 IR Array FOV: 55°x35°, TO39 package; OR MLX90640-BAA for FOV: 110°x55°</t>
  </si>
  <si>
    <t>PCB Designator</t>
  </si>
  <si>
    <t>high speed oscillator caps; Murata GCM1885C2A8R2DA16D OR Yageo CC0603JRNPO9BN8R2</t>
  </si>
  <si>
    <t>U1</t>
  </si>
  <si>
    <t>C3</t>
  </si>
  <si>
    <t>C6</t>
  </si>
  <si>
    <t>IC1</t>
  </si>
  <si>
    <t>Y2</t>
  </si>
  <si>
    <t>C8, C9</t>
  </si>
  <si>
    <t>Y1</t>
  </si>
  <si>
    <t>C10, C11</t>
  </si>
  <si>
    <t>IC2</t>
  </si>
  <si>
    <t>L1</t>
  </si>
  <si>
    <t>C7</t>
  </si>
  <si>
    <t>C2, C12</t>
  </si>
  <si>
    <t>C1, C4, C5, C13, C14, C15, C16</t>
  </si>
  <si>
    <t>R3, R4</t>
  </si>
  <si>
    <t>J1</t>
  </si>
  <si>
    <t>J2</t>
  </si>
  <si>
    <t>SW1, SW2</t>
  </si>
  <si>
    <t>R5, R7</t>
  </si>
  <si>
    <t>R6, R9</t>
  </si>
  <si>
    <t>LED1</t>
  </si>
  <si>
    <t>LED2</t>
  </si>
  <si>
    <t>PWR_LED</t>
  </si>
  <si>
    <t>R1, R2, R11</t>
  </si>
  <si>
    <t>Destination Type</t>
  </si>
  <si>
    <t>Current as of 12 Oct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</si>
</sst>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3" xfId="0" applyBorder="1"/>
    <xf numFmtId="0" fontId="0" fillId="0" borderId="1" xfId="0" applyFill="1" applyBorder="1"/>
    <xf numFmtId="0" fontId="0" fillId="0" borderId="1" xfId="0" quotePrefix="1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/>
    <xf numFmtId="0" fontId="2" fillId="0" borderId="1" xfId="1" quotePrefix="1" applyFill="1" applyBorder="1"/>
    <xf numFmtId="8" fontId="0" fillId="0" borderId="1" xfId="0" applyNumberFormat="1" applyFill="1" applyBorder="1"/>
    <xf numFmtId="0" fontId="2" fillId="0" borderId="1" xfId="1" applyFill="1" applyBorder="1"/>
    <xf numFmtId="0" fontId="3" fillId="0" borderId="1" xfId="0" applyFont="1" applyFill="1" applyBorder="1"/>
    <xf numFmtId="0" fontId="0" fillId="0" borderId="1" xfId="0" applyFill="1" applyBorder="1" applyAlignment="1"/>
    <xf numFmtId="0" fontId="1" fillId="0" borderId="2" xfId="0" applyFont="1" applyFill="1" applyBorder="1"/>
    <xf numFmtId="0" fontId="0" fillId="0" borderId="3" xfId="0" applyFill="1" applyBorder="1"/>
    <xf numFmtId="0" fontId="3" fillId="0" borderId="3" xfId="0" applyFont="1" applyFill="1" applyBorder="1"/>
    <xf numFmtId="0" fontId="0" fillId="0" borderId="3" xfId="0" applyFill="1" applyBorder="1" applyAlignment="1">
      <alignment horizontal="center"/>
    </xf>
    <xf numFmtId="0" fontId="2" fillId="0" borderId="3" xfId="1" applyFill="1" applyBorder="1"/>
    <xf numFmtId="164" fontId="0" fillId="0" borderId="3" xfId="0" applyNumberFormat="1" applyFill="1" applyBorder="1"/>
    <xf numFmtId="0" fontId="0" fillId="0" borderId="1" xfId="0" applyFill="1" applyBorder="1" applyAlignment="1">
      <alignment wrapText="1"/>
    </xf>
    <xf numFmtId="0" fontId="2" fillId="0" borderId="0" xfId="1"/>
    <xf numFmtId="0" fontId="2" fillId="0" borderId="0" xfId="1" applyFill="1"/>
    <xf numFmtId="0" fontId="2" fillId="0" borderId="3" xfId="0" applyFont="1" applyFill="1" applyBorder="1"/>
    <xf numFmtId="0" fontId="3" fillId="0" borderId="1" xfId="0" quotePrefix="1" applyFont="1" applyFill="1" applyBorder="1"/>
    <xf numFmtId="0" fontId="3" fillId="0" borderId="2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30"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A20AC6-17D9-4BCC-BBC9-2B2FE5398E20}" name="Table2" displayName="Table2" ref="A2:M26" totalsRowCount="1" headerRowDxfId="26" headerRowBorderDxfId="28" tableBorderDxfId="29" totalsRowBorderDxfId="27">
  <autoFilter ref="A2:M25" xr:uid="{40A20AC6-17D9-4BCC-BBC9-2B2FE5398E20}"/>
  <sortState xmlns:xlrd2="http://schemas.microsoft.com/office/spreadsheetml/2017/richdata2" ref="A3:M25">
    <sortCondition ref="A2:A25"/>
  </sortState>
  <tableColumns count="13">
    <tableColumn id="13" xr3:uid="{939AADBF-D41C-42FA-A945-6A1B12E0B6B8}" name="Line#" dataDxfId="25" totalsRowDxfId="15"/>
    <tableColumn id="2" xr3:uid="{D5A280F2-0925-489C-83B4-0C8E98988E5A}" name="Name" dataDxfId="24" totalsRowDxfId="14"/>
    <tableColumn id="3" xr3:uid="{22872186-4B1C-48CE-9E78-864C563E7C81}" name="Description" dataDxfId="23" totalsRowDxfId="13"/>
    <tableColumn id="4" xr3:uid="{845E8C3B-15EC-4EE5-83DE-0DD0EC1798EB}" name="Quantity" totalsRowFunction="sum" dataDxfId="2" totalsRowDxfId="12"/>
    <tableColumn id="14" xr3:uid="{3EADA2BD-63BA-4555-963C-C73B3A451EF0}" name="PCB Designator" dataDxfId="0" totalsRowDxfId="11"/>
    <tableColumn id="1" xr3:uid="{BC83E58C-4A07-4951-8D89-58DD0506BC1E}" name="Destination Type" dataDxfId="1" totalsRowDxfId="10"/>
    <tableColumn id="5" xr3:uid="{7679F550-5340-480C-9818-B5CDAC5550F4}" name="Comment" dataDxfId="22" totalsRowDxfId="9"/>
    <tableColumn id="6" xr3:uid="{AA9693FE-3A8B-4F4A-886B-BA06EB9F3EA9}" name="Manufacturer" dataDxfId="21" totalsRowDxfId="8"/>
    <tableColumn id="7" xr3:uid="{8EC741F7-83EA-43BD-811E-A54FD68D6938}" name="Manufacturer Part Number" dataDxfId="20" totalsRowDxfId="7"/>
    <tableColumn id="8" xr3:uid="{8D4D5974-0F43-49FB-A3C0-D3C45B38832F}" name="Supplier" dataDxfId="19" totalsRowDxfId="6"/>
    <tableColumn id="9" xr3:uid="{755A82A6-B65E-422F-897A-1A3EAEBD42F5}" name="Supplier Part Number" dataDxfId="18" totalsRowDxfId="5" dataCellStyle="Hyperlink"/>
    <tableColumn id="10" xr3:uid="{0B7AEE66-0D09-4DFB-B8BA-2EE2A365185B}" name="Supplier Unit Price" dataDxfId="17" totalsRowDxfId="4"/>
    <tableColumn id="11" xr3:uid="{C94D4FA6-0D46-474D-838C-DBCA675E80CA}" name="Supplier Subtotal" totalsRowFunction="sum" dataDxfId="16" totalsRowDxfId="3">
      <calculatedColumnFormula>L3*D3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.mouser.com/ProductDetail/Murata-Electronics/GCM188R91E104KA37D?qs=fYnTpiIxukKBCa2bT2%252Bflw%3D%3D" TargetMode="External"/><Relationship Id="rId13" Type="http://schemas.openxmlformats.org/officeDocument/2006/relationships/hyperlink" Target="https://au.mouser.com/ProductDetail/Murata-Electronics/GCM1885C1H3R9CA16D?qs=ui%252B2d9lVEI4nHm76rfY3Bw%3D%3D" TargetMode="External"/><Relationship Id="rId18" Type="http://schemas.openxmlformats.org/officeDocument/2006/relationships/hyperlink" Target="https://au.mouser.com/ProductDetail/YAGEO/AC0603FR-07620RL?qs=yhV1fb9g%2FKaLU%252BaeSkSsYg%3D%3D" TargetMode="External"/><Relationship Id="rId3" Type="http://schemas.openxmlformats.org/officeDocument/2006/relationships/hyperlink" Target="https://au.mouser.com/ProductDetail/Murata-Electronics/GRM188R61A226ME15D?qs=eeBpzGFlv%252B8DV%2FrilzyhAw%3D%3D" TargetMode="External"/><Relationship Id="rId21" Type="http://schemas.openxmlformats.org/officeDocument/2006/relationships/hyperlink" Target="https://au.mouser.com/ProductDetail/ams-OSRAM/LS-L29K-G1J2-1?qs=NTcu%252BMSV%252BkPRbJMh%252BPhU8g%3D%3D" TargetMode="External"/><Relationship Id="rId7" Type="http://schemas.openxmlformats.org/officeDocument/2006/relationships/hyperlink" Target="https://au.mouser.com/ProductDetail/STMicroelectronics/STM32L452CEU6?qs=ObEXV34I18O%2FVMhx%252BuvyYg%3D%3D" TargetMode="External"/><Relationship Id="rId12" Type="http://schemas.openxmlformats.org/officeDocument/2006/relationships/hyperlink" Target="https://au.mouser.com/ProductDetail/ECS/ECS-.327-6-12-TR?qs=wo4x%252BUeoG8V%252B%252BoaFHDz4HA%3D%3D" TargetMode="External"/><Relationship Id="rId17" Type="http://schemas.openxmlformats.org/officeDocument/2006/relationships/hyperlink" Target="https://au.mouser.com/ProductDetail/CK/PTS840GKPSMTRLFS?qs=UxeAxwACbqkq7SgpXXj12Q%3D%3D" TargetMode="External"/><Relationship Id="rId2" Type="http://schemas.openxmlformats.org/officeDocument/2006/relationships/hyperlink" Target="https://au.mouser.com/ProductDetail/Murata-Electronics/GCJ188R71H104KA12D?qs=zThidflJDvYKuGhiQaflUg%3D%3D" TargetMode="External"/><Relationship Id="rId16" Type="http://schemas.openxmlformats.org/officeDocument/2006/relationships/hyperlink" Target="https://au.mouser.com/ProductDetail/Samtec/FTSH-107-01-L-DV-K?qs=%252BZP6%2F%252BtExtBNGLAeWROTVA%3D%3D" TargetMode="External"/><Relationship Id="rId20" Type="http://schemas.openxmlformats.org/officeDocument/2006/relationships/hyperlink" Target="https://au.mouser.com/ProductDetail/Vishay-Dale/CRCW06033K30FKEA?qs=1ghF3ZI8kS8fRqapjAj84Q%3D%3D" TargetMode="External"/><Relationship Id="rId1" Type="http://schemas.openxmlformats.org/officeDocument/2006/relationships/hyperlink" Target="https://au.mouser.com/ProductDetail/Texas-Instruments/TPS560430X3FDBVR?qs=y6ZabgHbY%252Bzg1UxrVv3WVw%3D%3D" TargetMode="External"/><Relationship Id="rId6" Type="http://schemas.openxmlformats.org/officeDocument/2006/relationships/hyperlink" Target="https://au.mouser.com/ProductDetail/Melexis/MLX90640ESF-BAB-000-SP?qs=y6ZabgHbY%252BwqHrvRZCHRaw%3D%3D" TargetMode="External"/><Relationship Id="rId11" Type="http://schemas.openxmlformats.org/officeDocument/2006/relationships/hyperlink" Target="https://au.mouser.com/ProductDetail/ECS/ECS-160-10-37B2-CTN-TR?qs=QNEnbhJQKvYELA%252BmNCGPQg%3D%3D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au.mouser.com/ProductDetail/Murata-Electronics/1231AS-H-120M%3dP3?qs=4tuKoHGzn10isROk6q9tqQ%3D%3D" TargetMode="External"/><Relationship Id="rId15" Type="http://schemas.openxmlformats.org/officeDocument/2006/relationships/hyperlink" Target="https://au.mouser.com/ProductDetail/Molex/505110-1692?qs=RawsiUxJOFQybAcXh3htqQ%3D%3D" TargetMode="External"/><Relationship Id="rId23" Type="http://schemas.openxmlformats.org/officeDocument/2006/relationships/hyperlink" Target="https://au.mouser.com/ProductDetail/ams-OSRAM/LG-L29K-G2J1-24?qs=%252BEew9%252B0nqrDT522vbrqDjw%3D%3D" TargetMode="External"/><Relationship Id="rId10" Type="http://schemas.openxmlformats.org/officeDocument/2006/relationships/hyperlink" Target="https://au.mouser.com/ProductDetail/Vishay-Dale/CRCW06031K00FKEAC?qs=E3Y5ESvWgWOQ7ePIWbGVFg%3D%3D" TargetMode="External"/><Relationship Id="rId19" Type="http://schemas.openxmlformats.org/officeDocument/2006/relationships/hyperlink" Target="https://au.mouser.com/ProductDetail/YAGEO/AC0603FR-0710KL?qs=UoPT7wUmgYKz3zh0UDMA4Q%3D%3D" TargetMode="External"/><Relationship Id="rId4" Type="http://schemas.openxmlformats.org/officeDocument/2006/relationships/hyperlink" Target="https://au.mouser.com/ProductDetail/Murata-Electronics/GRM188C81C225KA12D?qs=O5cugoO6nwevZQeqg2lgHQ%3D%3D" TargetMode="External"/><Relationship Id="rId9" Type="http://schemas.openxmlformats.org/officeDocument/2006/relationships/hyperlink" Target="https://au.mouser.com/ProductDetail/Murata-Electronics/GRT188R61C106KE13D?qs=drgMNd%252BkGPNdAIGHCKvRGQ%3D%3D" TargetMode="External"/><Relationship Id="rId14" Type="http://schemas.openxmlformats.org/officeDocument/2006/relationships/hyperlink" Target="https://au.mouser.com/ProductDetail/Murata-Electronics/GCM1885C2A8R2DA16D?qs=ui%252B2d9lVEI6Kkl8VJlb6yg%3D%3D" TargetMode="External"/><Relationship Id="rId22" Type="http://schemas.openxmlformats.org/officeDocument/2006/relationships/hyperlink" Target="https://au.mouser.com/ProductDetail/ams-OSRAM/LO-L29K-H2K1-24?qs=%252BEew9%252B0nqrDE9qlFl9lmF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Normal="100" workbookViewId="0"/>
  </sheetViews>
  <sheetFormatPr defaultRowHeight="15" x14ac:dyDescent="0.25"/>
  <cols>
    <col min="1" max="1" width="8" bestFit="1" customWidth="1"/>
    <col min="2" max="2" width="40.42578125" bestFit="1" customWidth="1"/>
    <col min="3" max="3" width="120" bestFit="1" customWidth="1"/>
    <col min="4" max="4" width="11" bestFit="1" customWidth="1"/>
    <col min="5" max="5" width="26.5703125" bestFit="1" customWidth="1"/>
    <col min="6" max="6" width="21.5703125" bestFit="1" customWidth="1"/>
    <col min="7" max="7" width="49.85546875" customWidth="1"/>
    <col min="8" max="8" width="17.5703125" bestFit="1" customWidth="1"/>
    <col min="9" max="9" width="33.7109375" customWidth="1"/>
    <col min="10" max="10" width="10.7109375" bestFit="1" customWidth="1"/>
    <col min="11" max="11" width="23.7109375" bestFit="1" customWidth="1"/>
    <col min="12" max="12" width="20.140625" bestFit="1" customWidth="1"/>
    <col min="13" max="13" width="18.7109375" bestFit="1" customWidth="1"/>
  </cols>
  <sheetData>
    <row r="1" spans="1:13" x14ac:dyDescent="0.25">
      <c r="A1" s="25" t="s">
        <v>169</v>
      </c>
    </row>
    <row r="2" spans="1:13" x14ac:dyDescent="0.25">
      <c r="A2" s="11" t="s">
        <v>141</v>
      </c>
      <c r="B2" s="11" t="s">
        <v>0</v>
      </c>
      <c r="C2" s="11" t="s">
        <v>1</v>
      </c>
      <c r="D2" s="11" t="s">
        <v>2</v>
      </c>
      <c r="E2" s="11" t="s">
        <v>143</v>
      </c>
      <c r="F2" s="11" t="s">
        <v>168</v>
      </c>
      <c r="G2" s="11" t="s">
        <v>3</v>
      </c>
      <c r="H2" s="11" t="s">
        <v>4</v>
      </c>
      <c r="I2" s="11" t="s">
        <v>5</v>
      </c>
      <c r="J2" s="11" t="s">
        <v>6</v>
      </c>
      <c r="K2" s="11" t="s">
        <v>7</v>
      </c>
      <c r="L2" s="11" t="s">
        <v>8</v>
      </c>
      <c r="M2" s="11" t="s">
        <v>9</v>
      </c>
    </row>
    <row r="3" spans="1:13" x14ac:dyDescent="0.25">
      <c r="A3" s="22">
        <v>1</v>
      </c>
      <c r="B3" s="9" t="s">
        <v>42</v>
      </c>
      <c r="C3" s="2" t="s">
        <v>43</v>
      </c>
      <c r="D3" s="4">
        <v>1</v>
      </c>
      <c r="E3" s="23" t="s">
        <v>145</v>
      </c>
      <c r="F3" s="2" t="s">
        <v>41</v>
      </c>
      <c r="G3" s="2" t="s">
        <v>44</v>
      </c>
      <c r="H3" s="2" t="s">
        <v>45</v>
      </c>
      <c r="I3" s="10" t="s">
        <v>46</v>
      </c>
      <c r="J3" s="2" t="s">
        <v>16</v>
      </c>
      <c r="K3" s="8" t="s">
        <v>47</v>
      </c>
      <c r="L3" s="5">
        <v>11.48</v>
      </c>
      <c r="M3" s="5">
        <f>L3*D3</f>
        <v>11.48</v>
      </c>
    </row>
    <row r="4" spans="1:13" x14ac:dyDescent="0.25">
      <c r="A4" s="9">
        <v>2</v>
      </c>
      <c r="B4" s="9" t="s">
        <v>36</v>
      </c>
      <c r="C4" s="10" t="s">
        <v>142</v>
      </c>
      <c r="D4" s="4">
        <v>1</v>
      </c>
      <c r="E4" s="23" t="s">
        <v>148</v>
      </c>
      <c r="F4" s="2" t="s">
        <v>35</v>
      </c>
      <c r="G4" s="2" t="s">
        <v>37</v>
      </c>
      <c r="H4" s="2" t="s">
        <v>38</v>
      </c>
      <c r="I4" s="2" t="s">
        <v>39</v>
      </c>
      <c r="J4" s="2" t="s">
        <v>16</v>
      </c>
      <c r="K4" s="8" t="s">
        <v>40</v>
      </c>
      <c r="L4" s="5">
        <v>73.59</v>
      </c>
      <c r="M4" s="5">
        <f>L4*D4</f>
        <v>73.59</v>
      </c>
    </row>
    <row r="5" spans="1:13" x14ac:dyDescent="0.25">
      <c r="A5" s="9">
        <v>3</v>
      </c>
      <c r="B5" s="9" t="s">
        <v>72</v>
      </c>
      <c r="C5" s="2" t="s">
        <v>73</v>
      </c>
      <c r="D5" s="4">
        <v>1</v>
      </c>
      <c r="E5" s="23" t="s">
        <v>149</v>
      </c>
      <c r="F5" s="2" t="s">
        <v>67</v>
      </c>
      <c r="G5" s="2" t="s">
        <v>74</v>
      </c>
      <c r="H5" s="2" t="s">
        <v>75</v>
      </c>
      <c r="I5" s="2" t="s">
        <v>76</v>
      </c>
      <c r="J5" s="2" t="s">
        <v>16</v>
      </c>
      <c r="K5" s="8" t="s">
        <v>77</v>
      </c>
      <c r="L5" s="5">
        <v>0.59699999999999998</v>
      </c>
      <c r="M5" s="5">
        <f>L5*D5</f>
        <v>0.59699999999999998</v>
      </c>
    </row>
    <row r="6" spans="1:13" x14ac:dyDescent="0.25">
      <c r="A6" s="9">
        <v>4</v>
      </c>
      <c r="B6" s="9" t="s">
        <v>68</v>
      </c>
      <c r="C6" s="2" t="s">
        <v>69</v>
      </c>
      <c r="D6" s="4">
        <v>2</v>
      </c>
      <c r="E6" s="23" t="s">
        <v>150</v>
      </c>
      <c r="F6" s="2" t="s">
        <v>67</v>
      </c>
      <c r="G6" s="2" t="s">
        <v>144</v>
      </c>
      <c r="H6" s="2" t="s">
        <v>52</v>
      </c>
      <c r="I6" s="17" t="s">
        <v>70</v>
      </c>
      <c r="J6" s="2" t="s">
        <v>16</v>
      </c>
      <c r="K6" s="8" t="s">
        <v>71</v>
      </c>
      <c r="L6" s="5">
        <v>0.188</v>
      </c>
      <c r="M6" s="5">
        <f>L6*D6</f>
        <v>0.376</v>
      </c>
    </row>
    <row r="7" spans="1:13" x14ac:dyDescent="0.25">
      <c r="A7" s="9">
        <v>5</v>
      </c>
      <c r="B7" s="9" t="s">
        <v>84</v>
      </c>
      <c r="C7" s="2" t="s">
        <v>85</v>
      </c>
      <c r="D7" s="4">
        <v>1</v>
      </c>
      <c r="E7" s="23" t="s">
        <v>151</v>
      </c>
      <c r="F7" s="2" t="s">
        <v>78</v>
      </c>
      <c r="G7" s="2" t="s">
        <v>86</v>
      </c>
      <c r="H7" s="2" t="s">
        <v>75</v>
      </c>
      <c r="I7" s="2" t="s">
        <v>87</v>
      </c>
      <c r="J7" s="2" t="s">
        <v>16</v>
      </c>
      <c r="K7" s="8" t="s">
        <v>88</v>
      </c>
      <c r="L7" s="5">
        <v>1.04</v>
      </c>
      <c r="M7" s="5">
        <f>L7*D7</f>
        <v>1.04</v>
      </c>
    </row>
    <row r="8" spans="1:13" x14ac:dyDescent="0.25">
      <c r="A8" s="9">
        <v>6</v>
      </c>
      <c r="B8" s="9" t="s">
        <v>79</v>
      </c>
      <c r="C8" s="2" t="s">
        <v>80</v>
      </c>
      <c r="D8" s="4">
        <v>2</v>
      </c>
      <c r="E8" s="23" t="s">
        <v>152</v>
      </c>
      <c r="F8" s="2" t="s">
        <v>78</v>
      </c>
      <c r="G8" s="2" t="s">
        <v>81</v>
      </c>
      <c r="H8" s="2" t="s">
        <v>52</v>
      </c>
      <c r="I8" s="2" t="s">
        <v>82</v>
      </c>
      <c r="J8" s="2" t="s">
        <v>16</v>
      </c>
      <c r="K8" s="8" t="s">
        <v>83</v>
      </c>
      <c r="L8" s="5">
        <v>0.34499999999999997</v>
      </c>
      <c r="M8" s="5">
        <f>L8*D8</f>
        <v>0.69</v>
      </c>
    </row>
    <row r="9" spans="1:13" x14ac:dyDescent="0.25">
      <c r="A9" s="21">
        <v>7</v>
      </c>
      <c r="B9" s="3" t="s">
        <v>11</v>
      </c>
      <c r="C9" s="2" t="s">
        <v>12</v>
      </c>
      <c r="D9" s="4">
        <v>1</v>
      </c>
      <c r="E9" s="23" t="s">
        <v>153</v>
      </c>
      <c r="F9" s="2" t="s">
        <v>10</v>
      </c>
      <c r="G9" s="3" t="s">
        <v>13</v>
      </c>
      <c r="H9" s="2" t="s">
        <v>14</v>
      </c>
      <c r="I9" s="2" t="s">
        <v>15</v>
      </c>
      <c r="J9" s="5" t="s">
        <v>16</v>
      </c>
      <c r="K9" s="6" t="s">
        <v>15</v>
      </c>
      <c r="L9" s="7">
        <v>1.68</v>
      </c>
      <c r="M9" s="5">
        <f>L9*D9</f>
        <v>1.68</v>
      </c>
    </row>
    <row r="10" spans="1:13" x14ac:dyDescent="0.25">
      <c r="A10" s="9">
        <v>8</v>
      </c>
      <c r="B10" s="2" t="s">
        <v>18</v>
      </c>
      <c r="C10" s="2" t="s">
        <v>19</v>
      </c>
      <c r="D10" s="4">
        <v>1</v>
      </c>
      <c r="E10" s="23" t="s">
        <v>154</v>
      </c>
      <c r="F10" s="2" t="s">
        <v>17</v>
      </c>
      <c r="G10" s="2" t="s">
        <v>20</v>
      </c>
      <c r="H10" s="2" t="s">
        <v>21</v>
      </c>
      <c r="I10" s="2" t="s">
        <v>22</v>
      </c>
      <c r="J10" s="5" t="s">
        <v>16</v>
      </c>
      <c r="K10" s="8" t="s">
        <v>22</v>
      </c>
      <c r="L10" s="7">
        <v>1.24</v>
      </c>
      <c r="M10" s="5">
        <f>L10*D10</f>
        <v>1.24</v>
      </c>
    </row>
    <row r="11" spans="1:13" x14ac:dyDescent="0.25">
      <c r="A11" s="9">
        <v>9</v>
      </c>
      <c r="B11" s="2" t="s">
        <v>24</v>
      </c>
      <c r="C11" s="2" t="s">
        <v>25</v>
      </c>
      <c r="D11" s="4">
        <v>1</v>
      </c>
      <c r="E11" s="23" t="s">
        <v>155</v>
      </c>
      <c r="F11" s="2" t="s">
        <v>23</v>
      </c>
      <c r="G11" s="2" t="s">
        <v>20</v>
      </c>
      <c r="H11" s="2" t="s">
        <v>21</v>
      </c>
      <c r="I11" s="2" t="s">
        <v>26</v>
      </c>
      <c r="J11" s="5" t="s">
        <v>16</v>
      </c>
      <c r="K11" s="8" t="s">
        <v>26</v>
      </c>
      <c r="L11" s="7">
        <v>0.314</v>
      </c>
      <c r="M11" s="5">
        <f>L11*D11</f>
        <v>0.314</v>
      </c>
    </row>
    <row r="12" spans="1:13" x14ac:dyDescent="0.25">
      <c r="A12" s="9">
        <v>10</v>
      </c>
      <c r="B12" s="2" t="s">
        <v>28</v>
      </c>
      <c r="C12" s="2" t="s">
        <v>29</v>
      </c>
      <c r="D12" s="4">
        <v>1</v>
      </c>
      <c r="E12" s="23" t="s">
        <v>146</v>
      </c>
      <c r="F12" s="2" t="s">
        <v>27</v>
      </c>
      <c r="G12" s="2" t="s">
        <v>20</v>
      </c>
      <c r="H12" s="2" t="s">
        <v>21</v>
      </c>
      <c r="I12" s="2" t="s">
        <v>30</v>
      </c>
      <c r="J12" s="5" t="s">
        <v>16</v>
      </c>
      <c r="K12" s="8" t="s">
        <v>30</v>
      </c>
      <c r="L12" s="7">
        <v>0.20399999999999999</v>
      </c>
      <c r="M12" s="5">
        <f>L12*D12</f>
        <v>0.20399999999999999</v>
      </c>
    </row>
    <row r="13" spans="1:13" x14ac:dyDescent="0.25">
      <c r="A13" s="9">
        <v>11</v>
      </c>
      <c r="B13" s="2" t="s">
        <v>32</v>
      </c>
      <c r="C13" s="2" t="s">
        <v>33</v>
      </c>
      <c r="D13" s="4">
        <v>1</v>
      </c>
      <c r="E13" s="23" t="s">
        <v>147</v>
      </c>
      <c r="F13" s="2" t="s">
        <v>31</v>
      </c>
      <c r="G13" s="2" t="s">
        <v>20</v>
      </c>
      <c r="H13" s="2" t="s">
        <v>21</v>
      </c>
      <c r="I13" s="2" t="s">
        <v>34</v>
      </c>
      <c r="J13" s="5" t="s">
        <v>16</v>
      </c>
      <c r="K13" s="8" t="s">
        <v>34</v>
      </c>
      <c r="L13" s="7">
        <v>0.157</v>
      </c>
      <c r="M13" s="5">
        <f>L13*D13</f>
        <v>0.157</v>
      </c>
    </row>
    <row r="14" spans="1:13" x14ac:dyDescent="0.25">
      <c r="A14" s="9">
        <v>12</v>
      </c>
      <c r="B14" s="9" t="s">
        <v>49</v>
      </c>
      <c r="C14" s="2" t="s">
        <v>50</v>
      </c>
      <c r="D14" s="4">
        <v>2</v>
      </c>
      <c r="E14" s="23" t="s">
        <v>156</v>
      </c>
      <c r="F14" s="2" t="s">
        <v>48</v>
      </c>
      <c r="G14" s="2" t="s">
        <v>51</v>
      </c>
      <c r="H14" s="2" t="s">
        <v>52</v>
      </c>
      <c r="I14" s="2" t="s">
        <v>53</v>
      </c>
      <c r="J14" s="2" t="s">
        <v>16</v>
      </c>
      <c r="K14" s="8" t="s">
        <v>54</v>
      </c>
      <c r="L14" s="5">
        <v>0.58099999999999996</v>
      </c>
      <c r="M14" s="5">
        <f>L14*D14</f>
        <v>1.1619999999999999</v>
      </c>
    </row>
    <row r="15" spans="1:13" x14ac:dyDescent="0.25">
      <c r="A15" s="9">
        <v>13</v>
      </c>
      <c r="B15" s="9" t="s">
        <v>55</v>
      </c>
      <c r="C15" s="2" t="s">
        <v>56</v>
      </c>
      <c r="D15" s="4">
        <v>7</v>
      </c>
      <c r="E15" s="23" t="s">
        <v>157</v>
      </c>
      <c r="F15" s="2" t="s">
        <v>48</v>
      </c>
      <c r="G15" s="2" t="s">
        <v>57</v>
      </c>
      <c r="H15" s="2" t="s">
        <v>52</v>
      </c>
      <c r="I15" s="2" t="s">
        <v>58</v>
      </c>
      <c r="J15" s="2" t="s">
        <v>16</v>
      </c>
      <c r="K15" s="8" t="s">
        <v>59</v>
      </c>
      <c r="L15" s="5">
        <v>0.251</v>
      </c>
      <c r="M15" s="5">
        <f>L15*D15</f>
        <v>1.7570000000000001</v>
      </c>
    </row>
    <row r="16" spans="1:13" x14ac:dyDescent="0.25">
      <c r="A16" s="9">
        <v>14</v>
      </c>
      <c r="B16" s="9" t="s">
        <v>61</v>
      </c>
      <c r="C16" s="2" t="s">
        <v>62</v>
      </c>
      <c r="D16" s="4">
        <v>2</v>
      </c>
      <c r="E16" s="23" t="s">
        <v>158</v>
      </c>
      <c r="F16" s="2" t="s">
        <v>60</v>
      </c>
      <c r="G16" s="2" t="s">
        <v>63</v>
      </c>
      <c r="H16" s="2" t="s">
        <v>64</v>
      </c>
      <c r="I16" s="2" t="s">
        <v>65</v>
      </c>
      <c r="J16" s="5" t="s">
        <v>16</v>
      </c>
      <c r="K16" s="8" t="s">
        <v>66</v>
      </c>
      <c r="L16" s="5">
        <v>0.157</v>
      </c>
      <c r="M16" s="5">
        <f>L16*D16</f>
        <v>0.314</v>
      </c>
    </row>
    <row r="17" spans="1:13" x14ac:dyDescent="0.25">
      <c r="A17" s="9">
        <v>15</v>
      </c>
      <c r="B17" s="9" t="s">
        <v>90</v>
      </c>
      <c r="C17" s="2" t="s">
        <v>91</v>
      </c>
      <c r="D17" s="4">
        <v>1</v>
      </c>
      <c r="E17" s="23" t="s">
        <v>159</v>
      </c>
      <c r="F17" s="2" t="s">
        <v>89</v>
      </c>
      <c r="G17" s="2" t="s">
        <v>92</v>
      </c>
      <c r="H17" s="2" t="s">
        <v>93</v>
      </c>
      <c r="I17" s="2" t="s">
        <v>94</v>
      </c>
      <c r="J17" s="2" t="s">
        <v>16</v>
      </c>
      <c r="K17" s="8" t="s">
        <v>95</v>
      </c>
      <c r="L17" s="5">
        <v>1.3</v>
      </c>
      <c r="M17" s="5">
        <f>L17*D17</f>
        <v>1.3</v>
      </c>
    </row>
    <row r="18" spans="1:13" x14ac:dyDescent="0.25">
      <c r="A18" s="9">
        <v>16</v>
      </c>
      <c r="B18" s="9" t="s">
        <v>96</v>
      </c>
      <c r="C18" s="2" t="s">
        <v>97</v>
      </c>
      <c r="D18" s="4">
        <v>1</v>
      </c>
      <c r="E18" s="23" t="s">
        <v>160</v>
      </c>
      <c r="F18" s="2" t="s">
        <v>89</v>
      </c>
      <c r="G18" s="2" t="s">
        <v>98</v>
      </c>
      <c r="H18" s="2" t="s">
        <v>99</v>
      </c>
      <c r="I18" s="2" t="s">
        <v>100</v>
      </c>
      <c r="J18" s="2" t="s">
        <v>16</v>
      </c>
      <c r="K18" s="8" t="s">
        <v>101</v>
      </c>
      <c r="L18" s="5">
        <v>7.21</v>
      </c>
      <c r="M18" s="5">
        <f>L18*D18</f>
        <v>7.21</v>
      </c>
    </row>
    <row r="19" spans="1:13" x14ac:dyDescent="0.25">
      <c r="A19" s="9">
        <v>17</v>
      </c>
      <c r="B19" s="9" t="s">
        <v>103</v>
      </c>
      <c r="C19" s="2" t="s">
        <v>104</v>
      </c>
      <c r="D19" s="4">
        <v>2</v>
      </c>
      <c r="E19" s="23" t="s">
        <v>161</v>
      </c>
      <c r="F19" s="2" t="s">
        <v>102</v>
      </c>
      <c r="G19" s="2" t="s">
        <v>105</v>
      </c>
      <c r="H19" s="2" t="s">
        <v>106</v>
      </c>
      <c r="I19" s="2" t="s">
        <v>107</v>
      </c>
      <c r="J19" s="2" t="s">
        <v>16</v>
      </c>
      <c r="K19" s="8" t="s">
        <v>108</v>
      </c>
      <c r="L19" s="5">
        <v>0.72199999999999998</v>
      </c>
      <c r="M19" s="5">
        <f>L19*D19</f>
        <v>1.444</v>
      </c>
    </row>
    <row r="20" spans="1:13" x14ac:dyDescent="0.25">
      <c r="A20" s="9">
        <v>18</v>
      </c>
      <c r="B20" s="9" t="s">
        <v>109</v>
      </c>
      <c r="C20" s="2" t="s">
        <v>110</v>
      </c>
      <c r="D20" s="4">
        <v>2</v>
      </c>
      <c r="E20" s="23" t="s">
        <v>162</v>
      </c>
      <c r="F20" s="2" t="s">
        <v>60</v>
      </c>
      <c r="G20" s="2" t="s">
        <v>111</v>
      </c>
      <c r="H20" s="2" t="s">
        <v>112</v>
      </c>
      <c r="I20" s="2" t="s">
        <v>113</v>
      </c>
      <c r="J20" s="2" t="s">
        <v>16</v>
      </c>
      <c r="K20" s="8" t="s">
        <v>114</v>
      </c>
      <c r="L20" s="5">
        <v>0.157</v>
      </c>
      <c r="M20" s="5">
        <f>L20*D20</f>
        <v>0.314</v>
      </c>
    </row>
    <row r="21" spans="1:13" x14ac:dyDescent="0.25">
      <c r="A21" s="9">
        <v>19</v>
      </c>
      <c r="B21" s="13" t="s">
        <v>115</v>
      </c>
      <c r="C21" s="12" t="s">
        <v>116</v>
      </c>
      <c r="D21" s="14">
        <v>2</v>
      </c>
      <c r="E21" s="24" t="s">
        <v>163</v>
      </c>
      <c r="F21" s="12" t="s">
        <v>60</v>
      </c>
      <c r="G21" s="12" t="s">
        <v>117</v>
      </c>
      <c r="H21" s="12" t="s">
        <v>112</v>
      </c>
      <c r="I21" s="12" t="s">
        <v>118</v>
      </c>
      <c r="J21" s="12" t="s">
        <v>16</v>
      </c>
      <c r="K21" s="15" t="s">
        <v>119</v>
      </c>
      <c r="L21" s="16">
        <v>0.157</v>
      </c>
      <c r="M21" s="16">
        <f>L21*D21</f>
        <v>0.314</v>
      </c>
    </row>
    <row r="22" spans="1:13" x14ac:dyDescent="0.25">
      <c r="A22" s="9">
        <v>20</v>
      </c>
      <c r="B22" s="9" t="s">
        <v>121</v>
      </c>
      <c r="C22" s="2" t="s">
        <v>122</v>
      </c>
      <c r="D22" s="4">
        <v>1</v>
      </c>
      <c r="E22" s="23" t="s">
        <v>164</v>
      </c>
      <c r="F22" s="2" t="s">
        <v>120</v>
      </c>
      <c r="G22" s="2" t="s">
        <v>130</v>
      </c>
      <c r="H22" s="2" t="s">
        <v>132</v>
      </c>
      <c r="I22" s="2" t="s">
        <v>133</v>
      </c>
      <c r="J22" s="2" t="s">
        <v>16</v>
      </c>
      <c r="K22" s="19" t="s">
        <v>134</v>
      </c>
      <c r="L22" s="5">
        <v>0.70699999999999996</v>
      </c>
      <c r="M22" s="5">
        <f>L22*D22</f>
        <v>0.70699999999999996</v>
      </c>
    </row>
    <row r="23" spans="1:13" x14ac:dyDescent="0.25">
      <c r="A23" s="9">
        <v>21</v>
      </c>
      <c r="B23" s="9" t="s">
        <v>123</v>
      </c>
      <c r="C23" s="2" t="s">
        <v>124</v>
      </c>
      <c r="D23" s="4">
        <v>1</v>
      </c>
      <c r="E23" s="23" t="s">
        <v>165</v>
      </c>
      <c r="F23" s="2" t="s">
        <v>120</v>
      </c>
      <c r="G23" s="2" t="s">
        <v>130</v>
      </c>
      <c r="H23" s="2" t="s">
        <v>132</v>
      </c>
      <c r="I23" s="2" t="s">
        <v>135</v>
      </c>
      <c r="J23" s="2" t="s">
        <v>16</v>
      </c>
      <c r="K23" s="19" t="s">
        <v>136</v>
      </c>
      <c r="L23" s="5">
        <v>0.65900000000000003</v>
      </c>
      <c r="M23" s="5">
        <f>L23*D23</f>
        <v>0.65900000000000003</v>
      </c>
    </row>
    <row r="24" spans="1:13" x14ac:dyDescent="0.25">
      <c r="A24" s="9">
        <v>22</v>
      </c>
      <c r="B24" s="9" t="s">
        <v>125</v>
      </c>
      <c r="C24" s="2" t="s">
        <v>126</v>
      </c>
      <c r="D24" s="4">
        <v>1</v>
      </c>
      <c r="E24" s="23" t="s">
        <v>166</v>
      </c>
      <c r="F24" s="2" t="s">
        <v>120</v>
      </c>
      <c r="G24" s="2" t="s">
        <v>130</v>
      </c>
      <c r="H24" s="2" t="s">
        <v>132</v>
      </c>
      <c r="I24" s="2" t="s">
        <v>137</v>
      </c>
      <c r="J24" s="2" t="s">
        <v>16</v>
      </c>
      <c r="K24" s="18" t="s">
        <v>138</v>
      </c>
      <c r="L24" s="5">
        <v>0.58099999999999996</v>
      </c>
      <c r="M24" s="5">
        <f>L24*D24</f>
        <v>0.58099999999999996</v>
      </c>
    </row>
    <row r="25" spans="1:13" x14ac:dyDescent="0.25">
      <c r="A25" s="13">
        <v>23</v>
      </c>
      <c r="B25" s="13" t="s">
        <v>128</v>
      </c>
      <c r="C25" s="12" t="s">
        <v>129</v>
      </c>
      <c r="D25" s="14">
        <v>3</v>
      </c>
      <c r="E25" s="24" t="s">
        <v>167</v>
      </c>
      <c r="F25" s="12" t="s">
        <v>127</v>
      </c>
      <c r="G25" s="12" t="s">
        <v>131</v>
      </c>
      <c r="H25" s="12" t="s">
        <v>64</v>
      </c>
      <c r="I25" s="12" t="s">
        <v>139</v>
      </c>
      <c r="J25" s="12" t="s">
        <v>16</v>
      </c>
      <c r="K25" s="18" t="s">
        <v>140</v>
      </c>
      <c r="L25" s="16">
        <v>0.157</v>
      </c>
      <c r="M25" s="16">
        <f>L25*D25</f>
        <v>0.47099999999999997</v>
      </c>
    </row>
    <row r="26" spans="1:13" x14ac:dyDescent="0.25">
      <c r="A26" s="12"/>
      <c r="B26" s="13"/>
      <c r="C26" s="12"/>
      <c r="D26" s="14">
        <f>SUBTOTAL(109,Table2[Quantity])</f>
        <v>38</v>
      </c>
      <c r="E26" s="14"/>
      <c r="F26" s="1"/>
      <c r="G26" s="12"/>
      <c r="H26" s="12"/>
      <c r="I26" s="12"/>
      <c r="J26" s="12"/>
      <c r="K26" s="20"/>
      <c r="L26" s="12"/>
      <c r="M26" s="16">
        <f>SUBTOTAL(109,Table2[Supplier Subtotal])</f>
        <v>107.60099999999998</v>
      </c>
    </row>
  </sheetData>
  <hyperlinks>
    <hyperlink ref="K9" r:id="rId1" xr:uid="{C31FA167-DF7D-4AB4-AD16-0FCECE74151B}"/>
    <hyperlink ref="K12" r:id="rId2" xr:uid="{6BF7C9A2-FF38-42C0-B11A-BEF698099528}"/>
    <hyperlink ref="K11" r:id="rId3" xr:uid="{CC34161D-094E-4175-8B4F-3A5E320A2563}"/>
    <hyperlink ref="K13" r:id="rId4" xr:uid="{03722D47-9C1B-414E-B4C9-1B9222FB7054}"/>
    <hyperlink ref="K10" r:id="rId5" xr:uid="{E8E3763C-F50C-445B-935A-FD925EC973FD}"/>
    <hyperlink ref="K4" r:id="rId6" xr:uid="{AF029FC6-36CF-4B65-A068-4084DF82E53D}"/>
    <hyperlink ref="K3" r:id="rId7" xr:uid="{5D323DF1-6DC5-4C2D-8445-044A68E917BE}"/>
    <hyperlink ref="K15" r:id="rId8" xr:uid="{5763DCA2-A191-498F-B3FF-C39CEFCAE477}"/>
    <hyperlink ref="K14" r:id="rId9" xr:uid="{97988A89-E4DD-4AEF-AAAE-579C20B9F271}"/>
    <hyperlink ref="K16" r:id="rId10" xr:uid="{868892F8-295A-469F-BA5E-AC7A4FD1333B}"/>
    <hyperlink ref="K5" r:id="rId11" xr:uid="{CCF05940-E5FB-4B3C-82F2-066548655AC0}"/>
    <hyperlink ref="K7" r:id="rId12" xr:uid="{B5E3128B-8399-483A-85E1-1AA309FA0C9B}"/>
    <hyperlink ref="K8" r:id="rId13" xr:uid="{168A6A1E-E048-440E-B624-0BAF524FC7EB}"/>
    <hyperlink ref="K6" r:id="rId14" xr:uid="{C3C420A9-E1E1-4E7A-8658-7F2D431B538F}"/>
    <hyperlink ref="K17" r:id="rId15" xr:uid="{8AB71A06-B54A-49E5-A0B1-C100551A362E}"/>
    <hyperlink ref="K18" r:id="rId16" xr:uid="{79E324A5-4F2E-4437-9276-05DC5DD0DBFB}"/>
    <hyperlink ref="K19" r:id="rId17" xr:uid="{5D626B40-E561-4625-812B-80EDB15A1091}"/>
    <hyperlink ref="K20" r:id="rId18" xr:uid="{181D57E8-5748-475B-AE13-E35D815B8CC1}"/>
    <hyperlink ref="K21" r:id="rId19" xr:uid="{7D15651B-82CE-4022-95B0-2946FE0DEA31}"/>
    <hyperlink ref="K25" r:id="rId20" xr:uid="{C4B3907C-39D1-4E4A-86A4-C3F4FF4A0C96}"/>
    <hyperlink ref="K24" r:id="rId21" xr:uid="{30CA6677-2AB0-4051-9BF3-05A8C9CFDE64}"/>
    <hyperlink ref="K23" r:id="rId22" xr:uid="{F6A9FB8D-1888-4D85-8DCA-1A9101D96610}"/>
    <hyperlink ref="K22" r:id="rId23" xr:uid="{EEAF4451-E115-46BE-9138-B97831420E53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 Janssen</dc:creator>
  <cp:lastModifiedBy>Ace Janssen</cp:lastModifiedBy>
  <dcterms:created xsi:type="dcterms:W3CDTF">2015-06-05T18:17:20Z</dcterms:created>
  <dcterms:modified xsi:type="dcterms:W3CDTF">2024-10-12T07:24:13Z</dcterms:modified>
</cp:coreProperties>
</file>